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ta" sheetId="1" r:id="rId4"/>
    <sheet state="hidden" name="Price" sheetId="2" r:id="rId5"/>
    <sheet state="hidden" name="Promocodes" sheetId="3" r:id="rId6"/>
    <sheet state="hidden" name="сводные" sheetId="4" r:id="rId7"/>
    <sheet state="visible" name="Отчет о доходах и расходах" sheetId="5" r:id="rId8"/>
    <sheet state="hidden" name="таблица" sheetId="6" r:id="rId9"/>
    <sheet state="visible" name="Отчет о рентабельности промокод" sheetId="7" r:id="rId10"/>
    <sheet state="visible" name="Отчет о популярности товаров и " sheetId="8" r:id="rId11"/>
  </sheets>
  <definedNames>
    <definedName hidden="1" localSheetId="0" name="_xlnm._FilterDatabase">Data!$A$1:$AM$5357</definedName>
    <definedName hidden="1" localSheetId="1" name="_xlnm._FilterDatabase">Price!$A$49:$D$56</definedName>
    <definedName hidden="1" localSheetId="2" name="_xlnm._FilterDatabase">Promocodes!$A$1:$E$115</definedName>
  </definedNames>
  <calcPr/>
  <pivotCaches>
    <pivotCache cacheId="0" r:id="rId12"/>
    <pivotCache cacheId="1" r:id="rId13"/>
  </pivotCaches>
</workbook>
</file>

<file path=xl/sharedStrings.xml><?xml version="1.0" encoding="utf-8"?>
<sst xmlns="http://schemas.openxmlformats.org/spreadsheetml/2006/main" count="17211" uniqueCount="273">
  <si>
    <t>ID</t>
  </si>
  <si>
    <t>Операция</t>
  </si>
  <si>
    <t>Тип</t>
  </si>
  <si>
    <t>Категория</t>
  </si>
  <si>
    <t>Дата и время заказа</t>
  </si>
  <si>
    <t>Промокод</t>
  </si>
  <si>
    <t>Стандартная стоимость</t>
  </si>
  <si>
    <t>Скидка по промокоду, %</t>
  </si>
  <si>
    <t>Скидка в рублях</t>
  </si>
  <si>
    <t>Стоимость с учетом скидки</t>
  </si>
  <si>
    <t>Услуга/Товар</t>
  </si>
  <si>
    <t>Месяц транзакции</t>
  </si>
  <si>
    <t>campaign_ip</t>
  </si>
  <si>
    <t>campaign_name</t>
  </si>
  <si>
    <t>Себестоимость товаров</t>
  </si>
  <si>
    <t>С промо/без промо</t>
  </si>
  <si>
    <t>Доход</t>
  </si>
  <si>
    <t>Безнал</t>
  </si>
  <si>
    <t>Продажа шампуня и кондиционера</t>
  </si>
  <si>
    <t>42gbcz100626</t>
  </si>
  <si>
    <t>Продажа шампуня</t>
  </si>
  <si>
    <t>Обычная стрижка</t>
  </si>
  <si>
    <t>Наличные</t>
  </si>
  <si>
    <t>Стрижка старшего мастера</t>
  </si>
  <si>
    <t>Стрижка и укладка</t>
  </si>
  <si>
    <t>Продажа геля</t>
  </si>
  <si>
    <t>42gbcz1021196</t>
  </si>
  <si>
    <t>42gbcz1044846</t>
  </si>
  <si>
    <t>42gbcz1055518</t>
  </si>
  <si>
    <t>42gbcz1057829</t>
  </si>
  <si>
    <t>42gbcz1063849</t>
  </si>
  <si>
    <t>42gbcz108947</t>
  </si>
  <si>
    <t>42gbcz1126452</t>
  </si>
  <si>
    <t>42gbcz1135604</t>
  </si>
  <si>
    <t>42gbcz1256997</t>
  </si>
  <si>
    <t>42gbcz1270766</t>
  </si>
  <si>
    <t>42gbcz1279299</t>
  </si>
  <si>
    <t>42gbcz1346546</t>
  </si>
  <si>
    <t>42gbcz139161</t>
  </si>
  <si>
    <t>42gbcz1438127</t>
  </si>
  <si>
    <t>42gbcz1476043</t>
  </si>
  <si>
    <t>42gbcz1500454</t>
  </si>
  <si>
    <t>42gbcz1501220</t>
  </si>
  <si>
    <t>42gbcz1531983</t>
  </si>
  <si>
    <t>42gbcz1598194</t>
  </si>
  <si>
    <t>42gbcz1642755</t>
  </si>
  <si>
    <t>42gbcz1651516</t>
  </si>
  <si>
    <t>42gbcz1663341</t>
  </si>
  <si>
    <t>42gbcz1665813</t>
  </si>
  <si>
    <t>42gbcz1735887</t>
  </si>
  <si>
    <t>42gbcz1742768</t>
  </si>
  <si>
    <t>42gbcz1776891</t>
  </si>
  <si>
    <t>42gbcz1804175</t>
  </si>
  <si>
    <t>42gbcz1806957</t>
  </si>
  <si>
    <t>42gbcz1810843</t>
  </si>
  <si>
    <t>42gbcz1824018</t>
  </si>
  <si>
    <t>42gbcz1855642</t>
  </si>
  <si>
    <t>42gbcz1886457</t>
  </si>
  <si>
    <t>42gbcz1899417</t>
  </si>
  <si>
    <t>42gbcz1900914</t>
  </si>
  <si>
    <t>42gbcz1938051</t>
  </si>
  <si>
    <t>42gbcz1953119</t>
  </si>
  <si>
    <t>42gbcz1983291</t>
  </si>
  <si>
    <t>42gbcz2040603</t>
  </si>
  <si>
    <t>42gbcz2052640</t>
  </si>
  <si>
    <t>42gbcz2059392</t>
  </si>
  <si>
    <t>42gbcz211174</t>
  </si>
  <si>
    <t>42gbcz2137010</t>
  </si>
  <si>
    <t>42gbcz2160230</t>
  </si>
  <si>
    <t>42gbcz2190807</t>
  </si>
  <si>
    <t>42gbcz2191879</t>
  </si>
  <si>
    <t>42gbcz2210653</t>
  </si>
  <si>
    <t>42gbcz2233002</t>
  </si>
  <si>
    <t>42gbcz2241778</t>
  </si>
  <si>
    <t>42gbcz2271492</t>
  </si>
  <si>
    <t>42gbcz2275761</t>
  </si>
  <si>
    <t>42gbcz2329189</t>
  </si>
  <si>
    <t>42gbcz2371026</t>
  </si>
  <si>
    <t>42gbcz2416797</t>
  </si>
  <si>
    <t>42gbcz2461835</t>
  </si>
  <si>
    <t>42gbcz2498155</t>
  </si>
  <si>
    <t>42gbcz2510800</t>
  </si>
  <si>
    <t>42gbcz252360</t>
  </si>
  <si>
    <t>42gbcz2600902</t>
  </si>
  <si>
    <t>42gbcz2621644</t>
  </si>
  <si>
    <t>42gbcz2637736</t>
  </si>
  <si>
    <t>42gbcz2656723</t>
  </si>
  <si>
    <t>42gbcz2671723</t>
  </si>
  <si>
    <t>42gbcz2683934</t>
  </si>
  <si>
    <t>42gbcz2696545</t>
  </si>
  <si>
    <t>42gbcz2888620</t>
  </si>
  <si>
    <t>42gbcz2896547</t>
  </si>
  <si>
    <t>42gbcz2909384</t>
  </si>
  <si>
    <t>42gbcz2933929</t>
  </si>
  <si>
    <t>42gbcz2942725</t>
  </si>
  <si>
    <t>42gbcz2949901</t>
  </si>
  <si>
    <t>42gbcz2955350</t>
  </si>
  <si>
    <t>42gbcz2972594</t>
  </si>
  <si>
    <t>42gbcz2997451</t>
  </si>
  <si>
    <t>42gbcz3011764</t>
  </si>
  <si>
    <t>42gbcz3020020</t>
  </si>
  <si>
    <t>42gbcz3051081</t>
  </si>
  <si>
    <t>42gbcz3099569</t>
  </si>
  <si>
    <t>42gbcz3115108</t>
  </si>
  <si>
    <t>42gbcz3134310</t>
  </si>
  <si>
    <t>42gbcz3189003</t>
  </si>
  <si>
    <t>42gbcz322269</t>
  </si>
  <si>
    <t>42gbcz3256737</t>
  </si>
  <si>
    <t>42gbcz3332142</t>
  </si>
  <si>
    <t>42gbcz3340340</t>
  </si>
  <si>
    <t>42gbcz3389430</t>
  </si>
  <si>
    <t>42gbcz3433865</t>
  </si>
  <si>
    <t>42gbcz3469079</t>
  </si>
  <si>
    <t>42gbcz3594236</t>
  </si>
  <si>
    <t>42gbcz3625214</t>
  </si>
  <si>
    <t>42gbcz363404</t>
  </si>
  <si>
    <t>42gbcz3638299</t>
  </si>
  <si>
    <t>42gbcz3643868</t>
  </si>
  <si>
    <t>42gbcz3647017</t>
  </si>
  <si>
    <t>42gbcz3653421</t>
  </si>
  <si>
    <t>42gbcz3674916</t>
  </si>
  <si>
    <t>42gbcz3795303</t>
  </si>
  <si>
    <t>42gbcz3835356</t>
  </si>
  <si>
    <t>42gbcz432984</t>
  </si>
  <si>
    <t>42gbcz448440</t>
  </si>
  <si>
    <t>42gbcz549378</t>
  </si>
  <si>
    <t>42gbcz559278</t>
  </si>
  <si>
    <t>42gbcz574542</t>
  </si>
  <si>
    <t>42gbcz620728</t>
  </si>
  <si>
    <t>42gbcz638331</t>
  </si>
  <si>
    <t>42gbcz648174</t>
  </si>
  <si>
    <t>42gbcz676166</t>
  </si>
  <si>
    <t>42gbcz745459</t>
  </si>
  <si>
    <t>42gbcz749732</t>
  </si>
  <si>
    <t>42gbcz755521</t>
  </si>
  <si>
    <t>42gbcz789185</t>
  </si>
  <si>
    <t>42gbcz841292</t>
  </si>
  <si>
    <t>42gbcz911625</t>
  </si>
  <si>
    <t>42gbcz926798</t>
  </si>
  <si>
    <t>Расход</t>
  </si>
  <si>
    <t>Рекламный бюджет</t>
  </si>
  <si>
    <t>Прочие расходы</t>
  </si>
  <si>
    <t>Закупка полотенец</t>
  </si>
  <si>
    <t>Закупка резинок</t>
  </si>
  <si>
    <t>Зарплата</t>
  </si>
  <si>
    <t>Бухгалтерия и РКО</t>
  </si>
  <si>
    <t>Эквайринг</t>
  </si>
  <si>
    <t>Аренда</t>
  </si>
  <si>
    <t>Коммунальные услуги</t>
  </si>
  <si>
    <t>Прайс лист:</t>
  </si>
  <si>
    <t>Стоимость, руб</t>
  </si>
  <si>
    <t>Товар / Услуга</t>
  </si>
  <si>
    <t>Руб.</t>
  </si>
  <si>
    <t>услуга</t>
  </si>
  <si>
    <t>товар</t>
  </si>
  <si>
    <t>COUNTA of campaign_name</t>
  </si>
  <si>
    <t>Обещаем скидки</t>
  </si>
  <si>
    <t>Поисковые запросы в Гугле</t>
  </si>
  <si>
    <t>Поисковые запросы в Яндексе</t>
  </si>
  <si>
    <t>Посты в Telegram</t>
  </si>
  <si>
    <t>Посты в VK</t>
  </si>
  <si>
    <t>Реклама в VK</t>
  </si>
  <si>
    <t>Сторис в VK</t>
  </si>
  <si>
    <t>Итого</t>
  </si>
  <si>
    <t>COUNTA of Промокод</t>
  </si>
  <si>
    <t>SUM of Скидка в рублях</t>
  </si>
  <si>
    <t>SUM of Стоимость с учетом скидки</t>
  </si>
  <si>
    <t>AVERAGE of Стоимость с учетом скидки</t>
  </si>
  <si>
    <t>Название промокампании</t>
  </si>
  <si>
    <t>Количество примененных промокодов</t>
  </si>
  <si>
    <t>Недополученная выручка (сумма скидки)</t>
  </si>
  <si>
    <t>Средний чек покупок с применением промокодов</t>
  </si>
  <si>
    <t>ИТОГО:</t>
  </si>
  <si>
    <t xml:space="preserve"> </t>
  </si>
  <si>
    <t>id_campaign</t>
  </si>
  <si>
    <t>skidka</t>
  </si>
  <si>
    <t>Скидка в %</t>
  </si>
  <si>
    <t>всего уникальных значений в столбце с промокодами</t>
  </si>
  <si>
    <t>Отчет о доходах и расходах</t>
  </si>
  <si>
    <t>Детализация доходов и расходов</t>
  </si>
  <si>
    <t>Детализация по товарам и услугам</t>
  </si>
  <si>
    <t>Детализация прибыли</t>
  </si>
  <si>
    <t>Детализация затрат</t>
  </si>
  <si>
    <t>Значения</t>
  </si>
  <si>
    <t>Сумма, руб</t>
  </si>
  <si>
    <t>Сумма с промо, руб</t>
  </si>
  <si>
    <t>Количество заказов</t>
  </si>
  <si>
    <t>Количество промо</t>
  </si>
  <si>
    <t>Всего (товар)</t>
  </si>
  <si>
    <t>Всего (услуга)</t>
  </si>
  <si>
    <t>Всего (Доход)</t>
  </si>
  <si>
    <t>Таблица с данными о доходах. Разбивка по рекламный кампаниям</t>
  </si>
  <si>
    <t/>
  </si>
  <si>
    <t>COUNTA из С промо/без промо</t>
  </si>
  <si>
    <t>без промо</t>
  </si>
  <si>
    <t>с промо</t>
  </si>
  <si>
    <t>Таблица показывает какие доходы мы бы получили если бы не применяли промокоды и какие доходы получили фактически (с промокодами)</t>
  </si>
  <si>
    <t>SUM из Стандартная стоимость</t>
  </si>
  <si>
    <t>SUM из Стоимость с учетом скидки</t>
  </si>
  <si>
    <t>SUM из Скидка в рублях</t>
  </si>
  <si>
    <t>Недополученная по месяцаам</t>
  </si>
  <si>
    <t>Как часто в среднем используется промокод каждой кампании</t>
  </si>
  <si>
    <t>COUNTA из Промокод</t>
  </si>
  <si>
    <t>COUNTUNIQUE из Промокод</t>
  </si>
  <si>
    <t>Рассчитываемое поле 1</t>
  </si>
  <si>
    <t>Средний чек с промокодоми без промокода</t>
  </si>
  <si>
    <t>Средний чек по кампаниям</t>
  </si>
  <si>
    <t>AVERAGE из Стоимость с учетом скидки</t>
  </si>
  <si>
    <t>С промо больше на</t>
  </si>
  <si>
    <t>Отчет о доходах и расходах студии красоты за 7 месяцев</t>
  </si>
  <si>
    <t>Динамика прибыли</t>
  </si>
  <si>
    <t>Доходы</t>
  </si>
  <si>
    <t>Расходы</t>
  </si>
  <si>
    <t>ПРИБЫЛЬ</t>
  </si>
  <si>
    <t>Динамика прибыли по товарам и услугам</t>
  </si>
  <si>
    <t>Детализация прибыли  по товарам и услугам</t>
  </si>
  <si>
    <t>Товары</t>
  </si>
  <si>
    <t>Услуги</t>
  </si>
  <si>
    <t>ИТОГО</t>
  </si>
  <si>
    <t>Динамика прибыли: Услуги</t>
  </si>
  <si>
    <t>Динамика прибыли: Товары</t>
  </si>
  <si>
    <t>Динамика доходов и расходов</t>
  </si>
  <si>
    <t>Детализация расходов</t>
  </si>
  <si>
    <t>Доля доходов и расходов на протяжении первых 6 месяцев практически не изменяется и находится в районе 63% для доходов  и  27% для расходов. 
Небольшие колебания в мае связаны с неполной выплатой заработной платы. 
При этом данные за  седьмой месяц  неполные.</t>
  </si>
  <si>
    <t>Рост метрики</t>
  </si>
  <si>
    <t>🟢</t>
  </si>
  <si>
    <t>Падение метрики</t>
  </si>
  <si>
    <t>🚨</t>
  </si>
  <si>
    <t>Январь</t>
  </si>
  <si>
    <t>Февраль</t>
  </si>
  <si>
    <t>Март</t>
  </si>
  <si>
    <t>Апрель</t>
  </si>
  <si>
    <t>Май</t>
  </si>
  <si>
    <t>Июнь</t>
  </si>
  <si>
    <t>ДОХОДЫ</t>
  </si>
  <si>
    <t>ТОВАРЫ</t>
  </si>
  <si>
    <t>УСЛУГИ</t>
  </si>
  <si>
    <t>ВСЕГО</t>
  </si>
  <si>
    <t>РАСХОДЫ</t>
  </si>
  <si>
    <t>Отчет о рентабельности промокодов студии красоты</t>
  </si>
  <si>
    <t>Рекламные кампании: размеры промокодов и их количество</t>
  </si>
  <si>
    <t>Популярность промокодов: среднее число использований 1 промокода</t>
  </si>
  <si>
    <t>Количество уникальных промокодов, шт</t>
  </si>
  <si>
    <t>Динамика применения промокодов</t>
  </si>
  <si>
    <t>Недополученная выручка по кампаниям</t>
  </si>
  <si>
    <t>Использований промокодов
за весь период, шт</t>
  </si>
  <si>
    <t>Недополученная выручка по месяцам</t>
  </si>
  <si>
    <t>Недополученная выручка
за весь период, руб</t>
  </si>
  <si>
    <t>Разница средних чеков</t>
  </si>
  <si>
    <t>Средний чек с применением промо</t>
  </si>
  <si>
    <t>Разница между средним чеком с промокодом и без промокада, %</t>
  </si>
  <si>
    <t xml:space="preserve">     Динамика изменения среднего чека</t>
  </si>
  <si>
    <t>Размер промокода, %</t>
  </si>
  <si>
    <t>Количество примененных промокодов, шт</t>
  </si>
  <si>
    <t>Недополученная выручка (сумма скидки), руб.</t>
  </si>
  <si>
    <t>Средний чек с применением промокодов, руб</t>
  </si>
  <si>
    <t>Всего промокодов:</t>
  </si>
  <si>
    <t>Общая недополученая выручка:</t>
  </si>
  <si>
    <t>Среднее значение:</t>
  </si>
  <si>
    <r>
      <rPr>
        <rFont val="Comfortaa"/>
        <b/>
        <color rgb="FF3F4767"/>
        <sz val="22.0"/>
      </rPr>
      <t xml:space="preserve">Отчет о популярности товаров и услуг студии красоты </t>
    </r>
    <r>
      <rPr>
        <rFont val="Comfortaa"/>
        <b val="0"/>
        <color rgb="FF3F4767"/>
        <sz val="22.0"/>
      </rPr>
      <t>(за 7 месяцев)</t>
    </r>
  </si>
  <si>
    <t>Спрос на товары, ед.</t>
  </si>
  <si>
    <t>Выручка с продажи товаров в тыс. руб</t>
  </si>
  <si>
    <t>Спрос на услуги, ед.</t>
  </si>
  <si>
    <t>Выручка с продажи услуг в тыс.руб.</t>
  </si>
  <si>
    <t>Количество проданных товаров и услуг, ед.</t>
  </si>
  <si>
    <t>Выручка с проданных товаров и услуг, руб</t>
  </si>
  <si>
    <t>Месяц тзранзакции</t>
  </si>
  <si>
    <t>Чистая прибыль от продажи товаров</t>
  </si>
  <si>
    <t>Чистая прибыль, руб</t>
  </si>
  <si>
    <t>Общее количество</t>
  </si>
  <si>
    <t>Общая выручка</t>
  </si>
  <si>
    <t>Себестоимость</t>
  </si>
  <si>
    <t>Прибыль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</si>
</sst>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[$р.-419]#,##0.00"/>
    <numFmt numFmtId="166" formatCode="&quot; &quot;yyyy&quot;-&quot;m&quot;-&quot;d"/>
    <numFmt numFmtId="167" formatCode="0.0%"/>
  </numFmts>
  <fonts count="26">
    <font>
      <sz val="10.0"/>
      <color rgb="FF000000"/>
      <name val="Georgia"/>
      <scheme val="minor"/>
    </font>
    <font>
      <sz val="9.0"/>
      <color theme="1"/>
      <name val="Comfortaa"/>
    </font>
    <font>
      <color theme="1"/>
      <name val="Georgia"/>
      <scheme val="minor"/>
    </font>
    <font>
      <b/>
      <sz val="10.0"/>
      <color rgb="FF071924"/>
      <name val="Comfortaa"/>
    </font>
    <font>
      <b/>
      <sz val="10.0"/>
      <color theme="1"/>
      <name val="Comfortaa"/>
    </font>
    <font>
      <b/>
      <color theme="1"/>
      <name val="Comfortaa"/>
    </font>
    <font>
      <sz val="10.0"/>
      <color theme="1"/>
      <name val="Comfortaa"/>
    </font>
    <font>
      <color theme="1"/>
      <name val="Comfortaa"/>
    </font>
    <font>
      <sz val="10.0"/>
      <color rgb="FF071924"/>
      <name val="Comfortaa"/>
    </font>
    <font>
      <sz val="12.0"/>
      <color rgb="FF3F4767"/>
      <name val="Comfortaa"/>
    </font>
    <font>
      <b/>
      <sz val="22.0"/>
      <color rgb="FF3F4767"/>
      <name val="Comfortaa"/>
    </font>
    <font>
      <sz val="12.0"/>
      <color rgb="FF666666"/>
      <name val="Comfortaa"/>
    </font>
    <font>
      <b/>
      <sz val="12.0"/>
      <color rgb="FF3F4767"/>
      <name val="Comfortaa"/>
    </font>
    <font>
      <b/>
      <sz val="12.0"/>
      <color theme="1"/>
      <name val="Comfortaa"/>
    </font>
    <font>
      <b/>
      <sz val="12.0"/>
      <color rgb="FFFFFFFF"/>
      <name val="Comfortaa"/>
    </font>
    <font/>
    <font>
      <sz val="12.0"/>
      <color theme="1"/>
      <name val="Comfortaa"/>
    </font>
    <font>
      <b/>
      <sz val="9.0"/>
      <color theme="1"/>
      <name val="Comfortaa"/>
    </font>
    <font>
      <b/>
      <i/>
      <sz val="7.0"/>
      <color theme="1"/>
      <name val="Comfortaa"/>
    </font>
    <font>
      <b/>
      <sz val="8.0"/>
      <color theme="1"/>
      <name val="Comfortaa"/>
    </font>
    <font>
      <sz val="14.0"/>
      <color rgb="FF3F4767"/>
      <name val="Comfortaa"/>
    </font>
    <font>
      <b/>
      <sz val="24.0"/>
      <color rgb="FF3F4767"/>
      <name val="Comfortaa"/>
    </font>
    <font>
      <b/>
      <sz val="14.0"/>
      <color rgb="FFFFFFFF"/>
      <name val="Comfortaa"/>
    </font>
    <font>
      <sz val="12.0"/>
      <color rgb="FFFFFFFF"/>
      <name val="Comfortaa"/>
    </font>
    <font>
      <b/>
      <sz val="13.0"/>
      <color rgb="FFFFFFFF"/>
      <name val="Comfortaa"/>
    </font>
    <font>
      <b/>
      <sz val="13.0"/>
      <color rgb="FF3F4767"/>
      <name val="Comfortaa"/>
    </font>
  </fonts>
  <fills count="10">
    <fill>
      <patternFill patternType="none"/>
    </fill>
    <fill>
      <patternFill patternType="lightGray"/>
    </fill>
    <fill>
      <patternFill patternType="solid">
        <fgColor rgb="FF6C7687"/>
        <bgColor rgb="FF6C7687"/>
      </patternFill>
    </fill>
    <fill>
      <patternFill patternType="solid">
        <fgColor rgb="FFD89F87"/>
        <bgColor rgb="FFD89F87"/>
      </patternFill>
    </fill>
    <fill>
      <patternFill patternType="solid">
        <fgColor rgb="FF3F4767"/>
        <bgColor rgb="FF3F4767"/>
      </patternFill>
    </fill>
    <fill>
      <patternFill patternType="solid">
        <fgColor rgb="FFFAE3D6"/>
        <bgColor rgb="FFFAE3D6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rgb="FFEBEFF1"/>
        <bgColor rgb="FFEBEFF1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71924"/>
      </left>
      <right style="thin">
        <color rgb="FF071924"/>
      </right>
      <top style="thin">
        <color rgb="FF071924"/>
      </top>
      <bottom style="thin">
        <color rgb="FF071924"/>
      </bottom>
    </border>
    <border>
      <bottom style="medium">
        <color rgb="FF3F4767"/>
      </bottom>
    </border>
    <border>
      <right style="medium">
        <color rgb="FF3F4767"/>
      </right>
      <bottom style="medium">
        <color rgb="FF3F4767"/>
      </bottom>
    </border>
    <border>
      <left style="thin">
        <color rgb="FF3F4767"/>
      </left>
      <top style="thin">
        <color rgb="FF3F4767"/>
      </top>
      <bottom style="thin">
        <color rgb="FF3F4767"/>
      </bottom>
    </border>
    <border>
      <top style="thin">
        <color rgb="FF3F4767"/>
      </top>
      <bottom style="thin">
        <color rgb="FF3F4767"/>
      </bottom>
    </border>
    <border>
      <right style="thin">
        <color rgb="FF3F4767"/>
      </right>
      <top style="thin">
        <color rgb="FF3F4767"/>
      </top>
      <bottom style="thin">
        <color rgb="FF3F4767"/>
      </bottom>
    </border>
    <border>
      <left style="thin">
        <color rgb="FF3F4767"/>
      </left>
      <right style="thin">
        <color rgb="FF3F4767"/>
      </right>
      <top style="thin">
        <color rgb="FF3F4767"/>
      </top>
      <bottom style="thin">
        <color rgb="FF3F4767"/>
      </bottom>
    </border>
    <border>
      <right style="thick">
        <color rgb="FFB7B7B7"/>
      </right>
    </border>
    <border>
      <bottom style="thick">
        <color rgb="FFB7B7B7"/>
      </bottom>
    </border>
    <border>
      <right style="thick">
        <color rgb="FFB7B7B7"/>
      </right>
      <bottom style="thick">
        <color rgb="FFB7B7B7"/>
      </bottom>
    </border>
    <border>
      <left style="thin">
        <color rgb="FF3F4767"/>
      </left>
      <right style="thin">
        <color rgb="FF3F4767"/>
      </right>
      <top style="thin">
        <color rgb="FF3F4767"/>
      </top>
    </border>
    <border>
      <left style="thin">
        <color rgb="FF3F4767"/>
      </left>
      <right style="thin">
        <color rgb="FF3F4767"/>
      </right>
      <bottom style="thin">
        <color rgb="FF3F4767"/>
      </bottom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164" xfId="0" applyFont="1" applyNumberFormat="1"/>
    <xf borderId="0" fillId="0" fontId="1" numFmtId="0" xfId="0" applyFont="1"/>
    <xf borderId="0" fillId="0" fontId="1" numFmtId="49" xfId="0" applyAlignment="1" applyFont="1" applyNumberFormat="1">
      <alignment readingOrder="0"/>
    </xf>
    <xf borderId="0" fillId="0" fontId="1" numFmtId="165" xfId="0" applyFont="1" applyNumberFormat="1"/>
    <xf borderId="0" fillId="0" fontId="1" numFmtId="3" xfId="0" applyFont="1" applyNumberFormat="1"/>
    <xf borderId="0" fillId="0" fontId="1" numFmtId="0" xfId="0" applyFont="1"/>
    <xf borderId="0" fillId="0" fontId="1" numFmtId="166" xfId="0" applyFont="1" applyNumberFormat="1"/>
    <xf borderId="0" fillId="0" fontId="2" numFmtId="0" xfId="0" applyFont="1"/>
    <xf borderId="0" fillId="0" fontId="2" numFmtId="0" xfId="0" applyFont="1"/>
    <xf borderId="0" fillId="0" fontId="2" numFmtId="49" xfId="0" applyFont="1" applyNumberFormat="1"/>
    <xf borderId="0" fillId="0" fontId="2" numFmtId="3" xfId="0" applyFont="1" applyNumberFormat="1"/>
    <xf borderId="0" fillId="0" fontId="2" numFmtId="0" xfId="0" applyFont="1"/>
    <xf borderId="0" fillId="0" fontId="2" numFmtId="165" xfId="0" applyFont="1" applyNumberFormat="1"/>
    <xf borderId="0" fillId="0" fontId="3" numFmtId="49" xfId="0" applyAlignment="1" applyFont="1" applyNumberFormat="1">
      <alignment readingOrder="0" vertical="bottom"/>
    </xf>
    <xf borderId="0" fillId="0" fontId="4" numFmtId="0" xfId="0" applyAlignment="1" applyFont="1">
      <alignment vertical="bottom"/>
    </xf>
    <xf borderId="1" fillId="0" fontId="5" numFmtId="0" xfId="0" applyBorder="1" applyFont="1"/>
    <xf borderId="0" fillId="0" fontId="4" numFmtId="0" xfId="0" applyFont="1"/>
    <xf borderId="0" fillId="0" fontId="6" numFmtId="49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6" numFmtId="0" xfId="0" applyFont="1"/>
    <xf borderId="1" fillId="0" fontId="7" numFmtId="0" xfId="0" applyBorder="1" applyFont="1"/>
    <xf borderId="2" fillId="0" fontId="4" numFmtId="0" xfId="0" applyBorder="1" applyFont="1"/>
    <xf borderId="2" fillId="0" fontId="6" numFmtId="0" xfId="0" applyBorder="1" applyFont="1"/>
    <xf borderId="2" fillId="0" fontId="7" numFmtId="0" xfId="0" applyBorder="1" applyFont="1"/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9" numFmtId="0" xfId="0" applyAlignment="1" applyFont="1">
      <alignment vertical="center"/>
    </xf>
    <xf borderId="0" fillId="2" fontId="9" numFmtId="0" xfId="0" applyAlignment="1" applyFill="1" applyFont="1">
      <alignment vertical="center"/>
    </xf>
    <xf borderId="0" fillId="3" fontId="9" numFmtId="0" xfId="0" applyAlignment="1" applyFill="1" applyFont="1">
      <alignment vertical="center"/>
    </xf>
    <xf borderId="0" fillId="4" fontId="9" numFmtId="0" xfId="0" applyAlignment="1" applyFill="1" applyFont="1">
      <alignment vertical="center"/>
    </xf>
    <xf borderId="0" fillId="5" fontId="9" numFmtId="0" xfId="0" applyAlignment="1" applyFill="1" applyFont="1">
      <alignment vertical="center"/>
    </xf>
    <xf borderId="0" fillId="6" fontId="9" numFmtId="0" xfId="0" applyAlignment="1" applyFill="1" applyFont="1">
      <alignment vertical="center"/>
    </xf>
    <xf borderId="0" fillId="7" fontId="9" numFmtId="0" xfId="0" applyAlignment="1" applyFill="1" applyFont="1">
      <alignment vertical="center"/>
    </xf>
    <xf borderId="0" fillId="8" fontId="9" numFmtId="0" xfId="0" applyAlignment="1" applyFill="1" applyFont="1">
      <alignment vertical="center"/>
    </xf>
    <xf borderId="0" fillId="0" fontId="2" numFmtId="49" xfId="0" applyAlignment="1" applyFont="1" applyNumberFormat="1">
      <alignment shrinkToFit="0" wrapText="1"/>
    </xf>
    <xf borderId="0" fillId="0" fontId="2" numFmtId="3" xfId="0" applyAlignment="1" applyFont="1" applyNumberFormat="1">
      <alignment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2" numFmtId="2" xfId="0" applyFont="1" applyNumberFormat="1"/>
    <xf borderId="0" fillId="0" fontId="2" numFmtId="2" xfId="0" applyAlignment="1" applyFont="1" applyNumberFormat="1">
      <alignment shrinkToFit="0" wrapText="1"/>
    </xf>
    <xf borderId="0" fillId="0" fontId="2" numFmtId="4" xfId="0" applyFont="1" applyNumberFormat="1"/>
    <xf borderId="0" fillId="0" fontId="2" numFmtId="4" xfId="0" applyAlignment="1" applyFont="1" applyNumberFormat="1">
      <alignment shrinkToFit="0" wrapText="1"/>
    </xf>
    <xf borderId="0" fillId="0" fontId="2" numFmtId="10" xfId="0" applyFont="1" applyNumberFormat="1"/>
    <xf borderId="3" fillId="0" fontId="10" numFmtId="0" xfId="0" applyAlignment="1" applyBorder="1" applyFont="1">
      <alignment readingOrder="0" vertical="center"/>
    </xf>
    <xf borderId="3" fillId="0" fontId="11" numFmtId="0" xfId="0" applyAlignment="1" applyBorder="1" applyFont="1">
      <alignment readingOrder="0" vertical="center"/>
    </xf>
    <xf borderId="4" fillId="0" fontId="2" numFmtId="0" xfId="0" applyBorder="1" applyFont="1"/>
    <xf borderId="3" fillId="0" fontId="2" numFmtId="0" xfId="0" applyBorder="1" applyFont="1"/>
    <xf borderId="3" fillId="0" fontId="12" numFmtId="0" xfId="0" applyAlignment="1" applyBorder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12" numFmtId="0" xfId="0" applyAlignment="1" applyFont="1">
      <alignment readingOrder="0"/>
    </xf>
    <xf borderId="0" fillId="0" fontId="13" numFmtId="0" xfId="0" applyFont="1"/>
    <xf borderId="0" fillId="0" fontId="14" numFmtId="0" xfId="0" applyAlignment="1" applyFont="1">
      <alignment horizontal="center" readingOrder="0" vertical="center"/>
    </xf>
    <xf borderId="0" fillId="0" fontId="13" numFmtId="0" xfId="0" applyAlignment="1" applyFont="1">
      <alignment vertical="center"/>
    </xf>
    <xf borderId="5" fillId="4" fontId="14" numFmtId="0" xfId="0" applyAlignment="1" applyBorder="1" applyFont="1">
      <alignment horizontal="center" readingOrder="0" vertical="center"/>
    </xf>
    <xf borderId="6" fillId="0" fontId="15" numFmtId="0" xfId="0" applyBorder="1" applyFont="1"/>
    <xf borderId="7" fillId="0" fontId="15" numFmtId="0" xfId="0" applyBorder="1" applyFont="1"/>
    <xf borderId="0" fillId="0" fontId="16" numFmtId="0" xfId="0" applyAlignment="1" applyFont="1">
      <alignment vertical="center"/>
    </xf>
    <xf borderId="8" fillId="3" fontId="14" numFmtId="0" xfId="0" applyAlignment="1" applyBorder="1" applyFont="1">
      <alignment horizontal="center" readingOrder="0" vertical="center"/>
    </xf>
    <xf borderId="8" fillId="5" fontId="12" numFmtId="0" xfId="0" applyAlignment="1" applyBorder="1" applyFont="1">
      <alignment readingOrder="0" vertical="center"/>
    </xf>
    <xf borderId="8" fillId="0" fontId="9" numFmtId="3" xfId="0" applyAlignment="1" applyBorder="1" applyFont="1" applyNumberFormat="1">
      <alignment vertical="center"/>
    </xf>
    <xf borderId="0" fillId="0" fontId="12" numFmtId="3" xfId="0" applyAlignment="1" applyFont="1" applyNumberFormat="1">
      <alignment vertical="center"/>
    </xf>
    <xf borderId="0" fillId="0" fontId="16" numFmtId="0" xfId="0" applyFont="1"/>
    <xf borderId="8" fillId="5" fontId="12" numFmtId="49" xfId="0" applyAlignment="1" applyBorder="1" applyFont="1" applyNumberFormat="1">
      <alignment shrinkToFit="0" vertical="center" wrapText="1"/>
    </xf>
    <xf borderId="0" fillId="0" fontId="13" numFmtId="0" xfId="0" applyFont="1"/>
    <xf borderId="8" fillId="9" fontId="9" numFmtId="3" xfId="0" applyAlignment="1" applyBorder="1" applyFill="1" applyFont="1" applyNumberFormat="1">
      <alignment vertical="center"/>
    </xf>
    <xf borderId="0" fillId="0" fontId="16" numFmtId="0" xfId="0" applyAlignment="1" applyFont="1">
      <alignment readingOrder="0" shrinkToFit="0" vertical="center" wrapText="1"/>
    </xf>
    <xf borderId="0" fillId="0" fontId="7" numFmtId="0" xfId="0" applyAlignment="1" applyFont="1">
      <alignment shrinkToFit="0" wrapText="1"/>
    </xf>
    <xf borderId="0" fillId="0" fontId="7" numFmtId="0" xfId="0" applyFont="1"/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shrinkToFit="0" vertical="center" wrapText="1"/>
    </xf>
    <xf borderId="0" fillId="0" fontId="17" numFmtId="0" xfId="0" applyAlignment="1" applyFont="1">
      <alignment horizontal="center" readingOrder="0"/>
    </xf>
    <xf borderId="9" fillId="0" fontId="15" numFmtId="0" xfId="0" applyBorder="1" applyFont="1"/>
    <xf borderId="0" fillId="0" fontId="17" numFmtId="0" xfId="0" applyFont="1"/>
    <xf borderId="10" fillId="0" fontId="4" numFmtId="0" xfId="0" applyAlignment="1" applyBorder="1" applyFont="1">
      <alignment readingOrder="0" shrinkToFit="0" vertical="center" wrapText="1"/>
    </xf>
    <xf borderId="10" fillId="0" fontId="18" numFmtId="3" xfId="0" applyAlignment="1" applyBorder="1" applyFont="1" applyNumberFormat="1">
      <alignment horizontal="center" shrinkToFit="0" vertical="center" wrapText="1"/>
    </xf>
    <xf borderId="10" fillId="0" fontId="15" numFmtId="0" xfId="0" applyBorder="1" applyFont="1"/>
    <xf borderId="11" fillId="0" fontId="15" numFmtId="0" xfId="0" applyBorder="1" applyFont="1"/>
    <xf borderId="0" fillId="0" fontId="18" numFmtId="0" xfId="0" applyAlignment="1" applyFont="1">
      <alignment shrinkToFit="0" vertical="center" wrapText="1"/>
    </xf>
    <xf borderId="0" fillId="0" fontId="5" numFmtId="0" xfId="0" applyAlignment="1" applyFont="1">
      <alignment horizontal="right" readingOrder="0" shrinkToFit="0" vertical="center" wrapText="1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vertical="center"/>
    </xf>
    <xf borderId="9" fillId="0" fontId="5" numFmtId="0" xfId="0" applyAlignment="1" applyBorder="1" applyFont="1">
      <alignment vertical="center"/>
    </xf>
    <xf borderId="0" fillId="0" fontId="19" numFmtId="167" xfId="0" applyAlignment="1" applyFont="1" applyNumberFormat="1">
      <alignment vertical="center"/>
    </xf>
    <xf borderId="0" fillId="0" fontId="7" numFmtId="0" xfId="0" applyAlignment="1" applyFont="1">
      <alignment vertical="center"/>
    </xf>
    <xf borderId="0" fillId="0" fontId="7" numFmtId="3" xfId="0" applyAlignment="1" applyFont="1" applyNumberFormat="1">
      <alignment horizontal="right" shrinkToFit="0" vertical="center" wrapText="1"/>
    </xf>
    <xf borderId="0" fillId="0" fontId="7" numFmtId="3" xfId="0" applyAlignment="1" applyFont="1" applyNumberFormat="1">
      <alignment vertical="center"/>
    </xf>
    <xf borderId="9" fillId="0" fontId="7" numFmtId="0" xfId="0" applyAlignment="1" applyBorder="1" applyFont="1">
      <alignment vertical="center"/>
    </xf>
    <xf borderId="0" fillId="0" fontId="7" numFmtId="0" xfId="0" applyAlignment="1" applyFont="1">
      <alignment shrinkToFit="0" vertical="center" wrapText="1"/>
    </xf>
    <xf borderId="0" fillId="0" fontId="19" numFmtId="10" xfId="0" applyAlignment="1" applyFont="1" applyNumberFormat="1">
      <alignment vertical="center"/>
    </xf>
    <xf borderId="0" fillId="0" fontId="5" numFmtId="0" xfId="0" applyAlignment="1" applyFont="1">
      <alignment readingOrder="0" shrinkToFit="0" vertical="center" wrapText="1"/>
    </xf>
    <xf borderId="0" fillId="0" fontId="7" numFmtId="3" xfId="0" applyAlignment="1" applyFont="1" applyNumberFormat="1">
      <alignment shrinkToFit="0" vertical="center" wrapText="1"/>
    </xf>
    <xf borderId="0" fillId="0" fontId="7" numFmtId="10" xfId="0" applyAlignment="1" applyFont="1" applyNumberFormat="1">
      <alignment vertical="center"/>
    </xf>
    <xf borderId="10" fillId="0" fontId="18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right" shrinkToFit="0" vertical="center" wrapText="1"/>
    </xf>
    <xf borderId="3" fillId="0" fontId="20" numFmtId="0" xfId="0" applyAlignment="1" applyBorder="1" applyFont="1">
      <alignment readingOrder="0" vertical="center"/>
    </xf>
    <xf borderId="0" fillId="5" fontId="21" numFmtId="3" xfId="0" applyAlignment="1" applyFont="1" applyNumberFormat="1">
      <alignment horizontal="center" vertical="center"/>
    </xf>
    <xf borderId="0" fillId="0" fontId="9" numFmtId="0" xfId="0" applyAlignment="1" applyFont="1">
      <alignment readingOrder="0" vertical="center"/>
    </xf>
    <xf borderId="0" fillId="3" fontId="22" numFmtId="0" xfId="0" applyAlignment="1" applyFont="1">
      <alignment horizontal="center" readingOrder="0" shrinkToFit="0" vertical="center" wrapText="1"/>
    </xf>
    <xf borderId="0" fillId="5" fontId="21" numFmtId="10" xfId="0" applyAlignment="1" applyFont="1" applyNumberFormat="1">
      <alignment horizontal="center" readingOrder="0" vertical="center"/>
    </xf>
    <xf borderId="5" fillId="3" fontId="14" numFmtId="0" xfId="0" applyAlignment="1" applyBorder="1" applyFont="1">
      <alignment shrinkToFit="0" vertical="center" wrapText="1"/>
    </xf>
    <xf borderId="5" fillId="3" fontId="14" numFmtId="0" xfId="0" applyAlignment="1" applyBorder="1" applyFont="1">
      <alignment readingOrder="0" shrinkToFit="0" vertical="center" wrapText="1"/>
    </xf>
    <xf borderId="8" fillId="3" fontId="14" numFmtId="0" xfId="0" applyAlignment="1" applyBorder="1" applyFont="1">
      <alignment readingOrder="0" shrinkToFit="0" vertical="center" wrapText="1"/>
    </xf>
    <xf borderId="0" fillId="0" fontId="23" numFmtId="0" xfId="0" applyAlignment="1" applyFont="1">
      <alignment shrinkToFit="0" vertical="center" wrapText="1"/>
    </xf>
    <xf borderId="5" fillId="5" fontId="12" numFmtId="0" xfId="0" applyAlignment="1" applyBorder="1" applyFont="1">
      <alignment shrinkToFit="0" vertical="center" wrapText="1"/>
    </xf>
    <xf borderId="5" fillId="0" fontId="9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5" fillId="0" fontId="9" numFmtId="3" xfId="0" applyAlignment="1" applyBorder="1" applyFont="1" applyNumberFormat="1">
      <alignment shrinkToFit="0" vertical="center" wrapText="1"/>
    </xf>
    <xf borderId="0" fillId="0" fontId="9" numFmtId="0" xfId="0" applyAlignment="1" applyFont="1">
      <alignment shrinkToFit="0" vertical="center" wrapText="1"/>
    </xf>
    <xf borderId="0" fillId="0" fontId="12" numFmtId="0" xfId="0" applyAlignment="1" applyFont="1">
      <alignment shrinkToFit="0" vertical="center" wrapText="1"/>
    </xf>
    <xf borderId="8" fillId="3" fontId="24" numFmtId="0" xfId="0" applyAlignment="1" applyBorder="1" applyFont="1">
      <alignment readingOrder="0" shrinkToFit="0" vertical="center" wrapText="1"/>
    </xf>
    <xf borderId="5" fillId="3" fontId="24" numFmtId="3" xfId="0" applyAlignment="1" applyBorder="1" applyFont="1" applyNumberFormat="1">
      <alignment readingOrder="0" shrinkToFit="0" vertical="center" wrapText="1"/>
    </xf>
    <xf borderId="8" fillId="5" fontId="25" numFmtId="0" xfId="0" applyAlignment="1" applyBorder="1" applyFont="1">
      <alignment shrinkToFit="0" vertical="center" wrapText="1"/>
    </xf>
    <xf borderId="5" fillId="5" fontId="25" numFmtId="3" xfId="0" applyAlignment="1" applyBorder="1" applyFont="1" applyNumberFormat="1">
      <alignment shrinkToFit="0" vertical="center" wrapText="1"/>
    </xf>
    <xf borderId="3" fillId="0" fontId="9" numFmtId="0" xfId="0" applyAlignment="1" applyBorder="1" applyFont="1">
      <alignment vertical="center"/>
    </xf>
    <xf borderId="0" fillId="0" fontId="12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0" fillId="0" fontId="14" numFmtId="0" xfId="0" applyAlignment="1" applyFont="1">
      <alignment horizontal="center" readingOrder="0" vertical="bottom"/>
    </xf>
    <xf borderId="12" fillId="4" fontId="14" numFmtId="0" xfId="0" applyAlignment="1" applyBorder="1" applyFont="1">
      <alignment horizontal="center" readingOrder="0" vertical="center"/>
    </xf>
    <xf borderId="8" fillId="3" fontId="14" numFmtId="0" xfId="0" applyAlignment="1" applyBorder="1" applyFont="1">
      <alignment horizontal="center" vertical="center"/>
    </xf>
    <xf borderId="13" fillId="0" fontId="15" numFmtId="0" xfId="0" applyBorder="1" applyFont="1"/>
    <xf borderId="5" fillId="5" fontId="12" numFmtId="0" xfId="0" applyAlignment="1" applyBorder="1" applyFont="1">
      <alignment vertical="center"/>
    </xf>
    <xf borderId="8" fillId="0" fontId="12" numFmtId="49" xfId="0" applyAlignment="1" applyBorder="1" applyFont="1" applyNumberFormat="1">
      <alignment shrinkToFit="0" vertical="center" wrapText="1"/>
    </xf>
    <xf borderId="8" fillId="0" fontId="9" numFmtId="0" xfId="0" applyAlignment="1" applyBorder="1" applyFont="1">
      <alignment vertical="center"/>
    </xf>
    <xf borderId="8" fillId="5" fontId="12" numFmtId="0" xfId="0" applyAlignment="1" applyBorder="1" applyFont="1">
      <alignment vertical="center"/>
    </xf>
    <xf borderId="5" fillId="5" fontId="12" numFmtId="0" xfId="0" applyAlignment="1" applyBorder="1" applyFont="1">
      <alignment readingOrder="0" vertical="center"/>
    </xf>
    <xf borderId="0" fillId="0" fontId="9" numFmtId="0" xfId="0" applyAlignment="1" applyFont="1">
      <alignment vertical="center"/>
    </xf>
    <xf borderId="0" fillId="4" fontId="14" numFmtId="0" xfId="0" applyAlignment="1" applyFont="1">
      <alignment horizontal="center" readingOrder="0" vertical="center"/>
    </xf>
    <xf borderId="8" fillId="5" fontId="12" numFmtId="3" xfId="0" applyAlignment="1" applyBorder="1" applyFont="1" applyNumberFormat="1">
      <alignment vertical="center"/>
    </xf>
    <xf borderId="0" fillId="0" fontId="12" numFmtId="0" xfId="0" applyAlignment="1" applyFont="1">
      <alignment readingOrder="0" vertical="top"/>
    </xf>
    <xf borderId="5" fillId="4" fontId="14" numFmtId="0" xfId="0" applyAlignment="1" applyBorder="1" applyFont="1">
      <alignment horizontal="center" readingOrder="0" shrinkToFit="0" vertical="center" wrapText="1"/>
    </xf>
    <xf borderId="5" fillId="3" fontId="14" numFmtId="0" xfId="0" applyAlignment="1" applyBorder="1" applyFont="1">
      <alignment horizontal="center" readingOrder="0" shrinkToFit="0" vertical="center" wrapText="1"/>
    </xf>
    <xf borderId="8" fillId="3" fontId="14" numFmtId="0" xfId="0" applyAlignment="1" applyBorder="1" applyFont="1">
      <alignment horizontal="center" shrinkToFit="0" vertical="center" wrapText="1"/>
    </xf>
    <xf borderId="5" fillId="0" fontId="12" numFmtId="49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3">
    <dxf>
      <font>
        <color rgb="FF38761D"/>
      </font>
      <fill>
        <patternFill patternType="none"/>
      </fill>
      <border/>
    </dxf>
    <dxf>
      <font>
        <color rgb="FFEB5600"/>
      </font>
      <fill>
        <patternFill patternType="none"/>
      </fill>
      <border/>
    </dxf>
    <dxf>
      <font>
        <color rgb="FF99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Детализация доходов и расходов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'сводные'!$A$5</c:f>
            </c:strRef>
          </c:tx>
          <c:spPr>
            <a:solidFill>
              <a:srgbClr val="002F4A">
                <a:alpha val="30000"/>
              </a:srgbClr>
            </a:solidFill>
            <a:ln cmpd="sng">
              <a:solidFill>
                <a:srgbClr val="002F4A"/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'сводные'!$B$5:$I$5</c:f>
              <c:numCache/>
            </c:numRef>
          </c:val>
        </c:ser>
        <c:ser>
          <c:idx val="1"/>
          <c:order val="1"/>
          <c:tx>
            <c:strRef>
              <c:f>'сводные'!$A$6</c:f>
            </c:strRef>
          </c:tx>
          <c:spPr>
            <a:solidFill>
              <a:srgbClr val="B85741">
                <a:alpha val="30000"/>
              </a:srgbClr>
            </a:solidFill>
            <a:ln cmpd="sng">
              <a:solidFill>
                <a:srgbClr val="B85741"/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'сводные'!$B$6:$I$6</c:f>
              <c:numCache/>
            </c:numRef>
          </c:val>
        </c:ser>
        <c:axId val="287951743"/>
        <c:axId val="2052307725"/>
      </c:areaChart>
      <c:catAx>
        <c:axId val="287951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Месяц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52307725"/>
      </c:catAx>
      <c:valAx>
        <c:axId val="20523077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879517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товар, услуга и Итого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'сводные'!$A$12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'сводные'!$B$12:$H$12</c:f>
              <c:numCache/>
            </c:numRef>
          </c:val>
        </c:ser>
        <c:ser>
          <c:idx val="1"/>
          <c:order val="1"/>
          <c:tx>
            <c:strRef>
              <c:f>'сводные'!$A$13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'сводные'!$B$13:$H$13</c:f>
              <c:numCache/>
            </c:numRef>
          </c:val>
        </c:ser>
        <c:axId val="609394075"/>
        <c:axId val="1089752100"/>
      </c:bar3DChart>
      <c:catAx>
        <c:axId val="609394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Услуга/Товар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089752100"/>
      </c:catAx>
      <c:valAx>
        <c:axId val="1089752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6093940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Услуги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'сводные'!$A$30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'сводные'!$B$30:$H$30</c:f>
              <c:numCache/>
            </c:numRef>
          </c:val>
          <c:smooth val="1"/>
        </c:ser>
        <c:ser>
          <c:idx val="1"/>
          <c:order val="1"/>
          <c:tx>
            <c:strRef>
              <c:f>'сводные'!$A$31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'сводные'!$B$31:$H$31</c:f>
              <c:numCache/>
            </c:numRef>
          </c:val>
          <c:smooth val="1"/>
        </c:ser>
        <c:ser>
          <c:idx val="2"/>
          <c:order val="2"/>
          <c:tx>
            <c:strRef>
              <c:f>'сводные'!$A$32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'сводные'!$B$32:$H$32</c:f>
              <c:numCache/>
            </c:numRef>
          </c:val>
          <c:smooth val="1"/>
        </c:ser>
        <c:axId val="1012328755"/>
        <c:axId val="1472508217"/>
      </c:lineChart>
      <c:catAx>
        <c:axId val="10123287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Категория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472508217"/>
      </c:catAx>
      <c:valAx>
        <c:axId val="14725082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0123287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Товары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'сводные'!$A$38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'сводные'!$B$38:$H$38</c:f>
              <c:numCache/>
            </c:numRef>
          </c:val>
          <c:smooth val="1"/>
        </c:ser>
        <c:ser>
          <c:idx val="1"/>
          <c:order val="1"/>
          <c:tx>
            <c:strRef>
              <c:f>'сводные'!$A$39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'сводные'!$B$39:$H$39</c:f>
              <c:numCache/>
            </c:numRef>
          </c:val>
          <c:smooth val="1"/>
        </c:ser>
        <c:ser>
          <c:idx val="2"/>
          <c:order val="2"/>
          <c:tx>
            <c:strRef>
              <c:f>'сводные'!$A$40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'сводные'!$B$40:$H$40</c:f>
              <c:numCache/>
            </c:numRef>
          </c:val>
          <c:smooth val="1"/>
        </c:ser>
        <c:axId val="567900502"/>
        <c:axId val="645498198"/>
      </c:lineChart>
      <c:catAx>
        <c:axId val="5679005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Категория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645498198"/>
      </c:catAx>
      <c:valAx>
        <c:axId val="645498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5679005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без промо, с промо и Итого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'сводные'!$A$100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'сводные'!$B$99:$H$99</c:f>
            </c:strRef>
          </c:cat>
          <c:val>
            <c:numRef>
              <c:f>'сводные'!$B$100:$H$100</c:f>
              <c:numCache/>
            </c:numRef>
          </c:val>
          <c:smooth val="0"/>
        </c:ser>
        <c:ser>
          <c:idx val="1"/>
          <c:order val="1"/>
          <c:tx>
            <c:strRef>
              <c:f>'сводные'!$A$101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'сводные'!$B$99:$H$99</c:f>
            </c:strRef>
          </c:cat>
          <c:val>
            <c:numRef>
              <c:f>'сводные'!$B$101:$H$101</c:f>
              <c:numCache/>
            </c:numRef>
          </c:val>
          <c:smooth val="0"/>
        </c:ser>
        <c:axId val="2087495549"/>
        <c:axId val="1843625727"/>
      </c:lineChart>
      <c:catAx>
        <c:axId val="2087495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С промо/без промо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843625727"/>
      </c:catAx>
      <c:valAx>
        <c:axId val="18436257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87495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Недополученная по месяцам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'сводные'!$A$117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'сводные'!$B$116:$H$116</c:f>
            </c:strRef>
          </c:cat>
          <c:val>
            <c:numRef>
              <c:f>'сводные'!$B$117:$H$117</c:f>
              <c:numCache/>
            </c:numRef>
          </c:val>
          <c:smooth val="0"/>
        </c:ser>
        <c:axId val="1510502941"/>
        <c:axId val="1464374392"/>
      </c:lineChart>
      <c:catAx>
        <c:axId val="15105029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464374392"/>
      </c:catAx>
      <c:valAx>
        <c:axId val="14643743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5105029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3608597285067873"/>
          <c:y val="0.050000000000000024"/>
          <c:w val="0.6127828054298643"/>
          <c:h val="0.8227467811158797"/>
        </c:manualLayout>
      </c:layout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cat>
            <c:strRef>
              <c:f>'сводные'!$A$121:$A$127</c:f>
            </c:strRef>
          </c:cat>
          <c:val>
            <c:numRef>
              <c:f>'сводные'!$I$121:$I$127</c:f>
              <c:numCache/>
            </c:numRef>
          </c:val>
        </c:ser>
        <c:axId val="508927045"/>
        <c:axId val="1807407587"/>
      </c:barChart>
      <c:catAx>
        <c:axId val="5089270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807407587"/>
      </c:catAx>
      <c:valAx>
        <c:axId val="18074075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5089270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COUNTA из Промокод, COUNTUNIQUE из Промокод и Рассчитываемое поле 1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'сводные'!$D$131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'сводные'!$A$132:$A$138</c:f>
            </c:strRef>
          </c:cat>
          <c:val>
            <c:numRef>
              <c:f>'сводные'!$D$132:$D$138</c:f>
              <c:numCache/>
            </c:numRef>
          </c:val>
        </c:ser>
        <c:axId val="176072766"/>
        <c:axId val="81826297"/>
      </c:barChart>
      <c:catAx>
        <c:axId val="176072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campaign_name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81826297"/>
      </c:catAx>
      <c:valAx>
        <c:axId val="818262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760727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AVERAGE из Стоимость с учетом скидки относительно параметра "campaign_name"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'сводные'!$G$142:$G$143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'сводные'!$F$144:$F$150</c:f>
            </c:strRef>
          </c:cat>
          <c:val>
            <c:numRef>
              <c:f>'сводные'!$G$144:$G$150</c:f>
              <c:numCache/>
            </c:numRef>
          </c:val>
        </c:ser>
        <c:axId val="633414643"/>
        <c:axId val="824122399"/>
      </c:barChart>
      <c:catAx>
        <c:axId val="63341464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campaign_name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824122399"/>
      </c:catAx>
      <c:valAx>
        <c:axId val="8241223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63341464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AVERAGE из Стоимость с учетом скидки относительно параметра "С промо/без промо"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'сводные'!$B$142:$B$143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'сводные'!$A$144:$A$145</c:f>
            </c:strRef>
          </c:cat>
          <c:val>
            <c:numRef>
              <c:f>'сводные'!$B$144:$B$145</c:f>
              <c:numCache/>
            </c:numRef>
          </c:val>
        </c:ser>
        <c:axId val="633349758"/>
        <c:axId val="1000155374"/>
      </c:barChart>
      <c:catAx>
        <c:axId val="6333497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С промо/без промо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000155374"/>
      </c:catAx>
      <c:valAx>
        <c:axId val="10001553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6333497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'сводные'!$A$165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'сводные'!$B$165:$G$165</c:f>
              <c:numCache/>
            </c:numRef>
          </c:val>
          <c:smooth val="0"/>
        </c:ser>
        <c:ser>
          <c:idx val="1"/>
          <c:order val="1"/>
          <c:tx>
            <c:strRef>
              <c:f>'сводные'!$A$166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'сводные'!$B$166:$G$166</c:f>
              <c:numCache/>
            </c:numRef>
          </c:val>
          <c:smooth val="0"/>
        </c:ser>
        <c:axId val="1403810436"/>
        <c:axId val="447426462"/>
      </c:lineChart>
      <c:catAx>
        <c:axId val="14038104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447426462"/>
      </c:catAx>
      <c:valAx>
        <c:axId val="447426462"/>
        <c:scaling>
          <c:orientation val="minMax"/>
          <c:min val="36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4038104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percentStacked"/>
        <c:ser>
          <c:idx val="0"/>
          <c:order val="0"/>
          <c:tx>
            <c:strRef>
              <c:f>'сводные'!$A$5</c:f>
            </c:strRef>
          </c:tx>
          <c:spPr>
            <a:solidFill>
              <a:srgbClr val="6C7687"/>
            </a:solidFill>
            <a:ln cmpd="sng">
              <a:solidFill>
                <a:srgbClr val="6C7687">
                  <a:alpha val="100000"/>
                </a:srgbClr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'сводные'!$B$5:$I$5</c:f>
              <c:numCache/>
            </c:numRef>
          </c:val>
        </c:ser>
        <c:ser>
          <c:idx val="1"/>
          <c:order val="1"/>
          <c:tx>
            <c:strRef>
              <c:f>'сводные'!$A$6</c:f>
            </c:strRef>
          </c:tx>
          <c:spPr>
            <a:solidFill>
              <a:srgbClr val="D89F87"/>
            </a:solidFill>
            <a:ln cmpd="sng">
              <a:solidFill>
                <a:srgbClr val="D89F87">
                  <a:alpha val="100000"/>
                </a:srgbClr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'сводные'!$B$6:$I$6</c:f>
              <c:numCache/>
            </c:numRef>
          </c:val>
        </c:ser>
        <c:axId val="2057161317"/>
        <c:axId val="781427992"/>
      </c:areaChart>
      <c:catAx>
        <c:axId val="20571613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781427992"/>
      </c:catAx>
      <c:valAx>
        <c:axId val="78142799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071924"/>
                    </a:solidFill>
                    <a:latin typeface="Tahoma"/>
                  </a:defRPr>
                </a:pPr>
                <a:r>
                  <a:rPr b="0" sz="1000">
                    <a:solidFill>
                      <a:srgbClr val="071924"/>
                    </a:solidFill>
                    <a:latin typeface="Tahoma"/>
                  </a:rPr>
                  <a:t>доли,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2057161317"/>
      </c:valAx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'сводные'!$A$12</c:f>
            </c:strRef>
          </c:tx>
          <c:spPr>
            <a:solidFill>
              <a:srgbClr val="3F4767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'сводные'!$B$12:$H$12</c:f>
              <c:numCache/>
            </c:numRef>
          </c:val>
        </c:ser>
        <c:ser>
          <c:idx val="1"/>
          <c:order val="1"/>
          <c:tx>
            <c:strRef>
              <c:f>'сводные'!$A$13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6"/>
          </c:dPt>
          <c:cat>
            <c:strRef>
              <c:f>'сводные'!$B$11:$H$11</c:f>
            </c:strRef>
          </c:cat>
          <c:val>
            <c:numRef>
              <c:f>'сводные'!$B$13:$H$13</c:f>
              <c:numCache/>
            </c:numRef>
          </c:val>
        </c:ser>
        <c:overlap val="100"/>
        <c:axId val="1676378916"/>
        <c:axId val="1064338669"/>
      </c:barChart>
      <c:catAx>
        <c:axId val="16763789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Tahoma"/>
                  </a:defRPr>
                </a:pPr>
                <a:r>
                  <a:rPr b="0">
                    <a:solidFill>
                      <a:srgbClr val="071924"/>
                    </a:solidFill>
                    <a:latin typeface="Tahom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064338669"/>
      </c:catAx>
      <c:valAx>
        <c:axId val="1064338669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071924"/>
                    </a:solidFill>
                    <a:latin typeface="Tahoma"/>
                  </a:defRPr>
                </a:pPr>
                <a:r>
                  <a:rPr b="0" sz="1000">
                    <a:solidFill>
                      <a:srgbClr val="071924"/>
                    </a:solidFill>
                    <a:latin typeface="Tahoma"/>
                  </a:rPr>
                  <a:t>сумма, в млн.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676378916"/>
      </c:valAx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'сводные'!$A$30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'сводные'!$B$30:$H$30</c:f>
              <c:numCache/>
            </c:numRef>
          </c:val>
          <c:smooth val="1"/>
        </c:ser>
        <c:ser>
          <c:idx val="1"/>
          <c:order val="1"/>
          <c:tx>
            <c:strRef>
              <c:f>'сводные'!$A$31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'сводные'!$B$31:$H$31</c:f>
              <c:numCache/>
            </c:numRef>
          </c:val>
          <c:smooth val="1"/>
        </c:ser>
        <c:ser>
          <c:idx val="2"/>
          <c:order val="2"/>
          <c:tx>
            <c:strRef>
              <c:f>'сводные'!$A$32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'сводные'!$B$32:$H$32</c:f>
              <c:numCache/>
            </c:numRef>
          </c:val>
          <c:smooth val="1"/>
        </c:ser>
        <c:axId val="2065604577"/>
        <c:axId val="837971713"/>
      </c:lineChart>
      <c:catAx>
        <c:axId val="2065604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837971713"/>
      </c:catAx>
      <c:valAx>
        <c:axId val="837971713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206560457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Гель</c:v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'сводные'!$B$38:$H$38</c:f>
              <c:numCache/>
            </c:numRef>
          </c:val>
          <c:smooth val="1"/>
        </c:ser>
        <c:ser>
          <c:idx val="1"/>
          <c:order val="1"/>
          <c:tx>
            <c:v>Шампунь</c:v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'сводные'!$B$39:$H$39</c:f>
              <c:numCache/>
            </c:numRef>
          </c:val>
          <c:smooth val="1"/>
        </c:ser>
        <c:ser>
          <c:idx val="2"/>
          <c:order val="2"/>
          <c:tx>
            <c:v>Шампунь и кондиционер</c:v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'сводные'!$B$40:$H$40</c:f>
              <c:numCache/>
            </c:numRef>
          </c:val>
          <c:smooth val="1"/>
        </c:ser>
        <c:axId val="567373495"/>
        <c:axId val="314818349"/>
      </c:lineChart>
      <c:catAx>
        <c:axId val="567373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314818349"/>
      </c:catAx>
      <c:valAx>
        <c:axId val="314818349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56737349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'Отчет о доходах и расходах'!$F$7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1309665174748684"/>
                  <c:y val="0.604551193530829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2729715934246344"/>
                  <c:y val="0.508502974107767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8288766758800249"/>
                  <c:y val="0.20949744576627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8501211494786682"/>
                  <c:y val="0.755094071223077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доходах и расходах'!$G$4:$M$4</c:f>
            </c:strRef>
          </c:cat>
          <c:val>
            <c:numRef>
              <c:f>'Отчет о доходах и расходах'!$G$7:$M$7</c:f>
              <c:numCache/>
            </c:numRef>
          </c:val>
          <c:smooth val="0"/>
        </c:ser>
        <c:axId val="1128536962"/>
        <c:axId val="816841360"/>
      </c:lineChart>
      <c:catAx>
        <c:axId val="1128536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816841360"/>
      </c:catAx>
      <c:valAx>
        <c:axId val="816841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3F4767"/>
                    </a:solidFill>
                    <a:latin typeface="Tahoma"/>
                  </a:defRPr>
                </a:pPr>
                <a:r>
                  <a:rPr b="0" sz="1000">
                    <a:solidFill>
                      <a:srgbClr val="3F4767"/>
                    </a:solidFill>
                    <a:latin typeface="Tahoma"/>
                  </a:rPr>
                  <a:t>сумма, в млн.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1285369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98389"/>
                </a:solidFill>
                <a:latin typeface="+mn-lt"/>
              </a:defRPr>
            </a:pPr>
            <a:r>
              <a:rPr b="1" sz="1400">
                <a:solidFill>
                  <a:srgbClr val="798389"/>
                </a:solidFill>
                <a:latin typeface="+mn-lt"/>
              </a:rPr>
              <a:t>Динамика доходов от реализации товаров и услуг</a:t>
            </a:r>
          </a:p>
        </c:rich>
      </c:tx>
      <c:overlay val="0"/>
    </c:title>
    <c:plotArea>
      <c:layout/>
      <c:lineChart>
        <c:ser>
          <c:idx val="0"/>
          <c:order val="0"/>
          <c:tx>
            <c:v>товары</c:v>
          </c:tx>
          <c:spPr>
            <a:ln cmpd="sng">
              <a:solidFill>
                <a:srgbClr val="002F4A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002F4A"/>
              </a:solidFill>
              <a:ln cmpd="sng">
                <a:solidFill>
                  <a:srgbClr val="002F4A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'сводные'!$B$11:$G$11</c:f>
            </c:strRef>
          </c:cat>
          <c:val>
            <c:numRef>
              <c:f>'сводные'!$B$12:$G$12</c:f>
              <c:numCache/>
            </c:numRef>
          </c:val>
          <c:smooth val="0"/>
        </c:ser>
        <c:ser>
          <c:idx val="1"/>
          <c:order val="1"/>
          <c:tx>
            <c:v>услуги</c:v>
          </c:tx>
          <c:spPr>
            <a:ln cmpd="sng" w="19050">
              <a:solidFill>
                <a:srgbClr val="0C343D">
                  <a:alpha val="100000"/>
                </a:srgbClr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0C343D">
                  <a:alpha val="100000"/>
                </a:srgbClr>
              </a:solidFill>
              <a:ln cmpd="sng">
                <a:solidFill>
                  <a:srgbClr val="0C343D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'сводные'!$B$11:$G$11</c:f>
            </c:strRef>
          </c:cat>
          <c:val>
            <c:numRef>
              <c:f>'сводные'!$B$13:$G$13</c:f>
              <c:numCache/>
            </c:numRef>
          </c:val>
          <c:smooth val="0"/>
        </c:ser>
        <c:axId val="635868927"/>
        <c:axId val="308287813"/>
      </c:lineChart>
      <c:catAx>
        <c:axId val="635868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308287813"/>
      </c:catAx>
      <c:valAx>
        <c:axId val="308287813"/>
        <c:scaling>
          <c:orientation val="minMax"/>
          <c:max val="4000000.0"/>
        </c:scaling>
        <c:delete val="0"/>
        <c:axPos val="r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635868927"/>
        <c:crosses val="max"/>
      </c:valAx>
    </c:plotArea>
    <c:legend>
      <c:legendPos val="r"/>
      <c:legendEntry>
        <c:idx val="1"/>
        <c:txPr>
          <a:bodyPr/>
          <a:lstStyle/>
          <a:p>
            <a:pPr lvl="0">
              <a:defRPr>
                <a:latin typeface="+mn-lt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98389"/>
                </a:solidFill>
                <a:latin typeface="+mn-lt"/>
              </a:defRPr>
            </a:pPr>
            <a:r>
              <a:rPr b="1" i="0" sz="1400">
                <a:solidFill>
                  <a:srgbClr val="798389"/>
                </a:solidFill>
                <a:latin typeface="+mn-lt"/>
              </a:rPr>
              <a:t>Доля доходов и расходов</a:t>
            </a:r>
          </a:p>
        </c:rich>
      </c:tx>
      <c:overlay val="0"/>
    </c:title>
    <c:plotArea>
      <c:layout/>
      <c:barChart>
        <c:barDir val="col"/>
        <c:grouping val="percentStacked"/>
        <c:overlap val="100"/>
        <c:axId val="159884496"/>
        <c:axId val="970948230"/>
      </c:barChart>
      <c:catAx>
        <c:axId val="15988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Номер месяца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970948230"/>
      </c:catAx>
      <c:valAx>
        <c:axId val="97094823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9884496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4330500943901319"/>
          <c:y val="0.20911949685534592"/>
          <c:w val="0.9021417259561759"/>
          <c:h val="0.5899371069182393"/>
        </c:manualLayout>
      </c:layout>
      <c:barChart>
        <c:barDir val="col"/>
        <c:ser>
          <c:idx val="0"/>
          <c:order val="0"/>
          <c:tx>
            <c:strRef>
              <c:f>'Отчет о рентабельности промокод'!$B$52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3"/>
          </c:dPt>
          <c:dLbls>
            <c:numFmt formatCode="0&quot;%&quot;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промокод'!$B$53:$B$59</c:f>
              <c:numCache/>
            </c:numRef>
          </c:val>
        </c:ser>
        <c:ser>
          <c:idx val="2"/>
          <c:order val="2"/>
          <c:tx>
            <c:strRef>
              <c:f>'Отчет о рентабельности промокод'!$E$52</c:f>
            </c:strRef>
          </c:tx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промокод'!$E$53:$E$60</c:f>
              <c:numCache/>
            </c:numRef>
          </c:val>
        </c:ser>
        <c:axId val="1611974003"/>
        <c:axId val="1898346657"/>
      </c:barChart>
      <c:catAx>
        <c:axId val="1611974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898346657"/>
      </c:catAx>
      <c:valAx>
        <c:axId val="1898346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F4767"/>
                    </a:solidFill>
                    <a:latin typeface="Tahoma"/>
                  </a:defRPr>
                </a:pPr>
                <a:r>
                  <a:rPr b="0">
                    <a:solidFill>
                      <a:srgbClr val="3F4767"/>
                    </a:solidFill>
                    <a:latin typeface="Tahoma"/>
                  </a:rPr>
                  <a:t>Размер промокода,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F4767"/>
                </a:solidFill>
                <a:latin typeface="Tahoma"/>
              </a:defRPr>
            </a:pPr>
          </a:p>
        </c:txPr>
        <c:crossAx val="1611974003"/>
      </c:valAx>
      <c:barChart>
        <c:barDir val="col"/>
        <c:ser>
          <c:idx val="1"/>
          <c:order val="1"/>
          <c:tx>
            <c:strRef>
              <c:f>'Отчет о рентабельности промокод'!$C$52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Pt>
            <c:idx val="5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промокод'!$C$53:$C$59</c:f>
              <c:numCache/>
            </c:numRef>
          </c:val>
        </c:ser>
        <c:axId val="681162842"/>
        <c:axId val="80239619"/>
      </c:barChart>
      <c:catAx>
        <c:axId val="68116284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80239619"/>
      </c:catAx>
      <c:valAx>
        <c:axId val="8023961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F4767"/>
                    </a:solidFill>
                    <a:latin typeface="Tahoma"/>
                  </a:defRPr>
                </a:pPr>
                <a:r>
                  <a:rPr b="0">
                    <a:solidFill>
                      <a:srgbClr val="3F4767"/>
                    </a:solidFill>
                    <a:latin typeface="Tahoma"/>
                  </a:rPr>
                  <a:t>Количество промокодов, шт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681162842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618622923497408"/>
          <c:y val="0.24650249886758263"/>
          <c:w val="0.7647582601276779"/>
          <c:h val="0.5616056092405255"/>
        </c:manualLayout>
      </c:layout>
      <c:lineChart>
        <c:ser>
          <c:idx val="0"/>
          <c:order val="0"/>
          <c:tx>
            <c:v>покупки без промокода</c:v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'сводные'!$B$99:$H$99</c:f>
            </c:strRef>
          </c:cat>
          <c:val>
            <c:numRef>
              <c:f>'сводные'!$B$100:$H$100</c:f>
              <c:numCache/>
            </c:numRef>
          </c:val>
          <c:smooth val="0"/>
        </c:ser>
        <c:ser>
          <c:idx val="1"/>
          <c:order val="1"/>
          <c:tx>
            <c:v>покупки с промокодом</c:v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cat>
            <c:strRef>
              <c:f>'сводные'!$B$99:$H$99</c:f>
            </c:strRef>
          </c:cat>
          <c:val>
            <c:numRef>
              <c:f>'сводные'!$B$101:$H$101</c:f>
              <c:numCache/>
            </c:numRef>
          </c:val>
          <c:smooth val="0"/>
        </c:ser>
        <c:axId val="2595345"/>
        <c:axId val="744938996"/>
      </c:lineChart>
      <c:catAx>
        <c:axId val="2595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744938996"/>
      </c:catAx>
      <c:valAx>
        <c:axId val="744938996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2595345"/>
      </c:valAx>
    </c:plotArea>
    <c:legend>
      <c:legendPos val="b"/>
      <c:layout>
        <c:manualLayout>
          <c:xMode val="edge"/>
          <c:yMode val="edge"/>
          <c:x val="0.13733793483167242"/>
          <c:y val="0.9222164969032445"/>
        </c:manualLayout>
      </c:layout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недополученная выручка</c:v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'сводные'!$B$116:$H$116</c:f>
            </c:strRef>
          </c:cat>
          <c:val>
            <c:numRef>
              <c:f>'сводные'!$B$117:$H$117</c:f>
              <c:numCache/>
            </c:numRef>
          </c:val>
          <c:smooth val="0"/>
        </c:ser>
        <c:axId val="1427710698"/>
        <c:axId val="760592906"/>
      </c:lineChart>
      <c:catAx>
        <c:axId val="1427710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760592906"/>
      </c:catAx>
      <c:valAx>
        <c:axId val="760592906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427710698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3328690807799443"/>
          <c:y val="0.04949768582847597"/>
          <c:w val="0.6393330473902491"/>
          <c:h val="0.8923171071964846"/>
        </c:manualLayout>
      </c:layout>
      <c:barChart>
        <c:barDir val="bar"/>
        <c:ser>
          <c:idx val="0"/>
          <c:order val="0"/>
          <c:spPr>
            <a:solidFill>
              <a:srgbClr val="D89F87"/>
            </a:solidFill>
            <a:ln cmpd="sng">
              <a:solidFill>
                <a:srgbClr val="D89F87">
                  <a:alpha val="100000"/>
                </a:srgbClr>
              </a:solidFill>
            </a:ln>
          </c:spPr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'сводные'!$A$121:$A$127</c:f>
            </c:strRef>
          </c:cat>
          <c:val>
            <c:numRef>
              <c:f>'сводные'!$I$121:$I$127</c:f>
              <c:numCache/>
            </c:numRef>
          </c:val>
        </c:ser>
        <c:axId val="1546824853"/>
        <c:axId val="1132607078"/>
      </c:barChart>
      <c:catAx>
        <c:axId val="154682485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3F4767"/>
                </a:solidFill>
                <a:latin typeface="Tahoma"/>
              </a:defRPr>
            </a:pPr>
          </a:p>
        </c:txPr>
        <c:crossAx val="1132607078"/>
      </c:catAx>
      <c:valAx>
        <c:axId val="1132607078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Tahoma"/>
              </a:defRPr>
            </a:pPr>
          </a:p>
        </c:txPr>
        <c:crossAx val="154682485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'сводные'!$D$131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0.00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'сводные'!$A$132:$A$138</c:f>
            </c:strRef>
          </c:cat>
          <c:val>
            <c:numRef>
              <c:f>'сводные'!$D$132:$D$138</c:f>
              <c:numCache/>
            </c:numRef>
          </c:val>
        </c:ser>
        <c:axId val="171061669"/>
        <c:axId val="1096144696"/>
      </c:barChart>
      <c:catAx>
        <c:axId val="1710616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chemeClr val="accent1"/>
                </a:solidFill>
                <a:latin typeface="Tahoma"/>
              </a:defRPr>
            </a:pPr>
          </a:p>
        </c:txPr>
        <c:crossAx val="1096144696"/>
      </c:catAx>
      <c:valAx>
        <c:axId val="109614469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710616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28443193928302674"/>
          <c:y val="0.04997329427240058"/>
          <c:w val="0.7058187570958033"/>
          <c:h val="0.8986496144058327"/>
        </c:manualLayout>
      </c:layout>
      <c:barChart>
        <c:barDir val="bar"/>
        <c:ser>
          <c:idx val="0"/>
          <c:order val="0"/>
          <c:tx>
            <c:strRef>
              <c:f>'сводные'!$G$142:$G$143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Lbls>
            <c:numFmt formatCode="#,##0" sourceLinked="0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'сводные'!$F$144:$F$150</c:f>
            </c:strRef>
          </c:cat>
          <c:val>
            <c:numRef>
              <c:f>'сводные'!$G$144:$G$150</c:f>
              <c:numCache/>
            </c:numRef>
          </c:val>
        </c:ser>
        <c:axId val="498548958"/>
        <c:axId val="983921181"/>
      </c:barChart>
      <c:catAx>
        <c:axId val="4985489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3F4767"/>
                </a:solidFill>
                <a:latin typeface="Tahoma"/>
              </a:defRPr>
            </a:pPr>
          </a:p>
        </c:txPr>
        <c:crossAx val="983921181"/>
      </c:catAx>
      <c:valAx>
        <c:axId val="98392118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600">
                <a:solidFill>
                  <a:srgbClr val="FFFFFF"/>
                </a:solidFill>
                <a:latin typeface="Tahoma"/>
              </a:defRPr>
            </a:pPr>
          </a:p>
        </c:txPr>
        <c:crossAx val="4985489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'сводные'!$B$142:$B$143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0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'сводные'!$A$144:$A$145</c:f>
            </c:strRef>
          </c:cat>
          <c:val>
            <c:numRef>
              <c:f>'сводные'!$B$144:$B$145</c:f>
              <c:numCache/>
            </c:numRef>
          </c:val>
        </c:ser>
        <c:axId val="1620713977"/>
        <c:axId val="1971498594"/>
      </c:barChart>
      <c:catAx>
        <c:axId val="1620713977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Tahoma"/>
              </a:defRPr>
            </a:pPr>
          </a:p>
        </c:txPr>
        <c:crossAx val="1971498594"/>
      </c:catAx>
      <c:valAx>
        <c:axId val="1971498594"/>
        <c:scaling>
          <c:orientation val="minMax"/>
        </c:scaling>
        <c:delete val="0"/>
        <c:axPos val="r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62071397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17003672237990344"/>
          <c:y val="0.07787710566381555"/>
          <c:w val="0.8324774996370098"/>
          <c:h val="0.7082340054472955"/>
        </c:manualLayout>
      </c:layout>
      <c:lineChart>
        <c:ser>
          <c:idx val="0"/>
          <c:order val="0"/>
          <c:tx>
            <c:strRef>
              <c:f>'сводные'!$A$165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5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2034792554632249"/>
                  <c:y val="0.74842350729143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002F4A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9163534448298736"/>
                  <c:y val="0.706306827992875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002F4A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002F4A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'сводные'!$B$165:$G$165</c:f>
              <c:numCache/>
            </c:numRef>
          </c:val>
          <c:smooth val="1"/>
        </c:ser>
        <c:ser>
          <c:idx val="1"/>
          <c:order val="1"/>
          <c:tx>
            <c:strRef>
              <c:f>'сводные'!$A$166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5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23406860453020272"/>
                  <c:y val="0.14879064010574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B85741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9231095396977013"/>
                  <c:y val="0.199141170606907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B85741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B85741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'сводные'!$B$166:$G$166</c:f>
              <c:numCache/>
            </c:numRef>
          </c:val>
          <c:smooth val="1"/>
        </c:ser>
        <c:axId val="629244072"/>
        <c:axId val="1231749308"/>
      </c:lineChart>
      <c:catAx>
        <c:axId val="629244072"/>
        <c:scaling>
          <c:orientation val="minMax"/>
        </c:scaling>
        <c:delete val="1"/>
        <c:axPos val="b"/>
        <c:numFmt formatCode="0" sourceLinked="0"/>
        <c:majorTickMark val="cross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231749308"/>
      </c:catAx>
      <c:valAx>
        <c:axId val="1231749308"/>
        <c:scaling>
          <c:orientation val="minMax"/>
          <c:max val="3900.0"/>
        </c:scaling>
        <c:delete val="0"/>
        <c:axPos val="r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+mn-lt"/>
              </a:defRPr>
            </a:pPr>
          </a:p>
        </c:txPr>
        <c:crossAx val="629244072"/>
        <c:crosses val="max"/>
      </c:valAx>
    </c:plotArea>
    <c:legend>
      <c:legendPos val="b"/>
      <c:layout>
        <c:manualLayout>
          <c:xMode val="edge"/>
          <c:yMode val="edge"/>
          <c:x val="0.3369810234374999"/>
          <c:y val="0.9182649878227883"/>
        </c:manualLayout>
      </c:layout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Шампунь</c:v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'!$B$21:$H$21</c:f>
              <c:numCache/>
            </c:numRef>
          </c:val>
          <c:smooth val="1"/>
        </c:ser>
        <c:ser>
          <c:idx val="1"/>
          <c:order val="1"/>
          <c:tx>
            <c:v>Шампунь и кондиционер</c:v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'!$B$22:$H$22</c:f>
              <c:numCache/>
            </c:numRef>
          </c:val>
          <c:smooth val="1"/>
        </c:ser>
        <c:ser>
          <c:idx val="2"/>
          <c:order val="2"/>
          <c:tx>
            <c:v>Гель</c:v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'!$B$20:$H$20</c:f>
              <c:numCache/>
            </c:numRef>
          </c:val>
          <c:smooth val="1"/>
        </c:ser>
        <c:axId val="1693852852"/>
        <c:axId val="1581660666"/>
      </c:lineChart>
      <c:catAx>
        <c:axId val="1693852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581660666"/>
      </c:catAx>
      <c:valAx>
        <c:axId val="1581660666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693852852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'!$A$25</c:f>
            </c:strRef>
          </c:tx>
          <c:spPr>
            <a:ln cmpd="sng">
              <a:solidFill>
                <a:srgbClr val="6C768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'!$B$25:$H$25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'!$A$26</c:f>
            </c:strRef>
          </c:tx>
          <c:spPr>
            <a:ln cmpd="sng">
              <a:solidFill>
                <a:schemeClr val="accent2"/>
              </a:solidFill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4"/>
            <c:marker>
              <c:symbol val="none"/>
            </c:marker>
          </c:dPt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'!$B$26:$H$26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'!$A$24</c:f>
            </c:strRef>
          </c:tx>
          <c:spPr>
            <a:ln cmpd="sng">
              <a:solidFill>
                <a:schemeClr val="accent3"/>
              </a:solidFill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'!$B$24:$H$24</c:f>
              <c:numCache/>
            </c:numRef>
          </c:val>
          <c:smooth val="1"/>
        </c:ser>
        <c:axId val="1217732456"/>
        <c:axId val="2138118032"/>
      </c:lineChart>
      <c:catAx>
        <c:axId val="1217732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2138118032"/>
      </c:catAx>
      <c:valAx>
        <c:axId val="2138118032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217732456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'!$A$32</c:f>
            </c:strRef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'!$B$32:$H$32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'!$A$31</c:f>
            </c:strRef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'!$B$31:$H$31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'!$A$33</c:f>
            </c:strRef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'!$B$33:$H$33</c:f>
              <c:numCache/>
            </c:numRef>
          </c:val>
          <c:smooth val="1"/>
        </c:ser>
        <c:axId val="899281415"/>
        <c:axId val="2076883827"/>
      </c:lineChart>
      <c:catAx>
        <c:axId val="899281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2076883827"/>
      </c:catAx>
      <c:valAx>
        <c:axId val="2076883827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899281415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'!$A$35</c:f>
            </c:strRef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2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'!$B$35:$H$35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'!$A$36</c:f>
            </c:strRef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'!$B$36:$H$36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'!$A$37</c:f>
            </c:strRef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'!$B$37:$H$37</c:f>
              <c:numCache/>
            </c:numRef>
          </c:val>
          <c:smooth val="1"/>
        </c:ser>
        <c:axId val="525973738"/>
        <c:axId val="66266243"/>
      </c:lineChart>
      <c:catAx>
        <c:axId val="5259737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66266243"/>
      </c:catAx>
      <c:valAx>
        <c:axId val="66266243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100">
                <a:solidFill>
                  <a:srgbClr val="3F4767"/>
                </a:solidFill>
                <a:latin typeface="Tahoma"/>
              </a:defRPr>
            </a:pPr>
          </a:p>
        </c:txPr>
        <c:crossAx val="525973738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416067726739592"/>
          <c:y val="0.03557699984192726"/>
          <c:w val="0.5765482869239043"/>
          <c:h val="0.949326381800585"/>
        </c:manualLayout>
      </c:layout>
      <c:doughnutChart>
        <c:varyColors val="1"/>
        <c:ser>
          <c:idx val="0"/>
          <c:order val="0"/>
          <c:tx>
            <c:strRef>
              <c:f>'Отчет о популярности товаров и '!$I$39:$I$40</c:f>
            </c:strRef>
          </c:tx>
          <c:dPt>
            <c:idx val="0"/>
            <c:spPr>
              <a:solidFill>
                <a:srgbClr val="D89F87"/>
              </a:solidFill>
            </c:spPr>
          </c:dPt>
          <c:dPt>
            <c:idx val="1"/>
            <c:explosion val="0"/>
            <c:spPr>
              <a:solidFill>
                <a:srgbClr val="6C7687"/>
              </a:solidFill>
            </c:spPr>
          </c:dPt>
          <c:dPt>
            <c:idx val="2"/>
            <c:explosion val="15"/>
            <c:spPr>
              <a:solidFill>
                <a:schemeClr val="accent2"/>
              </a:solidFill>
            </c:spPr>
          </c:dPt>
          <c:dLbls>
            <c:dLbl>
              <c:idx val="1"/>
              <c:txPr>
                <a:bodyPr/>
                <a:lstStyle/>
                <a:p>
                  <a:pPr lvl="0">
                    <a:defRPr b="1">
                      <a:latin typeface="Tahoma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'Отчет о популярности товаров и '!$D$41:$D$43</c:f>
            </c:strRef>
          </c:cat>
          <c:val>
            <c:numRef>
              <c:f>'Отчет о популярности товаров и '!$I$41:$I$43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1"/>
      </c:doughnutChart>
    </c:plotArea>
    <c:legend>
      <c:legendPos val="r"/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layout>
        <c:manualLayout>
          <c:xMode val="edge"/>
          <c:yMode val="edge"/>
          <c:x val="0.6825245734738277"/>
          <c:y val="0.6696349708564201"/>
        </c:manualLayout>
      </c:layout>
      <c:overlay val="0"/>
      <c:txPr>
        <a:bodyPr/>
        <a:lstStyle/>
        <a:p>
          <a:pPr lvl="0">
            <a:defRPr b="0" sz="14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447675</xdr:colOff>
      <xdr:row>1</xdr:row>
      <xdr:rowOff>28575</xdr:rowOff>
    </xdr:from>
    <xdr:ext cx="5715000" cy="195262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438150</xdr:colOff>
      <xdr:row>13</xdr:row>
      <xdr:rowOff>38100</xdr:rowOff>
    </xdr:from>
    <xdr:ext cx="4714875" cy="19050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285750</xdr:colOff>
      <xdr:row>25</xdr:row>
      <xdr:rowOff>9525</xdr:rowOff>
    </xdr:from>
    <xdr:ext cx="5715000" cy="271462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76200</xdr:colOff>
      <xdr:row>25</xdr:row>
      <xdr:rowOff>9525</xdr:rowOff>
    </xdr:from>
    <xdr:ext cx="5715000" cy="271462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161925</xdr:colOff>
      <xdr:row>95</xdr:row>
      <xdr:rowOff>180975</xdr:rowOff>
    </xdr:from>
    <xdr:ext cx="4914900" cy="180022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419100</xdr:colOff>
      <xdr:row>106</xdr:row>
      <xdr:rowOff>114300</xdr:rowOff>
    </xdr:from>
    <xdr:ext cx="4657725" cy="1800225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438150</xdr:colOff>
      <xdr:row>116</xdr:row>
      <xdr:rowOff>104775</xdr:rowOff>
    </xdr:from>
    <xdr:ext cx="4210050" cy="2219325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4</xdr:col>
      <xdr:colOff>171450</xdr:colOff>
      <xdr:row>129</xdr:row>
      <xdr:rowOff>76200</xdr:rowOff>
    </xdr:from>
    <xdr:ext cx="9286875" cy="195262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114300</xdr:colOff>
      <xdr:row>141</xdr:row>
      <xdr:rowOff>19050</xdr:rowOff>
    </xdr:from>
    <xdr:ext cx="5715000" cy="35337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0</xdr:col>
      <xdr:colOff>57150</xdr:colOff>
      <xdr:row>145</xdr:row>
      <xdr:rowOff>152400</xdr:rowOff>
    </xdr:from>
    <xdr:ext cx="3400425" cy="2105025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7</xdr:col>
      <xdr:colOff>114300</xdr:colOff>
      <xdr:row>161</xdr:row>
      <xdr:rowOff>123825</xdr:rowOff>
    </xdr:from>
    <xdr:ext cx="5715000" cy="353377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57150</xdr:rowOff>
    </xdr:from>
    <xdr:ext cx="4876800" cy="187642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85725</xdr:colOff>
      <xdr:row>7</xdr:row>
      <xdr:rowOff>409575</xdr:rowOff>
    </xdr:from>
    <xdr:ext cx="4933950" cy="172402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85725</xdr:colOff>
      <xdr:row>14</xdr:row>
      <xdr:rowOff>9525</xdr:rowOff>
    </xdr:from>
    <xdr:ext cx="4876800" cy="17240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85725</xdr:colOff>
      <xdr:row>19</xdr:row>
      <xdr:rowOff>276225</xdr:rowOff>
    </xdr:from>
    <xdr:ext cx="4876800" cy="1790700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2</xdr:row>
      <xdr:rowOff>28575</xdr:rowOff>
    </xdr:from>
    <xdr:ext cx="5019675" cy="1724025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85</xdr:col>
      <xdr:colOff>47625</xdr:colOff>
      <xdr:row>7</xdr:row>
      <xdr:rowOff>28575</xdr:rowOff>
    </xdr:from>
    <xdr:ext cx="5133975" cy="3314700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85</xdr:col>
      <xdr:colOff>47625</xdr:colOff>
      <xdr:row>22</xdr:row>
      <xdr:rowOff>28575</xdr:rowOff>
    </xdr:from>
    <xdr:ext cx="5133975" cy="291465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12353925" cy="2857500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228600</xdr:colOff>
      <xdr:row>24</xdr:row>
      <xdr:rowOff>66675</xdr:rowOff>
    </xdr:from>
    <xdr:ext cx="4752975" cy="1962150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228600</xdr:colOff>
      <xdr:row>32</xdr:row>
      <xdr:rowOff>171450</xdr:rowOff>
    </xdr:from>
    <xdr:ext cx="4133850" cy="1609725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704850</xdr:colOff>
      <xdr:row>25</xdr:row>
      <xdr:rowOff>28575</xdr:rowOff>
    </xdr:from>
    <xdr:ext cx="4562475" cy="4086225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1400175</xdr:colOff>
      <xdr:row>18</xdr:row>
      <xdr:rowOff>161925</xdr:rowOff>
    </xdr:from>
    <xdr:ext cx="9515475" cy="1609725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762000</xdr:colOff>
      <xdr:row>38</xdr:row>
      <xdr:rowOff>0</xdr:rowOff>
    </xdr:from>
    <xdr:ext cx="4562475" cy="3952875"/>
    <xdr:graphicFrame>
      <xdr:nvGraphicFramePr>
        <xdr:cNvPr id="24" name="Chart 2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228600</xdr:colOff>
      <xdr:row>38</xdr:row>
      <xdr:rowOff>123825</xdr:rowOff>
    </xdr:from>
    <xdr:ext cx="4695825" cy="1562100"/>
    <xdr:graphicFrame>
      <xdr:nvGraphicFramePr>
        <xdr:cNvPr id="25" name="Chart 2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28575</xdr:rowOff>
    </xdr:from>
    <xdr:ext cx="8467725" cy="1905000"/>
    <xdr:graphicFrame>
      <xdr:nvGraphicFramePr>
        <xdr:cNvPr id="26" name="Chart 2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943475" cy="2343150"/>
    <xdr:graphicFrame>
      <xdr:nvGraphicFramePr>
        <xdr:cNvPr id="27" name="Chart 2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9</xdr:row>
      <xdr:rowOff>9525</xdr:rowOff>
    </xdr:from>
    <xdr:ext cx="4943475" cy="2343150"/>
    <xdr:graphicFrame>
      <xdr:nvGraphicFramePr>
        <xdr:cNvPr id="28" name="Chart 2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57150</xdr:colOff>
      <xdr:row>2</xdr:row>
      <xdr:rowOff>0</xdr:rowOff>
    </xdr:from>
    <xdr:ext cx="4943475" cy="2343150"/>
    <xdr:graphicFrame>
      <xdr:nvGraphicFramePr>
        <xdr:cNvPr id="29" name="Chart 2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57150</xdr:colOff>
      <xdr:row>9</xdr:row>
      <xdr:rowOff>19050</xdr:rowOff>
    </xdr:from>
    <xdr:ext cx="4943475" cy="2343150"/>
    <xdr:graphicFrame>
      <xdr:nvGraphicFramePr>
        <xdr:cNvPr id="30" name="Chart 3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38</xdr:row>
      <xdr:rowOff>19050</xdr:rowOff>
    </xdr:from>
    <xdr:ext cx="4343400" cy="2628900"/>
    <xdr:graphicFrame>
      <xdr:nvGraphicFramePr>
        <xdr:cNvPr id="31" name="Chart 3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5357" sheet="Data"/>
  </cacheSource>
  <cacheFields>
    <cacheField name="ID" numFmtId="0">
      <sharedItems containsSemiMixedTypes="0" containsString="0" containsNumber="1" containsInteger="1">
        <n v="142.0"/>
        <n v="1227.0"/>
        <n v="2135.0"/>
        <n v="2876.0"/>
        <n v="4109.0"/>
        <n v="4453.0"/>
        <n v="5321.0"/>
        <n v="597.0"/>
        <n v="1627.0"/>
        <n v="2581.0"/>
        <n v="3324.0"/>
        <n v="3928.0"/>
        <n v="4869.0"/>
        <n v="5.0"/>
        <n v="4296.0"/>
        <n v="5184.0"/>
        <n v="247.0"/>
        <n v="1304.0"/>
        <n v="2266.0"/>
        <n v="3007.0"/>
        <n v="3527.0"/>
        <n v="4195.0"/>
        <n v="4537.0"/>
        <n v="1023.0"/>
        <n v="1960.0"/>
        <n v="2701.0"/>
        <n v="3996.0"/>
        <n v="5129.0"/>
        <n v="290.0"/>
        <n v="1416.0"/>
        <n v="2314.0"/>
        <n v="3055.0"/>
        <n v="3645.0"/>
        <n v="4233.0"/>
        <n v="4609.0"/>
        <n v="623.0"/>
        <n v="1630.0"/>
        <n v="1686.0"/>
        <n v="2593.0"/>
        <n v="3336.0"/>
        <n v="3401.0"/>
        <n v="3942.0"/>
        <n v="4880.0"/>
        <n v="835.0"/>
        <n v="1859.0"/>
        <n v="5023.0"/>
        <n v="109.0"/>
        <n v="1220.0"/>
        <n v="2125.0"/>
        <n v="2866.0"/>
        <n v="4105.0"/>
        <n v="4415.0"/>
        <n v="5288.0"/>
        <n v="652.0"/>
        <n v="1659.0"/>
        <n v="1715.0"/>
        <n v="3368.0"/>
        <n v="3432.0"/>
        <n v="4912.0"/>
        <n v="448.0"/>
        <n v="1539.0"/>
        <n v="2532.0"/>
        <n v="3275.0"/>
        <n v="3759.0"/>
        <n v="4789.0"/>
        <n v="431.0"/>
        <n v="1533.0"/>
        <n v="2513.0"/>
        <n v="3254.0"/>
        <n v="3750.0"/>
        <n v="4777.0"/>
        <n v="938.0"/>
        <n v="1885.0"/>
        <n v="2645.0"/>
        <n v="3967.0"/>
        <n v="5102.0"/>
        <n v="291.0"/>
        <n v="1438.0"/>
        <n v="2332.0"/>
        <n v="3073.0"/>
        <n v="3666.0"/>
        <n v="4639.0"/>
        <n v="68.0"/>
        <n v="1161.0"/>
        <n v="2107.0"/>
        <n v="2848.0"/>
        <n v="4103.0"/>
        <n v="4402.0"/>
        <n v="5247.0"/>
        <n v="690.0"/>
        <n v="1663.0"/>
        <n v="1719.0"/>
        <n v="3373.0"/>
        <n v="3433.0"/>
        <n v="4913.0"/>
        <n v="718.0"/>
        <n v="1681.0"/>
        <n v="1734.0"/>
        <n v="3388.0"/>
        <n v="3439.0"/>
        <n v="4918.0"/>
        <n v="748.0"/>
        <n v="1781.0"/>
        <n v="4991.0"/>
        <n v="307.0"/>
        <n v="1464.0"/>
        <n v="2335.0"/>
        <n v="3076.0"/>
        <n v="3673.0"/>
        <n v="4672.0"/>
        <n v="164.0"/>
        <n v="1230.0"/>
        <n v="2136.0"/>
        <n v="2877.0"/>
        <n v="4111.0"/>
        <n v="4474.0"/>
        <n v="5343.0"/>
        <n v="772.0"/>
        <n v="1805.0"/>
        <n v="4996.0"/>
        <n v="509.0"/>
        <n v="1562.0"/>
        <n v="2538.0"/>
        <n v="3281.0"/>
        <n v="3788.0"/>
        <n v="4799.0"/>
        <n v="821.0"/>
        <n v="1855.0"/>
        <n v="5016.0"/>
        <n v="761.0"/>
        <n v="1796.0"/>
        <n v="4993.0"/>
        <n v="639.0"/>
        <n v="1657.0"/>
        <n v="1713.0"/>
        <n v="2596.0"/>
        <n v="3339.0"/>
        <n v="3420.0"/>
        <n v="3948.0"/>
        <n v="4885.0"/>
        <n v="744.0"/>
        <n v="1777.0"/>
        <n v="4978.0"/>
        <n v="1090.0"/>
        <n v="1971.0"/>
        <n v="2712.0"/>
        <n v="4027.0"/>
        <n v="1104.0"/>
        <n v="1988.0"/>
        <n v="2729.0"/>
        <n v="4045.0"/>
        <n v="190.0"/>
        <n v="1232.0"/>
        <n v="2137.0"/>
        <n v="2878.0"/>
        <n v="4124.0"/>
        <n v="4481.0"/>
        <n v="1106.0"/>
        <n v="1992.0"/>
        <n v="2733.0"/>
        <n v="4060.0"/>
        <n v="356.0"/>
        <n v="1502.0"/>
        <n v="2414.0"/>
        <n v="3155.0"/>
        <n v="3699.0"/>
        <n v="4752.0"/>
        <n v="204.0"/>
        <n v="1235.0"/>
        <n v="2169.0"/>
        <n v="2910.0"/>
        <n v="4134.0"/>
        <n v="4486.0"/>
        <n v="410.0"/>
        <n v="1507.0"/>
        <n v="2469.0"/>
        <n v="3210.0"/>
        <n v="3712.0"/>
        <n v="4758.0"/>
        <n v="320.0"/>
        <n v="1477.0"/>
        <n v="2339.0"/>
        <n v="3080.0"/>
        <n v="3676.0"/>
        <n v="4694.0"/>
        <n v="208.0"/>
        <n v="1247.0"/>
        <n v="2190.0"/>
        <n v="2931.0"/>
        <n v="4152.0"/>
        <n v="4489.0"/>
        <n v="422.0"/>
        <n v="1520.0"/>
        <n v="2508.0"/>
        <n v="3249.0"/>
        <n v="3725.0"/>
        <n v="4763.0"/>
        <n v="721.0"/>
        <n v="1683.0"/>
        <n v="1743.0"/>
        <n v="3399.0"/>
        <n v="3488.0"/>
        <n v="4920.0"/>
        <n v="276.0"/>
        <n v="1353.0"/>
        <n v="2299.0"/>
        <n v="3040.0"/>
        <n v="3605.0"/>
        <n v="4220.0"/>
        <n v="4587.0"/>
        <n v="738.0"/>
        <n v="1776.0"/>
        <n v="4961.0"/>
        <n v="325.0"/>
        <n v="1478.0"/>
        <n v="2344.0"/>
        <n v="3085.0"/>
        <n v="3678.0"/>
        <n v="4720.0"/>
        <n v="1094.0"/>
        <n v="1979.0"/>
        <n v="2720.0"/>
        <n v="4040.0"/>
        <n v="1018.0"/>
        <n v="1950.0"/>
        <n v="2691.0"/>
        <n v="3989.0"/>
        <n v="5126.0"/>
        <n v="234.0"/>
        <n v="1283.0"/>
        <n v="2263.0"/>
        <n v="3004.0"/>
        <n v="4190.0"/>
        <n v="4522.0"/>
        <n v="917.0"/>
        <n v="1863.0"/>
        <n v="5037.0"/>
        <n v="288.0"/>
        <n v="1383.0"/>
        <n v="2310.0"/>
        <n v="3051.0"/>
        <n v="3607.0"/>
        <n v="4228.0"/>
        <n v="4598.0"/>
        <n v="1076.0"/>
        <n v="1966.0"/>
        <n v="2707.0"/>
        <n v="4011.0"/>
        <n v="222.0"/>
        <n v="1253.0"/>
        <n v="2192.0"/>
        <n v="2933.0"/>
        <n v="4169.0"/>
        <n v="4494.0"/>
        <n v="933.0"/>
        <n v="1879.0"/>
        <n v="2644.0"/>
        <n v="3966.0"/>
        <n v="5099.0"/>
        <n v="203.0"/>
        <n v="1233.0"/>
        <n v="2163.0"/>
        <n v="2904.0"/>
        <n v="4133.0"/>
        <n v="4484.0"/>
        <n v="846.0"/>
        <n v="1862.0"/>
        <n v="5029.0"/>
        <n v="363.0"/>
        <n v="1505.0"/>
        <n v="2447.0"/>
        <n v="3188.0"/>
        <n v="3703.0"/>
        <n v="4757.0"/>
        <n v="776.0"/>
        <n v="1806.0"/>
        <n v="4999.0"/>
        <n v="351.0"/>
        <n v="1496.0"/>
        <n v="2373.0"/>
        <n v="3114.0"/>
        <n v="3686.0"/>
        <n v="4737.0"/>
        <n v="955.0"/>
        <n v="1892.0"/>
        <n v="2658.0"/>
        <n v="3979.0"/>
        <n v="5108.0"/>
        <n v="650.0"/>
        <n v="1658.0"/>
        <n v="1714.0"/>
        <n v="3355.0"/>
        <n v="3431.0"/>
        <n v="4901.0"/>
        <n v="57.0"/>
        <n v="1159.0"/>
        <n v="2097.0"/>
        <n v="2838.0"/>
        <n v="4092.0"/>
        <n v="4392.0"/>
        <n v="5236.0"/>
        <n v="929.0"/>
        <n v="1870.0"/>
        <n v="2625.0"/>
        <n v="3953.0"/>
        <n v="5087.0"/>
        <n v="264.0"/>
        <n v="1328.0"/>
        <n v="2284.0"/>
        <n v="3025.0"/>
        <n v="3578.0"/>
        <n v="4207.0"/>
        <n v="4564.0"/>
        <n v="340.0"/>
        <n v="1482.0"/>
        <n v="2362.0"/>
        <n v="3103.0"/>
        <n v="3681.0"/>
        <n v="4734.0"/>
        <n v="595.0"/>
        <n v="1614.0"/>
        <n v="2570.0"/>
        <n v="3313.0"/>
        <n v="3924.0"/>
        <n v="4854.0"/>
        <n v="824.0"/>
        <n v="1856.0"/>
        <n v="5022.0"/>
        <n v="259.0"/>
        <n v="1313.0"/>
        <n v="2278.0"/>
        <n v="3019.0"/>
        <n v="3551.0"/>
        <n v="4204.0"/>
        <n v="4560.0"/>
        <n v="420.0"/>
        <n v="1508.0"/>
        <n v="2495.0"/>
        <n v="3236.0"/>
        <n v="3714.0"/>
        <n v="4761.0"/>
        <n v="585.0"/>
        <n v="1613.0"/>
        <n v="2569.0"/>
        <n v="3312.0"/>
        <n v="3923.0"/>
        <n v="4850.0"/>
        <n v="801.0"/>
        <n v="1841.0"/>
        <n v="5007.0"/>
        <n v="551.0"/>
        <n v="1565.0"/>
        <n v="2551.0"/>
        <n v="3294.0"/>
        <n v="3829.0"/>
        <n v="4818.0"/>
        <n v="956.0"/>
        <n v="1900.0"/>
        <n v="2661.0"/>
        <n v="3984.0"/>
        <n v="5116.0"/>
        <n v="233.0"/>
        <n v="1279.0"/>
        <n v="2261.0"/>
        <n v="3002.0"/>
        <n v="4187.0"/>
        <n v="4520.0"/>
        <n v="439.0"/>
        <n v="1538.0"/>
        <n v="2527.0"/>
        <n v="3270.0"/>
        <n v="3754.0"/>
        <n v="4783.0"/>
        <n v="1105.0"/>
        <n v="1989.0"/>
        <n v="2730.0"/>
        <n v="4059.0"/>
        <n v="731.0"/>
        <n v="1775.0"/>
        <n v="4950.0"/>
        <n v="794.0"/>
        <n v="1813.0"/>
        <n v="5000.0"/>
        <n v="253.0"/>
        <n v="1308.0"/>
        <n v="2271.0"/>
        <n v="3012.0"/>
        <n v="3539.0"/>
        <n v="4198.0"/>
        <n v="4555.0"/>
        <n v="228.0"/>
        <n v="1266.0"/>
        <n v="2251.0"/>
        <n v="2992.0"/>
        <n v="4183.0"/>
        <n v="4507.0"/>
        <n v="54.0"/>
        <n v="1148.0"/>
        <n v="2091.0"/>
        <n v="2832.0"/>
        <n v="4076.0"/>
        <n v="4386.0"/>
        <n v="5233.0"/>
        <n v="581.0"/>
        <n v="1599.0"/>
        <n v="2564.0"/>
        <n v="3307.0"/>
        <n v="3910.0"/>
        <n v="4837.0"/>
        <n v="567.0"/>
        <n v="1594.0"/>
        <n v="2558.0"/>
        <n v="3301.0"/>
        <n v="3884.0"/>
        <n v="4821.0"/>
        <n v="449.0"/>
        <n v="1543.0"/>
        <n v="2533.0"/>
        <n v="3276.0"/>
        <n v="3774.0"/>
        <n v="4794.0"/>
        <n v="932.0"/>
        <n v="1876.0"/>
        <n v="2630.0"/>
        <n v="3954.0"/>
        <n v="5097.0"/>
        <n v="711.0"/>
        <n v="1665.0"/>
        <n v="1721.0"/>
        <n v="3387.0"/>
        <n v="3437.0"/>
        <n v="4914.0"/>
        <n v="425.0"/>
        <n v="1521.0"/>
        <n v="2509.0"/>
        <n v="3250.0"/>
        <n v="3729.0"/>
        <n v="4764.0"/>
        <n v="231.0"/>
        <n v="1268.0"/>
        <n v="2258.0"/>
        <n v="2999.0"/>
        <n v="4184.0"/>
        <n v="4511.0"/>
        <n v="797.0"/>
        <n v="1824.0"/>
        <n v="5004.0"/>
        <n v="79.0"/>
        <n v="1199.0"/>
        <n v="2121.0"/>
        <n v="2862.0"/>
        <n v="4104.0"/>
        <n v="4413.0"/>
        <n v="5258.0"/>
        <n v="27.0"/>
        <n v="4317.0"/>
        <n v="5206.0"/>
        <n v="30.0"/>
        <n v="4335.0"/>
        <n v="5209.0"/>
        <n v="724.0"/>
        <n v="1748.0"/>
        <n v="4942.0"/>
        <n v="34.0"/>
        <n v="4347.0"/>
        <n v="5213.0"/>
        <n v="339.0"/>
        <n v="1481.0"/>
        <n v="2359.0"/>
        <n v="3100.0"/>
        <n v="3679.0"/>
        <n v="4733.0"/>
        <n v="726.0"/>
        <n v="1764.0"/>
        <n v="4943.0"/>
        <n v="514.0"/>
        <n v="1564.0"/>
        <n v="2539.0"/>
        <n v="3282.0"/>
        <n v="3799.0"/>
        <n v="4806.0"/>
        <n v="265.0"/>
        <n v="1331.0"/>
        <n v="2288.0"/>
        <n v="3029.0"/>
        <n v="3584.0"/>
        <n v="4213.0"/>
        <n v="4569.0"/>
        <n v="1060.0"/>
        <n v="1962.0"/>
        <n v="2703.0"/>
        <n v="4008.0"/>
        <n v="759.0"/>
        <n v="1783.0"/>
        <n v="4992.0"/>
        <n v="207.0"/>
        <n v="1240.0"/>
        <n v="2179.0"/>
        <n v="2920.0"/>
        <n v="4141.0"/>
        <n v="4487.0"/>
        <n v="246.0"/>
        <n v="1301.0"/>
        <n v="2264.0"/>
        <n v="3005.0"/>
        <n v="3509.0"/>
        <n v="4191.0"/>
        <n v="4533.0"/>
        <n v="39.0"/>
        <n v="4359.0"/>
        <n v="5218.0"/>
        <n v="723.0"/>
        <n v="1745.0"/>
        <n v="3496.0"/>
        <n v="4933.0"/>
        <n v="452.0"/>
        <n v="1550.0"/>
        <n v="2536.0"/>
        <n v="3279.0"/>
        <n v="3777.0"/>
        <n v="4795.0"/>
        <n v="426.0"/>
        <n v="1527.0"/>
        <n v="2512.0"/>
        <n v="3253.0"/>
        <n v="3747.0"/>
        <n v="4776.0"/>
        <n v="806.0"/>
        <n v="1854.0"/>
        <n v="5013.0"/>
        <n v="927.0"/>
        <n v="1867.0"/>
        <n v="2612.0"/>
        <n v="3951.0"/>
        <n v="5040.0"/>
        <n v="946.0"/>
        <n v="1886.0"/>
        <n v="2656.0"/>
        <n v="3973.0"/>
        <n v="5103.0"/>
        <n v="227.0"/>
        <n v="1257.0"/>
        <n v="2230.0"/>
        <n v="2971.0"/>
        <n v="4182.0"/>
        <n v="4501.0"/>
        <n v="1066.0"/>
        <n v="1965.0"/>
        <n v="2706.0"/>
        <n v="4010.0"/>
        <n v="353.0"/>
        <n v="1501.0"/>
        <n v="2384.0"/>
        <n v="3125.0"/>
        <n v="3693.0"/>
        <n v="4738.0"/>
        <n v="629.0"/>
        <n v="1646.0"/>
        <n v="1702.0"/>
        <n v="2595.0"/>
        <n v="3338.0"/>
        <n v="3404.0"/>
        <n v="3947.0"/>
        <n v="4882.0"/>
        <n v="959.0"/>
        <n v="1903.0"/>
        <n v="2668.0"/>
        <n v="3985.0"/>
        <n v="5125.0"/>
        <n v="269.0"/>
        <n v="1342.0"/>
        <n v="2297.0"/>
        <n v="3038.0"/>
        <n v="3594.0"/>
        <n v="4214.0"/>
        <n v="4584.0"/>
        <n v="1138.0"/>
        <n v="2054.0"/>
        <n v="2795.0"/>
        <n v="4073.0"/>
        <n v="557.0"/>
        <n v="1581.0"/>
        <n v="2552.0"/>
        <n v="3295.0"/>
        <n v="3862.0"/>
        <n v="4820.0"/>
        <n v="1132.0"/>
        <n v="2049.0"/>
        <n v="2790.0"/>
        <n v="4071.0"/>
        <n v="596.0"/>
        <n v="1625.0"/>
        <n v="2574.0"/>
        <n v="3317.0"/>
        <n v="3927.0"/>
        <n v="4868.0"/>
        <n v="9.0"/>
        <n v="4304.0"/>
        <n v="5188.0"/>
        <n v="1.0"/>
        <n v="2.0"/>
        <n v="3.0"/>
        <n v="4.0"/>
        <n v="6.0"/>
        <n v="7.0"/>
        <n v="8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8.0"/>
        <n v="29.0"/>
        <n v="31.0"/>
        <n v="32.0"/>
        <n v="33.0"/>
        <n v="35.0"/>
        <n v="36.0"/>
        <n v="37.0"/>
        <n v="38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5.0"/>
        <n v="56.0"/>
        <n v="58.0"/>
        <n v="59.0"/>
        <n v="60.0"/>
        <n v="61.0"/>
        <n v="62.0"/>
        <n v="63.0"/>
        <n v="64.0"/>
        <n v="65.0"/>
        <n v="66.0"/>
        <n v="67.0"/>
        <n v="69.0"/>
        <n v="70.0"/>
        <n v="71.0"/>
        <n v="72.0"/>
        <n v="73.0"/>
        <n v="74.0"/>
        <n v="75.0"/>
        <n v="76.0"/>
        <n v="77.0"/>
        <n v="78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5.0"/>
        <n v="206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3.0"/>
        <n v="224.0"/>
        <n v="225.0"/>
        <n v="226.0"/>
        <n v="229.0"/>
        <n v="230.0"/>
        <n v="232.0"/>
        <n v="235.0"/>
        <n v="236.0"/>
        <n v="237.0"/>
        <n v="238.0"/>
        <n v="239.0"/>
        <n v="240.0"/>
        <n v="241.0"/>
        <n v="242.0"/>
        <n v="243.0"/>
        <n v="244.0"/>
        <n v="245.0"/>
        <n v="248.0"/>
        <n v="249.0"/>
        <n v="250.0"/>
        <n v="251.0"/>
        <n v="252.0"/>
        <n v="254.0"/>
        <n v="255.0"/>
        <n v="256.0"/>
        <n v="257.0"/>
        <n v="258.0"/>
        <n v="260.0"/>
        <n v="261.0"/>
        <n v="262.0"/>
        <n v="263.0"/>
        <n v="266.0"/>
        <n v="267.0"/>
        <n v="268.0"/>
        <n v="270.0"/>
        <n v="271.0"/>
        <n v="272.0"/>
        <n v="273.0"/>
        <n v="274.0"/>
        <n v="275.0"/>
        <n v="277.0"/>
        <n v="278.0"/>
        <n v="279.0"/>
        <n v="280.0"/>
        <n v="281.0"/>
        <n v="282.0"/>
        <n v="283.0"/>
        <n v="284.0"/>
        <n v="285.0"/>
        <n v="286.0"/>
        <n v="287.0"/>
        <n v="289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1.0"/>
        <n v="322.0"/>
        <n v="323.0"/>
        <n v="324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41.0"/>
        <n v="342.0"/>
        <n v="343.0"/>
        <n v="344.0"/>
        <n v="345.0"/>
        <n v="346.0"/>
        <n v="347.0"/>
        <n v="348.0"/>
        <n v="349.0"/>
        <n v="350.0"/>
        <n v="352.0"/>
        <n v="354.0"/>
        <n v="355.0"/>
        <n v="357.0"/>
        <n v="358.0"/>
        <n v="359.0"/>
        <n v="360.0"/>
        <n v="361.0"/>
        <n v="362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1.0"/>
        <n v="412.0"/>
        <n v="413.0"/>
        <n v="414.0"/>
        <n v="415.0"/>
        <n v="416.0"/>
        <n v="417.0"/>
        <n v="418.0"/>
        <n v="419.0"/>
        <n v="421.0"/>
        <n v="423.0"/>
        <n v="424.0"/>
        <n v="427.0"/>
        <n v="428.0"/>
        <n v="429.0"/>
        <n v="430.0"/>
        <n v="432.0"/>
        <n v="433.0"/>
        <n v="434.0"/>
        <n v="435.0"/>
        <n v="436.0"/>
        <n v="437.0"/>
        <n v="438.0"/>
        <n v="440.0"/>
        <n v="441.0"/>
        <n v="442.0"/>
        <n v="443.0"/>
        <n v="444.0"/>
        <n v="445.0"/>
        <n v="446.0"/>
        <n v="447.0"/>
        <n v="450.0"/>
        <n v="451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10.0"/>
        <n v="511.0"/>
        <n v="512.0"/>
        <n v="513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2.0"/>
        <n v="553.0"/>
        <n v="554.0"/>
        <n v="555.0"/>
        <n v="556.0"/>
        <n v="558.0"/>
        <n v="559.0"/>
        <n v="560.0"/>
        <n v="561.0"/>
        <n v="562.0"/>
        <n v="563.0"/>
        <n v="564.0"/>
        <n v="565.0"/>
        <n v="566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2.0"/>
        <n v="583.0"/>
        <n v="584.0"/>
        <n v="586.0"/>
        <n v="587.0"/>
        <n v="588.0"/>
        <n v="589.0"/>
        <n v="590.0"/>
        <n v="591.0"/>
        <n v="592.0"/>
        <n v="593.0"/>
        <n v="594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4.0"/>
        <n v="625.0"/>
        <n v="626.0"/>
        <n v="627.0"/>
        <n v="628.0"/>
        <n v="630.0"/>
        <n v="631.0"/>
        <n v="632.0"/>
        <n v="633.0"/>
        <n v="634.0"/>
        <n v="635.0"/>
        <n v="636.0"/>
        <n v="637.0"/>
        <n v="638.0"/>
        <n v="640.0"/>
        <n v="641.0"/>
        <n v="642.0"/>
        <n v="643.0"/>
        <n v="644.0"/>
        <n v="645.0"/>
        <n v="646.0"/>
        <n v="647.0"/>
        <n v="648.0"/>
        <n v="649.0"/>
        <n v="651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2.0"/>
        <n v="713.0"/>
        <n v="714.0"/>
        <n v="715.0"/>
        <n v="716.0"/>
        <n v="717.0"/>
        <n v="719.0"/>
        <n v="720.0"/>
        <n v="722.0"/>
        <n v="725.0"/>
        <n v="727.0"/>
        <n v="728.0"/>
        <n v="729.0"/>
        <n v="730.0"/>
        <n v="732.0"/>
        <n v="733.0"/>
        <n v="734.0"/>
        <n v="735.0"/>
        <n v="736.0"/>
        <n v="737.0"/>
        <n v="739.0"/>
        <n v="740.0"/>
        <n v="741.0"/>
        <n v="742.0"/>
        <n v="743.0"/>
        <n v="745.0"/>
        <n v="746.0"/>
        <n v="747.0"/>
        <n v="749.0"/>
        <n v="750.0"/>
        <n v="751.0"/>
        <n v="752.0"/>
        <n v="753.0"/>
        <n v="754.0"/>
        <n v="755.0"/>
        <n v="756.0"/>
        <n v="757.0"/>
        <n v="758.0"/>
        <n v="760.0"/>
        <n v="762.0"/>
        <n v="763.0"/>
        <n v="764.0"/>
        <n v="765.0"/>
        <n v="766.0"/>
        <n v="767.0"/>
        <n v="768.0"/>
        <n v="769.0"/>
        <n v="770.0"/>
        <n v="771.0"/>
        <n v="773.0"/>
        <n v="774.0"/>
        <n v="775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5.0"/>
        <n v="796.0"/>
        <n v="798.0"/>
        <n v="799.0"/>
        <n v="800.0"/>
        <n v="802.0"/>
        <n v="803.0"/>
        <n v="804.0"/>
        <n v="805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2.0"/>
        <n v="823.0"/>
        <n v="825.0"/>
        <n v="826.0"/>
        <n v="827.0"/>
        <n v="828.0"/>
        <n v="829.0"/>
        <n v="830.0"/>
        <n v="831.0"/>
        <n v="832.0"/>
        <n v="833.0"/>
        <n v="834.0"/>
        <n v="836.0"/>
        <n v="837.0"/>
        <n v="838.0"/>
        <n v="839.0"/>
        <n v="840.0"/>
        <n v="841.0"/>
        <n v="842.0"/>
        <n v="843.0"/>
        <n v="844.0"/>
        <n v="845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8.0"/>
        <n v="919.0"/>
        <n v="920.0"/>
        <n v="921.0"/>
        <n v="922.0"/>
        <n v="923.0"/>
        <n v="924.0"/>
        <n v="925.0"/>
        <n v="926.0"/>
        <n v="928.0"/>
        <n v="930.0"/>
        <n v="931.0"/>
        <n v="934.0"/>
        <n v="935.0"/>
        <n v="936.0"/>
        <n v="937.0"/>
        <n v="939.0"/>
        <n v="940.0"/>
        <n v="941.0"/>
        <n v="942.0"/>
        <n v="943.0"/>
        <n v="944.0"/>
        <n v="945.0"/>
        <n v="947.0"/>
        <n v="948.0"/>
        <n v="949.0"/>
        <n v="950.0"/>
        <n v="951.0"/>
        <n v="952.0"/>
        <n v="953.0"/>
        <n v="954.0"/>
        <n v="957.0"/>
        <n v="958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9.0"/>
        <n v="1020.0"/>
        <n v="1021.0"/>
        <n v="1022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1.0"/>
        <n v="1062.0"/>
        <n v="1063.0"/>
        <n v="1064.0"/>
        <n v="1065.0"/>
        <n v="1067.0"/>
        <n v="1068.0"/>
        <n v="1069.0"/>
        <n v="1070.0"/>
        <n v="1071.0"/>
        <n v="1072.0"/>
        <n v="1073.0"/>
        <n v="1074.0"/>
        <n v="1075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1.0"/>
        <n v="1092.0"/>
        <n v="1093.0"/>
        <n v="1095.0"/>
        <n v="1096.0"/>
        <n v="1097.0"/>
        <n v="1098.0"/>
        <n v="1099.0"/>
        <n v="1100.0"/>
        <n v="1101.0"/>
        <n v="1102.0"/>
        <n v="1103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3.0"/>
        <n v="1134.0"/>
        <n v="1135.0"/>
        <n v="1136.0"/>
        <n v="1137.0"/>
        <n v="1139.0"/>
        <n v="1140.0"/>
        <n v="1141.0"/>
        <n v="1142.0"/>
        <n v="1143.0"/>
        <n v="1144.0"/>
        <n v="1145.0"/>
        <n v="1146.0"/>
        <n v="1147.0"/>
        <n v="1149.0"/>
        <n v="1150.0"/>
        <n v="1151.0"/>
        <n v="1152.0"/>
        <n v="1153.0"/>
        <n v="1154.0"/>
        <n v="1155.0"/>
        <n v="1156.0"/>
        <n v="1157.0"/>
        <n v="1158.0"/>
        <n v="1160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1.0"/>
        <n v="1222.0"/>
        <n v="1223.0"/>
        <n v="1224.0"/>
        <n v="1225.0"/>
        <n v="1226.0"/>
        <n v="1228.0"/>
        <n v="1229.0"/>
        <n v="1231.0"/>
        <n v="1234.0"/>
        <n v="1236.0"/>
        <n v="1237.0"/>
        <n v="1238.0"/>
        <n v="1239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8.0"/>
        <n v="1259.0"/>
        <n v="1260.0"/>
        <n v="1261.0"/>
        <n v="1262.0"/>
        <n v="1263.0"/>
        <n v="1264.0"/>
        <n v="1265.0"/>
        <n v="1267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2.0"/>
        <n v="1303.0"/>
        <n v="1305.0"/>
        <n v="1306.0"/>
        <n v="1307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9.0"/>
        <n v="1330.0"/>
        <n v="1332.0"/>
        <n v="1333.0"/>
        <n v="1334.0"/>
        <n v="1335.0"/>
        <n v="1336.0"/>
        <n v="1337.0"/>
        <n v="1338.0"/>
        <n v="1339.0"/>
        <n v="1340.0"/>
        <n v="1341.0"/>
        <n v="1343.0"/>
        <n v="1344.0"/>
        <n v="1345.0"/>
        <n v="1346.0"/>
        <n v="1347.0"/>
        <n v="1348.0"/>
        <n v="1349.0"/>
        <n v="1350.0"/>
        <n v="1351.0"/>
        <n v="1352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9.0"/>
        <n v="1480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7.0"/>
        <n v="1498.0"/>
        <n v="1499.0"/>
        <n v="1500.0"/>
        <n v="1503.0"/>
        <n v="1504.0"/>
        <n v="1506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2.0"/>
        <n v="1523.0"/>
        <n v="1524.0"/>
        <n v="1525.0"/>
        <n v="1526.0"/>
        <n v="1528.0"/>
        <n v="1529.0"/>
        <n v="1530.0"/>
        <n v="1531.0"/>
        <n v="1532.0"/>
        <n v="1534.0"/>
        <n v="1535.0"/>
        <n v="1536.0"/>
        <n v="1537.0"/>
        <n v="1540.0"/>
        <n v="1541.0"/>
        <n v="1542.0"/>
        <n v="1544.0"/>
        <n v="1545.0"/>
        <n v="1546.0"/>
        <n v="1547.0"/>
        <n v="1548.0"/>
        <n v="1549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3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5.0"/>
        <n v="1596.0"/>
        <n v="1597.0"/>
        <n v="1598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5.0"/>
        <n v="1616.0"/>
        <n v="1617.0"/>
        <n v="1618.0"/>
        <n v="1619.0"/>
        <n v="1620.0"/>
        <n v="1621.0"/>
        <n v="1622.0"/>
        <n v="1623.0"/>
        <n v="1624.0"/>
        <n v="1626.0"/>
        <n v="1628.0"/>
        <n v="1629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7.0"/>
        <n v="1648.0"/>
        <n v="1649.0"/>
        <n v="1650.0"/>
        <n v="1651.0"/>
        <n v="1652.0"/>
        <n v="1653.0"/>
        <n v="1654.0"/>
        <n v="1655.0"/>
        <n v="1656.0"/>
        <n v="1660.0"/>
        <n v="1661.0"/>
        <n v="1662.0"/>
        <n v="1664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2.0"/>
        <n v="1684.0"/>
        <n v="1685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3.0"/>
        <n v="1704.0"/>
        <n v="1705.0"/>
        <n v="1706.0"/>
        <n v="1707.0"/>
        <n v="1708.0"/>
        <n v="1709.0"/>
        <n v="1710.0"/>
        <n v="1711.0"/>
        <n v="1712.0"/>
        <n v="1716.0"/>
        <n v="1717.0"/>
        <n v="1718.0"/>
        <n v="1720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5.0"/>
        <n v="1736.0"/>
        <n v="1737.0"/>
        <n v="1738.0"/>
        <n v="1739.0"/>
        <n v="1740.0"/>
        <n v="1741.0"/>
        <n v="1742.0"/>
        <n v="1744.0"/>
        <n v="1746.0"/>
        <n v="1747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5.0"/>
        <n v="1766.0"/>
        <n v="1767.0"/>
        <n v="1768.0"/>
        <n v="1769.0"/>
        <n v="1770.0"/>
        <n v="1771.0"/>
        <n v="1772.0"/>
        <n v="1773.0"/>
        <n v="1774.0"/>
        <n v="1778.0"/>
        <n v="1779.0"/>
        <n v="1780.0"/>
        <n v="1782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7.0"/>
        <n v="1798.0"/>
        <n v="1799.0"/>
        <n v="1800.0"/>
        <n v="1801.0"/>
        <n v="1802.0"/>
        <n v="1803.0"/>
        <n v="1804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7.0"/>
        <n v="1858.0"/>
        <n v="1860.0"/>
        <n v="1861.0"/>
        <n v="1864.0"/>
        <n v="1865.0"/>
        <n v="1866.0"/>
        <n v="1868.0"/>
        <n v="1869.0"/>
        <n v="1871.0"/>
        <n v="1872.0"/>
        <n v="1873.0"/>
        <n v="1874.0"/>
        <n v="1875.0"/>
        <n v="1877.0"/>
        <n v="1878.0"/>
        <n v="1880.0"/>
        <n v="1881.0"/>
        <n v="1882.0"/>
        <n v="1883.0"/>
        <n v="1884.0"/>
        <n v="1887.0"/>
        <n v="1888.0"/>
        <n v="1889.0"/>
        <n v="1890.0"/>
        <n v="1891.0"/>
        <n v="1893.0"/>
        <n v="1894.0"/>
        <n v="1895.0"/>
        <n v="1896.0"/>
        <n v="1897.0"/>
        <n v="1898.0"/>
        <n v="1899.0"/>
        <n v="1901.0"/>
        <n v="1902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1.0"/>
        <n v="1952.0"/>
        <n v="1953.0"/>
        <n v="1954.0"/>
        <n v="1955.0"/>
        <n v="1956.0"/>
        <n v="1957.0"/>
        <n v="1958.0"/>
        <n v="1959.0"/>
        <n v="1961.0"/>
        <n v="1963.0"/>
        <n v="1964.0"/>
        <n v="1967.0"/>
        <n v="1968.0"/>
        <n v="1969.0"/>
        <n v="1970.0"/>
        <n v="1972.0"/>
        <n v="1973.0"/>
        <n v="1974.0"/>
        <n v="1975.0"/>
        <n v="1976.0"/>
        <n v="1977.0"/>
        <n v="1978.0"/>
        <n v="1980.0"/>
        <n v="1981.0"/>
        <n v="1982.0"/>
        <n v="1983.0"/>
        <n v="1984.0"/>
        <n v="1985.0"/>
        <n v="1986.0"/>
        <n v="1987.0"/>
        <n v="1990.0"/>
        <n v="1991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50.0"/>
        <n v="2051.0"/>
        <n v="2052.0"/>
        <n v="2053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2.0"/>
        <n v="2093.0"/>
        <n v="2094.0"/>
        <n v="2095.0"/>
        <n v="2096.0"/>
        <n v="2098.0"/>
        <n v="2099.0"/>
        <n v="2100.0"/>
        <n v="2101.0"/>
        <n v="2102.0"/>
        <n v="2103.0"/>
        <n v="2104.0"/>
        <n v="2105.0"/>
        <n v="2106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2.0"/>
        <n v="2123.0"/>
        <n v="2124.0"/>
        <n v="2126.0"/>
        <n v="2127.0"/>
        <n v="2128.0"/>
        <n v="2129.0"/>
        <n v="2130.0"/>
        <n v="2131.0"/>
        <n v="2132.0"/>
        <n v="2133.0"/>
        <n v="2134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4.0"/>
        <n v="2165.0"/>
        <n v="2166.0"/>
        <n v="2167.0"/>
        <n v="2168.0"/>
        <n v="2170.0"/>
        <n v="2171.0"/>
        <n v="2172.0"/>
        <n v="2173.0"/>
        <n v="2174.0"/>
        <n v="2175.0"/>
        <n v="2176.0"/>
        <n v="2177.0"/>
        <n v="2178.0"/>
        <n v="2180.0"/>
        <n v="2181.0"/>
        <n v="2182.0"/>
        <n v="2183.0"/>
        <n v="2184.0"/>
        <n v="2185.0"/>
        <n v="2186.0"/>
        <n v="2187.0"/>
        <n v="2188.0"/>
        <n v="2189.0"/>
        <n v="2191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9.0"/>
        <n v="2260.0"/>
        <n v="2262.0"/>
        <n v="2265.0"/>
        <n v="2267.0"/>
        <n v="2268.0"/>
        <n v="2269.0"/>
        <n v="2270.0"/>
        <n v="2272.0"/>
        <n v="2273.0"/>
        <n v="2274.0"/>
        <n v="2275.0"/>
        <n v="2276.0"/>
        <n v="2277.0"/>
        <n v="2279.0"/>
        <n v="2280.0"/>
        <n v="2281.0"/>
        <n v="2282.0"/>
        <n v="2283.0"/>
        <n v="2285.0"/>
        <n v="2286.0"/>
        <n v="2287.0"/>
        <n v="2289.0"/>
        <n v="2290.0"/>
        <n v="2291.0"/>
        <n v="2292.0"/>
        <n v="2293.0"/>
        <n v="2294.0"/>
        <n v="2295.0"/>
        <n v="2296.0"/>
        <n v="2298.0"/>
        <n v="2300.0"/>
        <n v="2301.0"/>
        <n v="2302.0"/>
        <n v="2303.0"/>
        <n v="2304.0"/>
        <n v="2305.0"/>
        <n v="2306.0"/>
        <n v="2307.0"/>
        <n v="2308.0"/>
        <n v="2309.0"/>
        <n v="2311.0"/>
        <n v="2312.0"/>
        <n v="2313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3.0"/>
        <n v="2334.0"/>
        <n v="2336.0"/>
        <n v="2337.0"/>
        <n v="2338.0"/>
        <n v="2340.0"/>
        <n v="2341.0"/>
        <n v="2342.0"/>
        <n v="2343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60.0"/>
        <n v="2361.0"/>
        <n v="2363.0"/>
        <n v="2364.0"/>
        <n v="2365.0"/>
        <n v="2366.0"/>
        <n v="2367.0"/>
        <n v="2368.0"/>
        <n v="2369.0"/>
        <n v="2370.0"/>
        <n v="2371.0"/>
        <n v="2372.0"/>
        <n v="2374.0"/>
        <n v="2375.0"/>
        <n v="2376.0"/>
        <n v="2377.0"/>
        <n v="2378.0"/>
        <n v="2379.0"/>
        <n v="2380.0"/>
        <n v="2381.0"/>
        <n v="2382.0"/>
        <n v="2383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10.0"/>
        <n v="2511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8.0"/>
        <n v="2529.0"/>
        <n v="2530.0"/>
        <n v="2531.0"/>
        <n v="2534.0"/>
        <n v="2535.0"/>
        <n v="2537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3.0"/>
        <n v="2554.0"/>
        <n v="2555.0"/>
        <n v="2556.0"/>
        <n v="2557.0"/>
        <n v="2559.0"/>
        <n v="2560.0"/>
        <n v="2561.0"/>
        <n v="2562.0"/>
        <n v="2563.0"/>
        <n v="2565.0"/>
        <n v="2566.0"/>
        <n v="2567.0"/>
        <n v="2568.0"/>
        <n v="2571.0"/>
        <n v="2572.0"/>
        <n v="2573.0"/>
        <n v="2575.0"/>
        <n v="2576.0"/>
        <n v="2577.0"/>
        <n v="2578.0"/>
        <n v="2579.0"/>
        <n v="2580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4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6.0"/>
        <n v="2627.0"/>
        <n v="2628.0"/>
        <n v="2629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6.0"/>
        <n v="2647.0"/>
        <n v="2648.0"/>
        <n v="2649.0"/>
        <n v="2650.0"/>
        <n v="2651.0"/>
        <n v="2652.0"/>
        <n v="2653.0"/>
        <n v="2654.0"/>
        <n v="2655.0"/>
        <n v="2657.0"/>
        <n v="2659.0"/>
        <n v="2660.0"/>
        <n v="2662.0"/>
        <n v="2663.0"/>
        <n v="2664.0"/>
        <n v="2665.0"/>
        <n v="2666.0"/>
        <n v="2667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2.0"/>
        <n v="2693.0"/>
        <n v="2694.0"/>
        <n v="2695.0"/>
        <n v="2696.0"/>
        <n v="2697.0"/>
        <n v="2698.0"/>
        <n v="2699.0"/>
        <n v="2700.0"/>
        <n v="2702.0"/>
        <n v="2704.0"/>
        <n v="2705.0"/>
        <n v="2708.0"/>
        <n v="2709.0"/>
        <n v="2710.0"/>
        <n v="2711.0"/>
        <n v="2713.0"/>
        <n v="2714.0"/>
        <n v="2715.0"/>
        <n v="2716.0"/>
        <n v="2717.0"/>
        <n v="2718.0"/>
        <n v="2719.0"/>
        <n v="2721.0"/>
        <n v="2722.0"/>
        <n v="2723.0"/>
        <n v="2724.0"/>
        <n v="2725.0"/>
        <n v="2726.0"/>
        <n v="2727.0"/>
        <n v="2728.0"/>
        <n v="2731.0"/>
        <n v="2732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3.0"/>
        <n v="2834.0"/>
        <n v="2835.0"/>
        <n v="2836.0"/>
        <n v="2837.0"/>
        <n v="2839.0"/>
        <n v="2840.0"/>
        <n v="2841.0"/>
        <n v="2842.0"/>
        <n v="2843.0"/>
        <n v="2844.0"/>
        <n v="2845.0"/>
        <n v="2846.0"/>
        <n v="2847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3.0"/>
        <n v="2864.0"/>
        <n v="2865.0"/>
        <n v="2867.0"/>
        <n v="2868.0"/>
        <n v="2869.0"/>
        <n v="2870.0"/>
        <n v="2871.0"/>
        <n v="2872.0"/>
        <n v="2873.0"/>
        <n v="2874.0"/>
        <n v="2875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5.0"/>
        <n v="2906.0"/>
        <n v="2907.0"/>
        <n v="2908.0"/>
        <n v="2909.0"/>
        <n v="2911.0"/>
        <n v="2912.0"/>
        <n v="2913.0"/>
        <n v="2914.0"/>
        <n v="2915.0"/>
        <n v="2916.0"/>
        <n v="2917.0"/>
        <n v="2918.0"/>
        <n v="2919.0"/>
        <n v="2921.0"/>
        <n v="2922.0"/>
        <n v="2923.0"/>
        <n v="2924.0"/>
        <n v="2925.0"/>
        <n v="2926.0"/>
        <n v="2927.0"/>
        <n v="2928.0"/>
        <n v="2929.0"/>
        <n v="2930.0"/>
        <n v="2932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3.0"/>
        <n v="2994.0"/>
        <n v="2995.0"/>
        <n v="2996.0"/>
        <n v="2997.0"/>
        <n v="2998.0"/>
        <n v="3000.0"/>
        <n v="3001.0"/>
        <n v="3003.0"/>
        <n v="3006.0"/>
        <n v="3008.0"/>
        <n v="3009.0"/>
        <n v="3010.0"/>
        <n v="3011.0"/>
        <n v="3013.0"/>
        <n v="3014.0"/>
        <n v="3015.0"/>
        <n v="3016.0"/>
        <n v="3017.0"/>
        <n v="3018.0"/>
        <n v="3020.0"/>
        <n v="3021.0"/>
        <n v="3022.0"/>
        <n v="3023.0"/>
        <n v="3024.0"/>
        <n v="3026.0"/>
        <n v="3027.0"/>
        <n v="3028.0"/>
        <n v="3030.0"/>
        <n v="3031.0"/>
        <n v="3032.0"/>
        <n v="3033.0"/>
        <n v="3034.0"/>
        <n v="3035.0"/>
        <n v="3036.0"/>
        <n v="3037.0"/>
        <n v="3039.0"/>
        <n v="3041.0"/>
        <n v="3042.0"/>
        <n v="3043.0"/>
        <n v="3044.0"/>
        <n v="3045.0"/>
        <n v="3046.0"/>
        <n v="3047.0"/>
        <n v="3048.0"/>
        <n v="3049.0"/>
        <n v="3050.0"/>
        <n v="3052.0"/>
        <n v="3053.0"/>
        <n v="3054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4.0"/>
        <n v="3075.0"/>
        <n v="3077.0"/>
        <n v="3078.0"/>
        <n v="3079.0"/>
        <n v="3081.0"/>
        <n v="3082.0"/>
        <n v="3083.0"/>
        <n v="3084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1.0"/>
        <n v="3102.0"/>
        <n v="3104.0"/>
        <n v="3105.0"/>
        <n v="3106.0"/>
        <n v="3107.0"/>
        <n v="3108.0"/>
        <n v="3109.0"/>
        <n v="3110.0"/>
        <n v="3111.0"/>
        <n v="3112.0"/>
        <n v="3113.0"/>
        <n v="3115.0"/>
        <n v="3116.0"/>
        <n v="3117.0"/>
        <n v="3118.0"/>
        <n v="3119.0"/>
        <n v="3120.0"/>
        <n v="3121.0"/>
        <n v="3122.0"/>
        <n v="3123.0"/>
        <n v="3124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51.0"/>
        <n v="3252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1.0"/>
        <n v="3272.0"/>
        <n v="3273.0"/>
        <n v="3274.0"/>
        <n v="3277.0"/>
        <n v="3278.0"/>
        <n v="3280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6.0"/>
        <n v="3297.0"/>
        <n v="3298.0"/>
        <n v="3299.0"/>
        <n v="3300.0"/>
        <n v="3302.0"/>
        <n v="3303.0"/>
        <n v="3304.0"/>
        <n v="3305.0"/>
        <n v="3306.0"/>
        <n v="3308.0"/>
        <n v="3309.0"/>
        <n v="3310.0"/>
        <n v="3311.0"/>
        <n v="3314.0"/>
        <n v="3315.0"/>
        <n v="3316.0"/>
        <n v="3318.0"/>
        <n v="3319.0"/>
        <n v="3320.0"/>
        <n v="3321.0"/>
        <n v="3322.0"/>
        <n v="3323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7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9.0"/>
        <n v="3370.0"/>
        <n v="3371.0"/>
        <n v="3372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9.0"/>
        <n v="3390.0"/>
        <n v="3391.0"/>
        <n v="3392.0"/>
        <n v="3393.0"/>
        <n v="3394.0"/>
        <n v="3395.0"/>
        <n v="3396.0"/>
        <n v="3397.0"/>
        <n v="3398.0"/>
        <n v="3400.0"/>
        <n v="3402.0"/>
        <n v="3403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1.0"/>
        <n v="3422.0"/>
        <n v="3423.0"/>
        <n v="3424.0"/>
        <n v="3425.0"/>
        <n v="3426.0"/>
        <n v="3427.0"/>
        <n v="3428.0"/>
        <n v="3429.0"/>
        <n v="3430.0"/>
        <n v="3434.0"/>
        <n v="3435.0"/>
        <n v="3436.0"/>
        <n v="3438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9.0"/>
        <n v="3490.0"/>
        <n v="3491.0"/>
        <n v="3492.0"/>
        <n v="3493.0"/>
        <n v="3494.0"/>
        <n v="3495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9.0"/>
        <n v="3580.0"/>
        <n v="3581.0"/>
        <n v="3582.0"/>
        <n v="3583.0"/>
        <n v="3585.0"/>
        <n v="3586.0"/>
        <n v="3587.0"/>
        <n v="3588.0"/>
        <n v="3589.0"/>
        <n v="3590.0"/>
        <n v="3591.0"/>
        <n v="3592.0"/>
        <n v="3593.0"/>
        <n v="3595.0"/>
        <n v="3596.0"/>
        <n v="3597.0"/>
        <n v="3598.0"/>
        <n v="3599.0"/>
        <n v="3600.0"/>
        <n v="3601.0"/>
        <n v="3602.0"/>
        <n v="3603.0"/>
        <n v="3604.0"/>
        <n v="3606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7.0"/>
        <n v="3668.0"/>
        <n v="3669.0"/>
        <n v="3670.0"/>
        <n v="3671.0"/>
        <n v="3672.0"/>
        <n v="3674.0"/>
        <n v="3675.0"/>
        <n v="3677.0"/>
        <n v="3680.0"/>
        <n v="3682.0"/>
        <n v="3683.0"/>
        <n v="3684.0"/>
        <n v="3685.0"/>
        <n v="3687.0"/>
        <n v="3688.0"/>
        <n v="3689.0"/>
        <n v="3690.0"/>
        <n v="3691.0"/>
        <n v="3692.0"/>
        <n v="3694.0"/>
        <n v="3695.0"/>
        <n v="3696.0"/>
        <n v="3697.0"/>
        <n v="3698.0"/>
        <n v="3700.0"/>
        <n v="3701.0"/>
        <n v="3702.0"/>
        <n v="3704.0"/>
        <n v="3705.0"/>
        <n v="3706.0"/>
        <n v="3707.0"/>
        <n v="3708.0"/>
        <n v="3709.0"/>
        <n v="3710.0"/>
        <n v="3711.0"/>
        <n v="3713.0"/>
        <n v="3715.0"/>
        <n v="3716.0"/>
        <n v="3717.0"/>
        <n v="3718.0"/>
        <n v="3719.0"/>
        <n v="3720.0"/>
        <n v="3721.0"/>
        <n v="3722.0"/>
        <n v="3723.0"/>
        <n v="3724.0"/>
        <n v="3726.0"/>
        <n v="3727.0"/>
        <n v="3728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8.0"/>
        <n v="3749.0"/>
        <n v="3751.0"/>
        <n v="3752.0"/>
        <n v="3753.0"/>
        <n v="3755.0"/>
        <n v="3756.0"/>
        <n v="3757.0"/>
        <n v="3758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5.0"/>
        <n v="3776.0"/>
        <n v="3778.0"/>
        <n v="3779.0"/>
        <n v="3780.0"/>
        <n v="3781.0"/>
        <n v="3782.0"/>
        <n v="3783.0"/>
        <n v="3784.0"/>
        <n v="3785.0"/>
        <n v="3786.0"/>
        <n v="3787.0"/>
        <n v="3789.0"/>
        <n v="3790.0"/>
        <n v="3791.0"/>
        <n v="3792.0"/>
        <n v="3793.0"/>
        <n v="3794.0"/>
        <n v="3795.0"/>
        <n v="3796.0"/>
        <n v="3797.0"/>
        <n v="3798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5.0"/>
        <n v="3926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3.0"/>
        <n v="3944.0"/>
        <n v="3945.0"/>
        <n v="3946.0"/>
        <n v="3949.0"/>
        <n v="3950.0"/>
        <n v="3952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8.0"/>
        <n v="3969.0"/>
        <n v="3970.0"/>
        <n v="3971.0"/>
        <n v="3972.0"/>
        <n v="3974.0"/>
        <n v="3975.0"/>
        <n v="3976.0"/>
        <n v="3977.0"/>
        <n v="3978.0"/>
        <n v="3980.0"/>
        <n v="3981.0"/>
        <n v="3982.0"/>
        <n v="3983.0"/>
        <n v="3986.0"/>
        <n v="3987.0"/>
        <n v="3988.0"/>
        <n v="3990.0"/>
        <n v="3991.0"/>
        <n v="3992.0"/>
        <n v="3993.0"/>
        <n v="3994.0"/>
        <n v="3995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9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1.0"/>
        <n v="4042.0"/>
        <n v="4043.0"/>
        <n v="4044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61.0"/>
        <n v="4062.0"/>
        <n v="4063.0"/>
        <n v="4064.0"/>
        <n v="4065.0"/>
        <n v="4066.0"/>
        <n v="4067.0"/>
        <n v="4068.0"/>
        <n v="4069.0"/>
        <n v="4070.0"/>
        <n v="4072.0"/>
        <n v="4074.0"/>
        <n v="4075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3.0"/>
        <n v="4094.0"/>
        <n v="4095.0"/>
        <n v="4096.0"/>
        <n v="4097.0"/>
        <n v="4098.0"/>
        <n v="4099.0"/>
        <n v="4100.0"/>
        <n v="4101.0"/>
        <n v="4102.0"/>
        <n v="4106.0"/>
        <n v="4107.0"/>
        <n v="4108.0"/>
        <n v="4110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5.0"/>
        <n v="4126.0"/>
        <n v="4127.0"/>
        <n v="4128.0"/>
        <n v="4129.0"/>
        <n v="4130.0"/>
        <n v="4131.0"/>
        <n v="4132.0"/>
        <n v="4135.0"/>
        <n v="4136.0"/>
        <n v="4137.0"/>
        <n v="4138.0"/>
        <n v="4139.0"/>
        <n v="4140.0"/>
        <n v="4142.0"/>
        <n v="4143.0"/>
        <n v="4144.0"/>
        <n v="4145.0"/>
        <n v="4146.0"/>
        <n v="4147.0"/>
        <n v="4148.0"/>
        <n v="4149.0"/>
        <n v="4150.0"/>
        <n v="4151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5.0"/>
        <n v="4186.0"/>
        <n v="4188.0"/>
        <n v="4189.0"/>
        <n v="4192.0"/>
        <n v="4193.0"/>
        <n v="4194.0"/>
        <n v="4196.0"/>
        <n v="4197.0"/>
        <n v="4199.0"/>
        <n v="4200.0"/>
        <n v="4201.0"/>
        <n v="4202.0"/>
        <n v="4203.0"/>
        <n v="4205.0"/>
        <n v="4206.0"/>
        <n v="4208.0"/>
        <n v="4209.0"/>
        <n v="4210.0"/>
        <n v="4211.0"/>
        <n v="4212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7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7.0"/>
        <n v="4298.0"/>
        <n v="4299.0"/>
        <n v="4300.0"/>
        <n v="4301.0"/>
        <n v="4302.0"/>
        <n v="4303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7.0"/>
        <n v="4388.0"/>
        <n v="4389.0"/>
        <n v="4390.0"/>
        <n v="4391.0"/>
        <n v="4393.0"/>
        <n v="4394.0"/>
        <n v="4395.0"/>
        <n v="4396.0"/>
        <n v="4397.0"/>
        <n v="4398.0"/>
        <n v="4399.0"/>
        <n v="4400.0"/>
        <n v="4401.0"/>
        <n v="4403.0"/>
        <n v="4404.0"/>
        <n v="4405.0"/>
        <n v="4406.0"/>
        <n v="4407.0"/>
        <n v="4408.0"/>
        <n v="4409.0"/>
        <n v="4410.0"/>
        <n v="4411.0"/>
        <n v="4412.0"/>
        <n v="4414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5.0"/>
        <n v="4476.0"/>
        <n v="4477.0"/>
        <n v="4478.0"/>
        <n v="4479.0"/>
        <n v="4480.0"/>
        <n v="4482.0"/>
        <n v="4483.0"/>
        <n v="4485.0"/>
        <n v="4488.0"/>
        <n v="4490.0"/>
        <n v="4491.0"/>
        <n v="4492.0"/>
        <n v="4493.0"/>
        <n v="4495.0"/>
        <n v="4496.0"/>
        <n v="4497.0"/>
        <n v="4498.0"/>
        <n v="4499.0"/>
        <n v="4500.0"/>
        <n v="4502.0"/>
        <n v="4503.0"/>
        <n v="4504.0"/>
        <n v="4505.0"/>
        <n v="4506.0"/>
        <n v="4508.0"/>
        <n v="4509.0"/>
        <n v="4510.0"/>
        <n v="4512.0"/>
        <n v="4513.0"/>
        <n v="4514.0"/>
        <n v="4515.0"/>
        <n v="4516.0"/>
        <n v="4517.0"/>
        <n v="4518.0"/>
        <n v="4519.0"/>
        <n v="4521.0"/>
        <n v="4523.0"/>
        <n v="4524.0"/>
        <n v="4525.0"/>
        <n v="4526.0"/>
        <n v="4527.0"/>
        <n v="4528.0"/>
        <n v="4529.0"/>
        <n v="4530.0"/>
        <n v="4531.0"/>
        <n v="4532.0"/>
        <n v="4534.0"/>
        <n v="4535.0"/>
        <n v="4536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6.0"/>
        <n v="4557.0"/>
        <n v="4558.0"/>
        <n v="4559.0"/>
        <n v="4561.0"/>
        <n v="4562.0"/>
        <n v="4563.0"/>
        <n v="4565.0"/>
        <n v="4566.0"/>
        <n v="4567.0"/>
        <n v="4568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5.0"/>
        <n v="4586.0"/>
        <n v="4588.0"/>
        <n v="4589.0"/>
        <n v="4590.0"/>
        <n v="4591.0"/>
        <n v="4592.0"/>
        <n v="4593.0"/>
        <n v="4594.0"/>
        <n v="4595.0"/>
        <n v="4596.0"/>
        <n v="4597.0"/>
        <n v="4599.0"/>
        <n v="4600.0"/>
        <n v="4601.0"/>
        <n v="4602.0"/>
        <n v="4603.0"/>
        <n v="4604.0"/>
        <n v="4605.0"/>
        <n v="4606.0"/>
        <n v="4607.0"/>
        <n v="4608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5.0"/>
        <n v="4736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3.0"/>
        <n v="4754.0"/>
        <n v="4755.0"/>
        <n v="4756.0"/>
        <n v="4759.0"/>
        <n v="4760.0"/>
        <n v="4762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8.0"/>
        <n v="4779.0"/>
        <n v="4780.0"/>
        <n v="4781.0"/>
        <n v="4782.0"/>
        <n v="4784.0"/>
        <n v="4785.0"/>
        <n v="4786.0"/>
        <n v="4787.0"/>
        <n v="4788.0"/>
        <n v="4790.0"/>
        <n v="4791.0"/>
        <n v="4792.0"/>
        <n v="4793.0"/>
        <n v="4796.0"/>
        <n v="4797.0"/>
        <n v="4798.0"/>
        <n v="4800.0"/>
        <n v="4801.0"/>
        <n v="4802.0"/>
        <n v="4803.0"/>
        <n v="4804.0"/>
        <n v="4805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9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70.0"/>
        <n v="4871.0"/>
        <n v="4872.0"/>
        <n v="4873.0"/>
        <n v="4874.0"/>
        <n v="4875.0"/>
        <n v="4876.0"/>
        <n v="4877.0"/>
        <n v="4878.0"/>
        <n v="4879.0"/>
        <n v="4881.0"/>
        <n v="4883.0"/>
        <n v="4884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2.0"/>
        <n v="4903.0"/>
        <n v="4904.0"/>
        <n v="4905.0"/>
        <n v="4906.0"/>
        <n v="4907.0"/>
        <n v="4908.0"/>
        <n v="4909.0"/>
        <n v="4910.0"/>
        <n v="4911.0"/>
        <n v="4915.0"/>
        <n v="4916.0"/>
        <n v="4917.0"/>
        <n v="4919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4.0"/>
        <n v="4935.0"/>
        <n v="4936.0"/>
        <n v="4937.0"/>
        <n v="4938.0"/>
        <n v="4939.0"/>
        <n v="4940.0"/>
        <n v="4941.0"/>
        <n v="4944.0"/>
        <n v="4945.0"/>
        <n v="4946.0"/>
        <n v="4947.0"/>
        <n v="4948.0"/>
        <n v="4949.0"/>
        <n v="4951.0"/>
        <n v="4952.0"/>
        <n v="4953.0"/>
        <n v="4954.0"/>
        <n v="4955.0"/>
        <n v="4956.0"/>
        <n v="4957.0"/>
        <n v="4958.0"/>
        <n v="4959.0"/>
        <n v="4960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4.0"/>
        <n v="4995.0"/>
        <n v="4997.0"/>
        <n v="4998.0"/>
        <n v="5001.0"/>
        <n v="5002.0"/>
        <n v="5003.0"/>
        <n v="5005.0"/>
        <n v="5006.0"/>
        <n v="5008.0"/>
        <n v="5009.0"/>
        <n v="5010.0"/>
        <n v="5011.0"/>
        <n v="5012.0"/>
        <n v="5014.0"/>
        <n v="5015.0"/>
        <n v="5017.0"/>
        <n v="5018.0"/>
        <n v="5019.0"/>
        <n v="5020.0"/>
        <n v="5021.0"/>
        <n v="5024.0"/>
        <n v="5025.0"/>
        <n v="5026.0"/>
        <n v="5027.0"/>
        <n v="5028.0"/>
        <n v="5030.0"/>
        <n v="5031.0"/>
        <n v="5032.0"/>
        <n v="5033.0"/>
        <n v="5034.0"/>
        <n v="5035.0"/>
        <n v="5036.0"/>
        <n v="5038.0"/>
        <n v="5039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8.0"/>
        <n v="5089.0"/>
        <n v="5090.0"/>
        <n v="5091.0"/>
        <n v="5092.0"/>
        <n v="5093.0"/>
        <n v="5094.0"/>
        <n v="5095.0"/>
        <n v="5096.0"/>
        <n v="5098.0"/>
        <n v="5100.0"/>
        <n v="5101.0"/>
        <n v="5104.0"/>
        <n v="5105.0"/>
        <n v="5106.0"/>
        <n v="5107.0"/>
        <n v="5109.0"/>
        <n v="5110.0"/>
        <n v="5111.0"/>
        <n v="5112.0"/>
        <n v="5113.0"/>
        <n v="5114.0"/>
        <n v="5115.0"/>
        <n v="5117.0"/>
        <n v="5118.0"/>
        <n v="5119.0"/>
        <n v="5120.0"/>
        <n v="5121.0"/>
        <n v="5122.0"/>
        <n v="5123.0"/>
        <n v="5124.0"/>
        <n v="5127.0"/>
        <n v="5128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5.0"/>
        <n v="5186.0"/>
        <n v="5187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7.0"/>
        <n v="5208.0"/>
        <n v="5210.0"/>
        <n v="5211.0"/>
        <n v="5212.0"/>
        <n v="5214.0"/>
        <n v="5215.0"/>
        <n v="5216.0"/>
        <n v="5217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7.0"/>
        <n v="5238.0"/>
        <n v="5239.0"/>
        <n v="5240.0"/>
        <n v="5241.0"/>
        <n v="5242.0"/>
        <n v="5243.0"/>
        <n v="5244.0"/>
        <n v="5245.0"/>
        <n v="5246.0"/>
        <n v="5248.0"/>
        <n v="5249.0"/>
        <n v="5250.0"/>
        <n v="5251.0"/>
        <n v="5252.0"/>
        <n v="5253.0"/>
        <n v="5254.0"/>
        <n v="5255.0"/>
        <n v="5256.0"/>
        <n v="5257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</sharedItems>
    </cacheField>
    <cacheField name="Операция" numFmtId="49">
      <sharedItems>
        <s v="Доход"/>
        <s v="Расход"/>
      </sharedItems>
    </cacheField>
    <cacheField name="Тип" numFmtId="49">
      <sharedItems>
        <s v="Безнал"/>
        <s v="Наличные"/>
      </sharedItems>
    </cacheField>
    <cacheField name="Категория" numFmtId="49">
      <sharedItems>
        <s v="Продажа шампуня и кондиционера"/>
        <s v="Продажа шампуня"/>
        <s v="Обычная стрижка"/>
        <s v="Стрижка старшего мастера"/>
        <s v="Стрижка и укладка"/>
        <s v="Продажа геля"/>
        <s v="Рекламный бюджет"/>
        <s v="Прочие расходы"/>
        <s v="Закупка полотенец"/>
        <s v="Закупка резинок"/>
        <s v="Зарплата"/>
        <s v="Бухгалтерия и РКО"/>
        <s v="Эквайринг"/>
        <s v="Аренда"/>
        <s v="Коммунальные услуги"/>
      </sharedItems>
    </cacheField>
    <cacheField name="Дата и время заказа" numFmtId="164">
      <sharedItems containsSemiMixedTypes="0" containsDate="1" containsString="0">
        <d v="2021-01-06T00:00:00Z"/>
        <d v="2021-02-12T00:00:00Z"/>
        <d v="2021-03-14T00:00:00Z"/>
        <d v="2021-04-08T00:00:00Z"/>
        <d v="2021-05-26T00:00:00Z"/>
        <d v="2021-06-07T00:00:00Z"/>
        <d v="2021-07-06T00:00:00Z"/>
        <d v="2021-01-22T00:00:00Z"/>
        <d v="2021-02-25T00:00:00Z"/>
        <d v="2021-03-29T00:00:00Z"/>
        <d v="2021-04-26T00:00:00Z"/>
        <d v="2021-05-19T00:00:00Z"/>
        <d v="2021-06-21T00:00:00Z"/>
        <d v="2021-01-01T00:00:00Z"/>
        <d v="2021-06-02T00:00:00Z"/>
        <d v="2021-07-01T00:00:00Z"/>
        <d v="2021-01-09T00:00:00Z"/>
        <d v="2021-02-14T00:00:00Z"/>
        <d v="2021-03-18T00:00:00Z"/>
        <d v="2021-04-14T00:00:00Z"/>
        <d v="2021-05-03T00:00:00Z"/>
        <d v="2021-05-29T00:00:00Z"/>
        <d v="2021-06-10T00:00:00Z"/>
        <d v="2021-02-05T00:00:00Z"/>
        <d v="2021-03-08T00:00:00Z"/>
        <d v="2021-04-02T00:00:00Z"/>
        <d v="2021-05-22T00:00:00Z"/>
        <d v="2021-06-29T00:00:00Z"/>
        <d v="2021-01-11T00:00:00Z"/>
        <d v="2021-02-18T00:00:00Z"/>
        <d v="2021-03-20T00:00:00Z"/>
        <d v="2021-04-15T00:00:00Z"/>
        <d v="2021-05-08T00:00:00Z"/>
        <d v="2021-05-31T00:00:00Z"/>
        <d v="2021-06-12T00:00:00Z"/>
        <d v="2021-01-23T00:00:00Z"/>
        <d v="2021-02-27T00:00:00Z"/>
        <d v="2021-04-29T00:00:00Z"/>
        <d v="2021-01-30T00:00:00Z"/>
        <d v="2021-03-05T00:00:00Z"/>
        <d v="2021-06-26T00:00:00Z"/>
        <d v="2021-01-04T00:00:00Z"/>
        <d v="2021-03-13T00:00:00Z"/>
        <d v="2021-06-06T00:00:00Z"/>
        <d v="2021-07-04T00:00:00Z"/>
        <d v="2021-01-24T00:00:00Z"/>
        <d v="2021-02-26T00:00:00Z"/>
        <d v="2021-02-28T00:00:00Z"/>
        <d v="2021-04-27T00:00:00Z"/>
        <d v="2021-04-30T00:00:00Z"/>
        <d v="2021-06-22T00:00:00Z"/>
        <d v="2021-01-16T00:00:00Z"/>
        <d v="2021-02-22T00:00:00Z"/>
        <d v="2021-03-27T00:00:00Z"/>
        <d v="2021-04-24T00:00:00Z"/>
        <d v="2021-05-12T00:00:00Z"/>
        <d v="2021-06-18T00:00:00Z"/>
        <d v="2021-03-26T00:00:00Z"/>
        <d v="2021-04-23T00:00:00Z"/>
        <d v="2021-06-17T00:00:00Z"/>
        <d v="2021-02-03T00:00:00Z"/>
        <d v="2021-03-31T00:00:00Z"/>
        <d v="2021-05-20T00:00:00Z"/>
        <d v="2021-06-28T00:00:00Z"/>
        <d v="2021-02-19T00:00:00Z"/>
        <d v="2021-04-16T00:00:00Z"/>
        <d v="2021-05-09T00:00:00Z"/>
        <d v="2021-06-13T00:00:00Z"/>
        <d v="2021-01-03T00:00:00Z"/>
        <d v="2021-02-10T00:00:00Z"/>
        <d v="2021-04-07T00:00:00Z"/>
        <d v="2021-06-05T00:00:00Z"/>
        <d v="2021-07-03T00:00:00Z"/>
        <d v="2021-01-25T00:00:00Z"/>
        <d v="2021-04-28T00:00:00Z"/>
        <d v="2021-01-26T00:00:00Z"/>
        <d v="2021-01-27T00:00:00Z"/>
        <d v="2021-03-02T00:00:00Z"/>
        <d v="2021-06-25T00:00:00Z"/>
        <d v="2021-02-20T00:00:00Z"/>
        <d v="2021-06-14T00:00:00Z"/>
        <d v="2021-04-09T00:00:00Z"/>
        <d v="2021-06-08T00:00:00Z"/>
        <d v="2021-01-28T00:00:00Z"/>
        <d v="2021-03-03T00:00:00Z"/>
        <d v="2021-01-19T00:00:00Z"/>
        <d v="2021-02-23T00:00:00Z"/>
        <d v="2021-05-14T00:00:00Z"/>
        <d v="2021-03-04T00:00:00Z"/>
        <d v="2021-06-24T00:00:00Z"/>
        <d v="2021-02-08T00:00:00Z"/>
        <d v="2021-05-23T00:00:00Z"/>
        <d v="2021-03-09T00:00:00Z"/>
        <d v="2021-04-03T00:00:00Z"/>
        <d v="2021-01-07T00:00:00Z"/>
        <d v="2021-05-24T00:00:00Z"/>
        <d v="2021-01-13T00:00:00Z"/>
        <d v="2021-02-21T00:00:00Z"/>
        <d v="2021-03-23T00:00:00Z"/>
        <d v="2021-04-19T00:00:00Z"/>
        <d v="2021-05-10T00:00:00Z"/>
        <d v="2021-01-08T00:00:00Z"/>
        <d v="2021-03-15T00:00:00Z"/>
        <d v="2021-04-10T00:00:00Z"/>
        <d v="2021-05-27T00:00:00Z"/>
        <d v="2021-01-15T00:00:00Z"/>
        <d v="2021-03-25T00:00:00Z"/>
        <d v="2021-04-21T00:00:00Z"/>
        <d v="2021-05-11T00:00:00Z"/>
        <d v="2021-01-12T00:00:00Z"/>
        <d v="2021-03-21T00:00:00Z"/>
        <d v="2021-06-15T00:00:00Z"/>
        <d v="2021-02-13T00:00:00Z"/>
        <d v="2021-03-16T00:00:00Z"/>
        <d v="2021-04-11T00:00:00Z"/>
        <d v="2021-05-28T00:00:00Z"/>
        <d v="2021-03-01T00:00:00Z"/>
        <d v="2021-05-02T00:00:00Z"/>
        <d v="2021-01-10T00:00:00Z"/>
        <d v="2021-02-16T00:00:00Z"/>
        <d v="2021-03-19T00:00:00Z"/>
        <d v="2021-05-06T00:00:00Z"/>
        <d v="2021-05-30T00:00:00Z"/>
        <d v="2021-06-11T00:00:00Z"/>
        <d v="2021-04-17T00:00:00Z"/>
        <d v="2021-06-16T00:00:00Z"/>
        <d v="2021-04-01T00:00:00Z"/>
        <d v="2021-05-21T00:00:00Z"/>
        <d v="2021-04-13T00:00:00Z"/>
        <d v="2021-06-09T00:00:00Z"/>
        <d v="2021-02-02T00:00:00Z"/>
        <d v="2021-02-17T00:00:00Z"/>
        <d v="2021-05-07T00:00:00Z"/>
        <d v="2021-02-07T00:00:00Z"/>
        <d v="2021-01-31T00:00:00Z"/>
        <d v="2021-03-24T00:00:00Z"/>
        <d v="2021-04-20T00:00:00Z"/>
        <d v="2021-03-22T00:00:00Z"/>
        <d v="2021-04-18T00:00:00Z"/>
        <d v="2021-03-06T00:00:00Z"/>
        <d v="2021-03-12T00:00:00Z"/>
        <d v="2021-05-25T00:00:00Z"/>
        <d v="2021-03-30T00:00:00Z"/>
        <d v="2021-02-15T00:00:00Z"/>
        <d v="2021-05-05T00:00:00Z"/>
        <d v="2021-02-24T00:00:00Z"/>
        <d v="2021-03-28T00:00:00Z"/>
        <d v="2021-04-25T00:00:00Z"/>
        <d v="2021-06-20T00:00:00Z"/>
        <d v="2021-05-04T00:00:00Z"/>
        <d v="2021-04-22T00:00:00Z"/>
        <d v="2021-01-21T00:00:00Z"/>
        <d v="2021-01-29T00:00:00Z"/>
        <d v="2021-01-20T00:00:00Z"/>
        <d v="2021-05-15T00:00:00Z"/>
        <d v="2021-06-19T00:00:00Z"/>
        <d v="2021-06-23T00:00:00Z"/>
        <d v="2021-01-02T00:00:00Z"/>
        <d v="2021-02-09T00:00:00Z"/>
        <d v="2021-07-02T00:00:00Z"/>
        <d v="2021-05-18T00:00:00Z"/>
        <d v="2021-05-17T00:00:00Z"/>
        <d v="2021-01-17T00:00:00Z"/>
        <d v="2021-05-13T00:00:00Z"/>
        <d v="2021-02-11T00:00:00Z"/>
        <d v="2021-06-03T00:00:00Z"/>
        <d v="2021-06-04T00:00:00Z"/>
        <d v="2021-03-17T00:00:00Z"/>
        <d v="2021-04-12T00:00:00Z"/>
        <d v="2021-03-07T00:00:00Z"/>
        <d v="2021-03-11T00:00:00Z"/>
        <d v="2021-04-05T00:00:00Z"/>
        <d v="2021-05-16T00:00:00Z"/>
        <d v="2021-01-05T00:00:00Z"/>
        <d v="2021-01-14T00:00:00Z"/>
        <d v="2021-01-18T00:00:00Z"/>
        <d v="2021-02-01T00:00:00Z"/>
        <d v="2021-02-04T00:00:00Z"/>
        <d v="2021-02-06T00:00:00Z"/>
        <d v="2021-03-10T00:00:00Z"/>
        <d v="2021-04-04T00:00:00Z"/>
        <d v="2021-04-06T00:00:00Z"/>
        <d v="2021-05-01T00:00:00Z"/>
        <d v="2021-06-01T00:00:00Z"/>
        <d v="2021-06-27T00:00:00Z"/>
        <d v="2021-06-30T00:00:00Z"/>
        <d v="2021-07-05T00:00:00Z"/>
        <d v="2021-07-07T00:00:00Z"/>
      </sharedItems>
    </cacheField>
    <cacheField name="Промокод" numFmtId="0">
      <sharedItems containsBlank="1">
        <s v="42gbcz100626"/>
        <s v="42gbcz1021196"/>
        <s v="42gbcz1044846"/>
        <s v="42gbcz1055518"/>
        <s v="42gbcz1057829"/>
        <s v="42gbcz1063849"/>
        <s v="42gbcz108947"/>
        <s v="42gbcz1126452"/>
        <s v="42gbcz1135604"/>
        <s v="42gbcz1256997"/>
        <s v="42gbcz1270766"/>
        <s v="42gbcz1279299"/>
        <s v="42gbcz1346546"/>
        <s v="42gbcz139161"/>
        <s v="42gbcz1438127"/>
        <s v="42gbcz1476043"/>
        <s v="42gbcz1500454"/>
        <s v="42gbcz1501220"/>
        <s v="42gbcz1531983"/>
        <s v="42gbcz1598194"/>
        <s v="42gbcz1642755"/>
        <s v="42gbcz1651516"/>
        <s v="42gbcz1663341"/>
        <s v="42gbcz1665813"/>
        <s v="42gbcz1735887"/>
        <s v="42gbcz1742768"/>
        <s v="42gbcz1776891"/>
        <s v="42gbcz1804175"/>
        <s v="42gbcz1806957"/>
        <s v="42gbcz1810843"/>
        <s v="42gbcz1824018"/>
        <s v="42gbcz1855642"/>
        <s v="42gbcz1886457"/>
        <s v="42gbcz1899417"/>
        <s v="42gbcz1900914"/>
        <s v="42gbcz1938051"/>
        <s v="42gbcz1953119"/>
        <s v="42gbcz1983291"/>
        <s v="42gbcz2040603"/>
        <s v="42gbcz2052640"/>
        <s v="42gbcz2059392"/>
        <s v="42gbcz211174"/>
        <s v="42gbcz2137010"/>
        <s v="42gbcz2160230"/>
        <s v="42gbcz2190807"/>
        <s v="42gbcz2191879"/>
        <s v="42gbcz2210653"/>
        <s v="42gbcz2233002"/>
        <s v="42gbcz2241778"/>
        <s v="42gbcz2271492"/>
        <s v="42gbcz2275761"/>
        <s v="42gbcz2329189"/>
        <s v="42gbcz2371026"/>
        <s v="42gbcz2416797"/>
        <s v="42gbcz2461835"/>
        <s v="42gbcz2498155"/>
        <s v="42gbcz2510800"/>
        <s v="42gbcz252360"/>
        <s v="42gbcz2600902"/>
        <s v="42gbcz2621644"/>
        <s v="42gbcz2637736"/>
        <s v="42gbcz2656723"/>
        <s v="42gbcz2671723"/>
        <s v="42gbcz2683934"/>
        <s v="42gbcz2696545"/>
        <s v="42gbcz2888620"/>
        <s v="42gbcz2896547"/>
        <s v="42gbcz2909384"/>
        <s v="42gbcz2933929"/>
        <s v="42gbcz2942725"/>
        <s v="42gbcz2949901"/>
        <s v="42gbcz2955350"/>
        <s v="42gbcz2972594"/>
        <s v="42gbcz2997451"/>
        <s v="42gbcz3011764"/>
        <s v="42gbcz3020020"/>
        <s v="42gbcz3051081"/>
        <s v="42gbcz3099569"/>
        <s v="42gbcz3115108"/>
        <s v="42gbcz3134310"/>
        <s v="42gbcz3189003"/>
        <s v="42gbcz322269"/>
        <s v="42gbcz3256737"/>
        <s v="42gbcz3332142"/>
        <s v="42gbcz3340340"/>
        <s v="42gbcz3389430"/>
        <s v="42gbcz3433865"/>
        <s v="42gbcz3469079"/>
        <s v="42gbcz3594236"/>
        <s v="42gbcz3625214"/>
        <s v="42gbcz363404"/>
        <s v="42gbcz3638299"/>
        <s v="42gbcz3643868"/>
        <s v="42gbcz3647017"/>
        <s v="42gbcz3653421"/>
        <s v="42gbcz3674916"/>
        <s v="42gbcz3795303"/>
        <s v="42gbcz3835356"/>
        <s v="42gbcz432984"/>
        <s v="42gbcz448440"/>
        <s v="42gbcz549378"/>
        <s v="42gbcz559278"/>
        <s v="42gbcz574542"/>
        <s v="42gbcz620728"/>
        <s v="42gbcz638331"/>
        <s v="42gbcz648174"/>
        <s v="42gbcz676166"/>
        <s v="42gbcz745459"/>
        <s v="42gbcz749732"/>
        <s v="42gbcz755521"/>
        <s v="42gbcz789185"/>
        <s v="42gbcz841292"/>
        <s v="42gbcz911625"/>
        <s v="42gbcz926798"/>
        <m/>
      </sharedItems>
    </cacheField>
    <cacheField name="Стандартная стоимость" numFmtId="165">
      <sharedItems containsSemiMixedTypes="0" containsString="0" containsNumber="1">
        <n v="1000.0"/>
        <n v="500.0"/>
        <n v="3500.0"/>
        <n v="5500.0"/>
        <n v="4500.0"/>
        <n v="300.0"/>
        <n v="50000.0"/>
        <n v="82500.0"/>
        <n v="5000.0"/>
        <n v="75350.0"/>
        <n v="15000.0"/>
        <n v="56700.0"/>
        <n v="70000.0"/>
        <n v="7000.0"/>
        <n v="56700.00000000001"/>
      </sharedItems>
    </cacheField>
    <cacheField name="Скидка по промокоду, %">
      <sharedItems containsMixedTypes="1" containsNumber="1">
        <n v="20.0"/>
        <n v="5.0"/>
        <n v="0.15"/>
        <n v="0.5"/>
        <n v="10.0"/>
        <n v="0.1"/>
        <n v="15.0"/>
        <s v=""/>
      </sharedItems>
    </cacheField>
    <cacheField name="Скидка в рублях" numFmtId="0">
      <sharedItems containsString="0" containsBlank="1" containsNumber="1">
        <n v="200.0"/>
        <n v="100.0"/>
        <n v="700.0"/>
        <n v="1100.0"/>
        <n v="900.0"/>
        <n v="15.0"/>
        <n v="225.0"/>
        <n v="275.0"/>
        <n v="175.0"/>
        <n v="8.25"/>
        <n v="5.25"/>
        <n v="27.5"/>
        <n v="22.5"/>
        <n v="1.5"/>
        <n v="17.5"/>
        <n v="350.0"/>
        <n v="550.0"/>
        <n v="450.0"/>
        <n v="6.75"/>
        <n v="0.44999999999999996"/>
        <n v="5.5"/>
        <n v="3.5"/>
        <n v="4.5"/>
        <n v="825.0"/>
        <n v="525.0"/>
        <n v="60.0"/>
        <n v="0.75"/>
        <n v="675.0"/>
        <n v="75.0"/>
        <n v="150.0"/>
        <n v="50.0"/>
        <n v="0.30000000000000004"/>
        <n v="0.5"/>
        <n v="30.0"/>
        <n v="5.0"/>
        <n v="45.0"/>
        <n v="25.0"/>
        <n v="1.0"/>
        <m/>
      </sharedItems>
    </cacheField>
    <cacheField name="Стоимость с учетом скидки" numFmtId="165">
      <sharedItems containsSemiMixedTypes="0" containsString="0" containsNumber="1">
        <n v="800.0"/>
        <n v="400.0"/>
        <n v="2800.0"/>
        <n v="4400.0"/>
        <n v="3600.0"/>
        <n v="285.0"/>
        <n v="4275.0"/>
        <n v="5225.0"/>
        <n v="3325.0"/>
        <n v="5491.75"/>
        <n v="3494.75"/>
        <n v="5472.5"/>
        <n v="4477.5"/>
        <n v="298.5"/>
        <n v="3482.5"/>
        <n v="3150.0"/>
        <n v="900.0"/>
        <n v="4950.0"/>
        <n v="4050.0"/>
        <n v="998.5"/>
        <n v="4493.25"/>
        <n v="299.55"/>
        <n v="5494.5"/>
        <n v="3496.5"/>
        <n v="4495.5"/>
        <n v="4675.0"/>
        <n v="2975.0"/>
        <n v="240.0"/>
        <n v="499.25"/>
        <n v="3825.0"/>
        <n v="425.0"/>
        <n v="850.0"/>
        <n v="950.0"/>
        <n v="299.7"/>
        <n v="499.5"/>
        <n v="270.0"/>
        <n v="995.0"/>
        <n v="255.0"/>
        <n v="475.0"/>
        <n v="999.0"/>
        <n v="4500.0"/>
        <n v="3500.0"/>
        <n v="500.0"/>
        <n v="5500.0"/>
        <n v="1000.0"/>
        <n v="50000.0"/>
        <n v="300.0"/>
        <n v="82500.0"/>
        <n v="5000.0"/>
        <n v="75350.0"/>
        <n v="15000.0"/>
        <n v="56700.0"/>
        <n v="70000.0"/>
        <n v="7000.0"/>
        <n v="56700.00000000001"/>
      </sharedItems>
    </cacheField>
    <cacheField name="Услуга/Товар" numFmtId="0">
      <sharedItems containsBlank="1">
        <s v="товар"/>
        <s v="услуга"/>
        <m/>
      </sharedItems>
    </cacheField>
    <cacheField name="Месяц транзакции" numFmtId="3">
      <sharedItems containsSemiMixedTypes="0" containsString="0" containsNumber="1" containsInteger="1">
        <n v="1.0"/>
        <n v="2.0"/>
        <n v="3.0"/>
        <n v="4.0"/>
        <n v="5.0"/>
        <n v="6.0"/>
        <n v="7.0"/>
      </sharedItems>
    </cacheField>
    <cacheField name="campaign_ip">
      <sharedItems containsMixedTypes="1" containsNumber="1" containsInteger="1">
        <n v="6.0"/>
        <n v="3.0"/>
        <n v="5.0"/>
        <n v="4.0"/>
        <n v="2.0"/>
        <n v="1.0"/>
        <n v="7.0"/>
        <s v=""/>
      </sharedItems>
    </cacheField>
    <cacheField name="campaign_name" numFmtId="0">
      <sharedItems>
        <s v="Реклама в VK"/>
        <s v="Поисковые запросы в Яндексе"/>
        <s v="Посты в VK"/>
        <s v="Посты в Telegram"/>
        <s v="Поисковые запросы в Гугле"/>
        <s v="Обещаем скидки"/>
        <s v="Сторис в VK"/>
        <s v="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5357" sheet="Data"/>
  </cacheSource>
  <cacheFields>
    <cacheField name="ID" numFmtId="0">
      <sharedItems containsSemiMixedTypes="0" containsString="0" containsNumber="1" containsInteger="1">
        <n v="142.0"/>
        <n v="1227.0"/>
        <n v="2135.0"/>
        <n v="2876.0"/>
        <n v="4109.0"/>
        <n v="4453.0"/>
        <n v="5321.0"/>
        <n v="597.0"/>
        <n v="1627.0"/>
        <n v="2581.0"/>
        <n v="3324.0"/>
        <n v="3928.0"/>
        <n v="4869.0"/>
        <n v="5.0"/>
        <n v="4296.0"/>
        <n v="5184.0"/>
        <n v="247.0"/>
        <n v="1304.0"/>
        <n v="2266.0"/>
        <n v="3007.0"/>
        <n v="3527.0"/>
        <n v="4195.0"/>
        <n v="4537.0"/>
        <n v="1023.0"/>
        <n v="1960.0"/>
        <n v="2701.0"/>
        <n v="3996.0"/>
        <n v="5129.0"/>
        <n v="290.0"/>
        <n v="1416.0"/>
        <n v="2314.0"/>
        <n v="3055.0"/>
        <n v="3645.0"/>
        <n v="4233.0"/>
        <n v="4609.0"/>
        <n v="623.0"/>
        <n v="1630.0"/>
        <n v="1686.0"/>
        <n v="2593.0"/>
        <n v="3336.0"/>
        <n v="3401.0"/>
        <n v="3942.0"/>
        <n v="4880.0"/>
        <n v="835.0"/>
        <n v="1859.0"/>
        <n v="5023.0"/>
        <n v="109.0"/>
        <n v="1220.0"/>
        <n v="2125.0"/>
        <n v="2866.0"/>
        <n v="4105.0"/>
        <n v="4415.0"/>
        <n v="5288.0"/>
        <n v="652.0"/>
        <n v="1659.0"/>
        <n v="1715.0"/>
        <n v="3368.0"/>
        <n v="3432.0"/>
        <n v="4912.0"/>
        <n v="448.0"/>
        <n v="1539.0"/>
        <n v="2532.0"/>
        <n v="3275.0"/>
        <n v="3759.0"/>
        <n v="4789.0"/>
        <n v="431.0"/>
        <n v="1533.0"/>
        <n v="2513.0"/>
        <n v="3254.0"/>
        <n v="3750.0"/>
        <n v="4777.0"/>
        <n v="938.0"/>
        <n v="1885.0"/>
        <n v="2645.0"/>
        <n v="3967.0"/>
        <n v="5102.0"/>
        <n v="291.0"/>
        <n v="1438.0"/>
        <n v="2332.0"/>
        <n v="3073.0"/>
        <n v="3666.0"/>
        <n v="4639.0"/>
        <n v="68.0"/>
        <n v="1161.0"/>
        <n v="2107.0"/>
        <n v="2848.0"/>
        <n v="4103.0"/>
        <n v="4402.0"/>
        <n v="5247.0"/>
        <n v="690.0"/>
        <n v="1663.0"/>
        <n v="1719.0"/>
        <n v="3373.0"/>
        <n v="3433.0"/>
        <n v="4913.0"/>
        <n v="718.0"/>
        <n v="1681.0"/>
        <n v="1734.0"/>
        <n v="3388.0"/>
        <n v="3439.0"/>
        <n v="4918.0"/>
        <n v="748.0"/>
        <n v="1781.0"/>
        <n v="4991.0"/>
        <n v="307.0"/>
        <n v="1464.0"/>
        <n v="2335.0"/>
        <n v="3076.0"/>
        <n v="3673.0"/>
        <n v="4672.0"/>
        <n v="164.0"/>
        <n v="1230.0"/>
        <n v="2136.0"/>
        <n v="2877.0"/>
        <n v="4111.0"/>
        <n v="4474.0"/>
        <n v="5343.0"/>
        <n v="772.0"/>
        <n v="1805.0"/>
        <n v="4996.0"/>
        <n v="509.0"/>
        <n v="1562.0"/>
        <n v="2538.0"/>
        <n v="3281.0"/>
        <n v="3788.0"/>
        <n v="4799.0"/>
        <n v="821.0"/>
        <n v="1855.0"/>
        <n v="5016.0"/>
        <n v="761.0"/>
        <n v="1796.0"/>
        <n v="4993.0"/>
        <n v="639.0"/>
        <n v="1657.0"/>
        <n v="1713.0"/>
        <n v="2596.0"/>
        <n v="3339.0"/>
        <n v="3420.0"/>
        <n v="3948.0"/>
        <n v="4885.0"/>
        <n v="744.0"/>
        <n v="1777.0"/>
        <n v="4978.0"/>
        <n v="1090.0"/>
        <n v="1971.0"/>
        <n v="2712.0"/>
        <n v="4027.0"/>
        <n v="1104.0"/>
        <n v="1988.0"/>
        <n v="2729.0"/>
        <n v="4045.0"/>
        <n v="190.0"/>
        <n v="1232.0"/>
        <n v="2137.0"/>
        <n v="2878.0"/>
        <n v="4124.0"/>
        <n v="4481.0"/>
        <n v="1106.0"/>
        <n v="1992.0"/>
        <n v="2733.0"/>
        <n v="4060.0"/>
        <n v="356.0"/>
        <n v="1502.0"/>
        <n v="2414.0"/>
        <n v="3155.0"/>
        <n v="3699.0"/>
        <n v="4752.0"/>
        <n v="204.0"/>
        <n v="1235.0"/>
        <n v="2169.0"/>
        <n v="2910.0"/>
        <n v="4134.0"/>
        <n v="4486.0"/>
        <n v="410.0"/>
        <n v="1507.0"/>
        <n v="2469.0"/>
        <n v="3210.0"/>
        <n v="3712.0"/>
        <n v="4758.0"/>
        <n v="320.0"/>
        <n v="1477.0"/>
        <n v="2339.0"/>
        <n v="3080.0"/>
        <n v="3676.0"/>
        <n v="4694.0"/>
        <n v="208.0"/>
        <n v="1247.0"/>
        <n v="2190.0"/>
        <n v="2931.0"/>
        <n v="4152.0"/>
        <n v="4489.0"/>
        <n v="422.0"/>
        <n v="1520.0"/>
        <n v="2508.0"/>
        <n v="3249.0"/>
        <n v="3725.0"/>
        <n v="4763.0"/>
        <n v="721.0"/>
        <n v="1683.0"/>
        <n v="1743.0"/>
        <n v="3399.0"/>
        <n v="3488.0"/>
        <n v="4920.0"/>
        <n v="276.0"/>
        <n v="1353.0"/>
        <n v="2299.0"/>
        <n v="3040.0"/>
        <n v="3605.0"/>
        <n v="4220.0"/>
        <n v="4587.0"/>
        <n v="738.0"/>
        <n v="1776.0"/>
        <n v="4961.0"/>
        <n v="325.0"/>
        <n v="1478.0"/>
        <n v="2344.0"/>
        <n v="3085.0"/>
        <n v="3678.0"/>
        <n v="4720.0"/>
        <n v="1094.0"/>
        <n v="1979.0"/>
        <n v="2720.0"/>
        <n v="4040.0"/>
        <n v="1018.0"/>
        <n v="1950.0"/>
        <n v="2691.0"/>
        <n v="3989.0"/>
        <n v="5126.0"/>
        <n v="234.0"/>
        <n v="1283.0"/>
        <n v="2263.0"/>
        <n v="3004.0"/>
        <n v="4190.0"/>
        <n v="4522.0"/>
        <n v="917.0"/>
        <n v="1863.0"/>
        <n v="5037.0"/>
        <n v="288.0"/>
        <n v="1383.0"/>
        <n v="2310.0"/>
        <n v="3051.0"/>
        <n v="3607.0"/>
        <n v="4228.0"/>
        <n v="4598.0"/>
        <n v="1076.0"/>
        <n v="1966.0"/>
        <n v="2707.0"/>
        <n v="4011.0"/>
        <n v="222.0"/>
        <n v="1253.0"/>
        <n v="2192.0"/>
        <n v="2933.0"/>
        <n v="4169.0"/>
        <n v="4494.0"/>
        <n v="933.0"/>
        <n v="1879.0"/>
        <n v="2644.0"/>
        <n v="3966.0"/>
        <n v="5099.0"/>
        <n v="203.0"/>
        <n v="1233.0"/>
        <n v="2163.0"/>
        <n v="2904.0"/>
        <n v="4133.0"/>
        <n v="4484.0"/>
        <n v="846.0"/>
        <n v="1862.0"/>
        <n v="5029.0"/>
        <n v="363.0"/>
        <n v="1505.0"/>
        <n v="2447.0"/>
        <n v="3188.0"/>
        <n v="3703.0"/>
        <n v="4757.0"/>
        <n v="776.0"/>
        <n v="1806.0"/>
        <n v="4999.0"/>
        <n v="351.0"/>
        <n v="1496.0"/>
        <n v="2373.0"/>
        <n v="3114.0"/>
        <n v="3686.0"/>
        <n v="4737.0"/>
        <n v="955.0"/>
        <n v="1892.0"/>
        <n v="2658.0"/>
        <n v="3979.0"/>
        <n v="5108.0"/>
        <n v="650.0"/>
        <n v="1658.0"/>
        <n v="1714.0"/>
        <n v="3355.0"/>
        <n v="3431.0"/>
        <n v="4901.0"/>
        <n v="57.0"/>
        <n v="1159.0"/>
        <n v="2097.0"/>
        <n v="2838.0"/>
        <n v="4092.0"/>
        <n v="4392.0"/>
        <n v="5236.0"/>
        <n v="929.0"/>
        <n v="1870.0"/>
        <n v="2625.0"/>
        <n v="3953.0"/>
        <n v="5087.0"/>
        <n v="264.0"/>
        <n v="1328.0"/>
        <n v="2284.0"/>
        <n v="3025.0"/>
        <n v="3578.0"/>
        <n v="4207.0"/>
        <n v="4564.0"/>
        <n v="340.0"/>
        <n v="1482.0"/>
        <n v="2362.0"/>
        <n v="3103.0"/>
        <n v="3681.0"/>
        <n v="4734.0"/>
        <n v="595.0"/>
        <n v="1614.0"/>
        <n v="2570.0"/>
        <n v="3313.0"/>
        <n v="3924.0"/>
        <n v="4854.0"/>
        <n v="824.0"/>
        <n v="1856.0"/>
        <n v="5022.0"/>
        <n v="259.0"/>
        <n v="1313.0"/>
        <n v="2278.0"/>
        <n v="3019.0"/>
        <n v="3551.0"/>
        <n v="4204.0"/>
        <n v="4560.0"/>
        <n v="420.0"/>
        <n v="1508.0"/>
        <n v="2495.0"/>
        <n v="3236.0"/>
        <n v="3714.0"/>
        <n v="4761.0"/>
        <n v="585.0"/>
        <n v="1613.0"/>
        <n v="2569.0"/>
        <n v="3312.0"/>
        <n v="3923.0"/>
        <n v="4850.0"/>
        <n v="801.0"/>
        <n v="1841.0"/>
        <n v="5007.0"/>
        <n v="551.0"/>
        <n v="1565.0"/>
        <n v="2551.0"/>
        <n v="3294.0"/>
        <n v="3829.0"/>
        <n v="4818.0"/>
        <n v="956.0"/>
        <n v="1900.0"/>
        <n v="2661.0"/>
        <n v="3984.0"/>
        <n v="5116.0"/>
        <n v="233.0"/>
        <n v="1279.0"/>
        <n v="2261.0"/>
        <n v="3002.0"/>
        <n v="4187.0"/>
        <n v="4520.0"/>
        <n v="439.0"/>
        <n v="1538.0"/>
        <n v="2527.0"/>
        <n v="3270.0"/>
        <n v="3754.0"/>
        <n v="4783.0"/>
        <n v="1105.0"/>
        <n v="1989.0"/>
        <n v="2730.0"/>
        <n v="4059.0"/>
        <n v="731.0"/>
        <n v="1775.0"/>
        <n v="4950.0"/>
        <n v="794.0"/>
        <n v="1813.0"/>
        <n v="5000.0"/>
        <n v="253.0"/>
        <n v="1308.0"/>
        <n v="2271.0"/>
        <n v="3012.0"/>
        <n v="3539.0"/>
        <n v="4198.0"/>
        <n v="4555.0"/>
        <n v="228.0"/>
        <n v="1266.0"/>
        <n v="2251.0"/>
        <n v="2992.0"/>
        <n v="4183.0"/>
        <n v="4507.0"/>
        <n v="54.0"/>
        <n v="1148.0"/>
        <n v="2091.0"/>
        <n v="2832.0"/>
        <n v="4076.0"/>
        <n v="4386.0"/>
        <n v="5233.0"/>
        <n v="581.0"/>
        <n v="1599.0"/>
        <n v="2564.0"/>
        <n v="3307.0"/>
        <n v="3910.0"/>
        <n v="4837.0"/>
        <n v="567.0"/>
        <n v="1594.0"/>
        <n v="2558.0"/>
        <n v="3301.0"/>
        <n v="3884.0"/>
        <n v="4821.0"/>
        <n v="449.0"/>
        <n v="1543.0"/>
        <n v="2533.0"/>
        <n v="3276.0"/>
        <n v="3774.0"/>
        <n v="4794.0"/>
        <n v="932.0"/>
        <n v="1876.0"/>
        <n v="2630.0"/>
        <n v="3954.0"/>
        <n v="5097.0"/>
        <n v="711.0"/>
        <n v="1665.0"/>
        <n v="1721.0"/>
        <n v="3387.0"/>
        <n v="3437.0"/>
        <n v="4914.0"/>
        <n v="425.0"/>
        <n v="1521.0"/>
        <n v="2509.0"/>
        <n v="3250.0"/>
        <n v="3729.0"/>
        <n v="4764.0"/>
        <n v="231.0"/>
        <n v="1268.0"/>
        <n v="2258.0"/>
        <n v="2999.0"/>
        <n v="4184.0"/>
        <n v="4511.0"/>
        <n v="797.0"/>
        <n v="1824.0"/>
        <n v="5004.0"/>
        <n v="79.0"/>
        <n v="1199.0"/>
        <n v="2121.0"/>
        <n v="2862.0"/>
        <n v="4104.0"/>
        <n v="4413.0"/>
        <n v="5258.0"/>
        <n v="27.0"/>
        <n v="4317.0"/>
        <n v="5206.0"/>
        <n v="30.0"/>
        <n v="4335.0"/>
        <n v="5209.0"/>
        <n v="724.0"/>
        <n v="1748.0"/>
        <n v="4942.0"/>
        <n v="34.0"/>
        <n v="4347.0"/>
        <n v="5213.0"/>
        <n v="339.0"/>
        <n v="1481.0"/>
        <n v="2359.0"/>
        <n v="3100.0"/>
        <n v="3679.0"/>
        <n v="4733.0"/>
        <n v="726.0"/>
        <n v="1764.0"/>
        <n v="4943.0"/>
        <n v="514.0"/>
        <n v="1564.0"/>
        <n v="2539.0"/>
        <n v="3282.0"/>
        <n v="3799.0"/>
        <n v="4806.0"/>
        <n v="265.0"/>
        <n v="1331.0"/>
        <n v="2288.0"/>
        <n v="3029.0"/>
        <n v="3584.0"/>
        <n v="4213.0"/>
        <n v="4569.0"/>
        <n v="1060.0"/>
        <n v="1962.0"/>
        <n v="2703.0"/>
        <n v="4008.0"/>
        <n v="759.0"/>
        <n v="1783.0"/>
        <n v="4992.0"/>
        <n v="207.0"/>
        <n v="1240.0"/>
        <n v="2179.0"/>
        <n v="2920.0"/>
        <n v="4141.0"/>
        <n v="4487.0"/>
        <n v="246.0"/>
        <n v="1301.0"/>
        <n v="2264.0"/>
        <n v="3005.0"/>
        <n v="3509.0"/>
        <n v="4191.0"/>
        <n v="4533.0"/>
        <n v="39.0"/>
        <n v="4359.0"/>
        <n v="5218.0"/>
        <n v="723.0"/>
        <n v="1745.0"/>
        <n v="3496.0"/>
        <n v="4933.0"/>
        <n v="452.0"/>
        <n v="1550.0"/>
        <n v="2536.0"/>
        <n v="3279.0"/>
        <n v="3777.0"/>
        <n v="4795.0"/>
        <n v="426.0"/>
        <n v="1527.0"/>
        <n v="2512.0"/>
        <n v="3253.0"/>
        <n v="3747.0"/>
        <n v="4776.0"/>
        <n v="806.0"/>
        <n v="1854.0"/>
        <n v="5013.0"/>
        <n v="927.0"/>
        <n v="1867.0"/>
        <n v="2612.0"/>
        <n v="3951.0"/>
        <n v="5040.0"/>
        <n v="946.0"/>
        <n v="1886.0"/>
        <n v="2656.0"/>
        <n v="3973.0"/>
        <n v="5103.0"/>
        <n v="227.0"/>
        <n v="1257.0"/>
        <n v="2230.0"/>
        <n v="2971.0"/>
        <n v="4182.0"/>
        <n v="4501.0"/>
        <n v="1066.0"/>
        <n v="1965.0"/>
        <n v="2706.0"/>
        <n v="4010.0"/>
        <n v="353.0"/>
        <n v="1501.0"/>
        <n v="2384.0"/>
        <n v="3125.0"/>
        <n v="3693.0"/>
        <n v="4738.0"/>
        <n v="629.0"/>
        <n v="1646.0"/>
        <n v="1702.0"/>
        <n v="2595.0"/>
        <n v="3338.0"/>
        <n v="3404.0"/>
        <n v="3947.0"/>
        <n v="4882.0"/>
        <n v="959.0"/>
        <n v="1903.0"/>
        <n v="2668.0"/>
        <n v="3985.0"/>
        <n v="5125.0"/>
        <n v="269.0"/>
        <n v="1342.0"/>
        <n v="2297.0"/>
        <n v="3038.0"/>
        <n v="3594.0"/>
        <n v="4214.0"/>
        <n v="4584.0"/>
        <n v="1138.0"/>
        <n v="2054.0"/>
        <n v="2795.0"/>
        <n v="4073.0"/>
        <n v="557.0"/>
        <n v="1581.0"/>
        <n v="2552.0"/>
        <n v="3295.0"/>
        <n v="3862.0"/>
        <n v="4820.0"/>
        <n v="1132.0"/>
        <n v="2049.0"/>
        <n v="2790.0"/>
        <n v="4071.0"/>
        <n v="596.0"/>
        <n v="1625.0"/>
        <n v="2574.0"/>
        <n v="3317.0"/>
        <n v="3927.0"/>
        <n v="4868.0"/>
        <n v="9.0"/>
        <n v="4304.0"/>
        <n v="5188.0"/>
        <n v="1.0"/>
        <n v="2.0"/>
        <n v="3.0"/>
        <n v="4.0"/>
        <n v="6.0"/>
        <n v="7.0"/>
        <n v="8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8.0"/>
        <n v="29.0"/>
        <n v="31.0"/>
        <n v="32.0"/>
        <n v="33.0"/>
        <n v="35.0"/>
        <n v="36.0"/>
        <n v="37.0"/>
        <n v="38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5.0"/>
        <n v="56.0"/>
        <n v="58.0"/>
        <n v="59.0"/>
        <n v="60.0"/>
        <n v="61.0"/>
        <n v="62.0"/>
        <n v="63.0"/>
        <n v="64.0"/>
        <n v="65.0"/>
        <n v="66.0"/>
        <n v="67.0"/>
        <n v="69.0"/>
        <n v="70.0"/>
        <n v="71.0"/>
        <n v="72.0"/>
        <n v="73.0"/>
        <n v="74.0"/>
        <n v="75.0"/>
        <n v="76.0"/>
        <n v="77.0"/>
        <n v="78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5.0"/>
        <n v="206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3.0"/>
        <n v="224.0"/>
        <n v="225.0"/>
        <n v="226.0"/>
        <n v="229.0"/>
        <n v="230.0"/>
        <n v="232.0"/>
        <n v="235.0"/>
        <n v="236.0"/>
        <n v="237.0"/>
        <n v="238.0"/>
        <n v="239.0"/>
        <n v="240.0"/>
        <n v="241.0"/>
        <n v="242.0"/>
        <n v="243.0"/>
        <n v="244.0"/>
        <n v="245.0"/>
        <n v="248.0"/>
        <n v="249.0"/>
        <n v="250.0"/>
        <n v="251.0"/>
        <n v="252.0"/>
        <n v="254.0"/>
        <n v="255.0"/>
        <n v="256.0"/>
        <n v="257.0"/>
        <n v="258.0"/>
        <n v="260.0"/>
        <n v="261.0"/>
        <n v="262.0"/>
        <n v="263.0"/>
        <n v="266.0"/>
        <n v="267.0"/>
        <n v="268.0"/>
        <n v="270.0"/>
        <n v="271.0"/>
        <n v="272.0"/>
        <n v="273.0"/>
        <n v="274.0"/>
        <n v="275.0"/>
        <n v="277.0"/>
        <n v="278.0"/>
        <n v="279.0"/>
        <n v="280.0"/>
        <n v="281.0"/>
        <n v="282.0"/>
        <n v="283.0"/>
        <n v="284.0"/>
        <n v="285.0"/>
        <n v="286.0"/>
        <n v="287.0"/>
        <n v="289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1.0"/>
        <n v="322.0"/>
        <n v="323.0"/>
        <n v="324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41.0"/>
        <n v="342.0"/>
        <n v="343.0"/>
        <n v="344.0"/>
        <n v="345.0"/>
        <n v="346.0"/>
        <n v="347.0"/>
        <n v="348.0"/>
        <n v="349.0"/>
        <n v="350.0"/>
        <n v="352.0"/>
        <n v="354.0"/>
        <n v="355.0"/>
        <n v="357.0"/>
        <n v="358.0"/>
        <n v="359.0"/>
        <n v="360.0"/>
        <n v="361.0"/>
        <n v="362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1.0"/>
        <n v="412.0"/>
        <n v="413.0"/>
        <n v="414.0"/>
        <n v="415.0"/>
        <n v="416.0"/>
        <n v="417.0"/>
        <n v="418.0"/>
        <n v="419.0"/>
        <n v="421.0"/>
        <n v="423.0"/>
        <n v="424.0"/>
        <n v="427.0"/>
        <n v="428.0"/>
        <n v="429.0"/>
        <n v="430.0"/>
        <n v="432.0"/>
        <n v="433.0"/>
        <n v="434.0"/>
        <n v="435.0"/>
        <n v="436.0"/>
        <n v="437.0"/>
        <n v="438.0"/>
        <n v="440.0"/>
        <n v="441.0"/>
        <n v="442.0"/>
        <n v="443.0"/>
        <n v="444.0"/>
        <n v="445.0"/>
        <n v="446.0"/>
        <n v="447.0"/>
        <n v="450.0"/>
        <n v="451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10.0"/>
        <n v="511.0"/>
        <n v="512.0"/>
        <n v="513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2.0"/>
        <n v="553.0"/>
        <n v="554.0"/>
        <n v="555.0"/>
        <n v="556.0"/>
        <n v="558.0"/>
        <n v="559.0"/>
        <n v="560.0"/>
        <n v="561.0"/>
        <n v="562.0"/>
        <n v="563.0"/>
        <n v="564.0"/>
        <n v="565.0"/>
        <n v="566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2.0"/>
        <n v="583.0"/>
        <n v="584.0"/>
        <n v="586.0"/>
        <n v="587.0"/>
        <n v="588.0"/>
        <n v="589.0"/>
        <n v="590.0"/>
        <n v="591.0"/>
        <n v="592.0"/>
        <n v="593.0"/>
        <n v="594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4.0"/>
        <n v="625.0"/>
        <n v="626.0"/>
        <n v="627.0"/>
        <n v="628.0"/>
        <n v="630.0"/>
        <n v="631.0"/>
        <n v="632.0"/>
        <n v="633.0"/>
        <n v="634.0"/>
        <n v="635.0"/>
        <n v="636.0"/>
        <n v="637.0"/>
        <n v="638.0"/>
        <n v="640.0"/>
        <n v="641.0"/>
        <n v="642.0"/>
        <n v="643.0"/>
        <n v="644.0"/>
        <n v="645.0"/>
        <n v="646.0"/>
        <n v="647.0"/>
        <n v="648.0"/>
        <n v="649.0"/>
        <n v="651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2.0"/>
        <n v="713.0"/>
        <n v="714.0"/>
        <n v="715.0"/>
        <n v="716.0"/>
        <n v="717.0"/>
        <n v="719.0"/>
        <n v="720.0"/>
        <n v="722.0"/>
        <n v="725.0"/>
        <n v="727.0"/>
        <n v="728.0"/>
        <n v="729.0"/>
        <n v="730.0"/>
        <n v="732.0"/>
        <n v="733.0"/>
        <n v="734.0"/>
        <n v="735.0"/>
        <n v="736.0"/>
        <n v="737.0"/>
        <n v="739.0"/>
        <n v="740.0"/>
        <n v="741.0"/>
        <n v="742.0"/>
        <n v="743.0"/>
        <n v="745.0"/>
        <n v="746.0"/>
        <n v="747.0"/>
        <n v="749.0"/>
        <n v="750.0"/>
        <n v="751.0"/>
        <n v="752.0"/>
        <n v="753.0"/>
        <n v="754.0"/>
        <n v="755.0"/>
        <n v="756.0"/>
        <n v="757.0"/>
        <n v="758.0"/>
        <n v="760.0"/>
        <n v="762.0"/>
        <n v="763.0"/>
        <n v="764.0"/>
        <n v="765.0"/>
        <n v="766.0"/>
        <n v="767.0"/>
        <n v="768.0"/>
        <n v="769.0"/>
        <n v="770.0"/>
        <n v="771.0"/>
        <n v="773.0"/>
        <n v="774.0"/>
        <n v="775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5.0"/>
        <n v="796.0"/>
        <n v="798.0"/>
        <n v="799.0"/>
        <n v="800.0"/>
        <n v="802.0"/>
        <n v="803.0"/>
        <n v="804.0"/>
        <n v="805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2.0"/>
        <n v="823.0"/>
        <n v="825.0"/>
        <n v="826.0"/>
        <n v="827.0"/>
        <n v="828.0"/>
        <n v="829.0"/>
        <n v="830.0"/>
        <n v="831.0"/>
        <n v="832.0"/>
        <n v="833.0"/>
        <n v="834.0"/>
        <n v="836.0"/>
        <n v="837.0"/>
        <n v="838.0"/>
        <n v="839.0"/>
        <n v="840.0"/>
        <n v="841.0"/>
        <n v="842.0"/>
        <n v="843.0"/>
        <n v="844.0"/>
        <n v="845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8.0"/>
        <n v="919.0"/>
        <n v="920.0"/>
        <n v="921.0"/>
        <n v="922.0"/>
        <n v="923.0"/>
        <n v="924.0"/>
        <n v="925.0"/>
        <n v="926.0"/>
        <n v="928.0"/>
        <n v="930.0"/>
        <n v="931.0"/>
        <n v="934.0"/>
        <n v="935.0"/>
        <n v="936.0"/>
        <n v="937.0"/>
        <n v="939.0"/>
        <n v="940.0"/>
        <n v="941.0"/>
        <n v="942.0"/>
        <n v="943.0"/>
        <n v="944.0"/>
        <n v="945.0"/>
        <n v="947.0"/>
        <n v="948.0"/>
        <n v="949.0"/>
        <n v="950.0"/>
        <n v="951.0"/>
        <n v="952.0"/>
        <n v="953.0"/>
        <n v="954.0"/>
        <n v="957.0"/>
        <n v="958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9.0"/>
        <n v="1020.0"/>
        <n v="1021.0"/>
        <n v="1022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1.0"/>
        <n v="1062.0"/>
        <n v="1063.0"/>
        <n v="1064.0"/>
        <n v="1065.0"/>
        <n v="1067.0"/>
        <n v="1068.0"/>
        <n v="1069.0"/>
        <n v="1070.0"/>
        <n v="1071.0"/>
        <n v="1072.0"/>
        <n v="1073.0"/>
        <n v="1074.0"/>
        <n v="1075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1.0"/>
        <n v="1092.0"/>
        <n v="1093.0"/>
        <n v="1095.0"/>
        <n v="1096.0"/>
        <n v="1097.0"/>
        <n v="1098.0"/>
        <n v="1099.0"/>
        <n v="1100.0"/>
        <n v="1101.0"/>
        <n v="1102.0"/>
        <n v="1103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3.0"/>
        <n v="1134.0"/>
        <n v="1135.0"/>
        <n v="1136.0"/>
        <n v="1137.0"/>
        <n v="1139.0"/>
        <n v="1140.0"/>
        <n v="1141.0"/>
        <n v="1142.0"/>
        <n v="1143.0"/>
        <n v="1144.0"/>
        <n v="1145.0"/>
        <n v="1146.0"/>
        <n v="1147.0"/>
        <n v="1149.0"/>
        <n v="1150.0"/>
        <n v="1151.0"/>
        <n v="1152.0"/>
        <n v="1153.0"/>
        <n v="1154.0"/>
        <n v="1155.0"/>
        <n v="1156.0"/>
        <n v="1157.0"/>
        <n v="1158.0"/>
        <n v="1160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1.0"/>
        <n v="1222.0"/>
        <n v="1223.0"/>
        <n v="1224.0"/>
        <n v="1225.0"/>
        <n v="1226.0"/>
        <n v="1228.0"/>
        <n v="1229.0"/>
        <n v="1231.0"/>
        <n v="1234.0"/>
        <n v="1236.0"/>
        <n v="1237.0"/>
        <n v="1238.0"/>
        <n v="1239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8.0"/>
        <n v="1259.0"/>
        <n v="1260.0"/>
        <n v="1261.0"/>
        <n v="1262.0"/>
        <n v="1263.0"/>
        <n v="1264.0"/>
        <n v="1265.0"/>
        <n v="1267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2.0"/>
        <n v="1303.0"/>
        <n v="1305.0"/>
        <n v="1306.0"/>
        <n v="1307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9.0"/>
        <n v="1330.0"/>
        <n v="1332.0"/>
        <n v="1333.0"/>
        <n v="1334.0"/>
        <n v="1335.0"/>
        <n v="1336.0"/>
        <n v="1337.0"/>
        <n v="1338.0"/>
        <n v="1339.0"/>
        <n v="1340.0"/>
        <n v="1341.0"/>
        <n v="1343.0"/>
        <n v="1344.0"/>
        <n v="1345.0"/>
        <n v="1346.0"/>
        <n v="1347.0"/>
        <n v="1348.0"/>
        <n v="1349.0"/>
        <n v="1350.0"/>
        <n v="1351.0"/>
        <n v="1352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9.0"/>
        <n v="1480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7.0"/>
        <n v="1498.0"/>
        <n v="1499.0"/>
        <n v="1500.0"/>
        <n v="1503.0"/>
        <n v="1504.0"/>
        <n v="1506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2.0"/>
        <n v="1523.0"/>
        <n v="1524.0"/>
        <n v="1525.0"/>
        <n v="1526.0"/>
        <n v="1528.0"/>
        <n v="1529.0"/>
        <n v="1530.0"/>
        <n v="1531.0"/>
        <n v="1532.0"/>
        <n v="1534.0"/>
        <n v="1535.0"/>
        <n v="1536.0"/>
        <n v="1537.0"/>
        <n v="1540.0"/>
        <n v="1541.0"/>
        <n v="1542.0"/>
        <n v="1544.0"/>
        <n v="1545.0"/>
        <n v="1546.0"/>
        <n v="1547.0"/>
        <n v="1548.0"/>
        <n v="1549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3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5.0"/>
        <n v="1596.0"/>
        <n v="1597.0"/>
        <n v="1598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5.0"/>
        <n v="1616.0"/>
        <n v="1617.0"/>
        <n v="1618.0"/>
        <n v="1619.0"/>
        <n v="1620.0"/>
        <n v="1621.0"/>
        <n v="1622.0"/>
        <n v="1623.0"/>
        <n v="1624.0"/>
        <n v="1626.0"/>
        <n v="1628.0"/>
        <n v="1629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7.0"/>
        <n v="1648.0"/>
        <n v="1649.0"/>
        <n v="1650.0"/>
        <n v="1651.0"/>
        <n v="1652.0"/>
        <n v="1653.0"/>
        <n v="1654.0"/>
        <n v="1655.0"/>
        <n v="1656.0"/>
        <n v="1660.0"/>
        <n v="1661.0"/>
        <n v="1662.0"/>
        <n v="1664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2.0"/>
        <n v="1684.0"/>
        <n v="1685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3.0"/>
        <n v="1704.0"/>
        <n v="1705.0"/>
        <n v="1706.0"/>
        <n v="1707.0"/>
        <n v="1708.0"/>
        <n v="1709.0"/>
        <n v="1710.0"/>
        <n v="1711.0"/>
        <n v="1712.0"/>
        <n v="1716.0"/>
        <n v="1717.0"/>
        <n v="1718.0"/>
        <n v="1720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5.0"/>
        <n v="1736.0"/>
        <n v="1737.0"/>
        <n v="1738.0"/>
        <n v="1739.0"/>
        <n v="1740.0"/>
        <n v="1741.0"/>
        <n v="1742.0"/>
        <n v="1744.0"/>
        <n v="1746.0"/>
        <n v="1747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5.0"/>
        <n v="1766.0"/>
        <n v="1767.0"/>
        <n v="1768.0"/>
        <n v="1769.0"/>
        <n v="1770.0"/>
        <n v="1771.0"/>
        <n v="1772.0"/>
        <n v="1773.0"/>
        <n v="1774.0"/>
        <n v="1778.0"/>
        <n v="1779.0"/>
        <n v="1780.0"/>
        <n v="1782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7.0"/>
        <n v="1798.0"/>
        <n v="1799.0"/>
        <n v="1800.0"/>
        <n v="1801.0"/>
        <n v="1802.0"/>
        <n v="1803.0"/>
        <n v="1804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7.0"/>
        <n v="1858.0"/>
        <n v="1860.0"/>
        <n v="1861.0"/>
        <n v="1864.0"/>
        <n v="1865.0"/>
        <n v="1866.0"/>
        <n v="1868.0"/>
        <n v="1869.0"/>
        <n v="1871.0"/>
        <n v="1872.0"/>
        <n v="1873.0"/>
        <n v="1874.0"/>
        <n v="1875.0"/>
        <n v="1877.0"/>
        <n v="1878.0"/>
        <n v="1880.0"/>
        <n v="1881.0"/>
        <n v="1882.0"/>
        <n v="1883.0"/>
        <n v="1884.0"/>
        <n v="1887.0"/>
        <n v="1888.0"/>
        <n v="1889.0"/>
        <n v="1890.0"/>
        <n v="1891.0"/>
        <n v="1893.0"/>
        <n v="1894.0"/>
        <n v="1895.0"/>
        <n v="1896.0"/>
        <n v="1897.0"/>
        <n v="1898.0"/>
        <n v="1899.0"/>
        <n v="1901.0"/>
        <n v="1902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1.0"/>
        <n v="1952.0"/>
        <n v="1953.0"/>
        <n v="1954.0"/>
        <n v="1955.0"/>
        <n v="1956.0"/>
        <n v="1957.0"/>
        <n v="1958.0"/>
        <n v="1959.0"/>
        <n v="1961.0"/>
        <n v="1963.0"/>
        <n v="1964.0"/>
        <n v="1967.0"/>
        <n v="1968.0"/>
        <n v="1969.0"/>
        <n v="1970.0"/>
        <n v="1972.0"/>
        <n v="1973.0"/>
        <n v="1974.0"/>
        <n v="1975.0"/>
        <n v="1976.0"/>
        <n v="1977.0"/>
        <n v="1978.0"/>
        <n v="1980.0"/>
        <n v="1981.0"/>
        <n v="1982.0"/>
        <n v="1983.0"/>
        <n v="1984.0"/>
        <n v="1985.0"/>
        <n v="1986.0"/>
        <n v="1987.0"/>
        <n v="1990.0"/>
        <n v="1991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50.0"/>
        <n v="2051.0"/>
        <n v="2052.0"/>
        <n v="2053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2.0"/>
        <n v="2093.0"/>
        <n v="2094.0"/>
        <n v="2095.0"/>
        <n v="2096.0"/>
        <n v="2098.0"/>
        <n v="2099.0"/>
        <n v="2100.0"/>
        <n v="2101.0"/>
        <n v="2102.0"/>
        <n v="2103.0"/>
        <n v="2104.0"/>
        <n v="2105.0"/>
        <n v="2106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2.0"/>
        <n v="2123.0"/>
        <n v="2124.0"/>
        <n v="2126.0"/>
        <n v="2127.0"/>
        <n v="2128.0"/>
        <n v="2129.0"/>
        <n v="2130.0"/>
        <n v="2131.0"/>
        <n v="2132.0"/>
        <n v="2133.0"/>
        <n v="2134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4.0"/>
        <n v="2165.0"/>
        <n v="2166.0"/>
        <n v="2167.0"/>
        <n v="2168.0"/>
        <n v="2170.0"/>
        <n v="2171.0"/>
        <n v="2172.0"/>
        <n v="2173.0"/>
        <n v="2174.0"/>
        <n v="2175.0"/>
        <n v="2176.0"/>
        <n v="2177.0"/>
        <n v="2178.0"/>
        <n v="2180.0"/>
        <n v="2181.0"/>
        <n v="2182.0"/>
        <n v="2183.0"/>
        <n v="2184.0"/>
        <n v="2185.0"/>
        <n v="2186.0"/>
        <n v="2187.0"/>
        <n v="2188.0"/>
        <n v="2189.0"/>
        <n v="2191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9.0"/>
        <n v="2260.0"/>
        <n v="2262.0"/>
        <n v="2265.0"/>
        <n v="2267.0"/>
        <n v="2268.0"/>
        <n v="2269.0"/>
        <n v="2270.0"/>
        <n v="2272.0"/>
        <n v="2273.0"/>
        <n v="2274.0"/>
        <n v="2275.0"/>
        <n v="2276.0"/>
        <n v="2277.0"/>
        <n v="2279.0"/>
        <n v="2280.0"/>
        <n v="2281.0"/>
        <n v="2282.0"/>
        <n v="2283.0"/>
        <n v="2285.0"/>
        <n v="2286.0"/>
        <n v="2287.0"/>
        <n v="2289.0"/>
        <n v="2290.0"/>
        <n v="2291.0"/>
        <n v="2292.0"/>
        <n v="2293.0"/>
        <n v="2294.0"/>
        <n v="2295.0"/>
        <n v="2296.0"/>
        <n v="2298.0"/>
        <n v="2300.0"/>
        <n v="2301.0"/>
        <n v="2302.0"/>
        <n v="2303.0"/>
        <n v="2304.0"/>
        <n v="2305.0"/>
        <n v="2306.0"/>
        <n v="2307.0"/>
        <n v="2308.0"/>
        <n v="2309.0"/>
        <n v="2311.0"/>
        <n v="2312.0"/>
        <n v="2313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3.0"/>
        <n v="2334.0"/>
        <n v="2336.0"/>
        <n v="2337.0"/>
        <n v="2338.0"/>
        <n v="2340.0"/>
        <n v="2341.0"/>
        <n v="2342.0"/>
        <n v="2343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60.0"/>
        <n v="2361.0"/>
        <n v="2363.0"/>
        <n v="2364.0"/>
        <n v="2365.0"/>
        <n v="2366.0"/>
        <n v="2367.0"/>
        <n v="2368.0"/>
        <n v="2369.0"/>
        <n v="2370.0"/>
        <n v="2371.0"/>
        <n v="2372.0"/>
        <n v="2374.0"/>
        <n v="2375.0"/>
        <n v="2376.0"/>
        <n v="2377.0"/>
        <n v="2378.0"/>
        <n v="2379.0"/>
        <n v="2380.0"/>
        <n v="2381.0"/>
        <n v="2382.0"/>
        <n v="2383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10.0"/>
        <n v="2511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8.0"/>
        <n v="2529.0"/>
        <n v="2530.0"/>
        <n v="2531.0"/>
        <n v="2534.0"/>
        <n v="2535.0"/>
        <n v="2537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3.0"/>
        <n v="2554.0"/>
        <n v="2555.0"/>
        <n v="2556.0"/>
        <n v="2557.0"/>
        <n v="2559.0"/>
        <n v="2560.0"/>
        <n v="2561.0"/>
        <n v="2562.0"/>
        <n v="2563.0"/>
        <n v="2565.0"/>
        <n v="2566.0"/>
        <n v="2567.0"/>
        <n v="2568.0"/>
        <n v="2571.0"/>
        <n v="2572.0"/>
        <n v="2573.0"/>
        <n v="2575.0"/>
        <n v="2576.0"/>
        <n v="2577.0"/>
        <n v="2578.0"/>
        <n v="2579.0"/>
        <n v="2580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4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6.0"/>
        <n v="2627.0"/>
        <n v="2628.0"/>
        <n v="2629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6.0"/>
        <n v="2647.0"/>
        <n v="2648.0"/>
        <n v="2649.0"/>
        <n v="2650.0"/>
        <n v="2651.0"/>
        <n v="2652.0"/>
        <n v="2653.0"/>
        <n v="2654.0"/>
        <n v="2655.0"/>
        <n v="2657.0"/>
        <n v="2659.0"/>
        <n v="2660.0"/>
        <n v="2662.0"/>
        <n v="2663.0"/>
        <n v="2664.0"/>
        <n v="2665.0"/>
        <n v="2666.0"/>
        <n v="2667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2.0"/>
        <n v="2693.0"/>
        <n v="2694.0"/>
        <n v="2695.0"/>
        <n v="2696.0"/>
        <n v="2697.0"/>
        <n v="2698.0"/>
        <n v="2699.0"/>
        <n v="2700.0"/>
        <n v="2702.0"/>
        <n v="2704.0"/>
        <n v="2705.0"/>
        <n v="2708.0"/>
        <n v="2709.0"/>
        <n v="2710.0"/>
        <n v="2711.0"/>
        <n v="2713.0"/>
        <n v="2714.0"/>
        <n v="2715.0"/>
        <n v="2716.0"/>
        <n v="2717.0"/>
        <n v="2718.0"/>
        <n v="2719.0"/>
        <n v="2721.0"/>
        <n v="2722.0"/>
        <n v="2723.0"/>
        <n v="2724.0"/>
        <n v="2725.0"/>
        <n v="2726.0"/>
        <n v="2727.0"/>
        <n v="2728.0"/>
        <n v="2731.0"/>
        <n v="2732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3.0"/>
        <n v="2834.0"/>
        <n v="2835.0"/>
        <n v="2836.0"/>
        <n v="2837.0"/>
        <n v="2839.0"/>
        <n v="2840.0"/>
        <n v="2841.0"/>
        <n v="2842.0"/>
        <n v="2843.0"/>
        <n v="2844.0"/>
        <n v="2845.0"/>
        <n v="2846.0"/>
        <n v="2847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3.0"/>
        <n v="2864.0"/>
        <n v="2865.0"/>
        <n v="2867.0"/>
        <n v="2868.0"/>
        <n v="2869.0"/>
        <n v="2870.0"/>
        <n v="2871.0"/>
        <n v="2872.0"/>
        <n v="2873.0"/>
        <n v="2874.0"/>
        <n v="2875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5.0"/>
        <n v="2906.0"/>
        <n v="2907.0"/>
        <n v="2908.0"/>
        <n v="2909.0"/>
        <n v="2911.0"/>
        <n v="2912.0"/>
        <n v="2913.0"/>
        <n v="2914.0"/>
        <n v="2915.0"/>
        <n v="2916.0"/>
        <n v="2917.0"/>
        <n v="2918.0"/>
        <n v="2919.0"/>
        <n v="2921.0"/>
        <n v="2922.0"/>
        <n v="2923.0"/>
        <n v="2924.0"/>
        <n v="2925.0"/>
        <n v="2926.0"/>
        <n v="2927.0"/>
        <n v="2928.0"/>
        <n v="2929.0"/>
        <n v="2930.0"/>
        <n v="2932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3.0"/>
        <n v="2994.0"/>
        <n v="2995.0"/>
        <n v="2996.0"/>
        <n v="2997.0"/>
        <n v="2998.0"/>
        <n v="3000.0"/>
        <n v="3001.0"/>
        <n v="3003.0"/>
        <n v="3006.0"/>
        <n v="3008.0"/>
        <n v="3009.0"/>
        <n v="3010.0"/>
        <n v="3011.0"/>
        <n v="3013.0"/>
        <n v="3014.0"/>
        <n v="3015.0"/>
        <n v="3016.0"/>
        <n v="3017.0"/>
        <n v="3018.0"/>
        <n v="3020.0"/>
        <n v="3021.0"/>
        <n v="3022.0"/>
        <n v="3023.0"/>
        <n v="3024.0"/>
        <n v="3026.0"/>
        <n v="3027.0"/>
        <n v="3028.0"/>
        <n v="3030.0"/>
        <n v="3031.0"/>
        <n v="3032.0"/>
        <n v="3033.0"/>
        <n v="3034.0"/>
        <n v="3035.0"/>
        <n v="3036.0"/>
        <n v="3037.0"/>
        <n v="3039.0"/>
        <n v="3041.0"/>
        <n v="3042.0"/>
        <n v="3043.0"/>
        <n v="3044.0"/>
        <n v="3045.0"/>
        <n v="3046.0"/>
        <n v="3047.0"/>
        <n v="3048.0"/>
        <n v="3049.0"/>
        <n v="3050.0"/>
        <n v="3052.0"/>
        <n v="3053.0"/>
        <n v="3054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4.0"/>
        <n v="3075.0"/>
        <n v="3077.0"/>
        <n v="3078.0"/>
        <n v="3079.0"/>
        <n v="3081.0"/>
        <n v="3082.0"/>
        <n v="3083.0"/>
        <n v="3084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1.0"/>
        <n v="3102.0"/>
        <n v="3104.0"/>
        <n v="3105.0"/>
        <n v="3106.0"/>
        <n v="3107.0"/>
        <n v="3108.0"/>
        <n v="3109.0"/>
        <n v="3110.0"/>
        <n v="3111.0"/>
        <n v="3112.0"/>
        <n v="3113.0"/>
        <n v="3115.0"/>
        <n v="3116.0"/>
        <n v="3117.0"/>
        <n v="3118.0"/>
        <n v="3119.0"/>
        <n v="3120.0"/>
        <n v="3121.0"/>
        <n v="3122.0"/>
        <n v="3123.0"/>
        <n v="3124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51.0"/>
        <n v="3252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1.0"/>
        <n v="3272.0"/>
        <n v="3273.0"/>
        <n v="3274.0"/>
        <n v="3277.0"/>
        <n v="3278.0"/>
        <n v="3280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6.0"/>
        <n v="3297.0"/>
        <n v="3298.0"/>
        <n v="3299.0"/>
        <n v="3300.0"/>
        <n v="3302.0"/>
        <n v="3303.0"/>
        <n v="3304.0"/>
        <n v="3305.0"/>
        <n v="3306.0"/>
        <n v="3308.0"/>
        <n v="3309.0"/>
        <n v="3310.0"/>
        <n v="3311.0"/>
        <n v="3314.0"/>
        <n v="3315.0"/>
        <n v="3316.0"/>
        <n v="3318.0"/>
        <n v="3319.0"/>
        <n v="3320.0"/>
        <n v="3321.0"/>
        <n v="3322.0"/>
        <n v="3323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7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9.0"/>
        <n v="3370.0"/>
        <n v="3371.0"/>
        <n v="3372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9.0"/>
        <n v="3390.0"/>
        <n v="3391.0"/>
        <n v="3392.0"/>
        <n v="3393.0"/>
        <n v="3394.0"/>
        <n v="3395.0"/>
        <n v="3396.0"/>
        <n v="3397.0"/>
        <n v="3398.0"/>
        <n v="3400.0"/>
        <n v="3402.0"/>
        <n v="3403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1.0"/>
        <n v="3422.0"/>
        <n v="3423.0"/>
        <n v="3424.0"/>
        <n v="3425.0"/>
        <n v="3426.0"/>
        <n v="3427.0"/>
        <n v="3428.0"/>
        <n v="3429.0"/>
        <n v="3430.0"/>
        <n v="3434.0"/>
        <n v="3435.0"/>
        <n v="3436.0"/>
        <n v="3438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9.0"/>
        <n v="3490.0"/>
        <n v="3491.0"/>
        <n v="3492.0"/>
        <n v="3493.0"/>
        <n v="3494.0"/>
        <n v="3495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9.0"/>
        <n v="3580.0"/>
        <n v="3581.0"/>
        <n v="3582.0"/>
        <n v="3583.0"/>
        <n v="3585.0"/>
        <n v="3586.0"/>
        <n v="3587.0"/>
        <n v="3588.0"/>
        <n v="3589.0"/>
        <n v="3590.0"/>
        <n v="3591.0"/>
        <n v="3592.0"/>
        <n v="3593.0"/>
        <n v="3595.0"/>
        <n v="3596.0"/>
        <n v="3597.0"/>
        <n v="3598.0"/>
        <n v="3599.0"/>
        <n v="3600.0"/>
        <n v="3601.0"/>
        <n v="3602.0"/>
        <n v="3603.0"/>
        <n v="3604.0"/>
        <n v="3606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7.0"/>
        <n v="3668.0"/>
        <n v="3669.0"/>
        <n v="3670.0"/>
        <n v="3671.0"/>
        <n v="3672.0"/>
        <n v="3674.0"/>
        <n v="3675.0"/>
        <n v="3677.0"/>
        <n v="3680.0"/>
        <n v="3682.0"/>
        <n v="3683.0"/>
        <n v="3684.0"/>
        <n v="3685.0"/>
        <n v="3687.0"/>
        <n v="3688.0"/>
        <n v="3689.0"/>
        <n v="3690.0"/>
        <n v="3691.0"/>
        <n v="3692.0"/>
        <n v="3694.0"/>
        <n v="3695.0"/>
        <n v="3696.0"/>
        <n v="3697.0"/>
        <n v="3698.0"/>
        <n v="3700.0"/>
        <n v="3701.0"/>
        <n v="3702.0"/>
        <n v="3704.0"/>
        <n v="3705.0"/>
        <n v="3706.0"/>
        <n v="3707.0"/>
        <n v="3708.0"/>
        <n v="3709.0"/>
        <n v="3710.0"/>
        <n v="3711.0"/>
        <n v="3713.0"/>
        <n v="3715.0"/>
        <n v="3716.0"/>
        <n v="3717.0"/>
        <n v="3718.0"/>
        <n v="3719.0"/>
        <n v="3720.0"/>
        <n v="3721.0"/>
        <n v="3722.0"/>
        <n v="3723.0"/>
        <n v="3724.0"/>
        <n v="3726.0"/>
        <n v="3727.0"/>
        <n v="3728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8.0"/>
        <n v="3749.0"/>
        <n v="3751.0"/>
        <n v="3752.0"/>
        <n v="3753.0"/>
        <n v="3755.0"/>
        <n v="3756.0"/>
        <n v="3757.0"/>
        <n v="3758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5.0"/>
        <n v="3776.0"/>
        <n v="3778.0"/>
        <n v="3779.0"/>
        <n v="3780.0"/>
        <n v="3781.0"/>
        <n v="3782.0"/>
        <n v="3783.0"/>
        <n v="3784.0"/>
        <n v="3785.0"/>
        <n v="3786.0"/>
        <n v="3787.0"/>
        <n v="3789.0"/>
        <n v="3790.0"/>
        <n v="3791.0"/>
        <n v="3792.0"/>
        <n v="3793.0"/>
        <n v="3794.0"/>
        <n v="3795.0"/>
        <n v="3796.0"/>
        <n v="3797.0"/>
        <n v="3798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5.0"/>
        <n v="3926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3.0"/>
        <n v="3944.0"/>
        <n v="3945.0"/>
        <n v="3946.0"/>
        <n v="3949.0"/>
        <n v="3950.0"/>
        <n v="3952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8.0"/>
        <n v="3969.0"/>
        <n v="3970.0"/>
        <n v="3971.0"/>
        <n v="3972.0"/>
        <n v="3974.0"/>
        <n v="3975.0"/>
        <n v="3976.0"/>
        <n v="3977.0"/>
        <n v="3978.0"/>
        <n v="3980.0"/>
        <n v="3981.0"/>
        <n v="3982.0"/>
        <n v="3983.0"/>
        <n v="3986.0"/>
        <n v="3987.0"/>
        <n v="3988.0"/>
        <n v="3990.0"/>
        <n v="3991.0"/>
        <n v="3992.0"/>
        <n v="3993.0"/>
        <n v="3994.0"/>
        <n v="3995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9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1.0"/>
        <n v="4042.0"/>
        <n v="4043.0"/>
        <n v="4044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61.0"/>
        <n v="4062.0"/>
        <n v="4063.0"/>
        <n v="4064.0"/>
        <n v="4065.0"/>
        <n v="4066.0"/>
        <n v="4067.0"/>
        <n v="4068.0"/>
        <n v="4069.0"/>
        <n v="4070.0"/>
        <n v="4072.0"/>
        <n v="4074.0"/>
        <n v="4075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3.0"/>
        <n v="4094.0"/>
        <n v="4095.0"/>
        <n v="4096.0"/>
        <n v="4097.0"/>
        <n v="4098.0"/>
        <n v="4099.0"/>
        <n v="4100.0"/>
        <n v="4101.0"/>
        <n v="4102.0"/>
        <n v="4106.0"/>
        <n v="4107.0"/>
        <n v="4108.0"/>
        <n v="4110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5.0"/>
        <n v="4126.0"/>
        <n v="4127.0"/>
        <n v="4128.0"/>
        <n v="4129.0"/>
        <n v="4130.0"/>
        <n v="4131.0"/>
        <n v="4132.0"/>
        <n v="4135.0"/>
        <n v="4136.0"/>
        <n v="4137.0"/>
        <n v="4138.0"/>
        <n v="4139.0"/>
        <n v="4140.0"/>
        <n v="4142.0"/>
        <n v="4143.0"/>
        <n v="4144.0"/>
        <n v="4145.0"/>
        <n v="4146.0"/>
        <n v="4147.0"/>
        <n v="4148.0"/>
        <n v="4149.0"/>
        <n v="4150.0"/>
        <n v="4151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5.0"/>
        <n v="4186.0"/>
        <n v="4188.0"/>
        <n v="4189.0"/>
        <n v="4192.0"/>
        <n v="4193.0"/>
        <n v="4194.0"/>
        <n v="4196.0"/>
        <n v="4197.0"/>
        <n v="4199.0"/>
        <n v="4200.0"/>
        <n v="4201.0"/>
        <n v="4202.0"/>
        <n v="4203.0"/>
        <n v="4205.0"/>
        <n v="4206.0"/>
        <n v="4208.0"/>
        <n v="4209.0"/>
        <n v="4210.0"/>
        <n v="4211.0"/>
        <n v="4212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7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7.0"/>
        <n v="4298.0"/>
        <n v="4299.0"/>
        <n v="4300.0"/>
        <n v="4301.0"/>
        <n v="4302.0"/>
        <n v="4303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7.0"/>
        <n v="4388.0"/>
        <n v="4389.0"/>
        <n v="4390.0"/>
        <n v="4391.0"/>
        <n v="4393.0"/>
        <n v="4394.0"/>
        <n v="4395.0"/>
        <n v="4396.0"/>
        <n v="4397.0"/>
        <n v="4398.0"/>
        <n v="4399.0"/>
        <n v="4400.0"/>
        <n v="4401.0"/>
        <n v="4403.0"/>
        <n v="4404.0"/>
        <n v="4405.0"/>
        <n v="4406.0"/>
        <n v="4407.0"/>
        <n v="4408.0"/>
        <n v="4409.0"/>
        <n v="4410.0"/>
        <n v="4411.0"/>
        <n v="4412.0"/>
        <n v="4414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5.0"/>
        <n v="4476.0"/>
        <n v="4477.0"/>
        <n v="4478.0"/>
        <n v="4479.0"/>
        <n v="4480.0"/>
        <n v="4482.0"/>
        <n v="4483.0"/>
        <n v="4485.0"/>
        <n v="4488.0"/>
        <n v="4490.0"/>
        <n v="4491.0"/>
        <n v="4492.0"/>
        <n v="4493.0"/>
        <n v="4495.0"/>
        <n v="4496.0"/>
        <n v="4497.0"/>
        <n v="4498.0"/>
        <n v="4499.0"/>
        <n v="4500.0"/>
        <n v="4502.0"/>
        <n v="4503.0"/>
        <n v="4504.0"/>
        <n v="4505.0"/>
        <n v="4506.0"/>
        <n v="4508.0"/>
        <n v="4509.0"/>
        <n v="4510.0"/>
        <n v="4512.0"/>
        <n v="4513.0"/>
        <n v="4514.0"/>
        <n v="4515.0"/>
        <n v="4516.0"/>
        <n v="4517.0"/>
        <n v="4518.0"/>
        <n v="4519.0"/>
        <n v="4521.0"/>
        <n v="4523.0"/>
        <n v="4524.0"/>
        <n v="4525.0"/>
        <n v="4526.0"/>
        <n v="4527.0"/>
        <n v="4528.0"/>
        <n v="4529.0"/>
        <n v="4530.0"/>
        <n v="4531.0"/>
        <n v="4532.0"/>
        <n v="4534.0"/>
        <n v="4535.0"/>
        <n v="4536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6.0"/>
        <n v="4557.0"/>
        <n v="4558.0"/>
        <n v="4559.0"/>
        <n v="4561.0"/>
        <n v="4562.0"/>
        <n v="4563.0"/>
        <n v="4565.0"/>
        <n v="4566.0"/>
        <n v="4567.0"/>
        <n v="4568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5.0"/>
        <n v="4586.0"/>
        <n v="4588.0"/>
        <n v="4589.0"/>
        <n v="4590.0"/>
        <n v="4591.0"/>
        <n v="4592.0"/>
        <n v="4593.0"/>
        <n v="4594.0"/>
        <n v="4595.0"/>
        <n v="4596.0"/>
        <n v="4597.0"/>
        <n v="4599.0"/>
        <n v="4600.0"/>
        <n v="4601.0"/>
        <n v="4602.0"/>
        <n v="4603.0"/>
        <n v="4604.0"/>
        <n v="4605.0"/>
        <n v="4606.0"/>
        <n v="4607.0"/>
        <n v="4608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5.0"/>
        <n v="4736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3.0"/>
        <n v="4754.0"/>
        <n v="4755.0"/>
        <n v="4756.0"/>
        <n v="4759.0"/>
        <n v="4760.0"/>
        <n v="4762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8.0"/>
        <n v="4779.0"/>
        <n v="4780.0"/>
        <n v="4781.0"/>
        <n v="4782.0"/>
        <n v="4784.0"/>
        <n v="4785.0"/>
        <n v="4786.0"/>
        <n v="4787.0"/>
        <n v="4788.0"/>
        <n v="4790.0"/>
        <n v="4791.0"/>
        <n v="4792.0"/>
        <n v="4793.0"/>
        <n v="4796.0"/>
        <n v="4797.0"/>
        <n v="4798.0"/>
        <n v="4800.0"/>
        <n v="4801.0"/>
        <n v="4802.0"/>
        <n v="4803.0"/>
        <n v="4804.0"/>
        <n v="4805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9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70.0"/>
        <n v="4871.0"/>
        <n v="4872.0"/>
        <n v="4873.0"/>
        <n v="4874.0"/>
        <n v="4875.0"/>
        <n v="4876.0"/>
        <n v="4877.0"/>
        <n v="4878.0"/>
        <n v="4879.0"/>
        <n v="4881.0"/>
        <n v="4883.0"/>
        <n v="4884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2.0"/>
        <n v="4903.0"/>
        <n v="4904.0"/>
        <n v="4905.0"/>
        <n v="4906.0"/>
        <n v="4907.0"/>
        <n v="4908.0"/>
        <n v="4909.0"/>
        <n v="4910.0"/>
        <n v="4911.0"/>
        <n v="4915.0"/>
        <n v="4916.0"/>
        <n v="4917.0"/>
        <n v="4919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4.0"/>
        <n v="4935.0"/>
        <n v="4936.0"/>
        <n v="4937.0"/>
        <n v="4938.0"/>
        <n v="4939.0"/>
        <n v="4940.0"/>
        <n v="4941.0"/>
        <n v="4944.0"/>
        <n v="4945.0"/>
        <n v="4946.0"/>
        <n v="4947.0"/>
        <n v="4948.0"/>
        <n v="4949.0"/>
        <n v="4951.0"/>
        <n v="4952.0"/>
        <n v="4953.0"/>
        <n v="4954.0"/>
        <n v="4955.0"/>
        <n v="4956.0"/>
        <n v="4957.0"/>
        <n v="4958.0"/>
        <n v="4959.0"/>
        <n v="4960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4.0"/>
        <n v="4995.0"/>
        <n v="4997.0"/>
        <n v="4998.0"/>
        <n v="5001.0"/>
        <n v="5002.0"/>
        <n v="5003.0"/>
        <n v="5005.0"/>
        <n v="5006.0"/>
        <n v="5008.0"/>
        <n v="5009.0"/>
        <n v="5010.0"/>
        <n v="5011.0"/>
        <n v="5012.0"/>
        <n v="5014.0"/>
        <n v="5015.0"/>
        <n v="5017.0"/>
        <n v="5018.0"/>
        <n v="5019.0"/>
        <n v="5020.0"/>
        <n v="5021.0"/>
        <n v="5024.0"/>
        <n v="5025.0"/>
        <n v="5026.0"/>
        <n v="5027.0"/>
        <n v="5028.0"/>
        <n v="5030.0"/>
        <n v="5031.0"/>
        <n v="5032.0"/>
        <n v="5033.0"/>
        <n v="5034.0"/>
        <n v="5035.0"/>
        <n v="5036.0"/>
        <n v="5038.0"/>
        <n v="5039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8.0"/>
        <n v="5089.0"/>
        <n v="5090.0"/>
        <n v="5091.0"/>
        <n v="5092.0"/>
        <n v="5093.0"/>
        <n v="5094.0"/>
        <n v="5095.0"/>
        <n v="5096.0"/>
        <n v="5098.0"/>
        <n v="5100.0"/>
        <n v="5101.0"/>
        <n v="5104.0"/>
        <n v="5105.0"/>
        <n v="5106.0"/>
        <n v="5107.0"/>
        <n v="5109.0"/>
        <n v="5110.0"/>
        <n v="5111.0"/>
        <n v="5112.0"/>
        <n v="5113.0"/>
        <n v="5114.0"/>
        <n v="5115.0"/>
        <n v="5117.0"/>
        <n v="5118.0"/>
        <n v="5119.0"/>
        <n v="5120.0"/>
        <n v="5121.0"/>
        <n v="5122.0"/>
        <n v="5123.0"/>
        <n v="5124.0"/>
        <n v="5127.0"/>
        <n v="5128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5.0"/>
        <n v="5186.0"/>
        <n v="5187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7.0"/>
        <n v="5208.0"/>
        <n v="5210.0"/>
        <n v="5211.0"/>
        <n v="5212.0"/>
        <n v="5214.0"/>
        <n v="5215.0"/>
        <n v="5216.0"/>
        <n v="5217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7.0"/>
        <n v="5238.0"/>
        <n v="5239.0"/>
        <n v="5240.0"/>
        <n v="5241.0"/>
        <n v="5242.0"/>
        <n v="5243.0"/>
        <n v="5244.0"/>
        <n v="5245.0"/>
        <n v="5246.0"/>
        <n v="5248.0"/>
        <n v="5249.0"/>
        <n v="5250.0"/>
        <n v="5251.0"/>
        <n v="5252.0"/>
        <n v="5253.0"/>
        <n v="5254.0"/>
        <n v="5255.0"/>
        <n v="5256.0"/>
        <n v="5257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</sharedItems>
    </cacheField>
    <cacheField name="Операция" numFmtId="49">
      <sharedItems>
        <s v="Доход"/>
        <s v="Расход"/>
      </sharedItems>
    </cacheField>
    <cacheField name="Тип" numFmtId="49">
      <sharedItems>
        <s v="Безнал"/>
        <s v="Наличные"/>
      </sharedItems>
    </cacheField>
    <cacheField name="Категория" numFmtId="49">
      <sharedItems>
        <s v="Продажа шампуня и кондиционера"/>
        <s v="Продажа шампуня"/>
        <s v="Обычная стрижка"/>
        <s v="Стрижка старшего мастера"/>
        <s v="Стрижка и укладка"/>
        <s v="Продажа геля"/>
        <s v="Рекламный бюджет"/>
        <s v="Прочие расходы"/>
        <s v="Закупка полотенец"/>
        <s v="Закупка резинок"/>
        <s v="Зарплата"/>
        <s v="Бухгалтерия и РКО"/>
        <s v="Эквайринг"/>
        <s v="Аренда"/>
        <s v="Коммунальные услуги"/>
      </sharedItems>
    </cacheField>
    <cacheField name="Дата и время заказа" numFmtId="164">
      <sharedItems containsSemiMixedTypes="0" containsDate="1" containsString="0">
        <d v="2021-01-06T00:00:00Z"/>
        <d v="2021-02-12T00:00:00Z"/>
        <d v="2021-03-14T00:00:00Z"/>
        <d v="2021-04-08T00:00:00Z"/>
        <d v="2021-05-26T00:00:00Z"/>
        <d v="2021-06-07T00:00:00Z"/>
        <d v="2021-07-06T00:00:00Z"/>
        <d v="2021-01-22T00:00:00Z"/>
        <d v="2021-02-25T00:00:00Z"/>
        <d v="2021-03-29T00:00:00Z"/>
        <d v="2021-04-26T00:00:00Z"/>
        <d v="2021-05-19T00:00:00Z"/>
        <d v="2021-06-21T00:00:00Z"/>
        <d v="2021-01-01T00:00:00Z"/>
        <d v="2021-06-02T00:00:00Z"/>
        <d v="2021-07-01T00:00:00Z"/>
        <d v="2021-01-09T00:00:00Z"/>
        <d v="2021-02-14T00:00:00Z"/>
        <d v="2021-03-18T00:00:00Z"/>
        <d v="2021-04-14T00:00:00Z"/>
        <d v="2021-05-03T00:00:00Z"/>
        <d v="2021-05-29T00:00:00Z"/>
        <d v="2021-06-10T00:00:00Z"/>
        <d v="2021-02-05T00:00:00Z"/>
        <d v="2021-03-08T00:00:00Z"/>
        <d v="2021-04-02T00:00:00Z"/>
        <d v="2021-05-22T00:00:00Z"/>
        <d v="2021-06-29T00:00:00Z"/>
        <d v="2021-01-11T00:00:00Z"/>
        <d v="2021-02-18T00:00:00Z"/>
        <d v="2021-03-20T00:00:00Z"/>
        <d v="2021-04-15T00:00:00Z"/>
        <d v="2021-05-08T00:00:00Z"/>
        <d v="2021-05-31T00:00:00Z"/>
        <d v="2021-06-12T00:00:00Z"/>
        <d v="2021-01-23T00:00:00Z"/>
        <d v="2021-02-27T00:00:00Z"/>
        <d v="2021-04-29T00:00:00Z"/>
        <d v="2021-01-30T00:00:00Z"/>
        <d v="2021-03-05T00:00:00Z"/>
        <d v="2021-06-26T00:00:00Z"/>
        <d v="2021-01-04T00:00:00Z"/>
        <d v="2021-03-13T00:00:00Z"/>
        <d v="2021-06-06T00:00:00Z"/>
        <d v="2021-07-04T00:00:00Z"/>
        <d v="2021-01-24T00:00:00Z"/>
        <d v="2021-02-26T00:00:00Z"/>
        <d v="2021-02-28T00:00:00Z"/>
        <d v="2021-04-27T00:00:00Z"/>
        <d v="2021-04-30T00:00:00Z"/>
        <d v="2021-06-22T00:00:00Z"/>
        <d v="2021-01-16T00:00:00Z"/>
        <d v="2021-02-22T00:00:00Z"/>
        <d v="2021-03-27T00:00:00Z"/>
        <d v="2021-04-24T00:00:00Z"/>
        <d v="2021-05-12T00:00:00Z"/>
        <d v="2021-06-18T00:00:00Z"/>
        <d v="2021-03-26T00:00:00Z"/>
        <d v="2021-04-23T00:00:00Z"/>
        <d v="2021-06-17T00:00:00Z"/>
        <d v="2021-02-03T00:00:00Z"/>
        <d v="2021-03-31T00:00:00Z"/>
        <d v="2021-05-20T00:00:00Z"/>
        <d v="2021-06-28T00:00:00Z"/>
        <d v="2021-02-19T00:00:00Z"/>
        <d v="2021-04-16T00:00:00Z"/>
        <d v="2021-05-09T00:00:00Z"/>
        <d v="2021-06-13T00:00:00Z"/>
        <d v="2021-01-03T00:00:00Z"/>
        <d v="2021-02-10T00:00:00Z"/>
        <d v="2021-04-07T00:00:00Z"/>
        <d v="2021-06-05T00:00:00Z"/>
        <d v="2021-07-03T00:00:00Z"/>
        <d v="2021-01-25T00:00:00Z"/>
        <d v="2021-04-28T00:00:00Z"/>
        <d v="2021-01-26T00:00:00Z"/>
        <d v="2021-01-27T00:00:00Z"/>
        <d v="2021-03-02T00:00:00Z"/>
        <d v="2021-06-25T00:00:00Z"/>
        <d v="2021-02-20T00:00:00Z"/>
        <d v="2021-06-14T00:00:00Z"/>
        <d v="2021-04-09T00:00:00Z"/>
        <d v="2021-06-08T00:00:00Z"/>
        <d v="2021-01-28T00:00:00Z"/>
        <d v="2021-03-03T00:00:00Z"/>
        <d v="2021-01-19T00:00:00Z"/>
        <d v="2021-02-23T00:00:00Z"/>
        <d v="2021-05-14T00:00:00Z"/>
        <d v="2021-03-04T00:00:00Z"/>
        <d v="2021-06-24T00:00:00Z"/>
        <d v="2021-02-08T00:00:00Z"/>
        <d v="2021-05-23T00:00:00Z"/>
        <d v="2021-03-09T00:00:00Z"/>
        <d v="2021-04-03T00:00:00Z"/>
        <d v="2021-01-07T00:00:00Z"/>
        <d v="2021-05-24T00:00:00Z"/>
        <d v="2021-01-13T00:00:00Z"/>
        <d v="2021-02-21T00:00:00Z"/>
        <d v="2021-03-23T00:00:00Z"/>
        <d v="2021-04-19T00:00:00Z"/>
        <d v="2021-05-10T00:00:00Z"/>
        <d v="2021-01-08T00:00:00Z"/>
        <d v="2021-03-15T00:00:00Z"/>
        <d v="2021-04-10T00:00:00Z"/>
        <d v="2021-05-27T00:00:00Z"/>
        <d v="2021-01-15T00:00:00Z"/>
        <d v="2021-03-25T00:00:00Z"/>
        <d v="2021-04-21T00:00:00Z"/>
        <d v="2021-05-11T00:00:00Z"/>
        <d v="2021-01-12T00:00:00Z"/>
        <d v="2021-03-21T00:00:00Z"/>
        <d v="2021-06-15T00:00:00Z"/>
        <d v="2021-02-13T00:00:00Z"/>
        <d v="2021-03-16T00:00:00Z"/>
        <d v="2021-04-11T00:00:00Z"/>
        <d v="2021-05-28T00:00:00Z"/>
        <d v="2021-03-01T00:00:00Z"/>
        <d v="2021-05-02T00:00:00Z"/>
        <d v="2021-01-10T00:00:00Z"/>
        <d v="2021-02-16T00:00:00Z"/>
        <d v="2021-03-19T00:00:00Z"/>
        <d v="2021-05-06T00:00:00Z"/>
        <d v="2021-05-30T00:00:00Z"/>
        <d v="2021-06-11T00:00:00Z"/>
        <d v="2021-04-17T00:00:00Z"/>
        <d v="2021-06-16T00:00:00Z"/>
        <d v="2021-04-01T00:00:00Z"/>
        <d v="2021-05-21T00:00:00Z"/>
        <d v="2021-04-13T00:00:00Z"/>
        <d v="2021-06-09T00:00:00Z"/>
        <d v="2021-02-02T00:00:00Z"/>
        <d v="2021-02-17T00:00:00Z"/>
        <d v="2021-05-07T00:00:00Z"/>
        <d v="2021-02-07T00:00:00Z"/>
        <d v="2021-01-31T00:00:00Z"/>
        <d v="2021-03-24T00:00:00Z"/>
        <d v="2021-04-20T00:00:00Z"/>
        <d v="2021-03-22T00:00:00Z"/>
        <d v="2021-04-18T00:00:00Z"/>
        <d v="2021-03-06T00:00:00Z"/>
        <d v="2021-03-12T00:00:00Z"/>
        <d v="2021-05-25T00:00:00Z"/>
        <d v="2021-03-30T00:00:00Z"/>
        <d v="2021-02-15T00:00:00Z"/>
        <d v="2021-05-05T00:00:00Z"/>
        <d v="2021-02-24T00:00:00Z"/>
        <d v="2021-03-28T00:00:00Z"/>
        <d v="2021-04-25T00:00:00Z"/>
        <d v="2021-06-20T00:00:00Z"/>
        <d v="2021-05-04T00:00:00Z"/>
        <d v="2021-04-22T00:00:00Z"/>
        <d v="2021-01-21T00:00:00Z"/>
        <d v="2021-01-29T00:00:00Z"/>
        <d v="2021-01-20T00:00:00Z"/>
        <d v="2021-05-15T00:00:00Z"/>
        <d v="2021-06-19T00:00:00Z"/>
        <d v="2021-06-23T00:00:00Z"/>
        <d v="2021-01-02T00:00:00Z"/>
        <d v="2021-02-09T00:00:00Z"/>
        <d v="2021-07-02T00:00:00Z"/>
        <d v="2021-05-18T00:00:00Z"/>
        <d v="2021-05-17T00:00:00Z"/>
        <d v="2021-01-17T00:00:00Z"/>
        <d v="2021-05-13T00:00:00Z"/>
        <d v="2021-02-11T00:00:00Z"/>
        <d v="2021-06-03T00:00:00Z"/>
        <d v="2021-06-04T00:00:00Z"/>
        <d v="2021-03-17T00:00:00Z"/>
        <d v="2021-04-12T00:00:00Z"/>
        <d v="2021-03-07T00:00:00Z"/>
        <d v="2021-03-11T00:00:00Z"/>
        <d v="2021-04-05T00:00:00Z"/>
        <d v="2021-05-16T00:00:00Z"/>
        <d v="2021-01-05T00:00:00Z"/>
        <d v="2021-01-14T00:00:00Z"/>
        <d v="2021-01-18T00:00:00Z"/>
        <d v="2021-02-01T00:00:00Z"/>
        <d v="2021-02-04T00:00:00Z"/>
        <d v="2021-02-06T00:00:00Z"/>
        <d v="2021-03-10T00:00:00Z"/>
        <d v="2021-04-04T00:00:00Z"/>
        <d v="2021-04-06T00:00:00Z"/>
        <d v="2021-05-01T00:00:00Z"/>
        <d v="2021-06-01T00:00:00Z"/>
        <d v="2021-06-27T00:00:00Z"/>
        <d v="2021-06-30T00:00:00Z"/>
        <d v="2021-07-05T00:00:00Z"/>
        <d v="2021-07-07T00:00:00Z"/>
      </sharedItems>
    </cacheField>
    <cacheField name="Промокод" numFmtId="0">
      <sharedItems containsBlank="1">
        <s v="42gbcz100626"/>
        <s v="42gbcz1021196"/>
        <s v="42gbcz1044846"/>
        <s v="42gbcz1055518"/>
        <s v="42gbcz1057829"/>
        <s v="42gbcz1063849"/>
        <s v="42gbcz108947"/>
        <s v="42gbcz1126452"/>
        <s v="42gbcz1135604"/>
        <s v="42gbcz1256997"/>
        <s v="42gbcz1270766"/>
        <s v="42gbcz1279299"/>
        <s v="42gbcz1346546"/>
        <s v="42gbcz139161"/>
        <s v="42gbcz1438127"/>
        <s v="42gbcz1476043"/>
        <s v="42gbcz1500454"/>
        <s v="42gbcz1501220"/>
        <s v="42gbcz1531983"/>
        <s v="42gbcz1598194"/>
        <s v="42gbcz1642755"/>
        <s v="42gbcz1651516"/>
        <s v="42gbcz1663341"/>
        <s v="42gbcz1665813"/>
        <s v="42gbcz1735887"/>
        <s v="42gbcz1742768"/>
        <s v="42gbcz1776891"/>
        <s v="42gbcz1804175"/>
        <s v="42gbcz1806957"/>
        <s v="42gbcz1810843"/>
        <s v="42gbcz1824018"/>
        <s v="42gbcz1855642"/>
        <s v="42gbcz1886457"/>
        <s v="42gbcz1899417"/>
        <s v="42gbcz1900914"/>
        <s v="42gbcz1938051"/>
        <s v="42gbcz1953119"/>
        <s v="42gbcz1983291"/>
        <s v="42gbcz2040603"/>
        <s v="42gbcz2052640"/>
        <s v="42gbcz2059392"/>
        <s v="42gbcz211174"/>
        <s v="42gbcz2137010"/>
        <s v="42gbcz2160230"/>
        <s v="42gbcz2190807"/>
        <s v="42gbcz2191879"/>
        <s v="42gbcz2210653"/>
        <s v="42gbcz2233002"/>
        <s v="42gbcz2241778"/>
        <s v="42gbcz2271492"/>
        <s v="42gbcz2275761"/>
        <s v="42gbcz2329189"/>
        <s v="42gbcz2371026"/>
        <s v="42gbcz2416797"/>
        <s v="42gbcz2461835"/>
        <s v="42gbcz2498155"/>
        <s v="42gbcz2510800"/>
        <s v="42gbcz252360"/>
        <s v="42gbcz2600902"/>
        <s v="42gbcz2621644"/>
        <s v="42gbcz2637736"/>
        <s v="42gbcz2656723"/>
        <s v="42gbcz2671723"/>
        <s v="42gbcz2683934"/>
        <s v="42gbcz2696545"/>
        <s v="42gbcz2888620"/>
        <s v="42gbcz2896547"/>
        <s v="42gbcz2909384"/>
        <s v="42gbcz2933929"/>
        <s v="42gbcz2942725"/>
        <s v="42gbcz2949901"/>
        <s v="42gbcz2955350"/>
        <s v="42gbcz2972594"/>
        <s v="42gbcz2997451"/>
        <s v="42gbcz3011764"/>
        <s v="42gbcz3020020"/>
        <s v="42gbcz3051081"/>
        <s v="42gbcz3099569"/>
        <s v="42gbcz3115108"/>
        <s v="42gbcz3134310"/>
        <s v="42gbcz3189003"/>
        <s v="42gbcz322269"/>
        <s v="42gbcz3256737"/>
        <s v="42gbcz3332142"/>
        <s v="42gbcz3340340"/>
        <s v="42gbcz3389430"/>
        <s v="42gbcz3433865"/>
        <s v="42gbcz3469079"/>
        <s v="42gbcz3594236"/>
        <s v="42gbcz3625214"/>
        <s v="42gbcz363404"/>
        <s v="42gbcz3638299"/>
        <s v="42gbcz3643868"/>
        <s v="42gbcz3647017"/>
        <s v="42gbcz3653421"/>
        <s v="42gbcz3674916"/>
        <s v="42gbcz3795303"/>
        <s v="42gbcz3835356"/>
        <s v="42gbcz432984"/>
        <s v="42gbcz448440"/>
        <s v="42gbcz549378"/>
        <s v="42gbcz559278"/>
        <s v="42gbcz574542"/>
        <s v="42gbcz620728"/>
        <s v="42gbcz638331"/>
        <s v="42gbcz648174"/>
        <s v="42gbcz676166"/>
        <s v="42gbcz745459"/>
        <s v="42gbcz749732"/>
        <s v="42gbcz755521"/>
        <s v="42gbcz789185"/>
        <s v="42gbcz841292"/>
        <s v="42gbcz911625"/>
        <s v="42gbcz926798"/>
        <m/>
      </sharedItems>
    </cacheField>
    <cacheField name="Стандартная стоимость" numFmtId="165">
      <sharedItems containsSemiMixedTypes="0" containsString="0" containsNumber="1">
        <n v="1000.0"/>
        <n v="500.0"/>
        <n v="3500.0"/>
        <n v="5500.0"/>
        <n v="4500.0"/>
        <n v="300.0"/>
        <n v="50000.0"/>
        <n v="82500.0"/>
        <n v="5000.0"/>
        <n v="75350.0"/>
        <n v="15000.0"/>
        <n v="56700.0"/>
        <n v="70000.0"/>
        <n v="7000.0"/>
        <n v="56700.00000000001"/>
      </sharedItems>
    </cacheField>
    <cacheField name="Скидка по промокоду, %">
      <sharedItems containsMixedTypes="1" containsNumber="1">
        <n v="20.0"/>
        <n v="5.0"/>
        <n v="0.15"/>
        <n v="0.5"/>
        <n v="10.0"/>
        <n v="0.1"/>
        <n v="15.0"/>
        <s v=""/>
      </sharedItems>
    </cacheField>
    <cacheField name="Скидка в рублях" numFmtId="0">
      <sharedItems containsString="0" containsBlank="1" containsNumber="1">
        <n v="200.0"/>
        <n v="100.0"/>
        <n v="700.0"/>
        <n v="1100.0"/>
        <n v="900.0"/>
        <n v="15.0"/>
        <n v="225.0"/>
        <n v="275.0"/>
        <n v="175.0"/>
        <n v="8.25"/>
        <n v="5.25"/>
        <n v="27.5"/>
        <n v="22.5"/>
        <n v="1.5"/>
        <n v="17.5"/>
        <n v="350.0"/>
        <n v="550.0"/>
        <n v="450.0"/>
        <n v="6.75"/>
        <n v="0.44999999999999996"/>
        <n v="5.5"/>
        <n v="3.5"/>
        <n v="4.5"/>
        <n v="825.0"/>
        <n v="525.0"/>
        <n v="60.0"/>
        <n v="0.75"/>
        <n v="675.0"/>
        <n v="75.0"/>
        <n v="150.0"/>
        <n v="50.0"/>
        <n v="0.30000000000000004"/>
        <n v="0.5"/>
        <n v="30.0"/>
        <n v="5.0"/>
        <n v="45.0"/>
        <n v="25.0"/>
        <n v="1.0"/>
        <m/>
      </sharedItems>
    </cacheField>
    <cacheField name="Стоимость с учетом скидки" numFmtId="165">
      <sharedItems containsSemiMixedTypes="0" containsString="0" containsNumber="1">
        <n v="800.0"/>
        <n v="400.0"/>
        <n v="2800.0"/>
        <n v="4400.0"/>
        <n v="3600.0"/>
        <n v="285.0"/>
        <n v="4275.0"/>
        <n v="5225.0"/>
        <n v="3325.0"/>
        <n v="5491.75"/>
        <n v="3494.75"/>
        <n v="5472.5"/>
        <n v="4477.5"/>
        <n v="298.5"/>
        <n v="3482.5"/>
        <n v="3150.0"/>
        <n v="900.0"/>
        <n v="4950.0"/>
        <n v="4050.0"/>
        <n v="998.5"/>
        <n v="4493.25"/>
        <n v="299.55"/>
        <n v="5494.5"/>
        <n v="3496.5"/>
        <n v="4495.5"/>
        <n v="4675.0"/>
        <n v="2975.0"/>
        <n v="240.0"/>
        <n v="499.25"/>
        <n v="3825.0"/>
        <n v="425.0"/>
        <n v="850.0"/>
        <n v="950.0"/>
        <n v="299.7"/>
        <n v="499.5"/>
        <n v="270.0"/>
        <n v="995.0"/>
        <n v="255.0"/>
        <n v="475.0"/>
        <n v="999.0"/>
        <n v="4500.0"/>
        <n v="3500.0"/>
        <n v="500.0"/>
        <n v="5500.0"/>
        <n v="1000.0"/>
        <n v="50000.0"/>
        <n v="300.0"/>
        <n v="82500.0"/>
        <n v="5000.0"/>
        <n v="75350.0"/>
        <n v="15000.0"/>
        <n v="56700.0"/>
        <n v="70000.0"/>
        <n v="7000.0"/>
        <n v="56700.00000000001"/>
      </sharedItems>
    </cacheField>
    <cacheField name="Услуга/Товар" numFmtId="0">
      <sharedItems containsBlank="1">
        <s v="товар"/>
        <s v="услуга"/>
        <m/>
      </sharedItems>
    </cacheField>
    <cacheField name="Месяц транзакции" numFmtId="3">
      <sharedItems containsSemiMixedTypes="0" containsString="0" containsNumber="1" containsInteger="1">
        <n v="1.0"/>
        <n v="2.0"/>
        <n v="3.0"/>
        <n v="4.0"/>
        <n v="5.0"/>
        <n v="6.0"/>
        <n v="7.0"/>
      </sharedItems>
    </cacheField>
    <cacheField name="campaign_ip">
      <sharedItems containsMixedTypes="1" containsNumber="1" containsInteger="1">
        <n v="6.0"/>
        <n v="3.0"/>
        <n v="5.0"/>
        <n v="4.0"/>
        <n v="2.0"/>
        <n v="1.0"/>
        <n v="7.0"/>
        <s v=""/>
      </sharedItems>
    </cacheField>
    <cacheField name="campaign_name" numFmtId="0">
      <sharedItems>
        <s v="Реклама в VK"/>
        <s v="Поисковые запросы в Яндексе"/>
        <s v="Посты в VK"/>
        <s v="Посты в Telegram"/>
        <s v="Поисковые запросы в Гугле"/>
        <s v="Обещаем скидки"/>
        <s v="Сторис в VK"/>
        <s v=""/>
      </sharedItems>
    </cacheField>
    <cacheField name="Себестоимость товаров">
      <sharedItems containsMixedTypes="1" containsNumber="1" containsInteger="1">
        <n v="500.0"/>
        <n v="250.0"/>
        <s v=""/>
        <n v="150.0"/>
      </sharedItems>
    </cacheField>
    <cacheField name="С промо/без промо" numFmtId="0">
      <sharedItems>
        <s v="с промо"/>
        <s v="без промо"/>
        <s v="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rice" cacheId="0" dataCaption="" compact="0" compactData="0">
  <location ref="A21:B29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dataField="1" compact="0" outline="0" multipleItemSelectionAllowed="1" showAll="0" sortType="ascending">
      <items>
        <item h="1" x="7"/>
        <item x="5"/>
        <item x="4"/>
        <item x="1"/>
        <item x="3"/>
        <item x="2"/>
        <item x="0"/>
        <item x="6"/>
        <item t="default"/>
      </items>
    </pivotField>
  </pivotFields>
  <rowFields>
    <field x="13"/>
  </rowFields>
  <dataFields>
    <dataField name="COUNTA of campaign_name" fld="13" subtotal="count" baseField="0"/>
  </dataFields>
</pivotTableDefinition>
</file>

<file path=xl/pivotTables/pivotTable2.xml><?xml version="1.0" encoding="utf-8"?>
<pivotTableDefinition xmlns="http://schemas.openxmlformats.org/spreadsheetml/2006/main" name="Price 2" cacheId="0" dataCaption="" compact="0" compactData="0">
  <location ref="A38:E46" firstHeaderRow="0" firstDataRow="2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3"/>
            </reference>
          </references>
        </pivotArea>
      </autoSortScope>
    </pivotField>
  </pivotFields>
  <rowFields>
    <field x="13"/>
  </rowFields>
  <colFields>
    <field x="-2"/>
  </colFields>
  <dataFields>
    <dataField name="COUNTA of Промокод" fld="5" subtotal="count" baseField="0"/>
    <dataField name="SUM of Скидка в рублях" fld="8" baseField="0"/>
    <dataField name="SUM of Стоимость с учетом скидки" fld="9" baseField="0"/>
    <dataField name="AVERAGE of Стоимость с учетом скидки" fld="9" subtotal="average" baseField="0"/>
  </dataFields>
</pivotTableDefinition>
</file>

<file path=xl/pivotTables/pivotTable3.xml><?xml version="1.0" encoding="utf-8"?>
<pivotTableDefinition xmlns="http://schemas.openxmlformats.org/spreadsheetml/2006/main" name="сводные" cacheId="0" dataCaption="" compact="0" compactData="0">
  <location ref="A3:I7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Row" compact="0" numFmtId="49" outline="0" multipleItemSelectionAllowed="1" showAll="0" sortType="ascending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</rowFields>
  <colFields>
    <field x="11"/>
  </colFields>
  <dataFields>
    <dataField name="Детализация доходов и расходов" fld="6" baseField="0"/>
  </dataFields>
</pivotTableDefinition>
</file>

<file path=xl/pivotTables/pivotTable4.xml><?xml version="1.0" encoding="utf-8"?>
<pivotTableDefinition xmlns="http://schemas.openxmlformats.org/spreadsheetml/2006/main" name="сводные 2" cacheId="0" dataCaption="" compact="0" compactData="0">
  <location ref="A10:I14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Row" compact="0" outline="0" multipleItemSelectionAllowed="1" showAll="0" sortType="ascending">
      <items>
        <item h="1" x="2"/>
        <item x="0"/>
        <item x="1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0"/>
  </rowFields>
  <colFields>
    <field x="11"/>
  </colFields>
  <dataFields>
    <dataField name="Детализация по товарам и услугам" fld="9" baseField="0"/>
  </dataFields>
</pivotTableDefinition>
</file>

<file path=xl/pivotTables/pivotTable5.xml><?xml version="1.0" encoding="utf-8"?>
<pivotTableDefinition xmlns="http://schemas.openxmlformats.org/spreadsheetml/2006/main" name="сводные 3" cacheId="0" dataCaption="" compact="0" compactData="0">
  <location ref="A17:I25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x="0"/>
        <item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6.xml><?xml version="1.0" encoding="utf-8"?>
<pivotTableDefinition xmlns="http://schemas.openxmlformats.org/spreadsheetml/2006/main" name="сводные 4" cacheId="0" dataCaption="" compact="0" compactData="0">
  <location ref="A28:I33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h="1" x="0"/>
        <item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7.xml><?xml version="1.0" encoding="utf-8"?>
<pivotTableDefinition xmlns="http://schemas.openxmlformats.org/spreadsheetml/2006/main" name="сводные 5" cacheId="0" dataCaption="" compact="0" compactData="0">
  <location ref="A36:I41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x="0"/>
        <item h="1"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8.xml><?xml version="1.0" encoding="utf-8"?>
<pivotTableDefinition xmlns="http://schemas.openxmlformats.org/spreadsheetml/2006/main" name="сводные 6" cacheId="0" dataCaption="" compact="0" compactData="0">
  <location ref="A53:I64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h="1" x="0"/>
        <item h="1"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затрат" fld="6" baseField="0"/>
  </dataFields>
</pivotTableDefinition>
</file>

<file path=xl/pivotTables/pivotTable9.xml><?xml version="1.0" encoding="utf-8"?>
<pivotTableDefinition xmlns="http://schemas.openxmlformats.org/spreadsheetml/2006/main" name="сводные 7" cacheId="0" dataCaption="" rowGrandTotals="0" compact="0" compactData="0">
  <location ref="A69:AE80" firstHeaderRow="0" firstDataRow="4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Row" compact="0" numFmtId="49" outline="0" multipleItemSelectionAllowed="1" showAll="0" sortType="ascending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Row" compact="0" outline="0" multipleItemSelectionAllowed="1" showAll="0" sortType="ascending">
      <items>
        <item x="2"/>
        <item x="0"/>
        <item x="1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  <field x="10"/>
    <field x="3"/>
  </rowFields>
  <colFields>
    <field x="11"/>
    <field x="-2"/>
  </colFields>
  <dataFields>
    <dataField name="Сумма, руб" fld="6" baseField="0"/>
    <dataField name="Сумма с промо, руб" fld="9" baseField="0"/>
    <dataField name="Количество заказов" fld="4" subtotal="count" baseField="0"/>
    <dataField name="Количество промо" fld="5" subtotal="count" baseField="0"/>
  </dataFields>
</pivotTableDefinition>
</file>

<file path=xl/pivotTables/pivotTable10.xml><?xml version="1.0" encoding="utf-8"?>
<pivotTableDefinition xmlns="http://schemas.openxmlformats.org/spreadsheetml/2006/main" name="сводные 8" cacheId="0" dataCaption="" compact="0" compactData="0">
  <location ref="A84:AG95" firstHeaderRow="0" firstDataRow="2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7"/>
        <item x="5"/>
        <item x="4"/>
        <item x="1"/>
        <item x="3"/>
        <item x="2"/>
        <item x="0"/>
        <item x="6"/>
        <item t="default"/>
      </items>
    </pivotField>
  </pivotFields>
  <rowFields>
    <field x="13"/>
  </rowFields>
  <colFields>
    <field x="11"/>
    <field x="-2"/>
  </colFields>
  <pageFields>
    <pageField fld="1"/>
  </pageFields>
  <dataFields>
    <dataField name="Сумма, руб" fld="6" baseField="0"/>
    <dataField name="Сумма с промо, руб" fld="9" baseField="0"/>
    <dataField name="Количество заказов" fld="4" subtotal="count" baseField="0"/>
    <dataField name="Количество промо" fld="5" subtotal="count" baseField="0"/>
  </dataFields>
</pivotTableDefinition>
</file>

<file path=xl/pivotTables/pivotTable11.xml><?xml version="1.0" encoding="utf-8"?>
<pivotTableDefinition xmlns="http://schemas.openxmlformats.org/spreadsheetml/2006/main" name="сводные 9" cacheId="1" dataCaption="" compact="0" compactData="0">
  <location ref="A98:I102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dataField="1" compact="0" outline="0" multipleItemSelectionAllowed="1" showAll="0" sortType="ascending">
      <items>
        <item x="2"/>
        <item x="1"/>
        <item x="0"/>
        <item t="default"/>
      </items>
    </pivotField>
  </pivotFields>
  <rowFields>
    <field x="15"/>
  </rowFields>
  <colFields>
    <field x="11"/>
  </colFields>
  <pageFields>
    <pageField fld="1"/>
  </pageFields>
  <dataFields>
    <dataField name="COUNTA of С промо/без промо" fld="15" subtotal="count" baseField="0"/>
  </dataFields>
</pivotTableDefinition>
</file>

<file path=xl/pivotTables/pivotTable12.xml><?xml version="1.0" encoding="utf-8"?>
<pivotTableDefinition xmlns="http://schemas.openxmlformats.org/spreadsheetml/2006/main" name="сводные 10" cacheId="1" dataOnRows="1" dataCaption="" compact="0" compactData="0">
  <location ref="A107:I111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rowFields>
    <field x="-2"/>
  </rowFields>
  <colFields>
    <field x="11"/>
  </colFields>
  <pageFields>
    <pageField fld="1"/>
  </pageFields>
  <dataFields>
    <dataField name="SUM of Стандартная стоимость" fld="6" baseField="0"/>
    <dataField name="SUM of Стоимость с учетом скидки" fld="9" baseField="0"/>
    <dataField name="SUM of Скидка в рублях" fld="8" baseField="0"/>
  </dataFields>
</pivotTableDefinition>
</file>

<file path=xl/pivotTables/pivotTable13.xml><?xml version="1.0" encoding="utf-8"?>
<pivotTableDefinition xmlns="http://schemas.openxmlformats.org/spreadsheetml/2006/main" name="сводные 11" cacheId="1" dataCaption="" compact="0" compactData="0">
  <location ref="A115:I117" firstHeaderRow="0" firstDataRow="0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colFields>
    <field x="11"/>
  </colFields>
  <pageFields>
    <pageField fld="1"/>
  </pageFields>
  <dataFields>
    <dataField name="SUM of Скидка в рублях" fld="8" baseField="0"/>
  </dataFields>
</pivotTableDefinition>
</file>

<file path=xl/pivotTables/pivotTable14.xml><?xml version="1.0" encoding="utf-8"?>
<pivotTableDefinition xmlns="http://schemas.openxmlformats.org/spreadsheetml/2006/main" name="сводные 12" cacheId="1" dataCaption="" rowGrandTotals="0" compact="0" compactData="0">
  <location ref="A121:I129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rowFields>
    <field x="13"/>
  </rowFields>
  <colFields>
    <field x="11"/>
  </colFields>
  <pageFields>
    <pageField fld="1"/>
  </pageFields>
  <dataFields>
    <dataField name="SUM of Скидка в рублях" fld="8" baseField="0"/>
  </dataFields>
</pivotTableDefinition>
</file>

<file path=xl/pivotTables/pivotTable15.xml><?xml version="1.0" encoding="utf-8"?>
<pivotTableDefinition xmlns="http://schemas.openxmlformats.org/spreadsheetml/2006/main" name="сводные 13" cacheId="1" dataCaption="" rowGrandTotals="0" compact="0" compactData="0">
  <location ref="A143:B145" firstHeaderRow="0" firstDataRow="1" firstDataCol="0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Page" compact="0" numFmtId="3" outline="0" multipleItemSelectionAllowed="1" showAll="0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compact="0" outline="0" multipleItemSelectionAllowed="1" showAll="0" sortType="ascending">
      <items>
        <item h="1" x="2"/>
        <item x="1"/>
        <item x="0"/>
        <item t="default"/>
      </items>
    </pivotField>
  </pivotFields>
  <rowFields>
    <field x="15"/>
  </rowFields>
  <pageFields>
    <pageField fld="11"/>
  </pageFields>
  <dataFields>
    <dataField name="AVERAGE of Стоимость с учетом скидки" fld="9" subtotal="average" baseField="0"/>
  </dataFields>
</pivotTableDefinition>
</file>

<file path=xl/pivotTables/pivotTable16.xml><?xml version="1.0" encoding="utf-8"?>
<pivotTableDefinition xmlns="http://schemas.openxmlformats.org/spreadsheetml/2006/main" name="сводные 14" cacheId="1" dataCaption="" rowGrandTotals="0" compact="0" compactData="0">
  <location ref="F143:G150" firstHeaderRow="0" firstDataRow="1" firstDataCol="0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Page" compact="0" numFmtId="3" outline="0" multipleItemSelectionAllowed="1" showAll="0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Page" compact="0" outline="0" multipleItemSelectionAllowed="1" showAll="0">
      <items>
        <item x="0"/>
        <item x="1"/>
        <item h="1" x="2"/>
        <item t="default"/>
      </items>
    </pivotField>
  </pivotFields>
  <rowFields>
    <field x="13"/>
  </rowFields>
  <pageFields>
    <pageField fld="15"/>
    <pageField fld="11"/>
  </pageFields>
  <dataFields>
    <dataField name="AVERAGE of Стоимость с учетом скидки" fld="9" subtotal="average" baseField="0"/>
  </dataFields>
</pivotTableDefinition>
</file>

<file path=xl/pivotTables/pivotTable17.xml><?xml version="1.0" encoding="utf-8"?>
<pivotTableDefinition xmlns="http://schemas.openxmlformats.org/spreadsheetml/2006/main" name="сводные 15" cacheId="1" dataCaption="" rowGrandTotals="0" colGrandTotals="0" compact="0" compactData="0">
  <location ref="A163:G166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compact="0" outline="0" multipleItemSelectionAllowed="1" showAll="0" sortType="ascending">
      <items>
        <item h="1" x="2"/>
        <item x="1"/>
        <item x="0"/>
        <item t="default"/>
      </items>
    </pivotField>
  </pivotFields>
  <rowFields>
    <field x="15"/>
  </rowFields>
  <colFields>
    <field x="11"/>
  </colFields>
  <dataFields>
    <dataField name="AVERAGE of Стоимость с учетом скидки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71924"/>
      </a:dk1>
      <a:lt1>
        <a:srgbClr val="FFFFFF"/>
      </a:lt1>
      <a:dk2>
        <a:srgbClr val="071924"/>
      </a:dk2>
      <a:lt2>
        <a:srgbClr val="FFFFFF"/>
      </a:lt2>
      <a:accent1>
        <a:srgbClr val="002F4A"/>
      </a:accent1>
      <a:accent2>
        <a:srgbClr val="B85741"/>
      </a:accent2>
      <a:accent3>
        <a:srgbClr val="AD8463"/>
      </a:accent3>
      <a:accent4>
        <a:srgbClr val="009384"/>
      </a:accent4>
      <a:accent5>
        <a:srgbClr val="EDDAC9"/>
      </a:accent5>
      <a:accent6>
        <a:srgbClr val="6FC8D6"/>
      </a:accent6>
      <a:hlink>
        <a:srgbClr val="009384"/>
      </a:hlink>
      <a:folHlink>
        <a:srgbClr val="009384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3.xml"/><Relationship Id="rId10" Type="http://schemas.openxmlformats.org/officeDocument/2006/relationships/pivotTable" Target="../pivotTables/pivotTable12.xml"/><Relationship Id="rId13" Type="http://schemas.openxmlformats.org/officeDocument/2006/relationships/pivotTable" Target="../pivotTables/pivotTable15.xml"/><Relationship Id="rId12" Type="http://schemas.openxmlformats.org/officeDocument/2006/relationships/pivotTable" Target="../pivotTables/pivotTable14.xml"/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5" Type="http://schemas.openxmlformats.org/officeDocument/2006/relationships/pivotTable" Target="../pivotTables/pivotTable17.xml"/><Relationship Id="rId14" Type="http://schemas.openxmlformats.org/officeDocument/2006/relationships/pivotTable" Target="../pivotTables/pivotTable16.xml"/><Relationship Id="rId16" Type="http://schemas.openxmlformats.org/officeDocument/2006/relationships/drawing" Target="../drawings/drawing4.xml"/><Relationship Id="rId5" Type="http://schemas.openxmlformats.org/officeDocument/2006/relationships/pivotTable" Target="../pivotTables/pivotTable7.xml"/><Relationship Id="rId6" Type="http://schemas.openxmlformats.org/officeDocument/2006/relationships/pivotTable" Target="../pivotTables/pivotTable8.xml"/><Relationship Id="rId7" Type="http://schemas.openxmlformats.org/officeDocument/2006/relationships/pivotTable" Target="../pivotTables/pivotTable9.xml"/><Relationship Id="rId8" Type="http://schemas.openxmlformats.org/officeDocument/2006/relationships/pivotTable" Target="../pivotTables/pivotTable10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9" width="19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4" t="s">
        <v>15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5.75" customHeight="1">
      <c r="A2" s="3">
        <v>142.0</v>
      </c>
      <c r="B2" s="1" t="s">
        <v>16</v>
      </c>
      <c r="C2" s="1" t="s">
        <v>17</v>
      </c>
      <c r="D2" s="1" t="s">
        <v>18</v>
      </c>
      <c r="E2" s="2">
        <v>44202.0</v>
      </c>
      <c r="F2" s="3" t="s">
        <v>19</v>
      </c>
      <c r="G2" s="5">
        <v>1000.0</v>
      </c>
      <c r="H2" s="3">
        <f>IFNA(VLOOKUP(F2,Promocodes!A:E,4,0),"")</f>
        <v>20</v>
      </c>
      <c r="I2" s="3">
        <f t="shared" ref="I2:I600" si="1">G2/100*H2</f>
        <v>200</v>
      </c>
      <c r="J2" s="5">
        <f t="shared" ref="J2:J5357" si="2">G2-I2</f>
        <v>800</v>
      </c>
      <c r="K2" s="3" t="str">
        <f>IFNA(VLOOKUP(D2,Price!$A$2:$C$18,3,0),"")</f>
        <v>товар</v>
      </c>
      <c r="L2" s="6">
        <f t="shared" ref="L2:L5357" si="3">MONTH(E2)</f>
        <v>1</v>
      </c>
      <c r="M2" s="6">
        <f>IFNA(VLOOKUP(F2,Promocodes!A:B,2,0),"")</f>
        <v>6</v>
      </c>
      <c r="N2" s="3" t="str">
        <f>IFNA(VLOOKUP(M2,Promocodes!G:H,2,0),"")</f>
        <v>Реклама в VK</v>
      </c>
      <c r="O2" s="3">
        <f>IFNA(VLOOKUP(D2,Price!$E$2:$F$4,2,0),"")</f>
        <v>500</v>
      </c>
      <c r="P2" s="7" t="str">
        <f t="shared" ref="P2:P5357" si="4">IF(N2&lt;&gt;"","с промо",IF(K2&lt;&gt;"","без промо",""))</f>
        <v>с промо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</row>
    <row r="3" ht="15.75" customHeight="1">
      <c r="A3" s="3">
        <v>1227.0</v>
      </c>
      <c r="B3" s="1" t="s">
        <v>16</v>
      </c>
      <c r="C3" s="1" t="s">
        <v>17</v>
      </c>
      <c r="D3" s="1" t="s">
        <v>20</v>
      </c>
      <c r="E3" s="2">
        <v>44239.0</v>
      </c>
      <c r="F3" s="3" t="s">
        <v>19</v>
      </c>
      <c r="G3" s="5">
        <v>500.0</v>
      </c>
      <c r="H3" s="3">
        <f>IFNA(VLOOKUP(F3,Promocodes!A:E,4,0),"")</f>
        <v>20</v>
      </c>
      <c r="I3" s="3">
        <f t="shared" si="1"/>
        <v>100</v>
      </c>
      <c r="J3" s="5">
        <f t="shared" si="2"/>
        <v>400</v>
      </c>
      <c r="K3" s="3" t="str">
        <f>IFNA(VLOOKUP(D3,Price!$A$2:$C$18,3,0),"")</f>
        <v>товар</v>
      </c>
      <c r="L3" s="6">
        <f t="shared" si="3"/>
        <v>2</v>
      </c>
      <c r="M3" s="6">
        <f>IFNA(VLOOKUP(F3,Promocodes!A:B,2,0),"")</f>
        <v>6</v>
      </c>
      <c r="N3" s="3" t="str">
        <f>IFNA(VLOOKUP(M3,Promocodes!G:H,2,0),"")</f>
        <v>Реклама в VK</v>
      </c>
      <c r="O3" s="3">
        <f>IFNA(VLOOKUP(D3,Price!$E$2:$F$4,2,0),"")</f>
        <v>250</v>
      </c>
      <c r="P3" s="7" t="str">
        <f t="shared" si="4"/>
        <v>с промо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ht="15.75" customHeight="1">
      <c r="A4" s="3">
        <v>2135.0</v>
      </c>
      <c r="B4" s="1" t="s">
        <v>16</v>
      </c>
      <c r="C4" s="1" t="s">
        <v>17</v>
      </c>
      <c r="D4" s="1" t="s">
        <v>21</v>
      </c>
      <c r="E4" s="2">
        <v>44269.0</v>
      </c>
      <c r="F4" s="3" t="s">
        <v>19</v>
      </c>
      <c r="G4" s="5">
        <v>3500.0</v>
      </c>
      <c r="H4" s="3">
        <f>IFNA(VLOOKUP(F4,Promocodes!A:E,4,0),"")</f>
        <v>20</v>
      </c>
      <c r="I4" s="3">
        <f t="shared" si="1"/>
        <v>700</v>
      </c>
      <c r="J4" s="5">
        <f t="shared" si="2"/>
        <v>2800</v>
      </c>
      <c r="K4" s="3" t="str">
        <f>IFNA(VLOOKUP(D4,Price!$A$2:$C$18,3,0),"")</f>
        <v>услуга</v>
      </c>
      <c r="L4" s="6">
        <f t="shared" si="3"/>
        <v>3</v>
      </c>
      <c r="M4" s="6">
        <f>IFNA(VLOOKUP(F4,Promocodes!A:B,2,0),"")</f>
        <v>6</v>
      </c>
      <c r="N4" s="3" t="str">
        <f>IFNA(VLOOKUP(M4,Promocodes!G:H,2,0),"")</f>
        <v>Реклама в VK</v>
      </c>
      <c r="O4" s="3" t="str">
        <f>IFNA(VLOOKUP(D4,Price!$E$2:$F$4,2,0),"")</f>
        <v/>
      </c>
      <c r="P4" s="7" t="str">
        <f t="shared" si="4"/>
        <v>с промо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ht="15.75" customHeight="1">
      <c r="A5" s="3">
        <v>2876.0</v>
      </c>
      <c r="B5" s="1" t="s">
        <v>16</v>
      </c>
      <c r="C5" s="1" t="s">
        <v>17</v>
      </c>
      <c r="D5" s="1" t="s">
        <v>21</v>
      </c>
      <c r="E5" s="2">
        <v>44294.0</v>
      </c>
      <c r="F5" s="3" t="s">
        <v>19</v>
      </c>
      <c r="G5" s="5">
        <v>3500.0</v>
      </c>
      <c r="H5" s="3">
        <f>IFNA(VLOOKUP(F5,Promocodes!A:E,4,0),"")</f>
        <v>20</v>
      </c>
      <c r="I5" s="3">
        <f t="shared" si="1"/>
        <v>700</v>
      </c>
      <c r="J5" s="5">
        <f t="shared" si="2"/>
        <v>2800</v>
      </c>
      <c r="K5" s="3" t="str">
        <f>IFNA(VLOOKUP(D5,Price!$A$2:$C$18,3,0),"")</f>
        <v>услуга</v>
      </c>
      <c r="L5" s="6">
        <f t="shared" si="3"/>
        <v>4</v>
      </c>
      <c r="M5" s="6">
        <f>IFNA(VLOOKUP(F5,Promocodes!A:B,2,0),"")</f>
        <v>6</v>
      </c>
      <c r="N5" s="3" t="str">
        <f>IFNA(VLOOKUP(M5,Promocodes!G:H,2,0),"")</f>
        <v>Реклама в VK</v>
      </c>
      <c r="O5" s="3" t="str">
        <f>IFNA(VLOOKUP(D5,Price!$E$2:$F$4,2,0),"")</f>
        <v/>
      </c>
      <c r="P5" s="7" t="str">
        <f t="shared" si="4"/>
        <v>с промо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ht="15.75" customHeight="1">
      <c r="A6" s="3">
        <v>4109.0</v>
      </c>
      <c r="B6" s="1" t="s">
        <v>16</v>
      </c>
      <c r="C6" s="1" t="s">
        <v>22</v>
      </c>
      <c r="D6" s="1" t="s">
        <v>23</v>
      </c>
      <c r="E6" s="2">
        <v>44342.0</v>
      </c>
      <c r="F6" s="3" t="s">
        <v>19</v>
      </c>
      <c r="G6" s="5">
        <v>5500.0</v>
      </c>
      <c r="H6" s="3">
        <f>IFNA(VLOOKUP(F6,Promocodes!A:E,4,0),"")</f>
        <v>20</v>
      </c>
      <c r="I6" s="3">
        <f t="shared" si="1"/>
        <v>1100</v>
      </c>
      <c r="J6" s="5">
        <f t="shared" si="2"/>
        <v>4400</v>
      </c>
      <c r="K6" s="3" t="str">
        <f>IFNA(VLOOKUP(D6,Price!$A$2:$C$18,3,0),"")</f>
        <v>услуга</v>
      </c>
      <c r="L6" s="6">
        <f t="shared" si="3"/>
        <v>5</v>
      </c>
      <c r="M6" s="6">
        <f>IFNA(VLOOKUP(F6,Promocodes!A:B,2,0),"")</f>
        <v>6</v>
      </c>
      <c r="N6" s="3" t="str">
        <f>IFNA(VLOOKUP(M6,Promocodes!G:H,2,0),"")</f>
        <v>Реклама в VK</v>
      </c>
      <c r="O6" s="3" t="str">
        <f>IFNA(VLOOKUP(D6,Price!$E$2:$F$4,2,0),"")</f>
        <v/>
      </c>
      <c r="P6" s="7" t="str">
        <f t="shared" si="4"/>
        <v>с промо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ht="15.75" customHeight="1">
      <c r="A7" s="3">
        <v>4453.0</v>
      </c>
      <c r="B7" s="1" t="s">
        <v>16</v>
      </c>
      <c r="C7" s="1" t="s">
        <v>17</v>
      </c>
      <c r="D7" s="1" t="s">
        <v>24</v>
      </c>
      <c r="E7" s="2">
        <v>44354.0</v>
      </c>
      <c r="F7" s="8" t="s">
        <v>19</v>
      </c>
      <c r="G7" s="5">
        <v>4500.0</v>
      </c>
      <c r="H7" s="3">
        <f>IFNA(VLOOKUP(F7,Promocodes!A:E,4,0),"")</f>
        <v>20</v>
      </c>
      <c r="I7" s="3">
        <f t="shared" si="1"/>
        <v>900</v>
      </c>
      <c r="J7" s="5">
        <f t="shared" si="2"/>
        <v>3600</v>
      </c>
      <c r="K7" s="3" t="str">
        <f>IFNA(VLOOKUP(D7,Price!$A$2:$C$18,3,0),"")</f>
        <v>услуга</v>
      </c>
      <c r="L7" s="6">
        <f t="shared" si="3"/>
        <v>6</v>
      </c>
      <c r="M7" s="6">
        <f>IFNA(VLOOKUP(F7,Promocodes!A:B,2,0),"")</f>
        <v>6</v>
      </c>
      <c r="N7" s="3" t="str">
        <f>IFNA(VLOOKUP(M7,Promocodes!G:H,2,0),"")</f>
        <v>Реклама в VK</v>
      </c>
      <c r="O7" s="3" t="str">
        <f>IFNA(VLOOKUP(D7,Price!$E$2:$F$4,2,0),"")</f>
        <v/>
      </c>
      <c r="P7" s="7" t="str">
        <f t="shared" si="4"/>
        <v>с промо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ht="15.75" customHeight="1">
      <c r="A8" s="3">
        <v>5321.0</v>
      </c>
      <c r="B8" s="1" t="s">
        <v>16</v>
      </c>
      <c r="C8" s="1" t="s">
        <v>17</v>
      </c>
      <c r="D8" s="1" t="s">
        <v>18</v>
      </c>
      <c r="E8" s="2">
        <v>44383.0</v>
      </c>
      <c r="F8" s="3" t="s">
        <v>19</v>
      </c>
      <c r="G8" s="5">
        <v>1000.0</v>
      </c>
      <c r="H8" s="3">
        <f>IFNA(VLOOKUP(F8,Promocodes!A:E,4,0),"")</f>
        <v>20</v>
      </c>
      <c r="I8" s="3">
        <f t="shared" si="1"/>
        <v>200</v>
      </c>
      <c r="J8" s="5">
        <f t="shared" si="2"/>
        <v>800</v>
      </c>
      <c r="K8" s="3" t="str">
        <f>IFNA(VLOOKUP(D8,Price!$A$2:$C$18,3,0),"")</f>
        <v>товар</v>
      </c>
      <c r="L8" s="6">
        <f t="shared" si="3"/>
        <v>7</v>
      </c>
      <c r="M8" s="6">
        <f>IFNA(VLOOKUP(F8,Promocodes!A:B,2,0),"")</f>
        <v>6</v>
      </c>
      <c r="N8" s="3" t="str">
        <f>IFNA(VLOOKUP(M8,Promocodes!G:H,2,0),"")</f>
        <v>Реклама в VK</v>
      </c>
      <c r="O8" s="3">
        <f>IFNA(VLOOKUP(D8,Price!$E$2:$F$4,2,0),"")</f>
        <v>500</v>
      </c>
      <c r="P8" s="7" t="str">
        <f t="shared" si="4"/>
        <v>с промо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ht="15.75" customHeight="1">
      <c r="A9" s="3">
        <v>597.0</v>
      </c>
      <c r="B9" s="1" t="s">
        <v>16</v>
      </c>
      <c r="C9" s="1" t="s">
        <v>17</v>
      </c>
      <c r="D9" s="1" t="s">
        <v>25</v>
      </c>
      <c r="E9" s="2">
        <v>44218.0</v>
      </c>
      <c r="F9" s="3" t="s">
        <v>26</v>
      </c>
      <c r="G9" s="5">
        <v>300.0</v>
      </c>
      <c r="H9" s="3">
        <f>IFNA(VLOOKUP(F9,Promocodes!A:E,4,0),"")</f>
        <v>5</v>
      </c>
      <c r="I9" s="3">
        <f t="shared" si="1"/>
        <v>15</v>
      </c>
      <c r="J9" s="5">
        <f t="shared" si="2"/>
        <v>285</v>
      </c>
      <c r="K9" s="3" t="str">
        <f>IFNA(VLOOKUP(D9,Price!$A$2:$C$18,3,0),"")</f>
        <v>товар</v>
      </c>
      <c r="L9" s="6">
        <f t="shared" si="3"/>
        <v>1</v>
      </c>
      <c r="M9" s="6">
        <f>IFNA(VLOOKUP(F9,Promocodes!A:B,2,0),"")</f>
        <v>3</v>
      </c>
      <c r="N9" s="3" t="str">
        <f>IFNA(VLOOKUP(M9,Promocodes!G:H,2,0),"")</f>
        <v>Поисковые запросы в Яндексе</v>
      </c>
      <c r="O9" s="3">
        <f>IFNA(VLOOKUP(D9,Price!$E$2:$F$4,2,0),"")</f>
        <v>150</v>
      </c>
      <c r="P9" s="7" t="str">
        <f t="shared" si="4"/>
        <v>с промо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ht="15.75" customHeight="1">
      <c r="A10" s="3">
        <v>1627.0</v>
      </c>
      <c r="B10" s="1" t="s">
        <v>16</v>
      </c>
      <c r="C10" s="1" t="s">
        <v>17</v>
      </c>
      <c r="D10" s="1" t="s">
        <v>24</v>
      </c>
      <c r="E10" s="2">
        <v>44252.0</v>
      </c>
      <c r="F10" s="3" t="s">
        <v>26</v>
      </c>
      <c r="G10" s="5">
        <v>4500.0</v>
      </c>
      <c r="H10" s="3">
        <f>IFNA(VLOOKUP(F10,Promocodes!A:E,4,0),"")</f>
        <v>5</v>
      </c>
      <c r="I10" s="3">
        <f t="shared" si="1"/>
        <v>225</v>
      </c>
      <c r="J10" s="5">
        <f t="shared" si="2"/>
        <v>4275</v>
      </c>
      <c r="K10" s="3" t="str">
        <f>IFNA(VLOOKUP(D10,Price!$A$2:$C$18,3,0),"")</f>
        <v>услуга</v>
      </c>
      <c r="L10" s="6">
        <f t="shared" si="3"/>
        <v>2</v>
      </c>
      <c r="M10" s="6">
        <f>IFNA(VLOOKUP(F10,Promocodes!A:B,2,0),"")</f>
        <v>3</v>
      </c>
      <c r="N10" s="3" t="str">
        <f>IFNA(VLOOKUP(M10,Promocodes!G:H,2,0),"")</f>
        <v>Поисковые запросы в Яндексе</v>
      </c>
      <c r="O10" s="3" t="str">
        <f>IFNA(VLOOKUP(D10,Price!$E$2:$F$4,2,0),"")</f>
        <v/>
      </c>
      <c r="P10" s="7" t="str">
        <f t="shared" si="4"/>
        <v>с промо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ht="15.75" customHeight="1">
      <c r="A11" s="3">
        <v>2581.0</v>
      </c>
      <c r="B11" s="1" t="s">
        <v>16</v>
      </c>
      <c r="C11" s="1" t="s">
        <v>17</v>
      </c>
      <c r="D11" s="1" t="s">
        <v>24</v>
      </c>
      <c r="E11" s="2">
        <v>44284.0</v>
      </c>
      <c r="F11" s="3" t="s">
        <v>26</v>
      </c>
      <c r="G11" s="5">
        <v>4500.0</v>
      </c>
      <c r="H11" s="3">
        <f>IFNA(VLOOKUP(F11,Promocodes!A:E,4,0),"")</f>
        <v>5</v>
      </c>
      <c r="I11" s="3">
        <f t="shared" si="1"/>
        <v>225</v>
      </c>
      <c r="J11" s="5">
        <f t="shared" si="2"/>
        <v>4275</v>
      </c>
      <c r="K11" s="3" t="str">
        <f>IFNA(VLOOKUP(D11,Price!$A$2:$C$18,3,0),"")</f>
        <v>услуга</v>
      </c>
      <c r="L11" s="6">
        <f t="shared" si="3"/>
        <v>3</v>
      </c>
      <c r="M11" s="6">
        <f>IFNA(VLOOKUP(F11,Promocodes!A:B,2,0),"")</f>
        <v>3</v>
      </c>
      <c r="N11" s="3" t="str">
        <f>IFNA(VLOOKUP(M11,Promocodes!G:H,2,0),"")</f>
        <v>Поисковые запросы в Яндексе</v>
      </c>
      <c r="O11" s="3" t="str">
        <f>IFNA(VLOOKUP(D11,Price!$E$2:$F$4,2,0),"")</f>
        <v/>
      </c>
      <c r="P11" s="7" t="str">
        <f t="shared" si="4"/>
        <v>с промо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ht="15.75" customHeight="1">
      <c r="A12" s="3">
        <v>3324.0</v>
      </c>
      <c r="B12" s="1" t="s">
        <v>16</v>
      </c>
      <c r="C12" s="1" t="s">
        <v>17</v>
      </c>
      <c r="D12" s="1" t="s">
        <v>24</v>
      </c>
      <c r="E12" s="2">
        <v>44312.0</v>
      </c>
      <c r="F12" s="3" t="s">
        <v>26</v>
      </c>
      <c r="G12" s="5">
        <v>4500.0</v>
      </c>
      <c r="H12" s="3">
        <f>IFNA(VLOOKUP(F12,Promocodes!A:E,4,0),"")</f>
        <v>5</v>
      </c>
      <c r="I12" s="3">
        <f t="shared" si="1"/>
        <v>225</v>
      </c>
      <c r="J12" s="5">
        <f t="shared" si="2"/>
        <v>4275</v>
      </c>
      <c r="K12" s="3" t="str">
        <f>IFNA(VLOOKUP(D12,Price!$A$2:$C$18,3,0),"")</f>
        <v>услуга</v>
      </c>
      <c r="L12" s="6">
        <f t="shared" si="3"/>
        <v>4</v>
      </c>
      <c r="M12" s="6">
        <f>IFNA(VLOOKUP(F12,Promocodes!A:B,2,0),"")</f>
        <v>3</v>
      </c>
      <c r="N12" s="3" t="str">
        <f>IFNA(VLOOKUP(M12,Promocodes!G:H,2,0),"")</f>
        <v>Поисковые запросы в Яндексе</v>
      </c>
      <c r="O12" s="3" t="str">
        <f>IFNA(VLOOKUP(D12,Price!$E$2:$F$4,2,0),"")</f>
        <v/>
      </c>
      <c r="P12" s="7" t="str">
        <f t="shared" si="4"/>
        <v>с промо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ht="15.75" customHeight="1">
      <c r="A13" s="3">
        <v>3928.0</v>
      </c>
      <c r="B13" s="1" t="s">
        <v>16</v>
      </c>
      <c r="C13" s="1" t="s">
        <v>17</v>
      </c>
      <c r="D13" s="1" t="s">
        <v>23</v>
      </c>
      <c r="E13" s="2">
        <v>44335.0</v>
      </c>
      <c r="F13" s="3" t="s">
        <v>26</v>
      </c>
      <c r="G13" s="5">
        <v>5500.0</v>
      </c>
      <c r="H13" s="3">
        <f>IFNA(VLOOKUP(F13,Promocodes!A:E,4,0),"")</f>
        <v>5</v>
      </c>
      <c r="I13" s="3">
        <f t="shared" si="1"/>
        <v>275</v>
      </c>
      <c r="J13" s="5">
        <f t="shared" si="2"/>
        <v>5225</v>
      </c>
      <c r="K13" s="3" t="str">
        <f>IFNA(VLOOKUP(D13,Price!$A$2:$C$18,3,0),"")</f>
        <v>услуга</v>
      </c>
      <c r="L13" s="6">
        <f t="shared" si="3"/>
        <v>5</v>
      </c>
      <c r="M13" s="6">
        <f>IFNA(VLOOKUP(F13,Promocodes!A:B,2,0),"")</f>
        <v>3</v>
      </c>
      <c r="N13" s="3" t="str">
        <f>IFNA(VLOOKUP(M13,Promocodes!G:H,2,0),"")</f>
        <v>Поисковые запросы в Яндексе</v>
      </c>
      <c r="O13" s="3" t="str">
        <f>IFNA(VLOOKUP(D13,Price!$E$2:$F$4,2,0),"")</f>
        <v/>
      </c>
      <c r="P13" s="7" t="str">
        <f t="shared" si="4"/>
        <v>с промо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ht="15.75" customHeight="1">
      <c r="A14" s="3">
        <v>4869.0</v>
      </c>
      <c r="B14" s="1" t="s">
        <v>16</v>
      </c>
      <c r="C14" s="1" t="s">
        <v>17</v>
      </c>
      <c r="D14" s="1" t="s">
        <v>21</v>
      </c>
      <c r="E14" s="2">
        <v>44368.0</v>
      </c>
      <c r="F14" s="8" t="s">
        <v>26</v>
      </c>
      <c r="G14" s="5">
        <v>3500.0</v>
      </c>
      <c r="H14" s="3">
        <f>IFNA(VLOOKUP(F14,Promocodes!A:E,4,0),"")</f>
        <v>5</v>
      </c>
      <c r="I14" s="3">
        <f t="shared" si="1"/>
        <v>175</v>
      </c>
      <c r="J14" s="5">
        <f t="shared" si="2"/>
        <v>3325</v>
      </c>
      <c r="K14" s="3" t="str">
        <f>IFNA(VLOOKUP(D14,Price!$A$2:$C$18,3,0),"")</f>
        <v>услуга</v>
      </c>
      <c r="L14" s="6">
        <f t="shared" si="3"/>
        <v>6</v>
      </c>
      <c r="M14" s="6">
        <f>IFNA(VLOOKUP(F14,Promocodes!A:B,2,0),"")</f>
        <v>3</v>
      </c>
      <c r="N14" s="3" t="str">
        <f>IFNA(VLOOKUP(M14,Promocodes!G:H,2,0),"")</f>
        <v>Поисковые запросы в Яндексе</v>
      </c>
      <c r="O14" s="3" t="str">
        <f>IFNA(VLOOKUP(D14,Price!$E$2:$F$4,2,0),"")</f>
        <v/>
      </c>
      <c r="P14" s="7" t="str">
        <f t="shared" si="4"/>
        <v>с промо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ht="15.75" customHeight="1">
      <c r="A15" s="3">
        <v>5.0</v>
      </c>
      <c r="B15" s="1" t="s">
        <v>16</v>
      </c>
      <c r="C15" s="1" t="s">
        <v>17</v>
      </c>
      <c r="D15" s="1" t="s">
        <v>23</v>
      </c>
      <c r="E15" s="2">
        <v>44197.0</v>
      </c>
      <c r="F15" s="3" t="s">
        <v>27</v>
      </c>
      <c r="G15" s="5">
        <v>5500.0</v>
      </c>
      <c r="H15" s="3">
        <f>IFNA(VLOOKUP(F15,Promocodes!A:E,4,0),"")</f>
        <v>0.15</v>
      </c>
      <c r="I15" s="3">
        <f t="shared" si="1"/>
        <v>8.25</v>
      </c>
      <c r="J15" s="5">
        <f t="shared" si="2"/>
        <v>5491.75</v>
      </c>
      <c r="K15" s="3" t="str">
        <f>IFNA(VLOOKUP(D15,Price!$A$2:$C$18,3,0),"")</f>
        <v>услуга</v>
      </c>
      <c r="L15" s="6">
        <f t="shared" si="3"/>
        <v>1</v>
      </c>
      <c r="M15" s="6">
        <f>IFNA(VLOOKUP(F15,Promocodes!A:B,2,0),"")</f>
        <v>5</v>
      </c>
      <c r="N15" s="3" t="str">
        <f>IFNA(VLOOKUP(M15,Promocodes!G:H,2,0),"")</f>
        <v>Посты в VK</v>
      </c>
      <c r="O15" s="3" t="str">
        <f>IFNA(VLOOKUP(D15,Price!$E$2:$F$4,2,0),"")</f>
        <v/>
      </c>
      <c r="P15" s="7" t="str">
        <f t="shared" si="4"/>
        <v>с промо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ht="15.75" customHeight="1">
      <c r="A16" s="3">
        <v>4296.0</v>
      </c>
      <c r="B16" s="1" t="s">
        <v>16</v>
      </c>
      <c r="C16" s="1" t="s">
        <v>17</v>
      </c>
      <c r="D16" s="1" t="s">
        <v>21</v>
      </c>
      <c r="E16" s="2">
        <v>44349.0</v>
      </c>
      <c r="F16" s="8" t="s">
        <v>27</v>
      </c>
      <c r="G16" s="5">
        <v>3500.0</v>
      </c>
      <c r="H16" s="3">
        <f>IFNA(VLOOKUP(F16,Promocodes!A:E,4,0),"")</f>
        <v>0.15</v>
      </c>
      <c r="I16" s="3">
        <f t="shared" si="1"/>
        <v>5.25</v>
      </c>
      <c r="J16" s="5">
        <f t="shared" si="2"/>
        <v>3494.75</v>
      </c>
      <c r="K16" s="3" t="str">
        <f>IFNA(VLOOKUP(D16,Price!$A$2:$C$18,3,0),"")</f>
        <v>услуга</v>
      </c>
      <c r="L16" s="6">
        <f t="shared" si="3"/>
        <v>6</v>
      </c>
      <c r="M16" s="6">
        <f>IFNA(VLOOKUP(F16,Promocodes!A:B,2,0),"")</f>
        <v>5</v>
      </c>
      <c r="N16" s="3" t="str">
        <f>IFNA(VLOOKUP(M16,Promocodes!G:H,2,0),"")</f>
        <v>Посты в VK</v>
      </c>
      <c r="O16" s="3" t="str">
        <f>IFNA(VLOOKUP(D16,Price!$E$2:$F$4,2,0),"")</f>
        <v/>
      </c>
      <c r="P16" s="7" t="str">
        <f t="shared" si="4"/>
        <v>с промо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ht="15.75" customHeight="1">
      <c r="A17" s="3">
        <v>5184.0</v>
      </c>
      <c r="B17" s="1" t="s">
        <v>16</v>
      </c>
      <c r="C17" s="1" t="s">
        <v>17</v>
      </c>
      <c r="D17" s="1" t="s">
        <v>23</v>
      </c>
      <c r="E17" s="2">
        <v>44378.0</v>
      </c>
      <c r="F17" s="3" t="s">
        <v>27</v>
      </c>
      <c r="G17" s="5">
        <v>5500.0</v>
      </c>
      <c r="H17" s="3">
        <f>IFNA(VLOOKUP(F17,Promocodes!A:E,4,0),"")</f>
        <v>0.15</v>
      </c>
      <c r="I17" s="3">
        <f t="shared" si="1"/>
        <v>8.25</v>
      </c>
      <c r="J17" s="5">
        <f t="shared" si="2"/>
        <v>5491.75</v>
      </c>
      <c r="K17" s="3" t="str">
        <f>IFNA(VLOOKUP(D17,Price!$A$2:$C$18,3,0),"")</f>
        <v>услуга</v>
      </c>
      <c r="L17" s="6">
        <f t="shared" si="3"/>
        <v>7</v>
      </c>
      <c r="M17" s="6">
        <f>IFNA(VLOOKUP(F17,Promocodes!A:B,2,0),"")</f>
        <v>5</v>
      </c>
      <c r="N17" s="3" t="str">
        <f>IFNA(VLOOKUP(M17,Promocodes!G:H,2,0),"")</f>
        <v>Посты в VK</v>
      </c>
      <c r="O17" s="3" t="str">
        <f>IFNA(VLOOKUP(D17,Price!$E$2:$F$4,2,0),"")</f>
        <v/>
      </c>
      <c r="P17" s="7" t="str">
        <f t="shared" si="4"/>
        <v>с промо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ht="15.75" customHeight="1">
      <c r="A18" s="3">
        <v>247.0</v>
      </c>
      <c r="B18" s="1" t="s">
        <v>16</v>
      </c>
      <c r="C18" s="1" t="s">
        <v>17</v>
      </c>
      <c r="D18" s="1" t="s">
        <v>23</v>
      </c>
      <c r="E18" s="2">
        <v>44205.0</v>
      </c>
      <c r="F18" s="3" t="s">
        <v>28</v>
      </c>
      <c r="G18" s="5">
        <v>5500.0</v>
      </c>
      <c r="H18" s="3">
        <f>IFNA(VLOOKUP(F18,Promocodes!A:E,4,0),"")</f>
        <v>0.5</v>
      </c>
      <c r="I18" s="3">
        <f t="shared" si="1"/>
        <v>27.5</v>
      </c>
      <c r="J18" s="5">
        <f t="shared" si="2"/>
        <v>5472.5</v>
      </c>
      <c r="K18" s="3" t="str">
        <f>IFNA(VLOOKUP(D18,Price!$A$2:$C$18,3,0),"")</f>
        <v>услуга</v>
      </c>
      <c r="L18" s="6">
        <f t="shared" si="3"/>
        <v>1</v>
      </c>
      <c r="M18" s="6">
        <f>IFNA(VLOOKUP(F18,Promocodes!A:B,2,0),"")</f>
        <v>4</v>
      </c>
      <c r="N18" s="3" t="str">
        <f>IFNA(VLOOKUP(M18,Promocodes!G:H,2,0),"")</f>
        <v>Посты в Telegram</v>
      </c>
      <c r="O18" s="3" t="str">
        <f>IFNA(VLOOKUP(D18,Price!$E$2:$F$4,2,0),"")</f>
        <v/>
      </c>
      <c r="P18" s="7" t="str">
        <f t="shared" si="4"/>
        <v>с промо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ht="15.75" customHeight="1">
      <c r="A19" s="3">
        <v>1304.0</v>
      </c>
      <c r="B19" s="1" t="s">
        <v>16</v>
      </c>
      <c r="C19" s="1" t="s">
        <v>17</v>
      </c>
      <c r="D19" s="1" t="s">
        <v>24</v>
      </c>
      <c r="E19" s="2">
        <v>44241.0</v>
      </c>
      <c r="F19" s="3" t="s">
        <v>28</v>
      </c>
      <c r="G19" s="5">
        <v>4500.0</v>
      </c>
      <c r="H19" s="3">
        <f>IFNA(VLOOKUP(F19,Promocodes!A:E,4,0),"")</f>
        <v>0.5</v>
      </c>
      <c r="I19" s="3">
        <f t="shared" si="1"/>
        <v>22.5</v>
      </c>
      <c r="J19" s="5">
        <f t="shared" si="2"/>
        <v>4477.5</v>
      </c>
      <c r="K19" s="3" t="str">
        <f>IFNA(VLOOKUP(D19,Price!$A$2:$C$18,3,0),"")</f>
        <v>услуга</v>
      </c>
      <c r="L19" s="6">
        <f t="shared" si="3"/>
        <v>2</v>
      </c>
      <c r="M19" s="6">
        <f>IFNA(VLOOKUP(F19,Promocodes!A:B,2,0),"")</f>
        <v>4</v>
      </c>
      <c r="N19" s="3" t="str">
        <f>IFNA(VLOOKUP(M19,Promocodes!G:H,2,0),"")</f>
        <v>Посты в Telegram</v>
      </c>
      <c r="O19" s="3" t="str">
        <f>IFNA(VLOOKUP(D19,Price!$E$2:$F$4,2,0),"")</f>
        <v/>
      </c>
      <c r="P19" s="7" t="str">
        <f t="shared" si="4"/>
        <v>с промо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ht="15.75" customHeight="1">
      <c r="A20" s="3">
        <v>2266.0</v>
      </c>
      <c r="B20" s="1" t="s">
        <v>16</v>
      </c>
      <c r="C20" s="1" t="s">
        <v>17</v>
      </c>
      <c r="D20" s="1" t="s">
        <v>24</v>
      </c>
      <c r="E20" s="2">
        <v>44273.0</v>
      </c>
      <c r="F20" s="3" t="s">
        <v>28</v>
      </c>
      <c r="G20" s="5">
        <v>4500.0</v>
      </c>
      <c r="H20" s="3">
        <f>IFNA(VLOOKUP(F20,Promocodes!A:E,4,0),"")</f>
        <v>0.5</v>
      </c>
      <c r="I20" s="3">
        <f t="shared" si="1"/>
        <v>22.5</v>
      </c>
      <c r="J20" s="5">
        <f t="shared" si="2"/>
        <v>4477.5</v>
      </c>
      <c r="K20" s="3" t="str">
        <f>IFNA(VLOOKUP(D20,Price!$A$2:$C$18,3,0),"")</f>
        <v>услуга</v>
      </c>
      <c r="L20" s="6">
        <f t="shared" si="3"/>
        <v>3</v>
      </c>
      <c r="M20" s="6">
        <f>IFNA(VLOOKUP(F20,Promocodes!A:B,2,0),"")</f>
        <v>4</v>
      </c>
      <c r="N20" s="3" t="str">
        <f>IFNA(VLOOKUP(M20,Promocodes!G:H,2,0),"")</f>
        <v>Посты в Telegram</v>
      </c>
      <c r="O20" s="3" t="str">
        <f>IFNA(VLOOKUP(D20,Price!$E$2:$F$4,2,0),"")</f>
        <v/>
      </c>
      <c r="P20" s="7" t="str">
        <f t="shared" si="4"/>
        <v>с промо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ht="15.75" customHeight="1">
      <c r="A21" s="3">
        <v>3007.0</v>
      </c>
      <c r="B21" s="1" t="s">
        <v>16</v>
      </c>
      <c r="C21" s="1" t="s">
        <v>17</v>
      </c>
      <c r="D21" s="1" t="s">
        <v>24</v>
      </c>
      <c r="E21" s="2">
        <v>44300.0</v>
      </c>
      <c r="F21" s="3" t="s">
        <v>28</v>
      </c>
      <c r="G21" s="5">
        <v>4500.0</v>
      </c>
      <c r="H21" s="3">
        <f>IFNA(VLOOKUP(F21,Promocodes!A:E,4,0),"")</f>
        <v>0.5</v>
      </c>
      <c r="I21" s="3">
        <f t="shared" si="1"/>
        <v>22.5</v>
      </c>
      <c r="J21" s="5">
        <f t="shared" si="2"/>
        <v>4477.5</v>
      </c>
      <c r="K21" s="3" t="str">
        <f>IFNA(VLOOKUP(D21,Price!$A$2:$C$18,3,0),"")</f>
        <v>услуга</v>
      </c>
      <c r="L21" s="6">
        <f t="shared" si="3"/>
        <v>4</v>
      </c>
      <c r="M21" s="6">
        <f>IFNA(VLOOKUP(F21,Promocodes!A:B,2,0),"")</f>
        <v>4</v>
      </c>
      <c r="N21" s="3" t="str">
        <f>IFNA(VLOOKUP(M21,Promocodes!G:H,2,0),"")</f>
        <v>Посты в Telegram</v>
      </c>
      <c r="O21" s="3" t="str">
        <f>IFNA(VLOOKUP(D21,Price!$E$2:$F$4,2,0),"")</f>
        <v/>
      </c>
      <c r="P21" s="7" t="str">
        <f t="shared" si="4"/>
        <v>с промо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ht="15.75" customHeight="1">
      <c r="A22" s="3">
        <v>3527.0</v>
      </c>
      <c r="B22" s="1" t="s">
        <v>16</v>
      </c>
      <c r="C22" s="1" t="s">
        <v>17</v>
      </c>
      <c r="D22" s="1" t="s">
        <v>25</v>
      </c>
      <c r="E22" s="2">
        <v>44319.0</v>
      </c>
      <c r="F22" s="3" t="s">
        <v>28</v>
      </c>
      <c r="G22" s="5">
        <v>300.0</v>
      </c>
      <c r="H22" s="3">
        <f>IFNA(VLOOKUP(F22,Promocodes!A:E,4,0),"")</f>
        <v>0.5</v>
      </c>
      <c r="I22" s="3">
        <f t="shared" si="1"/>
        <v>1.5</v>
      </c>
      <c r="J22" s="5">
        <f t="shared" si="2"/>
        <v>298.5</v>
      </c>
      <c r="K22" s="3" t="str">
        <f>IFNA(VLOOKUP(D22,Price!$A$2:$C$18,3,0),"")</f>
        <v>товар</v>
      </c>
      <c r="L22" s="6">
        <f t="shared" si="3"/>
        <v>5</v>
      </c>
      <c r="M22" s="6">
        <f>IFNA(VLOOKUP(F22,Promocodes!A:B,2,0),"")</f>
        <v>4</v>
      </c>
      <c r="N22" s="3" t="str">
        <f>IFNA(VLOOKUP(M22,Promocodes!G:H,2,0),"")</f>
        <v>Посты в Telegram</v>
      </c>
      <c r="O22" s="3">
        <f>IFNA(VLOOKUP(D22,Price!$E$2:$F$4,2,0),"")</f>
        <v>150</v>
      </c>
      <c r="P22" s="7" t="str">
        <f t="shared" si="4"/>
        <v>с промо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ht="15.75" customHeight="1">
      <c r="A23" s="3">
        <v>4195.0</v>
      </c>
      <c r="B23" s="1" t="s">
        <v>16</v>
      </c>
      <c r="C23" s="1" t="s">
        <v>17</v>
      </c>
      <c r="D23" s="1" t="s">
        <v>21</v>
      </c>
      <c r="E23" s="2">
        <v>44345.0</v>
      </c>
      <c r="F23" s="3" t="s">
        <v>28</v>
      </c>
      <c r="G23" s="5">
        <v>3500.0</v>
      </c>
      <c r="H23" s="3">
        <f>IFNA(VLOOKUP(F23,Promocodes!A:E,4,0),"")</f>
        <v>0.5</v>
      </c>
      <c r="I23" s="3">
        <f t="shared" si="1"/>
        <v>17.5</v>
      </c>
      <c r="J23" s="5">
        <f t="shared" si="2"/>
        <v>3482.5</v>
      </c>
      <c r="K23" s="3" t="str">
        <f>IFNA(VLOOKUP(D23,Price!$A$2:$C$18,3,0),"")</f>
        <v>услуга</v>
      </c>
      <c r="L23" s="6">
        <f t="shared" si="3"/>
        <v>5</v>
      </c>
      <c r="M23" s="6">
        <f>IFNA(VLOOKUP(F23,Promocodes!A:B,2,0),"")</f>
        <v>4</v>
      </c>
      <c r="N23" s="3" t="str">
        <f>IFNA(VLOOKUP(M23,Promocodes!G:H,2,0),"")</f>
        <v>Посты в Telegram</v>
      </c>
      <c r="O23" s="3" t="str">
        <f>IFNA(VLOOKUP(D23,Price!$E$2:$F$4,2,0),"")</f>
        <v/>
      </c>
      <c r="P23" s="7" t="str">
        <f t="shared" si="4"/>
        <v>с промо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ht="15.75" customHeight="1">
      <c r="A24" s="3">
        <v>4537.0</v>
      </c>
      <c r="B24" s="1" t="s">
        <v>16</v>
      </c>
      <c r="C24" s="1" t="s">
        <v>17</v>
      </c>
      <c r="D24" s="1" t="s">
        <v>23</v>
      </c>
      <c r="E24" s="2">
        <v>44357.0</v>
      </c>
      <c r="F24" s="8" t="s">
        <v>28</v>
      </c>
      <c r="G24" s="5">
        <v>5500.0</v>
      </c>
      <c r="H24" s="3">
        <f>IFNA(VLOOKUP(F24,Promocodes!A:E,4,0),"")</f>
        <v>0.5</v>
      </c>
      <c r="I24" s="3">
        <f t="shared" si="1"/>
        <v>27.5</v>
      </c>
      <c r="J24" s="5">
        <f t="shared" si="2"/>
        <v>5472.5</v>
      </c>
      <c r="K24" s="3" t="str">
        <f>IFNA(VLOOKUP(D24,Price!$A$2:$C$18,3,0),"")</f>
        <v>услуга</v>
      </c>
      <c r="L24" s="6">
        <f t="shared" si="3"/>
        <v>6</v>
      </c>
      <c r="M24" s="6">
        <f>IFNA(VLOOKUP(F24,Promocodes!A:B,2,0),"")</f>
        <v>4</v>
      </c>
      <c r="N24" s="3" t="str">
        <f>IFNA(VLOOKUP(M24,Promocodes!G:H,2,0),"")</f>
        <v>Посты в Telegram</v>
      </c>
      <c r="O24" s="3" t="str">
        <f>IFNA(VLOOKUP(D24,Price!$E$2:$F$4,2,0),"")</f>
        <v/>
      </c>
      <c r="P24" s="7" t="str">
        <f t="shared" si="4"/>
        <v>с промо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ht="15.75" customHeight="1">
      <c r="A25" s="3">
        <v>1023.0</v>
      </c>
      <c r="B25" s="1" t="s">
        <v>16</v>
      </c>
      <c r="C25" s="1" t="s">
        <v>17</v>
      </c>
      <c r="D25" s="1" t="s">
        <v>21</v>
      </c>
      <c r="E25" s="2">
        <v>44232.0</v>
      </c>
      <c r="F25" s="3" t="s">
        <v>29</v>
      </c>
      <c r="G25" s="5">
        <v>3500.0</v>
      </c>
      <c r="H25" s="3">
        <f>IFNA(VLOOKUP(F25,Promocodes!A:E,4,0),"")</f>
        <v>5</v>
      </c>
      <c r="I25" s="3">
        <f t="shared" si="1"/>
        <v>175</v>
      </c>
      <c r="J25" s="5">
        <f t="shared" si="2"/>
        <v>3325</v>
      </c>
      <c r="K25" s="3" t="str">
        <f>IFNA(VLOOKUP(D25,Price!$A$2:$C$18,3,0),"")</f>
        <v>услуга</v>
      </c>
      <c r="L25" s="6">
        <f t="shared" si="3"/>
        <v>2</v>
      </c>
      <c r="M25" s="6">
        <f>IFNA(VLOOKUP(F25,Promocodes!A:B,2,0),"")</f>
        <v>3</v>
      </c>
      <c r="N25" s="3" t="str">
        <f>IFNA(VLOOKUP(M25,Promocodes!G:H,2,0),"")</f>
        <v>Поисковые запросы в Яндексе</v>
      </c>
      <c r="O25" s="3" t="str">
        <f>IFNA(VLOOKUP(D25,Price!$E$2:$F$4,2,0),"")</f>
        <v/>
      </c>
      <c r="P25" s="7" t="str">
        <f t="shared" si="4"/>
        <v>с промо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ht="15.75" customHeight="1">
      <c r="A26" s="3">
        <v>1960.0</v>
      </c>
      <c r="B26" s="1" t="s">
        <v>16</v>
      </c>
      <c r="C26" s="1" t="s">
        <v>17</v>
      </c>
      <c r="D26" s="1" t="s">
        <v>23</v>
      </c>
      <c r="E26" s="2">
        <v>44263.0</v>
      </c>
      <c r="F26" s="3" t="s">
        <v>29</v>
      </c>
      <c r="G26" s="5">
        <v>5500.0</v>
      </c>
      <c r="H26" s="3">
        <f>IFNA(VLOOKUP(F26,Promocodes!A:E,4,0),"")</f>
        <v>5</v>
      </c>
      <c r="I26" s="3">
        <f t="shared" si="1"/>
        <v>275</v>
      </c>
      <c r="J26" s="5">
        <f t="shared" si="2"/>
        <v>5225</v>
      </c>
      <c r="K26" s="3" t="str">
        <f>IFNA(VLOOKUP(D26,Price!$A$2:$C$18,3,0),"")</f>
        <v>услуга</v>
      </c>
      <c r="L26" s="6">
        <f t="shared" si="3"/>
        <v>3</v>
      </c>
      <c r="M26" s="6">
        <f>IFNA(VLOOKUP(F26,Promocodes!A:B,2,0),"")</f>
        <v>3</v>
      </c>
      <c r="N26" s="3" t="str">
        <f>IFNA(VLOOKUP(M26,Promocodes!G:H,2,0),"")</f>
        <v>Поисковые запросы в Яндексе</v>
      </c>
      <c r="O26" s="3" t="str">
        <f>IFNA(VLOOKUP(D26,Price!$E$2:$F$4,2,0),"")</f>
        <v/>
      </c>
      <c r="P26" s="7" t="str">
        <f t="shared" si="4"/>
        <v>с промо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ht="15.75" customHeight="1">
      <c r="A27" s="3">
        <v>2701.0</v>
      </c>
      <c r="B27" s="1" t="s">
        <v>16</v>
      </c>
      <c r="C27" s="1" t="s">
        <v>17</v>
      </c>
      <c r="D27" s="1" t="s">
        <v>23</v>
      </c>
      <c r="E27" s="2">
        <v>44288.0</v>
      </c>
      <c r="F27" s="3" t="s">
        <v>29</v>
      </c>
      <c r="G27" s="5">
        <v>5500.0</v>
      </c>
      <c r="H27" s="3">
        <f>IFNA(VLOOKUP(F27,Promocodes!A:E,4,0),"")</f>
        <v>5</v>
      </c>
      <c r="I27" s="3">
        <f t="shared" si="1"/>
        <v>275</v>
      </c>
      <c r="J27" s="5">
        <f t="shared" si="2"/>
        <v>5225</v>
      </c>
      <c r="K27" s="3" t="str">
        <f>IFNA(VLOOKUP(D27,Price!$A$2:$C$18,3,0),"")</f>
        <v>услуга</v>
      </c>
      <c r="L27" s="6">
        <f t="shared" si="3"/>
        <v>4</v>
      </c>
      <c r="M27" s="6">
        <f>IFNA(VLOOKUP(F27,Promocodes!A:B,2,0),"")</f>
        <v>3</v>
      </c>
      <c r="N27" s="3" t="str">
        <f>IFNA(VLOOKUP(M27,Promocodes!G:H,2,0),"")</f>
        <v>Поисковые запросы в Яндексе</v>
      </c>
      <c r="O27" s="3" t="str">
        <f>IFNA(VLOOKUP(D27,Price!$E$2:$F$4,2,0),"")</f>
        <v/>
      </c>
      <c r="P27" s="7" t="str">
        <f t="shared" si="4"/>
        <v>с промо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ht="15.75" customHeight="1">
      <c r="A28" s="3">
        <v>3996.0</v>
      </c>
      <c r="B28" s="1" t="s">
        <v>16</v>
      </c>
      <c r="C28" s="1" t="s">
        <v>17</v>
      </c>
      <c r="D28" s="1" t="s">
        <v>24</v>
      </c>
      <c r="E28" s="2">
        <v>44338.0</v>
      </c>
      <c r="F28" s="3" t="s">
        <v>29</v>
      </c>
      <c r="G28" s="5">
        <v>4500.0</v>
      </c>
      <c r="H28" s="3">
        <f>IFNA(VLOOKUP(F28,Promocodes!A:E,4,0),"")</f>
        <v>5</v>
      </c>
      <c r="I28" s="3">
        <f t="shared" si="1"/>
        <v>225</v>
      </c>
      <c r="J28" s="5">
        <f t="shared" si="2"/>
        <v>4275</v>
      </c>
      <c r="K28" s="3" t="str">
        <f>IFNA(VLOOKUP(D28,Price!$A$2:$C$18,3,0),"")</f>
        <v>услуга</v>
      </c>
      <c r="L28" s="6">
        <f t="shared" si="3"/>
        <v>5</v>
      </c>
      <c r="M28" s="6">
        <f>IFNA(VLOOKUP(F28,Promocodes!A:B,2,0),"")</f>
        <v>3</v>
      </c>
      <c r="N28" s="3" t="str">
        <f>IFNA(VLOOKUP(M28,Promocodes!G:H,2,0),"")</f>
        <v>Поисковые запросы в Яндексе</v>
      </c>
      <c r="O28" s="3" t="str">
        <f>IFNA(VLOOKUP(D28,Price!$E$2:$F$4,2,0),"")</f>
        <v/>
      </c>
      <c r="P28" s="7" t="str">
        <f t="shared" si="4"/>
        <v>с промо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ht="15.75" customHeight="1">
      <c r="A29" s="3">
        <v>5129.0</v>
      </c>
      <c r="B29" s="1" t="s">
        <v>16</v>
      </c>
      <c r="C29" s="1" t="s">
        <v>17</v>
      </c>
      <c r="D29" s="1" t="s">
        <v>23</v>
      </c>
      <c r="E29" s="2">
        <v>44376.0</v>
      </c>
      <c r="F29" s="8" t="s">
        <v>29</v>
      </c>
      <c r="G29" s="5">
        <v>5500.0</v>
      </c>
      <c r="H29" s="3">
        <f>IFNA(VLOOKUP(F29,Promocodes!A:E,4,0),"")</f>
        <v>5</v>
      </c>
      <c r="I29" s="3">
        <f t="shared" si="1"/>
        <v>275</v>
      </c>
      <c r="J29" s="5">
        <f t="shared" si="2"/>
        <v>5225</v>
      </c>
      <c r="K29" s="3" t="str">
        <f>IFNA(VLOOKUP(D29,Price!$A$2:$C$18,3,0),"")</f>
        <v>услуга</v>
      </c>
      <c r="L29" s="6">
        <f t="shared" si="3"/>
        <v>6</v>
      </c>
      <c r="M29" s="6">
        <f>IFNA(VLOOKUP(F29,Promocodes!A:B,2,0),"")</f>
        <v>3</v>
      </c>
      <c r="N29" s="3" t="str">
        <f>IFNA(VLOOKUP(M29,Promocodes!G:H,2,0),"")</f>
        <v>Поисковые запросы в Яндексе</v>
      </c>
      <c r="O29" s="3" t="str">
        <f>IFNA(VLOOKUP(D29,Price!$E$2:$F$4,2,0),"")</f>
        <v/>
      </c>
      <c r="P29" s="7" t="str">
        <f t="shared" si="4"/>
        <v>с промо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ht="15.75" customHeight="1">
      <c r="A30" s="3">
        <v>290.0</v>
      </c>
      <c r="B30" s="1" t="s">
        <v>16</v>
      </c>
      <c r="C30" s="1" t="s">
        <v>17</v>
      </c>
      <c r="D30" s="1" t="s">
        <v>21</v>
      </c>
      <c r="E30" s="2">
        <v>44207.0</v>
      </c>
      <c r="F30" s="3" t="s">
        <v>30</v>
      </c>
      <c r="G30" s="5">
        <v>3500.0</v>
      </c>
      <c r="H30" s="3">
        <f>IFNA(VLOOKUP(F30,Promocodes!A:E,4,0),"")</f>
        <v>10</v>
      </c>
      <c r="I30" s="3">
        <f t="shared" si="1"/>
        <v>350</v>
      </c>
      <c r="J30" s="5">
        <f t="shared" si="2"/>
        <v>3150</v>
      </c>
      <c r="K30" s="3" t="str">
        <f>IFNA(VLOOKUP(D30,Price!$A$2:$C$18,3,0),"")</f>
        <v>услуга</v>
      </c>
      <c r="L30" s="6">
        <f t="shared" si="3"/>
        <v>1</v>
      </c>
      <c r="M30" s="6">
        <f>IFNA(VLOOKUP(F30,Promocodes!A:B,2,0),"")</f>
        <v>2</v>
      </c>
      <c r="N30" s="3" t="str">
        <f>IFNA(VLOOKUP(M30,Promocodes!G:H,2,0),"")</f>
        <v>Поисковые запросы в Гугле</v>
      </c>
      <c r="O30" s="3" t="str">
        <f>IFNA(VLOOKUP(D30,Price!$E$2:$F$4,2,0),"")</f>
        <v/>
      </c>
      <c r="P30" s="7" t="str">
        <f t="shared" si="4"/>
        <v>с промо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ht="15.75" customHeight="1">
      <c r="A31" s="3">
        <v>1416.0</v>
      </c>
      <c r="B31" s="1" t="s">
        <v>16</v>
      </c>
      <c r="C31" s="1" t="s">
        <v>17</v>
      </c>
      <c r="D31" s="1" t="s">
        <v>18</v>
      </c>
      <c r="E31" s="2">
        <v>44245.0</v>
      </c>
      <c r="F31" s="3" t="s">
        <v>30</v>
      </c>
      <c r="G31" s="5">
        <v>1000.0</v>
      </c>
      <c r="H31" s="3">
        <f>IFNA(VLOOKUP(F31,Promocodes!A:E,4,0),"")</f>
        <v>10</v>
      </c>
      <c r="I31" s="3">
        <f t="shared" si="1"/>
        <v>100</v>
      </c>
      <c r="J31" s="5">
        <f t="shared" si="2"/>
        <v>900</v>
      </c>
      <c r="K31" s="3" t="str">
        <f>IFNA(VLOOKUP(D31,Price!$A$2:$C$18,3,0),"")</f>
        <v>товар</v>
      </c>
      <c r="L31" s="6">
        <f t="shared" si="3"/>
        <v>2</v>
      </c>
      <c r="M31" s="6">
        <f>IFNA(VLOOKUP(F31,Promocodes!A:B,2,0),"")</f>
        <v>2</v>
      </c>
      <c r="N31" s="3" t="str">
        <f>IFNA(VLOOKUP(M31,Promocodes!G:H,2,0),"")</f>
        <v>Поисковые запросы в Гугле</v>
      </c>
      <c r="O31" s="3">
        <f>IFNA(VLOOKUP(D31,Price!$E$2:$F$4,2,0),"")</f>
        <v>500</v>
      </c>
      <c r="P31" s="7" t="str">
        <f t="shared" si="4"/>
        <v>с промо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ht="15.75" customHeight="1">
      <c r="A32" s="3">
        <v>2314.0</v>
      </c>
      <c r="B32" s="1" t="s">
        <v>16</v>
      </c>
      <c r="C32" s="1" t="s">
        <v>17</v>
      </c>
      <c r="D32" s="1" t="s">
        <v>23</v>
      </c>
      <c r="E32" s="2">
        <v>44275.0</v>
      </c>
      <c r="F32" s="3" t="s">
        <v>30</v>
      </c>
      <c r="G32" s="5">
        <v>5500.0</v>
      </c>
      <c r="H32" s="3">
        <f>IFNA(VLOOKUP(F32,Promocodes!A:E,4,0),"")</f>
        <v>10</v>
      </c>
      <c r="I32" s="3">
        <f t="shared" si="1"/>
        <v>550</v>
      </c>
      <c r="J32" s="5">
        <f t="shared" si="2"/>
        <v>4950</v>
      </c>
      <c r="K32" s="3" t="str">
        <f>IFNA(VLOOKUP(D32,Price!$A$2:$C$18,3,0),"")</f>
        <v>услуга</v>
      </c>
      <c r="L32" s="6">
        <f t="shared" si="3"/>
        <v>3</v>
      </c>
      <c r="M32" s="6">
        <f>IFNA(VLOOKUP(F32,Promocodes!A:B,2,0),"")</f>
        <v>2</v>
      </c>
      <c r="N32" s="3" t="str">
        <f>IFNA(VLOOKUP(M32,Promocodes!G:H,2,0),"")</f>
        <v>Поисковые запросы в Гугле</v>
      </c>
      <c r="O32" s="3" t="str">
        <f>IFNA(VLOOKUP(D32,Price!$E$2:$F$4,2,0),"")</f>
        <v/>
      </c>
      <c r="P32" s="7" t="str">
        <f t="shared" si="4"/>
        <v>с промо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ht="15.75" customHeight="1">
      <c r="A33" s="3">
        <v>3055.0</v>
      </c>
      <c r="B33" s="1" t="s">
        <v>16</v>
      </c>
      <c r="C33" s="1" t="s">
        <v>17</v>
      </c>
      <c r="D33" s="1" t="s">
        <v>23</v>
      </c>
      <c r="E33" s="2">
        <v>44301.0</v>
      </c>
      <c r="F33" s="3" t="s">
        <v>30</v>
      </c>
      <c r="G33" s="5">
        <v>5500.0</v>
      </c>
      <c r="H33" s="3">
        <f>IFNA(VLOOKUP(F33,Promocodes!A:E,4,0),"")</f>
        <v>10</v>
      </c>
      <c r="I33" s="3">
        <f t="shared" si="1"/>
        <v>550</v>
      </c>
      <c r="J33" s="5">
        <f t="shared" si="2"/>
        <v>4950</v>
      </c>
      <c r="K33" s="3" t="str">
        <f>IFNA(VLOOKUP(D33,Price!$A$2:$C$18,3,0),"")</f>
        <v>услуга</v>
      </c>
      <c r="L33" s="6">
        <f t="shared" si="3"/>
        <v>4</v>
      </c>
      <c r="M33" s="6">
        <f>IFNA(VLOOKUP(F33,Promocodes!A:B,2,0),"")</f>
        <v>2</v>
      </c>
      <c r="N33" s="3" t="str">
        <f>IFNA(VLOOKUP(M33,Promocodes!G:H,2,0),"")</f>
        <v>Поисковые запросы в Гугле</v>
      </c>
      <c r="O33" s="3" t="str">
        <f>IFNA(VLOOKUP(D33,Price!$E$2:$F$4,2,0),"")</f>
        <v/>
      </c>
      <c r="P33" s="7" t="str">
        <f t="shared" si="4"/>
        <v>с промо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ht="15.75" customHeight="1">
      <c r="A34" s="3">
        <v>3645.0</v>
      </c>
      <c r="B34" s="1" t="s">
        <v>16</v>
      </c>
      <c r="C34" s="1" t="s">
        <v>17</v>
      </c>
      <c r="D34" s="1" t="s">
        <v>24</v>
      </c>
      <c r="E34" s="2">
        <v>44324.0</v>
      </c>
      <c r="F34" s="3" t="s">
        <v>30</v>
      </c>
      <c r="G34" s="5">
        <v>4500.0</v>
      </c>
      <c r="H34" s="3">
        <f>IFNA(VLOOKUP(F34,Promocodes!A:E,4,0),"")</f>
        <v>10</v>
      </c>
      <c r="I34" s="3">
        <f t="shared" si="1"/>
        <v>450</v>
      </c>
      <c r="J34" s="5">
        <f t="shared" si="2"/>
        <v>4050</v>
      </c>
      <c r="K34" s="3" t="str">
        <f>IFNA(VLOOKUP(D34,Price!$A$2:$C$18,3,0),"")</f>
        <v>услуга</v>
      </c>
      <c r="L34" s="6">
        <f t="shared" si="3"/>
        <v>5</v>
      </c>
      <c r="M34" s="6">
        <f>IFNA(VLOOKUP(F34,Promocodes!A:B,2,0),"")</f>
        <v>2</v>
      </c>
      <c r="N34" s="3" t="str">
        <f>IFNA(VLOOKUP(M34,Promocodes!G:H,2,0),"")</f>
        <v>Поисковые запросы в Гугле</v>
      </c>
      <c r="O34" s="3" t="str">
        <f>IFNA(VLOOKUP(D34,Price!$E$2:$F$4,2,0),"")</f>
        <v/>
      </c>
      <c r="P34" s="7" t="str">
        <f t="shared" si="4"/>
        <v>с промо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ht="15.75" customHeight="1">
      <c r="A35" s="3">
        <v>4233.0</v>
      </c>
      <c r="B35" s="1" t="s">
        <v>16</v>
      </c>
      <c r="C35" s="1" t="s">
        <v>17</v>
      </c>
      <c r="D35" s="1" t="s">
        <v>21</v>
      </c>
      <c r="E35" s="2">
        <v>44347.0</v>
      </c>
      <c r="F35" s="3" t="s">
        <v>30</v>
      </c>
      <c r="G35" s="5">
        <v>3500.0</v>
      </c>
      <c r="H35" s="3">
        <f>IFNA(VLOOKUP(F35,Promocodes!A:E,4,0),"")</f>
        <v>10</v>
      </c>
      <c r="I35" s="3">
        <f t="shared" si="1"/>
        <v>350</v>
      </c>
      <c r="J35" s="5">
        <f t="shared" si="2"/>
        <v>3150</v>
      </c>
      <c r="K35" s="3" t="str">
        <f>IFNA(VLOOKUP(D35,Price!$A$2:$C$18,3,0),"")</f>
        <v>услуга</v>
      </c>
      <c r="L35" s="6">
        <f t="shared" si="3"/>
        <v>5</v>
      </c>
      <c r="M35" s="6">
        <f>IFNA(VLOOKUP(F35,Promocodes!A:B,2,0),"")</f>
        <v>2</v>
      </c>
      <c r="N35" s="3" t="str">
        <f>IFNA(VLOOKUP(M35,Promocodes!G:H,2,0),"")</f>
        <v>Поисковые запросы в Гугле</v>
      </c>
      <c r="O35" s="3" t="str">
        <f>IFNA(VLOOKUP(D35,Price!$E$2:$F$4,2,0),"")</f>
        <v/>
      </c>
      <c r="P35" s="7" t="str">
        <f t="shared" si="4"/>
        <v>с промо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ht="15.75" customHeight="1">
      <c r="A36" s="3">
        <v>4609.0</v>
      </c>
      <c r="B36" s="1" t="s">
        <v>16</v>
      </c>
      <c r="C36" s="1" t="s">
        <v>17</v>
      </c>
      <c r="D36" s="1" t="s">
        <v>24</v>
      </c>
      <c r="E36" s="2">
        <v>44359.0</v>
      </c>
      <c r="F36" s="8" t="s">
        <v>30</v>
      </c>
      <c r="G36" s="5">
        <v>4500.0</v>
      </c>
      <c r="H36" s="3">
        <f>IFNA(VLOOKUP(F36,Promocodes!A:E,4,0),"")</f>
        <v>10</v>
      </c>
      <c r="I36" s="3">
        <f t="shared" si="1"/>
        <v>450</v>
      </c>
      <c r="J36" s="5">
        <f t="shared" si="2"/>
        <v>4050</v>
      </c>
      <c r="K36" s="3" t="str">
        <f>IFNA(VLOOKUP(D36,Price!$A$2:$C$18,3,0),"")</f>
        <v>услуга</v>
      </c>
      <c r="L36" s="6">
        <f t="shared" si="3"/>
        <v>6</v>
      </c>
      <c r="M36" s="6">
        <f>IFNA(VLOOKUP(F36,Promocodes!A:B,2,0),"")</f>
        <v>2</v>
      </c>
      <c r="N36" s="3" t="str">
        <f>IFNA(VLOOKUP(M36,Promocodes!G:H,2,0),"")</f>
        <v>Поисковые запросы в Гугле</v>
      </c>
      <c r="O36" s="3" t="str">
        <f>IFNA(VLOOKUP(D36,Price!$E$2:$F$4,2,0),"")</f>
        <v/>
      </c>
      <c r="P36" s="7" t="str">
        <f t="shared" si="4"/>
        <v>с промо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ht="15.75" customHeight="1">
      <c r="A37" s="3">
        <v>623.0</v>
      </c>
      <c r="B37" s="1" t="s">
        <v>16</v>
      </c>
      <c r="C37" s="1" t="s">
        <v>17</v>
      </c>
      <c r="D37" s="1" t="s">
        <v>24</v>
      </c>
      <c r="E37" s="2">
        <v>44219.0</v>
      </c>
      <c r="F37" s="3" t="s">
        <v>31</v>
      </c>
      <c r="G37" s="5">
        <v>4500.0</v>
      </c>
      <c r="H37" s="3">
        <f>IFNA(VLOOKUP(F37,Promocodes!A:E,4,0),"")</f>
        <v>20</v>
      </c>
      <c r="I37" s="3">
        <f t="shared" si="1"/>
        <v>900</v>
      </c>
      <c r="J37" s="5">
        <f t="shared" si="2"/>
        <v>3600</v>
      </c>
      <c r="K37" s="3" t="str">
        <f>IFNA(VLOOKUP(D37,Price!$A$2:$C$18,3,0),"")</f>
        <v>услуга</v>
      </c>
      <c r="L37" s="6">
        <f t="shared" si="3"/>
        <v>1</v>
      </c>
      <c r="M37" s="6">
        <f>IFNA(VLOOKUP(F37,Promocodes!A:B,2,0),"")</f>
        <v>6</v>
      </c>
      <c r="N37" s="3" t="str">
        <f>IFNA(VLOOKUP(M37,Promocodes!G:H,2,0),"")</f>
        <v>Реклама в VK</v>
      </c>
      <c r="O37" s="3" t="str">
        <f>IFNA(VLOOKUP(D37,Price!$E$2:$F$4,2,0),"")</f>
        <v/>
      </c>
      <c r="P37" s="7" t="str">
        <f t="shared" si="4"/>
        <v>с промо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ht="15.75" customHeight="1">
      <c r="A38" s="3">
        <v>1630.0</v>
      </c>
      <c r="B38" s="1" t="s">
        <v>16</v>
      </c>
      <c r="C38" s="1" t="s">
        <v>17</v>
      </c>
      <c r="D38" s="1" t="s">
        <v>24</v>
      </c>
      <c r="E38" s="2">
        <v>44252.0</v>
      </c>
      <c r="F38" s="3" t="s">
        <v>31</v>
      </c>
      <c r="G38" s="5">
        <v>4500.0</v>
      </c>
      <c r="H38" s="3">
        <f>IFNA(VLOOKUP(F38,Promocodes!A:E,4,0),"")</f>
        <v>20</v>
      </c>
      <c r="I38" s="3">
        <f t="shared" si="1"/>
        <v>900</v>
      </c>
      <c r="J38" s="5">
        <f t="shared" si="2"/>
        <v>3600</v>
      </c>
      <c r="K38" s="3" t="str">
        <f>IFNA(VLOOKUP(D38,Price!$A$2:$C$18,3,0),"")</f>
        <v>услуга</v>
      </c>
      <c r="L38" s="6">
        <f t="shared" si="3"/>
        <v>2</v>
      </c>
      <c r="M38" s="6">
        <f>IFNA(VLOOKUP(F38,Promocodes!A:B,2,0),"")</f>
        <v>6</v>
      </c>
      <c r="N38" s="3" t="str">
        <f>IFNA(VLOOKUP(M38,Promocodes!G:H,2,0),"")</f>
        <v>Реклама в VK</v>
      </c>
      <c r="O38" s="3" t="str">
        <f>IFNA(VLOOKUP(D38,Price!$E$2:$F$4,2,0),"")</f>
        <v/>
      </c>
      <c r="P38" s="7" t="str">
        <f t="shared" si="4"/>
        <v>с промо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ht="15.75" customHeight="1">
      <c r="A39" s="3">
        <v>1686.0</v>
      </c>
      <c r="B39" s="1" t="s">
        <v>16</v>
      </c>
      <c r="C39" s="1" t="s">
        <v>17</v>
      </c>
      <c r="D39" s="1" t="s">
        <v>24</v>
      </c>
      <c r="E39" s="2">
        <v>44254.0</v>
      </c>
      <c r="F39" s="3" t="s">
        <v>31</v>
      </c>
      <c r="G39" s="5">
        <v>4500.0</v>
      </c>
      <c r="H39" s="3">
        <f>IFNA(VLOOKUP(F39,Promocodes!A:E,4,0),"")</f>
        <v>20</v>
      </c>
      <c r="I39" s="3">
        <f t="shared" si="1"/>
        <v>900</v>
      </c>
      <c r="J39" s="5">
        <f t="shared" si="2"/>
        <v>3600</v>
      </c>
      <c r="K39" s="3" t="str">
        <f>IFNA(VLOOKUP(D39,Price!$A$2:$C$18,3,0),"")</f>
        <v>услуга</v>
      </c>
      <c r="L39" s="6">
        <f t="shared" si="3"/>
        <v>2</v>
      </c>
      <c r="M39" s="6">
        <f>IFNA(VLOOKUP(F39,Promocodes!A:B,2,0),"")</f>
        <v>6</v>
      </c>
      <c r="N39" s="3" t="str">
        <f>IFNA(VLOOKUP(M39,Promocodes!G:H,2,0),"")</f>
        <v>Реклама в VK</v>
      </c>
      <c r="O39" s="3" t="str">
        <f>IFNA(VLOOKUP(D39,Price!$E$2:$F$4,2,0),"")</f>
        <v/>
      </c>
      <c r="P39" s="7" t="str">
        <f t="shared" si="4"/>
        <v>с промо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ht="15.75" customHeight="1">
      <c r="A40" s="3">
        <v>2593.0</v>
      </c>
      <c r="B40" s="1" t="s">
        <v>16</v>
      </c>
      <c r="C40" s="1" t="s">
        <v>17</v>
      </c>
      <c r="D40" s="1" t="s">
        <v>21</v>
      </c>
      <c r="E40" s="2">
        <v>44284.0</v>
      </c>
      <c r="F40" s="3" t="s">
        <v>31</v>
      </c>
      <c r="G40" s="5">
        <v>3500.0</v>
      </c>
      <c r="H40" s="3">
        <f>IFNA(VLOOKUP(F40,Promocodes!A:E,4,0),"")</f>
        <v>20</v>
      </c>
      <c r="I40" s="3">
        <f t="shared" si="1"/>
        <v>700</v>
      </c>
      <c r="J40" s="5">
        <f t="shared" si="2"/>
        <v>2800</v>
      </c>
      <c r="K40" s="3" t="str">
        <f>IFNA(VLOOKUP(D40,Price!$A$2:$C$18,3,0),"")</f>
        <v>услуга</v>
      </c>
      <c r="L40" s="6">
        <f t="shared" si="3"/>
        <v>3</v>
      </c>
      <c r="M40" s="6">
        <f>IFNA(VLOOKUP(F40,Promocodes!A:B,2,0),"")</f>
        <v>6</v>
      </c>
      <c r="N40" s="3" t="str">
        <f>IFNA(VLOOKUP(M40,Promocodes!G:H,2,0),"")</f>
        <v>Реклама в VK</v>
      </c>
      <c r="O40" s="3" t="str">
        <f>IFNA(VLOOKUP(D40,Price!$E$2:$F$4,2,0),"")</f>
        <v/>
      </c>
      <c r="P40" s="7" t="str">
        <f t="shared" si="4"/>
        <v>с промо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ht="15.75" customHeight="1">
      <c r="A41" s="3">
        <v>3336.0</v>
      </c>
      <c r="B41" s="1" t="s">
        <v>16</v>
      </c>
      <c r="C41" s="1" t="s">
        <v>17</v>
      </c>
      <c r="D41" s="1" t="s">
        <v>21</v>
      </c>
      <c r="E41" s="2">
        <v>44312.0</v>
      </c>
      <c r="F41" s="3" t="s">
        <v>31</v>
      </c>
      <c r="G41" s="5">
        <v>3500.0</v>
      </c>
      <c r="H41" s="3">
        <f>IFNA(VLOOKUP(F41,Promocodes!A:E,4,0),"")</f>
        <v>20</v>
      </c>
      <c r="I41" s="3">
        <f t="shared" si="1"/>
        <v>700</v>
      </c>
      <c r="J41" s="5">
        <f t="shared" si="2"/>
        <v>2800</v>
      </c>
      <c r="K41" s="3" t="str">
        <f>IFNA(VLOOKUP(D41,Price!$A$2:$C$18,3,0),"")</f>
        <v>услуга</v>
      </c>
      <c r="L41" s="6">
        <f t="shared" si="3"/>
        <v>4</v>
      </c>
      <c r="M41" s="6">
        <f>IFNA(VLOOKUP(F41,Promocodes!A:B,2,0),"")</f>
        <v>6</v>
      </c>
      <c r="N41" s="3" t="str">
        <f>IFNA(VLOOKUP(M41,Promocodes!G:H,2,0),"")</f>
        <v>Реклама в VK</v>
      </c>
      <c r="O41" s="3" t="str">
        <f>IFNA(VLOOKUP(D41,Price!$E$2:$F$4,2,0),"")</f>
        <v/>
      </c>
      <c r="P41" s="7" t="str">
        <f t="shared" si="4"/>
        <v>с промо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ht="15.75" customHeight="1">
      <c r="A42" s="3">
        <v>3401.0</v>
      </c>
      <c r="B42" s="1" t="s">
        <v>16</v>
      </c>
      <c r="C42" s="1" t="s">
        <v>17</v>
      </c>
      <c r="D42" s="1" t="s">
        <v>24</v>
      </c>
      <c r="E42" s="2">
        <v>44315.0</v>
      </c>
      <c r="F42" s="3" t="s">
        <v>31</v>
      </c>
      <c r="G42" s="5">
        <v>4500.0</v>
      </c>
      <c r="H42" s="3">
        <f>IFNA(VLOOKUP(F42,Promocodes!A:E,4,0),"")</f>
        <v>20</v>
      </c>
      <c r="I42" s="3">
        <f t="shared" si="1"/>
        <v>900</v>
      </c>
      <c r="J42" s="5">
        <f t="shared" si="2"/>
        <v>3600</v>
      </c>
      <c r="K42" s="3" t="str">
        <f>IFNA(VLOOKUP(D42,Price!$A$2:$C$18,3,0),"")</f>
        <v>услуга</v>
      </c>
      <c r="L42" s="6">
        <f t="shared" si="3"/>
        <v>4</v>
      </c>
      <c r="M42" s="6">
        <f>IFNA(VLOOKUP(F42,Promocodes!A:B,2,0),"")</f>
        <v>6</v>
      </c>
      <c r="N42" s="3" t="str">
        <f>IFNA(VLOOKUP(M42,Promocodes!G:H,2,0),"")</f>
        <v>Реклама в VK</v>
      </c>
      <c r="O42" s="3" t="str">
        <f>IFNA(VLOOKUP(D42,Price!$E$2:$F$4,2,0),"")</f>
        <v/>
      </c>
      <c r="P42" s="7" t="str">
        <f t="shared" si="4"/>
        <v>с промо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ht="15.75" customHeight="1">
      <c r="A43" s="3">
        <v>3942.0</v>
      </c>
      <c r="B43" s="1" t="s">
        <v>16</v>
      </c>
      <c r="C43" s="1" t="s">
        <v>17</v>
      </c>
      <c r="D43" s="1" t="s">
        <v>24</v>
      </c>
      <c r="E43" s="2">
        <v>44335.0</v>
      </c>
      <c r="F43" s="3" t="s">
        <v>31</v>
      </c>
      <c r="G43" s="5">
        <v>4500.0</v>
      </c>
      <c r="H43" s="3">
        <f>IFNA(VLOOKUP(F43,Promocodes!A:E,4,0),"")</f>
        <v>20</v>
      </c>
      <c r="I43" s="3">
        <f t="shared" si="1"/>
        <v>900</v>
      </c>
      <c r="J43" s="5">
        <f t="shared" si="2"/>
        <v>3600</v>
      </c>
      <c r="K43" s="3" t="str">
        <f>IFNA(VLOOKUP(D43,Price!$A$2:$C$18,3,0),"")</f>
        <v>услуга</v>
      </c>
      <c r="L43" s="6">
        <f t="shared" si="3"/>
        <v>5</v>
      </c>
      <c r="M43" s="6">
        <f>IFNA(VLOOKUP(F43,Promocodes!A:B,2,0),"")</f>
        <v>6</v>
      </c>
      <c r="N43" s="3" t="str">
        <f>IFNA(VLOOKUP(M43,Promocodes!G:H,2,0),"")</f>
        <v>Реклама в VK</v>
      </c>
      <c r="O43" s="3" t="str">
        <f>IFNA(VLOOKUP(D43,Price!$E$2:$F$4,2,0),"")</f>
        <v/>
      </c>
      <c r="P43" s="7" t="str">
        <f t="shared" si="4"/>
        <v>с промо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ht="15.75" customHeight="1">
      <c r="A44" s="3">
        <v>4880.0</v>
      </c>
      <c r="B44" s="1" t="s">
        <v>16</v>
      </c>
      <c r="C44" s="1" t="s">
        <v>17</v>
      </c>
      <c r="D44" s="1" t="s">
        <v>24</v>
      </c>
      <c r="E44" s="2">
        <v>44368.0</v>
      </c>
      <c r="F44" s="8" t="s">
        <v>31</v>
      </c>
      <c r="G44" s="5">
        <v>4500.0</v>
      </c>
      <c r="H44" s="3">
        <f>IFNA(VLOOKUP(F44,Promocodes!A:E,4,0),"")</f>
        <v>20</v>
      </c>
      <c r="I44" s="3">
        <f t="shared" si="1"/>
        <v>900</v>
      </c>
      <c r="J44" s="5">
        <f t="shared" si="2"/>
        <v>3600</v>
      </c>
      <c r="K44" s="3" t="str">
        <f>IFNA(VLOOKUP(D44,Price!$A$2:$C$18,3,0),"")</f>
        <v>услуга</v>
      </c>
      <c r="L44" s="6">
        <f t="shared" si="3"/>
        <v>6</v>
      </c>
      <c r="M44" s="6">
        <f>IFNA(VLOOKUP(F44,Promocodes!A:B,2,0),"")</f>
        <v>6</v>
      </c>
      <c r="N44" s="3" t="str">
        <f>IFNA(VLOOKUP(M44,Promocodes!G:H,2,0),"")</f>
        <v>Реклама в VK</v>
      </c>
      <c r="O44" s="3" t="str">
        <f>IFNA(VLOOKUP(D44,Price!$E$2:$F$4,2,0),"")</f>
        <v/>
      </c>
      <c r="P44" s="7" t="str">
        <f t="shared" si="4"/>
        <v>с промо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ht="15.75" customHeight="1">
      <c r="A45" s="3">
        <v>835.0</v>
      </c>
      <c r="B45" s="1" t="s">
        <v>16</v>
      </c>
      <c r="C45" s="1" t="s">
        <v>17</v>
      </c>
      <c r="D45" s="1" t="s">
        <v>23</v>
      </c>
      <c r="E45" s="2">
        <v>44226.0</v>
      </c>
      <c r="F45" s="3" t="s">
        <v>32</v>
      </c>
      <c r="G45" s="5">
        <v>5500.0</v>
      </c>
      <c r="H45" s="3">
        <f>IFNA(VLOOKUP(F45,Promocodes!A:E,4,0),"")</f>
        <v>5</v>
      </c>
      <c r="I45" s="3">
        <f t="shared" si="1"/>
        <v>275</v>
      </c>
      <c r="J45" s="5">
        <f t="shared" si="2"/>
        <v>5225</v>
      </c>
      <c r="K45" s="3" t="str">
        <f>IFNA(VLOOKUP(D45,Price!$A$2:$C$18,3,0),"")</f>
        <v>услуга</v>
      </c>
      <c r="L45" s="6">
        <f t="shared" si="3"/>
        <v>1</v>
      </c>
      <c r="M45" s="6">
        <f>IFNA(VLOOKUP(F45,Promocodes!A:B,2,0),"")</f>
        <v>3</v>
      </c>
      <c r="N45" s="3" t="str">
        <f>IFNA(VLOOKUP(M45,Promocodes!G:H,2,0),"")</f>
        <v>Поисковые запросы в Яндексе</v>
      </c>
      <c r="O45" s="3" t="str">
        <f>IFNA(VLOOKUP(D45,Price!$E$2:$F$4,2,0),"")</f>
        <v/>
      </c>
      <c r="P45" s="7" t="str">
        <f t="shared" si="4"/>
        <v>с промо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ht="15.75" customHeight="1">
      <c r="A46" s="3">
        <v>1859.0</v>
      </c>
      <c r="B46" s="1" t="s">
        <v>16</v>
      </c>
      <c r="C46" s="1" t="s">
        <v>17</v>
      </c>
      <c r="D46" s="1" t="s">
        <v>23</v>
      </c>
      <c r="E46" s="2">
        <v>44260.0</v>
      </c>
      <c r="F46" s="3" t="s">
        <v>32</v>
      </c>
      <c r="G46" s="5">
        <v>5500.0</v>
      </c>
      <c r="H46" s="3">
        <f>IFNA(VLOOKUP(F46,Promocodes!A:E,4,0),"")</f>
        <v>5</v>
      </c>
      <c r="I46" s="3">
        <f t="shared" si="1"/>
        <v>275</v>
      </c>
      <c r="J46" s="5">
        <f t="shared" si="2"/>
        <v>5225</v>
      </c>
      <c r="K46" s="3" t="str">
        <f>IFNA(VLOOKUP(D46,Price!$A$2:$C$18,3,0),"")</f>
        <v>услуга</v>
      </c>
      <c r="L46" s="6">
        <f t="shared" si="3"/>
        <v>3</v>
      </c>
      <c r="M46" s="6">
        <f>IFNA(VLOOKUP(F46,Promocodes!A:B,2,0),"")</f>
        <v>3</v>
      </c>
      <c r="N46" s="3" t="str">
        <f>IFNA(VLOOKUP(M46,Promocodes!G:H,2,0),"")</f>
        <v>Поисковые запросы в Яндексе</v>
      </c>
      <c r="O46" s="3" t="str">
        <f>IFNA(VLOOKUP(D46,Price!$E$2:$F$4,2,0),"")</f>
        <v/>
      </c>
      <c r="P46" s="7" t="str">
        <f t="shared" si="4"/>
        <v>с промо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ht="15.75" customHeight="1">
      <c r="A47" s="3">
        <v>5023.0</v>
      </c>
      <c r="B47" s="1" t="s">
        <v>16</v>
      </c>
      <c r="C47" s="1" t="s">
        <v>22</v>
      </c>
      <c r="D47" s="1" t="s">
        <v>21</v>
      </c>
      <c r="E47" s="2">
        <v>44373.0</v>
      </c>
      <c r="F47" s="8" t="s">
        <v>32</v>
      </c>
      <c r="G47" s="5">
        <v>3500.0</v>
      </c>
      <c r="H47" s="3">
        <f>IFNA(VLOOKUP(F47,Promocodes!A:E,4,0),"")</f>
        <v>5</v>
      </c>
      <c r="I47" s="3">
        <f t="shared" si="1"/>
        <v>175</v>
      </c>
      <c r="J47" s="5">
        <f t="shared" si="2"/>
        <v>3325</v>
      </c>
      <c r="K47" s="3" t="str">
        <f>IFNA(VLOOKUP(D47,Price!$A$2:$C$18,3,0),"")</f>
        <v>услуга</v>
      </c>
      <c r="L47" s="6">
        <f t="shared" si="3"/>
        <v>6</v>
      </c>
      <c r="M47" s="6">
        <f>IFNA(VLOOKUP(F47,Promocodes!A:B,2,0),"")</f>
        <v>3</v>
      </c>
      <c r="N47" s="3" t="str">
        <f>IFNA(VLOOKUP(M47,Promocodes!G:H,2,0),"")</f>
        <v>Поисковые запросы в Яндексе</v>
      </c>
      <c r="O47" s="3" t="str">
        <f>IFNA(VLOOKUP(D47,Price!$E$2:$F$4,2,0),"")</f>
        <v/>
      </c>
      <c r="P47" s="7" t="str">
        <f t="shared" si="4"/>
        <v>с промо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ht="15.75" customHeight="1">
      <c r="A48" s="3">
        <v>109.0</v>
      </c>
      <c r="B48" s="1" t="s">
        <v>16</v>
      </c>
      <c r="C48" s="1" t="s">
        <v>17</v>
      </c>
      <c r="D48" s="1" t="s">
        <v>23</v>
      </c>
      <c r="E48" s="2">
        <v>44200.0</v>
      </c>
      <c r="F48" s="3" t="s">
        <v>33</v>
      </c>
      <c r="G48" s="5">
        <v>5500.0</v>
      </c>
      <c r="H48" s="3">
        <f>IFNA(VLOOKUP(F48,Promocodes!A:E,4,0),"")</f>
        <v>10</v>
      </c>
      <c r="I48" s="3">
        <f t="shared" si="1"/>
        <v>550</v>
      </c>
      <c r="J48" s="5">
        <f t="shared" si="2"/>
        <v>4950</v>
      </c>
      <c r="K48" s="3" t="str">
        <f>IFNA(VLOOKUP(D48,Price!$A$2:$C$18,3,0),"")</f>
        <v>услуга</v>
      </c>
      <c r="L48" s="6">
        <f t="shared" si="3"/>
        <v>1</v>
      </c>
      <c r="M48" s="6">
        <f>IFNA(VLOOKUP(F48,Promocodes!A:B,2,0),"")</f>
        <v>2</v>
      </c>
      <c r="N48" s="3" t="str">
        <f>IFNA(VLOOKUP(M48,Promocodes!G:H,2,0),"")</f>
        <v>Поисковые запросы в Гугле</v>
      </c>
      <c r="O48" s="3" t="str">
        <f>IFNA(VLOOKUP(D48,Price!$E$2:$F$4,2,0),"")</f>
        <v/>
      </c>
      <c r="P48" s="7" t="str">
        <f t="shared" si="4"/>
        <v>с промо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ht="15.75" customHeight="1">
      <c r="A49" s="3">
        <v>1220.0</v>
      </c>
      <c r="B49" s="1" t="s">
        <v>16</v>
      </c>
      <c r="C49" s="1" t="s">
        <v>17</v>
      </c>
      <c r="D49" s="1" t="s">
        <v>24</v>
      </c>
      <c r="E49" s="2">
        <v>44239.0</v>
      </c>
      <c r="F49" s="3" t="s">
        <v>33</v>
      </c>
      <c r="G49" s="5">
        <v>4500.0</v>
      </c>
      <c r="H49" s="3">
        <f>IFNA(VLOOKUP(F49,Promocodes!A:E,4,0),"")</f>
        <v>10</v>
      </c>
      <c r="I49" s="3">
        <f t="shared" si="1"/>
        <v>450</v>
      </c>
      <c r="J49" s="5">
        <f t="shared" si="2"/>
        <v>4050</v>
      </c>
      <c r="K49" s="3" t="str">
        <f>IFNA(VLOOKUP(D49,Price!$A$2:$C$18,3,0),"")</f>
        <v>услуга</v>
      </c>
      <c r="L49" s="6">
        <f t="shared" si="3"/>
        <v>2</v>
      </c>
      <c r="M49" s="6">
        <f>IFNA(VLOOKUP(F49,Promocodes!A:B,2,0),"")</f>
        <v>2</v>
      </c>
      <c r="N49" s="3" t="str">
        <f>IFNA(VLOOKUP(M49,Promocodes!G:H,2,0),"")</f>
        <v>Поисковые запросы в Гугле</v>
      </c>
      <c r="O49" s="3" t="str">
        <f>IFNA(VLOOKUP(D49,Price!$E$2:$F$4,2,0),"")</f>
        <v/>
      </c>
      <c r="P49" s="7" t="str">
        <f t="shared" si="4"/>
        <v>с промо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ht="15.75" customHeight="1">
      <c r="A50" s="3">
        <v>2125.0</v>
      </c>
      <c r="B50" s="1" t="s">
        <v>16</v>
      </c>
      <c r="C50" s="1" t="s">
        <v>17</v>
      </c>
      <c r="D50" s="1" t="s">
        <v>23</v>
      </c>
      <c r="E50" s="2">
        <v>44268.0</v>
      </c>
      <c r="F50" s="3" t="s">
        <v>33</v>
      </c>
      <c r="G50" s="5">
        <v>5500.0</v>
      </c>
      <c r="H50" s="3">
        <f>IFNA(VLOOKUP(F50,Promocodes!A:E,4,0),"")</f>
        <v>10</v>
      </c>
      <c r="I50" s="3">
        <f t="shared" si="1"/>
        <v>550</v>
      </c>
      <c r="J50" s="5">
        <f t="shared" si="2"/>
        <v>4950</v>
      </c>
      <c r="K50" s="3" t="str">
        <f>IFNA(VLOOKUP(D50,Price!$A$2:$C$18,3,0),"")</f>
        <v>услуга</v>
      </c>
      <c r="L50" s="6">
        <f t="shared" si="3"/>
        <v>3</v>
      </c>
      <c r="M50" s="6">
        <f>IFNA(VLOOKUP(F50,Promocodes!A:B,2,0),"")</f>
        <v>2</v>
      </c>
      <c r="N50" s="3" t="str">
        <f>IFNA(VLOOKUP(M50,Promocodes!G:H,2,0),"")</f>
        <v>Поисковые запросы в Гугле</v>
      </c>
      <c r="O50" s="3" t="str">
        <f>IFNA(VLOOKUP(D50,Price!$E$2:$F$4,2,0),"")</f>
        <v/>
      </c>
      <c r="P50" s="7" t="str">
        <f t="shared" si="4"/>
        <v>с промо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ht="15.75" customHeight="1">
      <c r="A51" s="3">
        <v>2866.0</v>
      </c>
      <c r="B51" s="1" t="s">
        <v>16</v>
      </c>
      <c r="C51" s="1" t="s">
        <v>17</v>
      </c>
      <c r="D51" s="1" t="s">
        <v>23</v>
      </c>
      <c r="E51" s="2">
        <v>44294.0</v>
      </c>
      <c r="F51" s="3" t="s">
        <v>33</v>
      </c>
      <c r="G51" s="5">
        <v>5500.0</v>
      </c>
      <c r="H51" s="3">
        <f>IFNA(VLOOKUP(F51,Promocodes!A:E,4,0),"")</f>
        <v>10</v>
      </c>
      <c r="I51" s="3">
        <f t="shared" si="1"/>
        <v>550</v>
      </c>
      <c r="J51" s="5">
        <f t="shared" si="2"/>
        <v>4950</v>
      </c>
      <c r="K51" s="3" t="str">
        <f>IFNA(VLOOKUP(D51,Price!$A$2:$C$18,3,0),"")</f>
        <v>услуга</v>
      </c>
      <c r="L51" s="6">
        <f t="shared" si="3"/>
        <v>4</v>
      </c>
      <c r="M51" s="6">
        <f>IFNA(VLOOKUP(F51,Promocodes!A:B,2,0),"")</f>
        <v>2</v>
      </c>
      <c r="N51" s="3" t="str">
        <f>IFNA(VLOOKUP(M51,Promocodes!G:H,2,0),"")</f>
        <v>Поисковые запросы в Гугле</v>
      </c>
      <c r="O51" s="3" t="str">
        <f>IFNA(VLOOKUP(D51,Price!$E$2:$F$4,2,0),"")</f>
        <v/>
      </c>
      <c r="P51" s="7" t="str">
        <f t="shared" si="4"/>
        <v>с промо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ht="15.75" customHeight="1">
      <c r="A52" s="3">
        <v>4105.0</v>
      </c>
      <c r="B52" s="1" t="s">
        <v>16</v>
      </c>
      <c r="C52" s="1" t="s">
        <v>17</v>
      </c>
      <c r="D52" s="1" t="s">
        <v>24</v>
      </c>
      <c r="E52" s="2">
        <v>44342.0</v>
      </c>
      <c r="F52" s="3" t="s">
        <v>33</v>
      </c>
      <c r="G52" s="5">
        <v>4500.0</v>
      </c>
      <c r="H52" s="3">
        <f>IFNA(VLOOKUP(F52,Promocodes!A:E,4,0),"")</f>
        <v>10</v>
      </c>
      <c r="I52" s="3">
        <f t="shared" si="1"/>
        <v>450</v>
      </c>
      <c r="J52" s="5">
        <f t="shared" si="2"/>
        <v>4050</v>
      </c>
      <c r="K52" s="3" t="str">
        <f>IFNA(VLOOKUP(D52,Price!$A$2:$C$18,3,0),"")</f>
        <v>услуга</v>
      </c>
      <c r="L52" s="6">
        <f t="shared" si="3"/>
        <v>5</v>
      </c>
      <c r="M52" s="6">
        <f>IFNA(VLOOKUP(F52,Promocodes!A:B,2,0),"")</f>
        <v>2</v>
      </c>
      <c r="N52" s="3" t="str">
        <f>IFNA(VLOOKUP(M52,Promocodes!G:H,2,0),"")</f>
        <v>Поисковые запросы в Гугле</v>
      </c>
      <c r="O52" s="3" t="str">
        <f>IFNA(VLOOKUP(D52,Price!$E$2:$F$4,2,0),"")</f>
        <v/>
      </c>
      <c r="P52" s="7" t="str">
        <f t="shared" si="4"/>
        <v>с промо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ht="15.75" customHeight="1">
      <c r="A53" s="3">
        <v>4415.0</v>
      </c>
      <c r="B53" s="1" t="s">
        <v>16</v>
      </c>
      <c r="C53" s="1" t="s">
        <v>17</v>
      </c>
      <c r="D53" s="1" t="s">
        <v>18</v>
      </c>
      <c r="E53" s="2">
        <v>44353.0</v>
      </c>
      <c r="F53" s="8" t="s">
        <v>33</v>
      </c>
      <c r="G53" s="5">
        <v>1000.0</v>
      </c>
      <c r="H53" s="3">
        <f>IFNA(VLOOKUP(F53,Promocodes!A:E,4,0),"")</f>
        <v>10</v>
      </c>
      <c r="I53" s="3">
        <f t="shared" si="1"/>
        <v>100</v>
      </c>
      <c r="J53" s="5">
        <f t="shared" si="2"/>
        <v>900</v>
      </c>
      <c r="K53" s="3" t="str">
        <f>IFNA(VLOOKUP(D53,Price!$A$2:$C$18,3,0),"")</f>
        <v>товар</v>
      </c>
      <c r="L53" s="6">
        <f t="shared" si="3"/>
        <v>6</v>
      </c>
      <c r="M53" s="6">
        <f>IFNA(VLOOKUP(F53,Promocodes!A:B,2,0),"")</f>
        <v>2</v>
      </c>
      <c r="N53" s="3" t="str">
        <f>IFNA(VLOOKUP(M53,Promocodes!G:H,2,0),"")</f>
        <v>Поисковые запросы в Гугле</v>
      </c>
      <c r="O53" s="3">
        <f>IFNA(VLOOKUP(D53,Price!$E$2:$F$4,2,0),"")</f>
        <v>500</v>
      </c>
      <c r="P53" s="7" t="str">
        <f t="shared" si="4"/>
        <v>с промо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ht="15.75" customHeight="1">
      <c r="A54" s="3">
        <v>5288.0</v>
      </c>
      <c r="B54" s="1" t="s">
        <v>16</v>
      </c>
      <c r="C54" s="1" t="s">
        <v>17</v>
      </c>
      <c r="D54" s="1" t="s">
        <v>23</v>
      </c>
      <c r="E54" s="2">
        <v>44381.0</v>
      </c>
      <c r="F54" s="3" t="s">
        <v>33</v>
      </c>
      <c r="G54" s="5">
        <v>5500.0</v>
      </c>
      <c r="H54" s="3">
        <f>IFNA(VLOOKUP(F54,Promocodes!A:E,4,0),"")</f>
        <v>10</v>
      </c>
      <c r="I54" s="3">
        <f t="shared" si="1"/>
        <v>550</v>
      </c>
      <c r="J54" s="5">
        <f t="shared" si="2"/>
        <v>4950</v>
      </c>
      <c r="K54" s="3" t="str">
        <f>IFNA(VLOOKUP(D54,Price!$A$2:$C$18,3,0),"")</f>
        <v>услуга</v>
      </c>
      <c r="L54" s="6">
        <f t="shared" si="3"/>
        <v>7</v>
      </c>
      <c r="M54" s="6">
        <f>IFNA(VLOOKUP(F54,Promocodes!A:B,2,0),"")</f>
        <v>2</v>
      </c>
      <c r="N54" s="3" t="str">
        <f>IFNA(VLOOKUP(M54,Promocodes!G:H,2,0),"")</f>
        <v>Поисковые запросы в Гугле</v>
      </c>
      <c r="O54" s="3" t="str">
        <f>IFNA(VLOOKUP(D54,Price!$E$2:$F$4,2,0),"")</f>
        <v/>
      </c>
      <c r="P54" s="7" t="str">
        <f t="shared" si="4"/>
        <v>с промо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ht="15.75" customHeight="1">
      <c r="A55" s="3">
        <v>652.0</v>
      </c>
      <c r="B55" s="1" t="s">
        <v>16</v>
      </c>
      <c r="C55" s="1" t="s">
        <v>17</v>
      </c>
      <c r="D55" s="1" t="s">
        <v>18</v>
      </c>
      <c r="E55" s="2">
        <v>44220.0</v>
      </c>
      <c r="F55" s="3" t="s">
        <v>34</v>
      </c>
      <c r="G55" s="5">
        <v>1000.0</v>
      </c>
      <c r="H55" s="3">
        <f>IFNA(VLOOKUP(F55,Promocodes!A:E,4,0),"")</f>
        <v>0.15</v>
      </c>
      <c r="I55" s="3">
        <f t="shared" si="1"/>
        <v>1.5</v>
      </c>
      <c r="J55" s="5">
        <f t="shared" si="2"/>
        <v>998.5</v>
      </c>
      <c r="K55" s="3" t="str">
        <f>IFNA(VLOOKUP(D55,Price!$A$2:$C$18,3,0),"")</f>
        <v>товар</v>
      </c>
      <c r="L55" s="6">
        <f t="shared" si="3"/>
        <v>1</v>
      </c>
      <c r="M55" s="6">
        <f>IFNA(VLOOKUP(F55,Promocodes!A:B,2,0),"")</f>
        <v>5</v>
      </c>
      <c r="N55" s="3" t="str">
        <f>IFNA(VLOOKUP(M55,Promocodes!G:H,2,0),"")</f>
        <v>Посты в VK</v>
      </c>
      <c r="O55" s="3">
        <f>IFNA(VLOOKUP(D55,Price!$E$2:$F$4,2,0),"")</f>
        <v>500</v>
      </c>
      <c r="P55" s="7" t="str">
        <f t="shared" si="4"/>
        <v>с промо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ht="15.75" customHeight="1">
      <c r="A56" s="3">
        <v>1659.0</v>
      </c>
      <c r="B56" s="1" t="s">
        <v>16</v>
      </c>
      <c r="C56" s="1" t="s">
        <v>17</v>
      </c>
      <c r="D56" s="1" t="s">
        <v>24</v>
      </c>
      <c r="E56" s="2">
        <v>44253.0</v>
      </c>
      <c r="F56" s="3" t="s">
        <v>34</v>
      </c>
      <c r="G56" s="5">
        <v>4500.0</v>
      </c>
      <c r="H56" s="3">
        <f>IFNA(VLOOKUP(F56,Promocodes!A:E,4,0),"")</f>
        <v>0.15</v>
      </c>
      <c r="I56" s="3">
        <f t="shared" si="1"/>
        <v>6.75</v>
      </c>
      <c r="J56" s="5">
        <f t="shared" si="2"/>
        <v>4493.25</v>
      </c>
      <c r="K56" s="3" t="str">
        <f>IFNA(VLOOKUP(D56,Price!$A$2:$C$18,3,0),"")</f>
        <v>услуга</v>
      </c>
      <c r="L56" s="6">
        <f t="shared" si="3"/>
        <v>2</v>
      </c>
      <c r="M56" s="6">
        <f>IFNA(VLOOKUP(F56,Promocodes!A:B,2,0),"")</f>
        <v>5</v>
      </c>
      <c r="N56" s="3" t="str">
        <f>IFNA(VLOOKUP(M56,Promocodes!G:H,2,0),"")</f>
        <v>Посты в VK</v>
      </c>
      <c r="O56" s="3" t="str">
        <f>IFNA(VLOOKUP(D56,Price!$E$2:$F$4,2,0),"")</f>
        <v/>
      </c>
      <c r="P56" s="7" t="str">
        <f t="shared" si="4"/>
        <v>с промо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ht="15.75" customHeight="1">
      <c r="A57" s="3">
        <v>1715.0</v>
      </c>
      <c r="B57" s="1" t="s">
        <v>16</v>
      </c>
      <c r="C57" s="1" t="s">
        <v>17</v>
      </c>
      <c r="D57" s="1" t="s">
        <v>24</v>
      </c>
      <c r="E57" s="2">
        <v>44255.0</v>
      </c>
      <c r="F57" s="3" t="s">
        <v>34</v>
      </c>
      <c r="G57" s="5">
        <v>4500.0</v>
      </c>
      <c r="H57" s="3">
        <f>IFNA(VLOOKUP(F57,Promocodes!A:E,4,0),"")</f>
        <v>0.15</v>
      </c>
      <c r="I57" s="3">
        <f t="shared" si="1"/>
        <v>6.75</v>
      </c>
      <c r="J57" s="5">
        <f t="shared" si="2"/>
        <v>4493.25</v>
      </c>
      <c r="K57" s="3" t="str">
        <f>IFNA(VLOOKUP(D57,Price!$A$2:$C$18,3,0),"")</f>
        <v>услуга</v>
      </c>
      <c r="L57" s="6">
        <f t="shared" si="3"/>
        <v>2</v>
      </c>
      <c r="M57" s="6">
        <f>IFNA(VLOOKUP(F57,Promocodes!A:B,2,0),"")</f>
        <v>5</v>
      </c>
      <c r="N57" s="3" t="str">
        <f>IFNA(VLOOKUP(M57,Promocodes!G:H,2,0),"")</f>
        <v>Посты в VK</v>
      </c>
      <c r="O57" s="3" t="str">
        <f>IFNA(VLOOKUP(D57,Price!$E$2:$F$4,2,0),"")</f>
        <v/>
      </c>
      <c r="P57" s="7" t="str">
        <f t="shared" si="4"/>
        <v>с промо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ht="15.75" customHeight="1">
      <c r="A58" s="3">
        <v>3368.0</v>
      </c>
      <c r="B58" s="1" t="s">
        <v>16</v>
      </c>
      <c r="C58" s="1" t="s">
        <v>17</v>
      </c>
      <c r="D58" s="1" t="s">
        <v>24</v>
      </c>
      <c r="E58" s="2">
        <v>44313.0</v>
      </c>
      <c r="F58" s="3" t="s">
        <v>34</v>
      </c>
      <c r="G58" s="5">
        <v>4500.0</v>
      </c>
      <c r="H58" s="3">
        <f>IFNA(VLOOKUP(F58,Promocodes!A:E,4,0),"")</f>
        <v>0.15</v>
      </c>
      <c r="I58" s="3">
        <f t="shared" si="1"/>
        <v>6.75</v>
      </c>
      <c r="J58" s="5">
        <f t="shared" si="2"/>
        <v>4493.25</v>
      </c>
      <c r="K58" s="3" t="str">
        <f>IFNA(VLOOKUP(D58,Price!$A$2:$C$18,3,0),"")</f>
        <v>услуга</v>
      </c>
      <c r="L58" s="6">
        <f t="shared" si="3"/>
        <v>4</v>
      </c>
      <c r="M58" s="6">
        <f>IFNA(VLOOKUP(F58,Promocodes!A:B,2,0),"")</f>
        <v>5</v>
      </c>
      <c r="N58" s="3" t="str">
        <f>IFNA(VLOOKUP(M58,Promocodes!G:H,2,0),"")</f>
        <v>Посты в VK</v>
      </c>
      <c r="O58" s="3" t="str">
        <f>IFNA(VLOOKUP(D58,Price!$E$2:$F$4,2,0),"")</f>
        <v/>
      </c>
      <c r="P58" s="7" t="str">
        <f t="shared" si="4"/>
        <v>с промо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ht="15.75" customHeight="1">
      <c r="A59" s="3">
        <v>3432.0</v>
      </c>
      <c r="B59" s="1" t="s">
        <v>16</v>
      </c>
      <c r="C59" s="1" t="s">
        <v>17</v>
      </c>
      <c r="D59" s="1" t="s">
        <v>21</v>
      </c>
      <c r="E59" s="2">
        <v>44316.0</v>
      </c>
      <c r="F59" s="3" t="s">
        <v>34</v>
      </c>
      <c r="G59" s="5">
        <v>3500.0</v>
      </c>
      <c r="H59" s="3">
        <f>IFNA(VLOOKUP(F59,Promocodes!A:E,4,0),"")</f>
        <v>0.15</v>
      </c>
      <c r="I59" s="3">
        <f t="shared" si="1"/>
        <v>5.25</v>
      </c>
      <c r="J59" s="5">
        <f t="shared" si="2"/>
        <v>3494.75</v>
      </c>
      <c r="K59" s="3" t="str">
        <f>IFNA(VLOOKUP(D59,Price!$A$2:$C$18,3,0),"")</f>
        <v>услуга</v>
      </c>
      <c r="L59" s="6">
        <f t="shared" si="3"/>
        <v>4</v>
      </c>
      <c r="M59" s="6">
        <f>IFNA(VLOOKUP(F59,Promocodes!A:B,2,0),"")</f>
        <v>5</v>
      </c>
      <c r="N59" s="3" t="str">
        <f>IFNA(VLOOKUP(M59,Promocodes!G:H,2,0),"")</f>
        <v>Посты в VK</v>
      </c>
      <c r="O59" s="3" t="str">
        <f>IFNA(VLOOKUP(D59,Price!$E$2:$F$4,2,0),"")</f>
        <v/>
      </c>
      <c r="P59" s="7" t="str">
        <f t="shared" si="4"/>
        <v>с промо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ht="15.75" customHeight="1">
      <c r="A60" s="3">
        <v>4912.0</v>
      </c>
      <c r="B60" s="1" t="s">
        <v>16</v>
      </c>
      <c r="C60" s="1" t="s">
        <v>17</v>
      </c>
      <c r="D60" s="1" t="s">
        <v>25</v>
      </c>
      <c r="E60" s="2">
        <v>44369.0</v>
      </c>
      <c r="F60" s="8" t="s">
        <v>34</v>
      </c>
      <c r="G60" s="5">
        <v>300.0</v>
      </c>
      <c r="H60" s="3">
        <f>IFNA(VLOOKUP(F60,Promocodes!A:E,4,0),"")</f>
        <v>0.15</v>
      </c>
      <c r="I60" s="3">
        <f t="shared" si="1"/>
        <v>0.45</v>
      </c>
      <c r="J60" s="5">
        <f t="shared" si="2"/>
        <v>299.55</v>
      </c>
      <c r="K60" s="3" t="str">
        <f>IFNA(VLOOKUP(D60,Price!$A$2:$C$18,3,0),"")</f>
        <v>товар</v>
      </c>
      <c r="L60" s="6">
        <f t="shared" si="3"/>
        <v>6</v>
      </c>
      <c r="M60" s="6">
        <f>IFNA(VLOOKUP(F60,Promocodes!A:B,2,0),"")</f>
        <v>5</v>
      </c>
      <c r="N60" s="3" t="str">
        <f>IFNA(VLOOKUP(M60,Promocodes!G:H,2,0),"")</f>
        <v>Посты в VK</v>
      </c>
      <c r="O60" s="3">
        <f>IFNA(VLOOKUP(D60,Price!$E$2:$F$4,2,0),"")</f>
        <v>150</v>
      </c>
      <c r="P60" s="7" t="str">
        <f t="shared" si="4"/>
        <v>с промо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ht="15.75" customHeight="1">
      <c r="A61" s="3">
        <v>448.0</v>
      </c>
      <c r="B61" s="1" t="s">
        <v>16</v>
      </c>
      <c r="C61" s="1" t="s">
        <v>17</v>
      </c>
      <c r="D61" s="1" t="s">
        <v>24</v>
      </c>
      <c r="E61" s="2">
        <v>44212.0</v>
      </c>
      <c r="F61" s="3" t="s">
        <v>35</v>
      </c>
      <c r="G61" s="5">
        <v>4500.0</v>
      </c>
      <c r="H61" s="3">
        <f>IFNA(VLOOKUP(F61,Promocodes!A:E,4,0),"")</f>
        <v>10</v>
      </c>
      <c r="I61" s="3">
        <f t="shared" si="1"/>
        <v>450</v>
      </c>
      <c r="J61" s="5">
        <f t="shared" si="2"/>
        <v>4050</v>
      </c>
      <c r="K61" s="3" t="str">
        <f>IFNA(VLOOKUP(D61,Price!$A$2:$C$18,3,0),"")</f>
        <v>услуга</v>
      </c>
      <c r="L61" s="6">
        <f t="shared" si="3"/>
        <v>1</v>
      </c>
      <c r="M61" s="6">
        <f>IFNA(VLOOKUP(F61,Promocodes!A:B,2,0),"")</f>
        <v>2</v>
      </c>
      <c r="N61" s="3" t="str">
        <f>IFNA(VLOOKUP(M61,Promocodes!G:H,2,0),"")</f>
        <v>Поисковые запросы в Гугле</v>
      </c>
      <c r="O61" s="3" t="str">
        <f>IFNA(VLOOKUP(D61,Price!$E$2:$F$4,2,0),"")</f>
        <v/>
      </c>
      <c r="P61" s="7" t="str">
        <f t="shared" si="4"/>
        <v>с промо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ht="15.75" customHeight="1">
      <c r="A62" s="3">
        <v>1539.0</v>
      </c>
      <c r="B62" s="1" t="s">
        <v>16</v>
      </c>
      <c r="C62" s="1" t="s">
        <v>17</v>
      </c>
      <c r="D62" s="1" t="s">
        <v>24</v>
      </c>
      <c r="E62" s="2">
        <v>44249.0</v>
      </c>
      <c r="F62" s="3" t="s">
        <v>35</v>
      </c>
      <c r="G62" s="5">
        <v>4500.0</v>
      </c>
      <c r="H62" s="3">
        <f>IFNA(VLOOKUP(F62,Promocodes!A:E,4,0),"")</f>
        <v>10</v>
      </c>
      <c r="I62" s="3">
        <f t="shared" si="1"/>
        <v>450</v>
      </c>
      <c r="J62" s="5">
        <f t="shared" si="2"/>
        <v>4050</v>
      </c>
      <c r="K62" s="3" t="str">
        <f>IFNA(VLOOKUP(D62,Price!$A$2:$C$18,3,0),"")</f>
        <v>услуга</v>
      </c>
      <c r="L62" s="6">
        <f t="shared" si="3"/>
        <v>2</v>
      </c>
      <c r="M62" s="6">
        <f>IFNA(VLOOKUP(F62,Promocodes!A:B,2,0),"")</f>
        <v>2</v>
      </c>
      <c r="N62" s="3" t="str">
        <f>IFNA(VLOOKUP(M62,Promocodes!G:H,2,0),"")</f>
        <v>Поисковые запросы в Гугле</v>
      </c>
      <c r="O62" s="3" t="str">
        <f>IFNA(VLOOKUP(D62,Price!$E$2:$F$4,2,0),"")</f>
        <v/>
      </c>
      <c r="P62" s="7" t="str">
        <f t="shared" si="4"/>
        <v>с промо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ht="15.75" customHeight="1">
      <c r="A63" s="3">
        <v>2532.0</v>
      </c>
      <c r="B63" s="1" t="s">
        <v>16</v>
      </c>
      <c r="C63" s="1" t="s">
        <v>17</v>
      </c>
      <c r="D63" s="1" t="s">
        <v>24</v>
      </c>
      <c r="E63" s="2">
        <v>44282.0</v>
      </c>
      <c r="F63" s="3" t="s">
        <v>35</v>
      </c>
      <c r="G63" s="5">
        <v>4500.0</v>
      </c>
      <c r="H63" s="3">
        <f>IFNA(VLOOKUP(F63,Promocodes!A:E,4,0),"")</f>
        <v>10</v>
      </c>
      <c r="I63" s="3">
        <f t="shared" si="1"/>
        <v>450</v>
      </c>
      <c r="J63" s="5">
        <f t="shared" si="2"/>
        <v>4050</v>
      </c>
      <c r="K63" s="3" t="str">
        <f>IFNA(VLOOKUP(D63,Price!$A$2:$C$18,3,0),"")</f>
        <v>услуга</v>
      </c>
      <c r="L63" s="6">
        <f t="shared" si="3"/>
        <v>3</v>
      </c>
      <c r="M63" s="6">
        <f>IFNA(VLOOKUP(F63,Promocodes!A:B,2,0),"")</f>
        <v>2</v>
      </c>
      <c r="N63" s="3" t="str">
        <f>IFNA(VLOOKUP(M63,Promocodes!G:H,2,0),"")</f>
        <v>Поисковые запросы в Гугле</v>
      </c>
      <c r="O63" s="3" t="str">
        <f>IFNA(VLOOKUP(D63,Price!$E$2:$F$4,2,0),"")</f>
        <v/>
      </c>
      <c r="P63" s="7" t="str">
        <f t="shared" si="4"/>
        <v>с промо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ht="15.75" customHeight="1">
      <c r="A64" s="3">
        <v>3275.0</v>
      </c>
      <c r="B64" s="1" t="s">
        <v>16</v>
      </c>
      <c r="C64" s="1" t="s">
        <v>17</v>
      </c>
      <c r="D64" s="1" t="s">
        <v>24</v>
      </c>
      <c r="E64" s="2">
        <v>44310.0</v>
      </c>
      <c r="F64" s="3" t="s">
        <v>35</v>
      </c>
      <c r="G64" s="5">
        <v>4500.0</v>
      </c>
      <c r="H64" s="3">
        <f>IFNA(VLOOKUP(F64,Promocodes!A:E,4,0),"")</f>
        <v>10</v>
      </c>
      <c r="I64" s="3">
        <f t="shared" si="1"/>
        <v>450</v>
      </c>
      <c r="J64" s="5">
        <f t="shared" si="2"/>
        <v>4050</v>
      </c>
      <c r="K64" s="3" t="str">
        <f>IFNA(VLOOKUP(D64,Price!$A$2:$C$18,3,0),"")</f>
        <v>услуга</v>
      </c>
      <c r="L64" s="6">
        <f t="shared" si="3"/>
        <v>4</v>
      </c>
      <c r="M64" s="6">
        <f>IFNA(VLOOKUP(F64,Promocodes!A:B,2,0),"")</f>
        <v>2</v>
      </c>
      <c r="N64" s="3" t="str">
        <f>IFNA(VLOOKUP(M64,Promocodes!G:H,2,0),"")</f>
        <v>Поисковые запросы в Гугле</v>
      </c>
      <c r="O64" s="3" t="str">
        <f>IFNA(VLOOKUP(D64,Price!$E$2:$F$4,2,0),"")</f>
        <v/>
      </c>
      <c r="P64" s="7" t="str">
        <f t="shared" si="4"/>
        <v>с промо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ht="15.75" customHeight="1">
      <c r="A65" s="3">
        <v>3759.0</v>
      </c>
      <c r="B65" s="1" t="s">
        <v>16</v>
      </c>
      <c r="C65" s="1" t="s">
        <v>17</v>
      </c>
      <c r="D65" s="1" t="s">
        <v>24</v>
      </c>
      <c r="E65" s="2">
        <v>44328.0</v>
      </c>
      <c r="F65" s="3" t="s">
        <v>35</v>
      </c>
      <c r="G65" s="5">
        <v>4500.0</v>
      </c>
      <c r="H65" s="3">
        <f>IFNA(VLOOKUP(F65,Promocodes!A:E,4,0),"")</f>
        <v>10</v>
      </c>
      <c r="I65" s="3">
        <f t="shared" si="1"/>
        <v>450</v>
      </c>
      <c r="J65" s="5">
        <f t="shared" si="2"/>
        <v>4050</v>
      </c>
      <c r="K65" s="3" t="str">
        <f>IFNA(VLOOKUP(D65,Price!$A$2:$C$18,3,0),"")</f>
        <v>услуга</v>
      </c>
      <c r="L65" s="6">
        <f t="shared" si="3"/>
        <v>5</v>
      </c>
      <c r="M65" s="6">
        <f>IFNA(VLOOKUP(F65,Promocodes!A:B,2,0),"")</f>
        <v>2</v>
      </c>
      <c r="N65" s="3" t="str">
        <f>IFNA(VLOOKUP(M65,Promocodes!G:H,2,0),"")</f>
        <v>Поисковые запросы в Гугле</v>
      </c>
      <c r="O65" s="3" t="str">
        <f>IFNA(VLOOKUP(D65,Price!$E$2:$F$4,2,0),"")</f>
        <v/>
      </c>
      <c r="P65" s="7" t="str">
        <f t="shared" si="4"/>
        <v>с промо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ht="15.75" customHeight="1">
      <c r="A66" s="3">
        <v>4789.0</v>
      </c>
      <c r="B66" s="1" t="s">
        <v>16</v>
      </c>
      <c r="C66" s="1" t="s">
        <v>17</v>
      </c>
      <c r="D66" s="1" t="s">
        <v>21</v>
      </c>
      <c r="E66" s="2">
        <v>44365.0</v>
      </c>
      <c r="F66" s="8" t="s">
        <v>35</v>
      </c>
      <c r="G66" s="5">
        <v>3500.0</v>
      </c>
      <c r="H66" s="3">
        <f>IFNA(VLOOKUP(F66,Promocodes!A:E,4,0),"")</f>
        <v>10</v>
      </c>
      <c r="I66" s="3">
        <f t="shared" si="1"/>
        <v>350</v>
      </c>
      <c r="J66" s="5">
        <f t="shared" si="2"/>
        <v>3150</v>
      </c>
      <c r="K66" s="3" t="str">
        <f>IFNA(VLOOKUP(D66,Price!$A$2:$C$18,3,0),"")</f>
        <v>услуга</v>
      </c>
      <c r="L66" s="6">
        <f t="shared" si="3"/>
        <v>6</v>
      </c>
      <c r="M66" s="6">
        <f>IFNA(VLOOKUP(F66,Promocodes!A:B,2,0),"")</f>
        <v>2</v>
      </c>
      <c r="N66" s="3" t="str">
        <f>IFNA(VLOOKUP(M66,Promocodes!G:H,2,0),"")</f>
        <v>Поисковые запросы в Гугле</v>
      </c>
      <c r="O66" s="3" t="str">
        <f>IFNA(VLOOKUP(D66,Price!$E$2:$F$4,2,0),"")</f>
        <v/>
      </c>
      <c r="P66" s="7" t="str">
        <f t="shared" si="4"/>
        <v>с промо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ht="15.75" customHeight="1">
      <c r="A67" s="3">
        <v>431.0</v>
      </c>
      <c r="B67" s="1" t="s">
        <v>16</v>
      </c>
      <c r="C67" s="1" t="s">
        <v>17</v>
      </c>
      <c r="D67" s="1" t="s">
        <v>23</v>
      </c>
      <c r="E67" s="2">
        <v>44212.0</v>
      </c>
      <c r="F67" s="3" t="s">
        <v>36</v>
      </c>
      <c r="G67" s="5">
        <v>5500.0</v>
      </c>
      <c r="H67" s="3">
        <f>IFNA(VLOOKUP(F67,Promocodes!A:E,4,0),"")</f>
        <v>0.1</v>
      </c>
      <c r="I67" s="3">
        <f t="shared" si="1"/>
        <v>5.5</v>
      </c>
      <c r="J67" s="5">
        <f t="shared" si="2"/>
        <v>5494.5</v>
      </c>
      <c r="K67" s="3" t="str">
        <f>IFNA(VLOOKUP(D67,Price!$A$2:$C$18,3,0),"")</f>
        <v>услуга</v>
      </c>
      <c r="L67" s="6">
        <f t="shared" si="3"/>
        <v>1</v>
      </c>
      <c r="M67" s="6">
        <f>IFNA(VLOOKUP(F67,Promocodes!A:B,2,0),"")</f>
        <v>1</v>
      </c>
      <c r="N67" s="3" t="str">
        <f>IFNA(VLOOKUP(M67,Promocodes!G:H,2,0),"")</f>
        <v>Обещаем скидки</v>
      </c>
      <c r="O67" s="3" t="str">
        <f>IFNA(VLOOKUP(D67,Price!$E$2:$F$4,2,0),"")</f>
        <v/>
      </c>
      <c r="P67" s="7" t="str">
        <f t="shared" si="4"/>
        <v>с промо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ht="15.75" customHeight="1">
      <c r="A68" s="3">
        <v>1533.0</v>
      </c>
      <c r="B68" s="1" t="s">
        <v>16</v>
      </c>
      <c r="C68" s="1" t="s">
        <v>17</v>
      </c>
      <c r="D68" s="1" t="s">
        <v>21</v>
      </c>
      <c r="E68" s="2">
        <v>44249.0</v>
      </c>
      <c r="F68" s="3" t="s">
        <v>36</v>
      </c>
      <c r="G68" s="5">
        <v>3500.0</v>
      </c>
      <c r="H68" s="3">
        <f>IFNA(VLOOKUP(F68,Promocodes!A:E,4,0),"")</f>
        <v>0.1</v>
      </c>
      <c r="I68" s="3">
        <f t="shared" si="1"/>
        <v>3.5</v>
      </c>
      <c r="J68" s="5">
        <f t="shared" si="2"/>
        <v>3496.5</v>
      </c>
      <c r="K68" s="3" t="str">
        <f>IFNA(VLOOKUP(D68,Price!$A$2:$C$18,3,0),"")</f>
        <v>услуга</v>
      </c>
      <c r="L68" s="6">
        <f t="shared" si="3"/>
        <v>2</v>
      </c>
      <c r="M68" s="6">
        <f>IFNA(VLOOKUP(F68,Promocodes!A:B,2,0),"")</f>
        <v>1</v>
      </c>
      <c r="N68" s="3" t="str">
        <f>IFNA(VLOOKUP(M68,Promocodes!G:H,2,0),"")</f>
        <v>Обещаем скидки</v>
      </c>
      <c r="O68" s="3" t="str">
        <f>IFNA(VLOOKUP(D68,Price!$E$2:$F$4,2,0),"")</f>
        <v/>
      </c>
      <c r="P68" s="7" t="str">
        <f t="shared" si="4"/>
        <v>с промо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ht="15.75" customHeight="1">
      <c r="A69" s="3">
        <v>2513.0</v>
      </c>
      <c r="B69" s="1" t="s">
        <v>16</v>
      </c>
      <c r="C69" s="1" t="s">
        <v>17</v>
      </c>
      <c r="D69" s="1" t="s">
        <v>23</v>
      </c>
      <c r="E69" s="2">
        <v>44281.0</v>
      </c>
      <c r="F69" s="3" t="s">
        <v>36</v>
      </c>
      <c r="G69" s="5">
        <v>5500.0</v>
      </c>
      <c r="H69" s="3">
        <f>IFNA(VLOOKUP(F69,Promocodes!A:E,4,0),"")</f>
        <v>0.1</v>
      </c>
      <c r="I69" s="3">
        <f t="shared" si="1"/>
        <v>5.5</v>
      </c>
      <c r="J69" s="5">
        <f t="shared" si="2"/>
        <v>5494.5</v>
      </c>
      <c r="K69" s="3" t="str">
        <f>IFNA(VLOOKUP(D69,Price!$A$2:$C$18,3,0),"")</f>
        <v>услуга</v>
      </c>
      <c r="L69" s="6">
        <f t="shared" si="3"/>
        <v>3</v>
      </c>
      <c r="M69" s="6">
        <f>IFNA(VLOOKUP(F69,Promocodes!A:B,2,0),"")</f>
        <v>1</v>
      </c>
      <c r="N69" s="3" t="str">
        <f>IFNA(VLOOKUP(M69,Promocodes!G:H,2,0),"")</f>
        <v>Обещаем скидки</v>
      </c>
      <c r="O69" s="3" t="str">
        <f>IFNA(VLOOKUP(D69,Price!$E$2:$F$4,2,0),"")</f>
        <v/>
      </c>
      <c r="P69" s="7" t="str">
        <f t="shared" si="4"/>
        <v>с промо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ht="15.75" customHeight="1">
      <c r="A70" s="3">
        <v>3254.0</v>
      </c>
      <c r="B70" s="1" t="s">
        <v>16</v>
      </c>
      <c r="C70" s="1" t="s">
        <v>17</v>
      </c>
      <c r="D70" s="1" t="s">
        <v>23</v>
      </c>
      <c r="E70" s="2">
        <v>44309.0</v>
      </c>
      <c r="F70" s="3" t="s">
        <v>36</v>
      </c>
      <c r="G70" s="5">
        <v>5500.0</v>
      </c>
      <c r="H70" s="3">
        <f>IFNA(VLOOKUP(F70,Promocodes!A:E,4,0),"")</f>
        <v>0.1</v>
      </c>
      <c r="I70" s="3">
        <f t="shared" si="1"/>
        <v>5.5</v>
      </c>
      <c r="J70" s="5">
        <f t="shared" si="2"/>
        <v>5494.5</v>
      </c>
      <c r="K70" s="3" t="str">
        <f>IFNA(VLOOKUP(D70,Price!$A$2:$C$18,3,0),"")</f>
        <v>услуга</v>
      </c>
      <c r="L70" s="6">
        <f t="shared" si="3"/>
        <v>4</v>
      </c>
      <c r="M70" s="6">
        <f>IFNA(VLOOKUP(F70,Promocodes!A:B,2,0),"")</f>
        <v>1</v>
      </c>
      <c r="N70" s="3" t="str">
        <f>IFNA(VLOOKUP(M70,Promocodes!G:H,2,0),"")</f>
        <v>Обещаем скидки</v>
      </c>
      <c r="O70" s="3" t="str">
        <f>IFNA(VLOOKUP(D70,Price!$E$2:$F$4,2,0),"")</f>
        <v/>
      </c>
      <c r="P70" s="7" t="str">
        <f t="shared" si="4"/>
        <v>с промо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ht="15.75" customHeight="1">
      <c r="A71" s="3">
        <v>3750.0</v>
      </c>
      <c r="B71" s="1" t="s">
        <v>16</v>
      </c>
      <c r="C71" s="1" t="s">
        <v>17</v>
      </c>
      <c r="D71" s="1" t="s">
        <v>24</v>
      </c>
      <c r="E71" s="2">
        <v>44328.0</v>
      </c>
      <c r="F71" s="3" t="s">
        <v>36</v>
      </c>
      <c r="G71" s="5">
        <v>4500.0</v>
      </c>
      <c r="H71" s="3">
        <f>IFNA(VLOOKUP(F71,Promocodes!A:E,4,0),"")</f>
        <v>0.1</v>
      </c>
      <c r="I71" s="3">
        <f t="shared" si="1"/>
        <v>4.5</v>
      </c>
      <c r="J71" s="5">
        <f t="shared" si="2"/>
        <v>4495.5</v>
      </c>
      <c r="K71" s="3" t="str">
        <f>IFNA(VLOOKUP(D71,Price!$A$2:$C$18,3,0),"")</f>
        <v>услуга</v>
      </c>
      <c r="L71" s="6">
        <f t="shared" si="3"/>
        <v>5</v>
      </c>
      <c r="M71" s="6">
        <f>IFNA(VLOOKUP(F71,Promocodes!A:B,2,0),"")</f>
        <v>1</v>
      </c>
      <c r="N71" s="3" t="str">
        <f>IFNA(VLOOKUP(M71,Promocodes!G:H,2,0),"")</f>
        <v>Обещаем скидки</v>
      </c>
      <c r="O71" s="3" t="str">
        <f>IFNA(VLOOKUP(D71,Price!$E$2:$F$4,2,0),"")</f>
        <v/>
      </c>
      <c r="P71" s="7" t="str">
        <f t="shared" si="4"/>
        <v>с промо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ht="15.75" customHeight="1">
      <c r="A72" s="3">
        <v>4777.0</v>
      </c>
      <c r="B72" s="1" t="s">
        <v>16</v>
      </c>
      <c r="C72" s="1" t="s">
        <v>17</v>
      </c>
      <c r="D72" s="1" t="s">
        <v>23</v>
      </c>
      <c r="E72" s="2">
        <v>44364.0</v>
      </c>
      <c r="F72" s="8" t="s">
        <v>36</v>
      </c>
      <c r="G72" s="5">
        <v>5500.0</v>
      </c>
      <c r="H72" s="3">
        <f>IFNA(VLOOKUP(F72,Promocodes!A:E,4,0),"")</f>
        <v>0.1</v>
      </c>
      <c r="I72" s="3">
        <f t="shared" si="1"/>
        <v>5.5</v>
      </c>
      <c r="J72" s="5">
        <f t="shared" si="2"/>
        <v>5494.5</v>
      </c>
      <c r="K72" s="3" t="str">
        <f>IFNA(VLOOKUP(D72,Price!$A$2:$C$18,3,0),"")</f>
        <v>услуга</v>
      </c>
      <c r="L72" s="6">
        <f t="shared" si="3"/>
        <v>6</v>
      </c>
      <c r="M72" s="6">
        <f>IFNA(VLOOKUP(F72,Promocodes!A:B,2,0),"")</f>
        <v>1</v>
      </c>
      <c r="N72" s="3" t="str">
        <f>IFNA(VLOOKUP(M72,Promocodes!G:H,2,0),"")</f>
        <v>Обещаем скидки</v>
      </c>
      <c r="O72" s="3" t="str">
        <f>IFNA(VLOOKUP(D72,Price!$E$2:$F$4,2,0),"")</f>
        <v/>
      </c>
      <c r="P72" s="7" t="str">
        <f t="shared" si="4"/>
        <v>с промо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ht="15.75" customHeight="1">
      <c r="A73" s="3">
        <v>938.0</v>
      </c>
      <c r="B73" s="1" t="s">
        <v>16</v>
      </c>
      <c r="C73" s="1" t="s">
        <v>17</v>
      </c>
      <c r="D73" s="1" t="s">
        <v>23</v>
      </c>
      <c r="E73" s="2">
        <v>44230.0</v>
      </c>
      <c r="F73" s="3" t="s">
        <v>37</v>
      </c>
      <c r="G73" s="5">
        <v>5500.0</v>
      </c>
      <c r="H73" s="3">
        <f>IFNA(VLOOKUP(F73,Promocodes!A:E,4,0),"")</f>
        <v>15</v>
      </c>
      <c r="I73" s="3">
        <f t="shared" si="1"/>
        <v>825</v>
      </c>
      <c r="J73" s="5">
        <f t="shared" si="2"/>
        <v>4675</v>
      </c>
      <c r="K73" s="3" t="str">
        <f>IFNA(VLOOKUP(D73,Price!$A$2:$C$18,3,0),"")</f>
        <v>услуга</v>
      </c>
      <c r="L73" s="6">
        <f t="shared" si="3"/>
        <v>2</v>
      </c>
      <c r="M73" s="6">
        <f>IFNA(VLOOKUP(F73,Promocodes!A:B,2,0),"")</f>
        <v>7</v>
      </c>
      <c r="N73" s="3" t="str">
        <f>IFNA(VLOOKUP(M73,Promocodes!G:H,2,0),"")</f>
        <v>Сторис в VK</v>
      </c>
      <c r="O73" s="3" t="str">
        <f>IFNA(VLOOKUP(D73,Price!$E$2:$F$4,2,0),"")</f>
        <v/>
      </c>
      <c r="P73" s="7" t="str">
        <f t="shared" si="4"/>
        <v>с промо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ht="15.75" customHeight="1">
      <c r="A74" s="3">
        <v>1885.0</v>
      </c>
      <c r="B74" s="1" t="s">
        <v>16</v>
      </c>
      <c r="C74" s="1" t="s">
        <v>17</v>
      </c>
      <c r="D74" s="1" t="s">
        <v>21</v>
      </c>
      <c r="E74" s="2">
        <v>44260.0</v>
      </c>
      <c r="F74" s="3" t="s">
        <v>37</v>
      </c>
      <c r="G74" s="5">
        <v>3500.0</v>
      </c>
      <c r="H74" s="3">
        <f>IFNA(VLOOKUP(F74,Promocodes!A:E,4,0),"")</f>
        <v>15</v>
      </c>
      <c r="I74" s="3">
        <f t="shared" si="1"/>
        <v>525</v>
      </c>
      <c r="J74" s="5">
        <f t="shared" si="2"/>
        <v>2975</v>
      </c>
      <c r="K74" s="3" t="str">
        <f>IFNA(VLOOKUP(D74,Price!$A$2:$C$18,3,0),"")</f>
        <v>услуга</v>
      </c>
      <c r="L74" s="6">
        <f t="shared" si="3"/>
        <v>3</v>
      </c>
      <c r="M74" s="6">
        <f>IFNA(VLOOKUP(F74,Promocodes!A:B,2,0),"")</f>
        <v>7</v>
      </c>
      <c r="N74" s="3" t="str">
        <f>IFNA(VLOOKUP(M74,Promocodes!G:H,2,0),"")</f>
        <v>Сторис в VK</v>
      </c>
      <c r="O74" s="3" t="str">
        <f>IFNA(VLOOKUP(D74,Price!$E$2:$F$4,2,0),"")</f>
        <v/>
      </c>
      <c r="P74" s="7" t="str">
        <f t="shared" si="4"/>
        <v>с промо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ht="15.75" customHeight="1">
      <c r="A75" s="3">
        <v>2645.0</v>
      </c>
      <c r="B75" s="1" t="s">
        <v>16</v>
      </c>
      <c r="C75" s="1" t="s">
        <v>17</v>
      </c>
      <c r="D75" s="1" t="s">
        <v>21</v>
      </c>
      <c r="E75" s="2">
        <v>44286.0</v>
      </c>
      <c r="F75" s="3" t="s">
        <v>37</v>
      </c>
      <c r="G75" s="5">
        <v>3500.0</v>
      </c>
      <c r="H75" s="3">
        <f>IFNA(VLOOKUP(F75,Promocodes!A:E,4,0),"")</f>
        <v>15</v>
      </c>
      <c r="I75" s="3">
        <f t="shared" si="1"/>
        <v>525</v>
      </c>
      <c r="J75" s="5">
        <f t="shared" si="2"/>
        <v>2975</v>
      </c>
      <c r="K75" s="3" t="str">
        <f>IFNA(VLOOKUP(D75,Price!$A$2:$C$18,3,0),"")</f>
        <v>услуга</v>
      </c>
      <c r="L75" s="6">
        <f t="shared" si="3"/>
        <v>3</v>
      </c>
      <c r="M75" s="6">
        <f>IFNA(VLOOKUP(F75,Promocodes!A:B,2,0),"")</f>
        <v>7</v>
      </c>
      <c r="N75" s="3" t="str">
        <f>IFNA(VLOOKUP(M75,Promocodes!G:H,2,0),"")</f>
        <v>Сторис в VK</v>
      </c>
      <c r="O75" s="3" t="str">
        <f>IFNA(VLOOKUP(D75,Price!$E$2:$F$4,2,0),"")</f>
        <v/>
      </c>
      <c r="P75" s="7" t="str">
        <f t="shared" si="4"/>
        <v>с промо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ht="15.75" customHeight="1">
      <c r="A76" s="3">
        <v>3967.0</v>
      </c>
      <c r="B76" s="1" t="s">
        <v>16</v>
      </c>
      <c r="C76" s="1" t="s">
        <v>17</v>
      </c>
      <c r="D76" s="1" t="s">
        <v>23</v>
      </c>
      <c r="E76" s="2">
        <v>44336.0</v>
      </c>
      <c r="F76" s="3" t="s">
        <v>37</v>
      </c>
      <c r="G76" s="5">
        <v>5500.0</v>
      </c>
      <c r="H76" s="3">
        <f>IFNA(VLOOKUP(F76,Promocodes!A:E,4,0),"")</f>
        <v>15</v>
      </c>
      <c r="I76" s="3">
        <f t="shared" si="1"/>
        <v>825</v>
      </c>
      <c r="J76" s="5">
        <f t="shared" si="2"/>
        <v>4675</v>
      </c>
      <c r="K76" s="3" t="str">
        <f>IFNA(VLOOKUP(D76,Price!$A$2:$C$18,3,0),"")</f>
        <v>услуга</v>
      </c>
      <c r="L76" s="6">
        <f t="shared" si="3"/>
        <v>5</v>
      </c>
      <c r="M76" s="6">
        <f>IFNA(VLOOKUP(F76,Promocodes!A:B,2,0),"")</f>
        <v>7</v>
      </c>
      <c r="N76" s="3" t="str">
        <f>IFNA(VLOOKUP(M76,Promocodes!G:H,2,0),"")</f>
        <v>Сторис в VK</v>
      </c>
      <c r="O76" s="3" t="str">
        <f>IFNA(VLOOKUP(D76,Price!$E$2:$F$4,2,0),"")</f>
        <v/>
      </c>
      <c r="P76" s="7" t="str">
        <f t="shared" si="4"/>
        <v>с промо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ht="15.75" customHeight="1">
      <c r="A77" s="3">
        <v>5102.0</v>
      </c>
      <c r="B77" s="1" t="s">
        <v>16</v>
      </c>
      <c r="C77" s="1" t="s">
        <v>22</v>
      </c>
      <c r="D77" s="1" t="s">
        <v>23</v>
      </c>
      <c r="E77" s="2">
        <v>44375.0</v>
      </c>
      <c r="F77" s="8" t="s">
        <v>37</v>
      </c>
      <c r="G77" s="5">
        <v>5500.0</v>
      </c>
      <c r="H77" s="3">
        <f>IFNA(VLOOKUP(F77,Promocodes!A:E,4,0),"")</f>
        <v>15</v>
      </c>
      <c r="I77" s="3">
        <f t="shared" si="1"/>
        <v>825</v>
      </c>
      <c r="J77" s="5">
        <f t="shared" si="2"/>
        <v>4675</v>
      </c>
      <c r="K77" s="3" t="str">
        <f>IFNA(VLOOKUP(D77,Price!$A$2:$C$18,3,0),"")</f>
        <v>услуга</v>
      </c>
      <c r="L77" s="6">
        <f t="shared" si="3"/>
        <v>6</v>
      </c>
      <c r="M77" s="6">
        <f>IFNA(VLOOKUP(F77,Promocodes!A:B,2,0),"")</f>
        <v>7</v>
      </c>
      <c r="N77" s="3" t="str">
        <f>IFNA(VLOOKUP(M77,Promocodes!G:H,2,0),"")</f>
        <v>Сторис в VK</v>
      </c>
      <c r="O77" s="3" t="str">
        <f>IFNA(VLOOKUP(D77,Price!$E$2:$F$4,2,0),"")</f>
        <v/>
      </c>
      <c r="P77" s="7" t="str">
        <f t="shared" si="4"/>
        <v>с промо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ht="15.75" customHeight="1">
      <c r="A78" s="3">
        <v>291.0</v>
      </c>
      <c r="B78" s="1" t="s">
        <v>16</v>
      </c>
      <c r="C78" s="1" t="s">
        <v>17</v>
      </c>
      <c r="D78" s="1" t="s">
        <v>21</v>
      </c>
      <c r="E78" s="2">
        <v>44207.0</v>
      </c>
      <c r="F78" s="3" t="s">
        <v>38</v>
      </c>
      <c r="G78" s="5">
        <v>3500.0</v>
      </c>
      <c r="H78" s="3">
        <f>IFNA(VLOOKUP(F78,Promocodes!A:E,4,0),"")</f>
        <v>0.15</v>
      </c>
      <c r="I78" s="3">
        <f t="shared" si="1"/>
        <v>5.25</v>
      </c>
      <c r="J78" s="5">
        <f t="shared" si="2"/>
        <v>3494.75</v>
      </c>
      <c r="K78" s="3" t="str">
        <f>IFNA(VLOOKUP(D78,Price!$A$2:$C$18,3,0),"")</f>
        <v>услуга</v>
      </c>
      <c r="L78" s="6">
        <f t="shared" si="3"/>
        <v>1</v>
      </c>
      <c r="M78" s="6">
        <f>IFNA(VLOOKUP(F78,Promocodes!A:B,2,0),"")</f>
        <v>5</v>
      </c>
      <c r="N78" s="3" t="str">
        <f>IFNA(VLOOKUP(M78,Promocodes!G:H,2,0),"")</f>
        <v>Посты в VK</v>
      </c>
      <c r="O78" s="3" t="str">
        <f>IFNA(VLOOKUP(D78,Price!$E$2:$F$4,2,0),"")</f>
        <v/>
      </c>
      <c r="P78" s="7" t="str">
        <f t="shared" si="4"/>
        <v>с промо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ht="15.75" customHeight="1">
      <c r="A79" s="3">
        <v>1438.0</v>
      </c>
      <c r="B79" s="1" t="s">
        <v>16</v>
      </c>
      <c r="C79" s="1" t="s">
        <v>17</v>
      </c>
      <c r="D79" s="1" t="s">
        <v>24</v>
      </c>
      <c r="E79" s="2">
        <v>44246.0</v>
      </c>
      <c r="F79" s="3" t="s">
        <v>38</v>
      </c>
      <c r="G79" s="5">
        <v>4500.0</v>
      </c>
      <c r="H79" s="3">
        <f>IFNA(VLOOKUP(F79,Promocodes!A:E,4,0),"")</f>
        <v>0.15</v>
      </c>
      <c r="I79" s="3">
        <f t="shared" si="1"/>
        <v>6.75</v>
      </c>
      <c r="J79" s="5">
        <f t="shared" si="2"/>
        <v>4493.25</v>
      </c>
      <c r="K79" s="3" t="str">
        <f>IFNA(VLOOKUP(D79,Price!$A$2:$C$18,3,0),"")</f>
        <v>услуга</v>
      </c>
      <c r="L79" s="6">
        <f t="shared" si="3"/>
        <v>2</v>
      </c>
      <c r="M79" s="6">
        <f>IFNA(VLOOKUP(F79,Promocodes!A:B,2,0),"")</f>
        <v>5</v>
      </c>
      <c r="N79" s="3" t="str">
        <f>IFNA(VLOOKUP(M79,Promocodes!G:H,2,0),"")</f>
        <v>Посты в VK</v>
      </c>
      <c r="O79" s="3" t="str">
        <f>IFNA(VLOOKUP(D79,Price!$E$2:$F$4,2,0),"")</f>
        <v/>
      </c>
      <c r="P79" s="7" t="str">
        <f t="shared" si="4"/>
        <v>с промо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ht="15.75" customHeight="1">
      <c r="A80" s="3">
        <v>2332.0</v>
      </c>
      <c r="B80" s="1" t="s">
        <v>16</v>
      </c>
      <c r="C80" s="1" t="s">
        <v>17</v>
      </c>
      <c r="D80" s="1" t="s">
        <v>21</v>
      </c>
      <c r="E80" s="2">
        <v>44275.0</v>
      </c>
      <c r="F80" s="3" t="s">
        <v>38</v>
      </c>
      <c r="G80" s="5">
        <v>3500.0</v>
      </c>
      <c r="H80" s="3">
        <f>IFNA(VLOOKUP(F80,Promocodes!A:E,4,0),"")</f>
        <v>0.15</v>
      </c>
      <c r="I80" s="3">
        <f t="shared" si="1"/>
        <v>5.25</v>
      </c>
      <c r="J80" s="5">
        <f t="shared" si="2"/>
        <v>3494.75</v>
      </c>
      <c r="K80" s="3" t="str">
        <f>IFNA(VLOOKUP(D80,Price!$A$2:$C$18,3,0),"")</f>
        <v>услуга</v>
      </c>
      <c r="L80" s="6">
        <f t="shared" si="3"/>
        <v>3</v>
      </c>
      <c r="M80" s="6">
        <f>IFNA(VLOOKUP(F80,Promocodes!A:B,2,0),"")</f>
        <v>5</v>
      </c>
      <c r="N80" s="3" t="str">
        <f>IFNA(VLOOKUP(M80,Promocodes!G:H,2,0),"")</f>
        <v>Посты в VK</v>
      </c>
      <c r="O80" s="3" t="str">
        <f>IFNA(VLOOKUP(D80,Price!$E$2:$F$4,2,0),"")</f>
        <v/>
      </c>
      <c r="P80" s="7" t="str">
        <f t="shared" si="4"/>
        <v>с промо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ht="15.75" customHeight="1">
      <c r="A81" s="3">
        <v>3073.0</v>
      </c>
      <c r="B81" s="1" t="s">
        <v>16</v>
      </c>
      <c r="C81" s="1" t="s">
        <v>17</v>
      </c>
      <c r="D81" s="1" t="s">
        <v>21</v>
      </c>
      <c r="E81" s="2">
        <v>44302.0</v>
      </c>
      <c r="F81" s="3" t="s">
        <v>38</v>
      </c>
      <c r="G81" s="5">
        <v>3500.0</v>
      </c>
      <c r="H81" s="3">
        <f>IFNA(VLOOKUP(F81,Promocodes!A:E,4,0),"")</f>
        <v>0.15</v>
      </c>
      <c r="I81" s="3">
        <f t="shared" si="1"/>
        <v>5.25</v>
      </c>
      <c r="J81" s="5">
        <f t="shared" si="2"/>
        <v>3494.75</v>
      </c>
      <c r="K81" s="3" t="str">
        <f>IFNA(VLOOKUP(D81,Price!$A$2:$C$18,3,0),"")</f>
        <v>услуга</v>
      </c>
      <c r="L81" s="6">
        <f t="shared" si="3"/>
        <v>4</v>
      </c>
      <c r="M81" s="6">
        <f>IFNA(VLOOKUP(F81,Promocodes!A:B,2,0),"")</f>
        <v>5</v>
      </c>
      <c r="N81" s="3" t="str">
        <f>IFNA(VLOOKUP(M81,Promocodes!G:H,2,0),"")</f>
        <v>Посты в VK</v>
      </c>
      <c r="O81" s="3" t="str">
        <f>IFNA(VLOOKUP(D81,Price!$E$2:$F$4,2,0),"")</f>
        <v/>
      </c>
      <c r="P81" s="7" t="str">
        <f t="shared" si="4"/>
        <v>с промо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ht="15.75" customHeight="1">
      <c r="A82" s="3">
        <v>3666.0</v>
      </c>
      <c r="B82" s="1" t="s">
        <v>16</v>
      </c>
      <c r="C82" s="1" t="s">
        <v>17</v>
      </c>
      <c r="D82" s="1" t="s">
        <v>24</v>
      </c>
      <c r="E82" s="2">
        <v>44325.0</v>
      </c>
      <c r="F82" s="3" t="s">
        <v>38</v>
      </c>
      <c r="G82" s="5">
        <v>4500.0</v>
      </c>
      <c r="H82" s="3">
        <f>IFNA(VLOOKUP(F82,Promocodes!A:E,4,0),"")</f>
        <v>0.15</v>
      </c>
      <c r="I82" s="3">
        <f t="shared" si="1"/>
        <v>6.75</v>
      </c>
      <c r="J82" s="5">
        <f t="shared" si="2"/>
        <v>4493.25</v>
      </c>
      <c r="K82" s="3" t="str">
        <f>IFNA(VLOOKUP(D82,Price!$A$2:$C$18,3,0),"")</f>
        <v>услуга</v>
      </c>
      <c r="L82" s="6">
        <f t="shared" si="3"/>
        <v>5</v>
      </c>
      <c r="M82" s="6">
        <f>IFNA(VLOOKUP(F82,Promocodes!A:B,2,0),"")</f>
        <v>5</v>
      </c>
      <c r="N82" s="3" t="str">
        <f>IFNA(VLOOKUP(M82,Promocodes!G:H,2,0),"")</f>
        <v>Посты в VK</v>
      </c>
      <c r="O82" s="3" t="str">
        <f>IFNA(VLOOKUP(D82,Price!$E$2:$F$4,2,0),"")</f>
        <v/>
      </c>
      <c r="P82" s="7" t="str">
        <f t="shared" si="4"/>
        <v>с промо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ht="15.75" customHeight="1">
      <c r="A83" s="3">
        <v>4639.0</v>
      </c>
      <c r="B83" s="1" t="s">
        <v>16</v>
      </c>
      <c r="C83" s="1" t="s">
        <v>17</v>
      </c>
      <c r="D83" s="1" t="s">
        <v>23</v>
      </c>
      <c r="E83" s="2">
        <v>44360.0</v>
      </c>
      <c r="F83" s="8" t="s">
        <v>38</v>
      </c>
      <c r="G83" s="5">
        <v>5500.0</v>
      </c>
      <c r="H83" s="3">
        <f>IFNA(VLOOKUP(F83,Promocodes!A:E,4,0),"")</f>
        <v>0.15</v>
      </c>
      <c r="I83" s="3">
        <f t="shared" si="1"/>
        <v>8.25</v>
      </c>
      <c r="J83" s="5">
        <f t="shared" si="2"/>
        <v>5491.75</v>
      </c>
      <c r="K83" s="3" t="str">
        <f>IFNA(VLOOKUP(D83,Price!$A$2:$C$18,3,0),"")</f>
        <v>услуга</v>
      </c>
      <c r="L83" s="6">
        <f t="shared" si="3"/>
        <v>6</v>
      </c>
      <c r="M83" s="6">
        <f>IFNA(VLOOKUP(F83,Promocodes!A:B,2,0),"")</f>
        <v>5</v>
      </c>
      <c r="N83" s="3" t="str">
        <f>IFNA(VLOOKUP(M83,Promocodes!G:H,2,0),"")</f>
        <v>Посты в VK</v>
      </c>
      <c r="O83" s="3" t="str">
        <f>IFNA(VLOOKUP(D83,Price!$E$2:$F$4,2,0),"")</f>
        <v/>
      </c>
      <c r="P83" s="7" t="str">
        <f t="shared" si="4"/>
        <v>с промо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ht="15.75" customHeight="1">
      <c r="A84" s="3">
        <v>68.0</v>
      </c>
      <c r="B84" s="1" t="s">
        <v>16</v>
      </c>
      <c r="C84" s="1" t="s">
        <v>17</v>
      </c>
      <c r="D84" s="1" t="s">
        <v>23</v>
      </c>
      <c r="E84" s="2">
        <v>44199.0</v>
      </c>
      <c r="F84" s="3" t="s">
        <v>39</v>
      </c>
      <c r="G84" s="5">
        <v>5500.0</v>
      </c>
      <c r="H84" s="3">
        <f>IFNA(VLOOKUP(F84,Promocodes!A:E,4,0),"")</f>
        <v>20</v>
      </c>
      <c r="I84" s="3">
        <f t="shared" si="1"/>
        <v>1100</v>
      </c>
      <c r="J84" s="5">
        <f t="shared" si="2"/>
        <v>4400</v>
      </c>
      <c r="K84" s="3" t="str">
        <f>IFNA(VLOOKUP(D84,Price!$A$2:$C$18,3,0),"")</f>
        <v>услуга</v>
      </c>
      <c r="L84" s="6">
        <f t="shared" si="3"/>
        <v>1</v>
      </c>
      <c r="M84" s="6">
        <f>IFNA(VLOOKUP(F84,Promocodes!A:B,2,0),"")</f>
        <v>6</v>
      </c>
      <c r="N84" s="3" t="str">
        <f>IFNA(VLOOKUP(M84,Promocodes!G:H,2,0),"")</f>
        <v>Реклама в VK</v>
      </c>
      <c r="O84" s="3" t="str">
        <f>IFNA(VLOOKUP(D84,Price!$E$2:$F$4,2,0),"")</f>
        <v/>
      </c>
      <c r="P84" s="7" t="str">
        <f t="shared" si="4"/>
        <v>с промо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ht="15.75" customHeight="1">
      <c r="A85" s="3">
        <v>1161.0</v>
      </c>
      <c r="B85" s="1" t="s">
        <v>16</v>
      </c>
      <c r="C85" s="1" t="s">
        <v>17</v>
      </c>
      <c r="D85" s="1" t="s">
        <v>18</v>
      </c>
      <c r="E85" s="2">
        <v>44237.0</v>
      </c>
      <c r="F85" s="3" t="s">
        <v>39</v>
      </c>
      <c r="G85" s="5">
        <v>1000.0</v>
      </c>
      <c r="H85" s="3">
        <f>IFNA(VLOOKUP(F85,Promocodes!A:E,4,0),"")</f>
        <v>20</v>
      </c>
      <c r="I85" s="3">
        <f t="shared" si="1"/>
        <v>200</v>
      </c>
      <c r="J85" s="5">
        <f t="shared" si="2"/>
        <v>800</v>
      </c>
      <c r="K85" s="3" t="str">
        <f>IFNA(VLOOKUP(D85,Price!$A$2:$C$18,3,0),"")</f>
        <v>товар</v>
      </c>
      <c r="L85" s="6">
        <f t="shared" si="3"/>
        <v>2</v>
      </c>
      <c r="M85" s="6">
        <f>IFNA(VLOOKUP(F85,Promocodes!A:B,2,0),"")</f>
        <v>6</v>
      </c>
      <c r="N85" s="3" t="str">
        <f>IFNA(VLOOKUP(M85,Promocodes!G:H,2,0),"")</f>
        <v>Реклама в VK</v>
      </c>
      <c r="O85" s="3">
        <f>IFNA(VLOOKUP(D85,Price!$E$2:$F$4,2,0),"")</f>
        <v>500</v>
      </c>
      <c r="P85" s="7" t="str">
        <f t="shared" si="4"/>
        <v>с промо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ht="15.75" customHeight="1">
      <c r="A86" s="3">
        <v>2107.0</v>
      </c>
      <c r="B86" s="1" t="s">
        <v>16</v>
      </c>
      <c r="C86" s="1" t="s">
        <v>17</v>
      </c>
      <c r="D86" s="1" t="s">
        <v>21</v>
      </c>
      <c r="E86" s="2">
        <v>44268.0</v>
      </c>
      <c r="F86" s="3" t="s">
        <v>39</v>
      </c>
      <c r="G86" s="5">
        <v>3500.0</v>
      </c>
      <c r="H86" s="3">
        <f>IFNA(VLOOKUP(F86,Promocodes!A:E,4,0),"")</f>
        <v>20</v>
      </c>
      <c r="I86" s="3">
        <f t="shared" si="1"/>
        <v>700</v>
      </c>
      <c r="J86" s="5">
        <f t="shared" si="2"/>
        <v>2800</v>
      </c>
      <c r="K86" s="3" t="str">
        <f>IFNA(VLOOKUP(D86,Price!$A$2:$C$18,3,0),"")</f>
        <v>услуга</v>
      </c>
      <c r="L86" s="6">
        <f t="shared" si="3"/>
        <v>3</v>
      </c>
      <c r="M86" s="6">
        <f>IFNA(VLOOKUP(F86,Promocodes!A:B,2,0),"")</f>
        <v>6</v>
      </c>
      <c r="N86" s="3" t="str">
        <f>IFNA(VLOOKUP(M86,Promocodes!G:H,2,0),"")</f>
        <v>Реклама в VK</v>
      </c>
      <c r="O86" s="3" t="str">
        <f>IFNA(VLOOKUP(D86,Price!$E$2:$F$4,2,0),"")</f>
        <v/>
      </c>
      <c r="P86" s="7" t="str">
        <f t="shared" si="4"/>
        <v>с промо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ht="15.75" customHeight="1">
      <c r="A87" s="3">
        <v>2848.0</v>
      </c>
      <c r="B87" s="1" t="s">
        <v>16</v>
      </c>
      <c r="C87" s="1" t="s">
        <v>17</v>
      </c>
      <c r="D87" s="1" t="s">
        <v>21</v>
      </c>
      <c r="E87" s="2">
        <v>44293.0</v>
      </c>
      <c r="F87" s="3" t="s">
        <v>39</v>
      </c>
      <c r="G87" s="5">
        <v>3500.0</v>
      </c>
      <c r="H87" s="3">
        <f>IFNA(VLOOKUP(F87,Promocodes!A:E,4,0),"")</f>
        <v>20</v>
      </c>
      <c r="I87" s="3">
        <f t="shared" si="1"/>
        <v>700</v>
      </c>
      <c r="J87" s="5">
        <f t="shared" si="2"/>
        <v>2800</v>
      </c>
      <c r="K87" s="3" t="str">
        <f>IFNA(VLOOKUP(D87,Price!$A$2:$C$18,3,0),"")</f>
        <v>услуга</v>
      </c>
      <c r="L87" s="6">
        <f t="shared" si="3"/>
        <v>4</v>
      </c>
      <c r="M87" s="6">
        <f>IFNA(VLOOKUP(F87,Promocodes!A:B,2,0),"")</f>
        <v>6</v>
      </c>
      <c r="N87" s="3" t="str">
        <f>IFNA(VLOOKUP(M87,Promocodes!G:H,2,0),"")</f>
        <v>Реклама в VK</v>
      </c>
      <c r="O87" s="3" t="str">
        <f>IFNA(VLOOKUP(D87,Price!$E$2:$F$4,2,0),"")</f>
        <v/>
      </c>
      <c r="P87" s="7" t="str">
        <f t="shared" si="4"/>
        <v>с промо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ht="15.75" customHeight="1">
      <c r="A88" s="3">
        <v>4103.0</v>
      </c>
      <c r="B88" s="1" t="s">
        <v>16</v>
      </c>
      <c r="C88" s="1" t="s">
        <v>17</v>
      </c>
      <c r="D88" s="1" t="s">
        <v>25</v>
      </c>
      <c r="E88" s="2">
        <v>44342.0</v>
      </c>
      <c r="F88" s="3" t="s">
        <v>39</v>
      </c>
      <c r="G88" s="5">
        <v>300.0</v>
      </c>
      <c r="H88" s="3">
        <f>IFNA(VLOOKUP(F88,Promocodes!A:E,4,0),"")</f>
        <v>20</v>
      </c>
      <c r="I88" s="3">
        <f t="shared" si="1"/>
        <v>60</v>
      </c>
      <c r="J88" s="5">
        <f t="shared" si="2"/>
        <v>240</v>
      </c>
      <c r="K88" s="3" t="str">
        <f>IFNA(VLOOKUP(D88,Price!$A$2:$C$18,3,0),"")</f>
        <v>товар</v>
      </c>
      <c r="L88" s="6">
        <f t="shared" si="3"/>
        <v>5</v>
      </c>
      <c r="M88" s="6">
        <f>IFNA(VLOOKUP(F88,Promocodes!A:B,2,0),"")</f>
        <v>6</v>
      </c>
      <c r="N88" s="3" t="str">
        <f>IFNA(VLOOKUP(M88,Promocodes!G:H,2,0),"")</f>
        <v>Реклама в VK</v>
      </c>
      <c r="O88" s="3">
        <f>IFNA(VLOOKUP(D88,Price!$E$2:$F$4,2,0),"")</f>
        <v>150</v>
      </c>
      <c r="P88" s="7" t="str">
        <f t="shared" si="4"/>
        <v>с промо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ht="15.75" customHeight="1">
      <c r="A89" s="3">
        <v>4402.0</v>
      </c>
      <c r="B89" s="1" t="s">
        <v>16</v>
      </c>
      <c r="C89" s="1" t="s">
        <v>17</v>
      </c>
      <c r="D89" s="1" t="s">
        <v>24</v>
      </c>
      <c r="E89" s="2">
        <v>44352.0</v>
      </c>
      <c r="F89" s="8" t="s">
        <v>39</v>
      </c>
      <c r="G89" s="5">
        <v>4500.0</v>
      </c>
      <c r="H89" s="3">
        <f>IFNA(VLOOKUP(F89,Promocodes!A:E,4,0),"")</f>
        <v>20</v>
      </c>
      <c r="I89" s="3">
        <f t="shared" si="1"/>
        <v>900</v>
      </c>
      <c r="J89" s="5">
        <f t="shared" si="2"/>
        <v>3600</v>
      </c>
      <c r="K89" s="3" t="str">
        <f>IFNA(VLOOKUP(D89,Price!$A$2:$C$18,3,0),"")</f>
        <v>услуга</v>
      </c>
      <c r="L89" s="6">
        <f t="shared" si="3"/>
        <v>6</v>
      </c>
      <c r="M89" s="6">
        <f>IFNA(VLOOKUP(F89,Promocodes!A:B,2,0),"")</f>
        <v>6</v>
      </c>
      <c r="N89" s="3" t="str">
        <f>IFNA(VLOOKUP(M89,Promocodes!G:H,2,0),"")</f>
        <v>Реклама в VK</v>
      </c>
      <c r="O89" s="3" t="str">
        <f>IFNA(VLOOKUP(D89,Price!$E$2:$F$4,2,0),"")</f>
        <v/>
      </c>
      <c r="P89" s="7" t="str">
        <f t="shared" si="4"/>
        <v>с промо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ht="15.75" customHeight="1">
      <c r="A90" s="3">
        <v>5247.0</v>
      </c>
      <c r="B90" s="1" t="s">
        <v>16</v>
      </c>
      <c r="C90" s="1" t="s">
        <v>17</v>
      </c>
      <c r="D90" s="1" t="s">
        <v>23</v>
      </c>
      <c r="E90" s="2">
        <v>44380.0</v>
      </c>
      <c r="F90" s="3" t="s">
        <v>39</v>
      </c>
      <c r="G90" s="5">
        <v>5500.0</v>
      </c>
      <c r="H90" s="3">
        <f>IFNA(VLOOKUP(F90,Promocodes!A:E,4,0),"")</f>
        <v>20</v>
      </c>
      <c r="I90" s="3">
        <f t="shared" si="1"/>
        <v>1100</v>
      </c>
      <c r="J90" s="5">
        <f t="shared" si="2"/>
        <v>4400</v>
      </c>
      <c r="K90" s="3" t="str">
        <f>IFNA(VLOOKUP(D90,Price!$A$2:$C$18,3,0),"")</f>
        <v>услуга</v>
      </c>
      <c r="L90" s="6">
        <f t="shared" si="3"/>
        <v>7</v>
      </c>
      <c r="M90" s="6">
        <f>IFNA(VLOOKUP(F90,Promocodes!A:B,2,0),"")</f>
        <v>6</v>
      </c>
      <c r="N90" s="3" t="str">
        <f>IFNA(VLOOKUP(M90,Promocodes!G:H,2,0),"")</f>
        <v>Реклама в VK</v>
      </c>
      <c r="O90" s="3" t="str">
        <f>IFNA(VLOOKUP(D90,Price!$E$2:$F$4,2,0),"")</f>
        <v/>
      </c>
      <c r="P90" s="7" t="str">
        <f t="shared" si="4"/>
        <v>с промо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ht="15.75" customHeight="1">
      <c r="A91" s="3">
        <v>690.0</v>
      </c>
      <c r="B91" s="1" t="s">
        <v>16</v>
      </c>
      <c r="C91" s="1" t="s">
        <v>17</v>
      </c>
      <c r="D91" s="1" t="s">
        <v>24</v>
      </c>
      <c r="E91" s="2">
        <v>44221.0</v>
      </c>
      <c r="F91" s="3" t="s">
        <v>40</v>
      </c>
      <c r="G91" s="5">
        <v>4500.0</v>
      </c>
      <c r="H91" s="3">
        <f>IFNA(VLOOKUP(F91,Promocodes!A:E,4,0),"")</f>
        <v>5</v>
      </c>
      <c r="I91" s="3">
        <f t="shared" si="1"/>
        <v>225</v>
      </c>
      <c r="J91" s="5">
        <f t="shared" si="2"/>
        <v>4275</v>
      </c>
      <c r="K91" s="3" t="str">
        <f>IFNA(VLOOKUP(D91,Price!$A$2:$C$18,3,0),"")</f>
        <v>услуга</v>
      </c>
      <c r="L91" s="6">
        <f t="shared" si="3"/>
        <v>1</v>
      </c>
      <c r="M91" s="6">
        <f>IFNA(VLOOKUP(F91,Promocodes!A:B,2,0),"")</f>
        <v>3</v>
      </c>
      <c r="N91" s="3" t="str">
        <f>IFNA(VLOOKUP(M91,Promocodes!G:H,2,0),"")</f>
        <v>Поисковые запросы в Яндексе</v>
      </c>
      <c r="O91" s="3" t="str">
        <f>IFNA(VLOOKUP(D91,Price!$E$2:$F$4,2,0),"")</f>
        <v/>
      </c>
      <c r="P91" s="7" t="str">
        <f t="shared" si="4"/>
        <v>с промо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ht="15.75" customHeight="1">
      <c r="A92" s="3">
        <v>1663.0</v>
      </c>
      <c r="B92" s="1" t="s">
        <v>16</v>
      </c>
      <c r="C92" s="1" t="s">
        <v>22</v>
      </c>
      <c r="D92" s="1" t="s">
        <v>23</v>
      </c>
      <c r="E92" s="2">
        <v>44253.0</v>
      </c>
      <c r="F92" s="3" t="s">
        <v>40</v>
      </c>
      <c r="G92" s="5">
        <v>5500.0</v>
      </c>
      <c r="H92" s="3">
        <f>IFNA(VLOOKUP(F92,Promocodes!A:E,4,0),"")</f>
        <v>5</v>
      </c>
      <c r="I92" s="3">
        <f t="shared" si="1"/>
        <v>275</v>
      </c>
      <c r="J92" s="5">
        <f t="shared" si="2"/>
        <v>5225</v>
      </c>
      <c r="K92" s="3" t="str">
        <f>IFNA(VLOOKUP(D92,Price!$A$2:$C$18,3,0),"")</f>
        <v>услуга</v>
      </c>
      <c r="L92" s="6">
        <f t="shared" si="3"/>
        <v>2</v>
      </c>
      <c r="M92" s="6">
        <f>IFNA(VLOOKUP(F92,Promocodes!A:B,2,0),"")</f>
        <v>3</v>
      </c>
      <c r="N92" s="3" t="str">
        <f>IFNA(VLOOKUP(M92,Promocodes!G:H,2,0),"")</f>
        <v>Поисковые запросы в Яндексе</v>
      </c>
      <c r="O92" s="3" t="str">
        <f>IFNA(VLOOKUP(D92,Price!$E$2:$F$4,2,0),"")</f>
        <v/>
      </c>
      <c r="P92" s="7" t="str">
        <f t="shared" si="4"/>
        <v>с промо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ht="15.75" customHeight="1">
      <c r="A93" s="3">
        <v>1719.0</v>
      </c>
      <c r="B93" s="1" t="s">
        <v>16</v>
      </c>
      <c r="C93" s="1" t="s">
        <v>22</v>
      </c>
      <c r="D93" s="1" t="s">
        <v>23</v>
      </c>
      <c r="E93" s="2">
        <v>44255.0</v>
      </c>
      <c r="F93" s="3" t="s">
        <v>40</v>
      </c>
      <c r="G93" s="5">
        <v>5500.0</v>
      </c>
      <c r="H93" s="3">
        <f>IFNA(VLOOKUP(F93,Promocodes!A:E,4,0),"")</f>
        <v>5</v>
      </c>
      <c r="I93" s="3">
        <f t="shared" si="1"/>
        <v>275</v>
      </c>
      <c r="J93" s="5">
        <f t="shared" si="2"/>
        <v>5225</v>
      </c>
      <c r="K93" s="3" t="str">
        <f>IFNA(VLOOKUP(D93,Price!$A$2:$C$18,3,0),"")</f>
        <v>услуга</v>
      </c>
      <c r="L93" s="6">
        <f t="shared" si="3"/>
        <v>2</v>
      </c>
      <c r="M93" s="6">
        <f>IFNA(VLOOKUP(F93,Promocodes!A:B,2,0),"")</f>
        <v>3</v>
      </c>
      <c r="N93" s="3" t="str">
        <f>IFNA(VLOOKUP(M93,Promocodes!G:H,2,0),"")</f>
        <v>Поисковые запросы в Яндексе</v>
      </c>
      <c r="O93" s="3" t="str">
        <f>IFNA(VLOOKUP(D93,Price!$E$2:$F$4,2,0),"")</f>
        <v/>
      </c>
      <c r="P93" s="7" t="str">
        <f t="shared" si="4"/>
        <v>с промо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ht="15.75" customHeight="1">
      <c r="A94" s="3">
        <v>3373.0</v>
      </c>
      <c r="B94" s="1" t="s">
        <v>16</v>
      </c>
      <c r="C94" s="1" t="s">
        <v>22</v>
      </c>
      <c r="D94" s="1" t="s">
        <v>23</v>
      </c>
      <c r="E94" s="2">
        <v>44314.0</v>
      </c>
      <c r="F94" s="3" t="s">
        <v>40</v>
      </c>
      <c r="G94" s="5">
        <v>5500.0</v>
      </c>
      <c r="H94" s="3">
        <f>IFNA(VLOOKUP(F94,Promocodes!A:E,4,0),"")</f>
        <v>5</v>
      </c>
      <c r="I94" s="3">
        <f t="shared" si="1"/>
        <v>275</v>
      </c>
      <c r="J94" s="5">
        <f t="shared" si="2"/>
        <v>5225</v>
      </c>
      <c r="K94" s="3" t="str">
        <f>IFNA(VLOOKUP(D94,Price!$A$2:$C$18,3,0),"")</f>
        <v>услуга</v>
      </c>
      <c r="L94" s="6">
        <f t="shared" si="3"/>
        <v>4</v>
      </c>
      <c r="M94" s="6">
        <f>IFNA(VLOOKUP(F94,Promocodes!A:B,2,0),"")</f>
        <v>3</v>
      </c>
      <c r="N94" s="3" t="str">
        <f>IFNA(VLOOKUP(M94,Promocodes!G:H,2,0),"")</f>
        <v>Поисковые запросы в Яндексе</v>
      </c>
      <c r="O94" s="3" t="str">
        <f>IFNA(VLOOKUP(D94,Price!$E$2:$F$4,2,0),"")</f>
        <v/>
      </c>
      <c r="P94" s="7" t="str">
        <f t="shared" si="4"/>
        <v>с промо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ht="15.75" customHeight="1">
      <c r="A95" s="3">
        <v>3433.0</v>
      </c>
      <c r="B95" s="1" t="s">
        <v>16</v>
      </c>
      <c r="C95" s="1" t="s">
        <v>17</v>
      </c>
      <c r="D95" s="1" t="s">
        <v>24</v>
      </c>
      <c r="E95" s="2">
        <v>44316.0</v>
      </c>
      <c r="F95" s="3" t="s">
        <v>40</v>
      </c>
      <c r="G95" s="5">
        <v>4500.0</v>
      </c>
      <c r="H95" s="3">
        <f>IFNA(VLOOKUP(F95,Promocodes!A:E,4,0),"")</f>
        <v>5</v>
      </c>
      <c r="I95" s="3">
        <f t="shared" si="1"/>
        <v>225</v>
      </c>
      <c r="J95" s="5">
        <f t="shared" si="2"/>
        <v>4275</v>
      </c>
      <c r="K95" s="3" t="str">
        <f>IFNA(VLOOKUP(D95,Price!$A$2:$C$18,3,0),"")</f>
        <v>услуга</v>
      </c>
      <c r="L95" s="6">
        <f t="shared" si="3"/>
        <v>4</v>
      </c>
      <c r="M95" s="6">
        <f>IFNA(VLOOKUP(F95,Promocodes!A:B,2,0),"")</f>
        <v>3</v>
      </c>
      <c r="N95" s="3" t="str">
        <f>IFNA(VLOOKUP(M95,Promocodes!G:H,2,0),"")</f>
        <v>Поисковые запросы в Яндексе</v>
      </c>
      <c r="O95" s="3" t="str">
        <f>IFNA(VLOOKUP(D95,Price!$E$2:$F$4,2,0),"")</f>
        <v/>
      </c>
      <c r="P95" s="7" t="str">
        <f t="shared" si="4"/>
        <v>с промо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ht="15.75" customHeight="1">
      <c r="A96" s="3">
        <v>4913.0</v>
      </c>
      <c r="B96" s="1" t="s">
        <v>16</v>
      </c>
      <c r="C96" s="1" t="s">
        <v>17</v>
      </c>
      <c r="D96" s="1" t="s">
        <v>21</v>
      </c>
      <c r="E96" s="2">
        <v>44369.0</v>
      </c>
      <c r="F96" s="8" t="s">
        <v>40</v>
      </c>
      <c r="G96" s="5">
        <v>3500.0</v>
      </c>
      <c r="H96" s="3">
        <f>IFNA(VLOOKUP(F96,Promocodes!A:E,4,0),"")</f>
        <v>5</v>
      </c>
      <c r="I96" s="3">
        <f t="shared" si="1"/>
        <v>175</v>
      </c>
      <c r="J96" s="5">
        <f t="shared" si="2"/>
        <v>3325</v>
      </c>
      <c r="K96" s="3" t="str">
        <f>IFNA(VLOOKUP(D96,Price!$A$2:$C$18,3,0),"")</f>
        <v>услуга</v>
      </c>
      <c r="L96" s="6">
        <f t="shared" si="3"/>
        <v>6</v>
      </c>
      <c r="M96" s="6">
        <f>IFNA(VLOOKUP(F96,Promocodes!A:B,2,0),"")</f>
        <v>3</v>
      </c>
      <c r="N96" s="3" t="str">
        <f>IFNA(VLOOKUP(M96,Promocodes!G:H,2,0),"")</f>
        <v>Поисковые запросы в Яндексе</v>
      </c>
      <c r="O96" s="3" t="str">
        <f>IFNA(VLOOKUP(D96,Price!$E$2:$F$4,2,0),"")</f>
        <v/>
      </c>
      <c r="P96" s="7" t="str">
        <f t="shared" si="4"/>
        <v>с промо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ht="15.75" customHeight="1">
      <c r="A97" s="3">
        <v>718.0</v>
      </c>
      <c r="B97" s="1" t="s">
        <v>16</v>
      </c>
      <c r="C97" s="1" t="s">
        <v>17</v>
      </c>
      <c r="D97" s="1" t="s">
        <v>20</v>
      </c>
      <c r="E97" s="2">
        <v>44222.0</v>
      </c>
      <c r="F97" s="3" t="s">
        <v>41</v>
      </c>
      <c r="G97" s="5">
        <v>500.0</v>
      </c>
      <c r="H97" s="3">
        <f>IFNA(VLOOKUP(F97,Promocodes!A:E,4,0),"")</f>
        <v>0.15</v>
      </c>
      <c r="I97" s="3">
        <f t="shared" si="1"/>
        <v>0.75</v>
      </c>
      <c r="J97" s="5">
        <f t="shared" si="2"/>
        <v>499.25</v>
      </c>
      <c r="K97" s="3" t="str">
        <f>IFNA(VLOOKUP(D97,Price!$A$2:$C$18,3,0),"")</f>
        <v>товар</v>
      </c>
      <c r="L97" s="6">
        <f t="shared" si="3"/>
        <v>1</v>
      </c>
      <c r="M97" s="6">
        <f>IFNA(VLOOKUP(F97,Promocodes!A:B,2,0),"")</f>
        <v>5</v>
      </c>
      <c r="N97" s="3" t="str">
        <f>IFNA(VLOOKUP(M97,Promocodes!G:H,2,0),"")</f>
        <v>Посты в VK</v>
      </c>
      <c r="O97" s="3">
        <f>IFNA(VLOOKUP(D97,Price!$E$2:$F$4,2,0),"")</f>
        <v>250</v>
      </c>
      <c r="P97" s="7" t="str">
        <f t="shared" si="4"/>
        <v>с промо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ht="15.75" customHeight="1">
      <c r="A98" s="3">
        <v>1681.0</v>
      </c>
      <c r="B98" s="1" t="s">
        <v>16</v>
      </c>
      <c r="C98" s="1" t="s">
        <v>17</v>
      </c>
      <c r="D98" s="1" t="s">
        <v>24</v>
      </c>
      <c r="E98" s="2">
        <v>44254.0</v>
      </c>
      <c r="F98" s="3" t="s">
        <v>41</v>
      </c>
      <c r="G98" s="5">
        <v>4500.0</v>
      </c>
      <c r="H98" s="3">
        <f>IFNA(VLOOKUP(F98,Promocodes!A:E,4,0),"")</f>
        <v>0.15</v>
      </c>
      <c r="I98" s="3">
        <f t="shared" si="1"/>
        <v>6.75</v>
      </c>
      <c r="J98" s="5">
        <f t="shared" si="2"/>
        <v>4493.25</v>
      </c>
      <c r="K98" s="3" t="str">
        <f>IFNA(VLOOKUP(D98,Price!$A$2:$C$18,3,0),"")</f>
        <v>услуга</v>
      </c>
      <c r="L98" s="6">
        <f t="shared" si="3"/>
        <v>2</v>
      </c>
      <c r="M98" s="6">
        <f>IFNA(VLOOKUP(F98,Promocodes!A:B,2,0),"")</f>
        <v>5</v>
      </c>
      <c r="N98" s="3" t="str">
        <f>IFNA(VLOOKUP(M98,Promocodes!G:H,2,0),"")</f>
        <v>Посты в VK</v>
      </c>
      <c r="O98" s="3" t="str">
        <f>IFNA(VLOOKUP(D98,Price!$E$2:$F$4,2,0),"")</f>
        <v/>
      </c>
      <c r="P98" s="7" t="str">
        <f t="shared" si="4"/>
        <v>с промо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ht="15.75" customHeight="1">
      <c r="A99" s="3">
        <v>1734.0</v>
      </c>
      <c r="B99" s="1" t="s">
        <v>16</v>
      </c>
      <c r="C99" s="1" t="s">
        <v>17</v>
      </c>
      <c r="D99" s="1" t="s">
        <v>24</v>
      </c>
      <c r="E99" s="2">
        <v>44255.0</v>
      </c>
      <c r="F99" s="3" t="s">
        <v>41</v>
      </c>
      <c r="G99" s="5">
        <v>4500.0</v>
      </c>
      <c r="H99" s="3">
        <f>IFNA(VLOOKUP(F99,Promocodes!A:E,4,0),"")</f>
        <v>0.15</v>
      </c>
      <c r="I99" s="3">
        <f t="shared" si="1"/>
        <v>6.75</v>
      </c>
      <c r="J99" s="5">
        <f t="shared" si="2"/>
        <v>4493.25</v>
      </c>
      <c r="K99" s="3" t="str">
        <f>IFNA(VLOOKUP(D99,Price!$A$2:$C$18,3,0),"")</f>
        <v>услуга</v>
      </c>
      <c r="L99" s="6">
        <f t="shared" si="3"/>
        <v>2</v>
      </c>
      <c r="M99" s="6">
        <f>IFNA(VLOOKUP(F99,Promocodes!A:B,2,0),"")</f>
        <v>5</v>
      </c>
      <c r="N99" s="3" t="str">
        <f>IFNA(VLOOKUP(M99,Promocodes!G:H,2,0),"")</f>
        <v>Посты в VK</v>
      </c>
      <c r="O99" s="3" t="str">
        <f>IFNA(VLOOKUP(D99,Price!$E$2:$F$4,2,0),"")</f>
        <v/>
      </c>
      <c r="P99" s="7" t="str">
        <f t="shared" si="4"/>
        <v>с промо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ht="15.75" customHeight="1">
      <c r="A100" s="3">
        <v>3388.0</v>
      </c>
      <c r="B100" s="1" t="s">
        <v>16</v>
      </c>
      <c r="C100" s="1" t="s">
        <v>17</v>
      </c>
      <c r="D100" s="1" t="s">
        <v>21</v>
      </c>
      <c r="E100" s="2">
        <v>44314.0</v>
      </c>
      <c r="F100" s="3" t="s">
        <v>41</v>
      </c>
      <c r="G100" s="5">
        <v>3500.0</v>
      </c>
      <c r="H100" s="3">
        <f>IFNA(VLOOKUP(F100,Promocodes!A:E,4,0),"")</f>
        <v>0.15</v>
      </c>
      <c r="I100" s="3">
        <f t="shared" si="1"/>
        <v>5.25</v>
      </c>
      <c r="J100" s="5">
        <f t="shared" si="2"/>
        <v>3494.75</v>
      </c>
      <c r="K100" s="3" t="str">
        <f>IFNA(VLOOKUP(D100,Price!$A$2:$C$18,3,0),"")</f>
        <v>услуга</v>
      </c>
      <c r="L100" s="6">
        <f t="shared" si="3"/>
        <v>4</v>
      </c>
      <c r="M100" s="6">
        <f>IFNA(VLOOKUP(F100,Promocodes!A:B,2,0),"")</f>
        <v>5</v>
      </c>
      <c r="N100" s="3" t="str">
        <f>IFNA(VLOOKUP(M100,Promocodes!G:H,2,0),"")</f>
        <v>Посты в VK</v>
      </c>
      <c r="O100" s="3" t="str">
        <f>IFNA(VLOOKUP(D100,Price!$E$2:$F$4,2,0),"")</f>
        <v/>
      </c>
      <c r="P100" s="7" t="str">
        <f t="shared" si="4"/>
        <v>с промо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ht="15.75" customHeight="1">
      <c r="A101" s="3">
        <v>3439.0</v>
      </c>
      <c r="B101" s="1" t="s">
        <v>16</v>
      </c>
      <c r="C101" s="1" t="s">
        <v>22</v>
      </c>
      <c r="D101" s="1" t="s">
        <v>18</v>
      </c>
      <c r="E101" s="2">
        <v>44316.0</v>
      </c>
      <c r="F101" s="3" t="s">
        <v>41</v>
      </c>
      <c r="G101" s="5">
        <v>1000.0</v>
      </c>
      <c r="H101" s="3">
        <f>IFNA(VLOOKUP(F101,Promocodes!A:E,4,0),"")</f>
        <v>0.15</v>
      </c>
      <c r="I101" s="3">
        <f t="shared" si="1"/>
        <v>1.5</v>
      </c>
      <c r="J101" s="5">
        <f t="shared" si="2"/>
        <v>998.5</v>
      </c>
      <c r="K101" s="3" t="str">
        <f>IFNA(VLOOKUP(D101,Price!$A$2:$C$18,3,0),"")</f>
        <v>товар</v>
      </c>
      <c r="L101" s="6">
        <f t="shared" si="3"/>
        <v>4</v>
      </c>
      <c r="M101" s="6">
        <f>IFNA(VLOOKUP(F101,Promocodes!A:B,2,0),"")</f>
        <v>5</v>
      </c>
      <c r="N101" s="3" t="str">
        <f>IFNA(VLOOKUP(M101,Promocodes!G:H,2,0),"")</f>
        <v>Посты в VK</v>
      </c>
      <c r="O101" s="3">
        <f>IFNA(VLOOKUP(D101,Price!$E$2:$F$4,2,0),"")</f>
        <v>500</v>
      </c>
      <c r="P101" s="7" t="str">
        <f t="shared" si="4"/>
        <v>с промо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ht="15.75" customHeight="1">
      <c r="A102" s="3">
        <v>4918.0</v>
      </c>
      <c r="B102" s="1" t="s">
        <v>16</v>
      </c>
      <c r="C102" s="1" t="s">
        <v>22</v>
      </c>
      <c r="D102" s="1" t="s">
        <v>23</v>
      </c>
      <c r="E102" s="2">
        <v>44369.0</v>
      </c>
      <c r="F102" s="8" t="s">
        <v>41</v>
      </c>
      <c r="G102" s="5">
        <v>5500.0</v>
      </c>
      <c r="H102" s="3">
        <f>IFNA(VLOOKUP(F102,Promocodes!A:E,4,0),"")</f>
        <v>0.15</v>
      </c>
      <c r="I102" s="3">
        <f t="shared" si="1"/>
        <v>8.25</v>
      </c>
      <c r="J102" s="5">
        <f t="shared" si="2"/>
        <v>5491.75</v>
      </c>
      <c r="K102" s="3" t="str">
        <f>IFNA(VLOOKUP(D102,Price!$A$2:$C$18,3,0),"")</f>
        <v>услуга</v>
      </c>
      <c r="L102" s="6">
        <f t="shared" si="3"/>
        <v>6</v>
      </c>
      <c r="M102" s="6">
        <f>IFNA(VLOOKUP(F102,Promocodes!A:B,2,0),"")</f>
        <v>5</v>
      </c>
      <c r="N102" s="3" t="str">
        <f>IFNA(VLOOKUP(M102,Promocodes!G:H,2,0),"")</f>
        <v>Посты в VK</v>
      </c>
      <c r="O102" s="3" t="str">
        <f>IFNA(VLOOKUP(D102,Price!$E$2:$F$4,2,0),"")</f>
        <v/>
      </c>
      <c r="P102" s="7" t="str">
        <f t="shared" si="4"/>
        <v>с промо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ht="15.75" customHeight="1">
      <c r="A103" s="3">
        <v>748.0</v>
      </c>
      <c r="B103" s="1" t="s">
        <v>16</v>
      </c>
      <c r="C103" s="1" t="s">
        <v>17</v>
      </c>
      <c r="D103" s="1" t="s">
        <v>21</v>
      </c>
      <c r="E103" s="2">
        <v>44223.0</v>
      </c>
      <c r="F103" s="3" t="s">
        <v>42</v>
      </c>
      <c r="G103" s="5">
        <v>3500.0</v>
      </c>
      <c r="H103" s="3">
        <f>IFNA(VLOOKUP(F103,Promocodes!A:E,4,0),"")</f>
        <v>0.1</v>
      </c>
      <c r="I103" s="3">
        <f t="shared" si="1"/>
        <v>3.5</v>
      </c>
      <c r="J103" s="5">
        <f t="shared" si="2"/>
        <v>3496.5</v>
      </c>
      <c r="K103" s="3" t="str">
        <f>IFNA(VLOOKUP(D103,Price!$A$2:$C$18,3,0),"")</f>
        <v>услуга</v>
      </c>
      <c r="L103" s="6">
        <f t="shared" si="3"/>
        <v>1</v>
      </c>
      <c r="M103" s="6">
        <f>IFNA(VLOOKUP(F103,Promocodes!A:B,2,0),"")</f>
        <v>1</v>
      </c>
      <c r="N103" s="3" t="str">
        <f>IFNA(VLOOKUP(M103,Promocodes!G:H,2,0),"")</f>
        <v>Обещаем скидки</v>
      </c>
      <c r="O103" s="3" t="str">
        <f>IFNA(VLOOKUP(D103,Price!$E$2:$F$4,2,0),"")</f>
        <v/>
      </c>
      <c r="P103" s="7" t="str">
        <f t="shared" si="4"/>
        <v>с промо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ht="15.75" customHeight="1">
      <c r="A104" s="3">
        <v>1781.0</v>
      </c>
      <c r="B104" s="1" t="s">
        <v>16</v>
      </c>
      <c r="C104" s="1" t="s">
        <v>22</v>
      </c>
      <c r="D104" s="1" t="s">
        <v>23</v>
      </c>
      <c r="E104" s="2">
        <v>44257.0</v>
      </c>
      <c r="F104" s="3" t="s">
        <v>42</v>
      </c>
      <c r="G104" s="5">
        <v>5500.0</v>
      </c>
      <c r="H104" s="3">
        <f>IFNA(VLOOKUP(F104,Promocodes!A:E,4,0),"")</f>
        <v>0.1</v>
      </c>
      <c r="I104" s="3">
        <f t="shared" si="1"/>
        <v>5.5</v>
      </c>
      <c r="J104" s="5">
        <f t="shared" si="2"/>
        <v>5494.5</v>
      </c>
      <c r="K104" s="3" t="str">
        <f>IFNA(VLOOKUP(D104,Price!$A$2:$C$18,3,0),"")</f>
        <v>услуга</v>
      </c>
      <c r="L104" s="6">
        <f t="shared" si="3"/>
        <v>3</v>
      </c>
      <c r="M104" s="6">
        <f>IFNA(VLOOKUP(F104,Promocodes!A:B,2,0),"")</f>
        <v>1</v>
      </c>
      <c r="N104" s="3" t="str">
        <f>IFNA(VLOOKUP(M104,Promocodes!G:H,2,0),"")</f>
        <v>Обещаем скидки</v>
      </c>
      <c r="O104" s="3" t="str">
        <f>IFNA(VLOOKUP(D104,Price!$E$2:$F$4,2,0),"")</f>
        <v/>
      </c>
      <c r="P104" s="7" t="str">
        <f t="shared" si="4"/>
        <v>с промо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ht="15.75" customHeight="1">
      <c r="A105" s="3">
        <v>4991.0</v>
      </c>
      <c r="B105" s="1" t="s">
        <v>16</v>
      </c>
      <c r="C105" s="1" t="s">
        <v>22</v>
      </c>
      <c r="D105" s="1" t="s">
        <v>23</v>
      </c>
      <c r="E105" s="2">
        <v>44372.0</v>
      </c>
      <c r="F105" s="8" t="s">
        <v>42</v>
      </c>
      <c r="G105" s="5">
        <v>5500.0</v>
      </c>
      <c r="H105" s="3">
        <f>IFNA(VLOOKUP(F105,Promocodes!A:E,4,0),"")</f>
        <v>0.1</v>
      </c>
      <c r="I105" s="3">
        <f t="shared" si="1"/>
        <v>5.5</v>
      </c>
      <c r="J105" s="5">
        <f t="shared" si="2"/>
        <v>5494.5</v>
      </c>
      <c r="K105" s="3" t="str">
        <f>IFNA(VLOOKUP(D105,Price!$A$2:$C$18,3,0),"")</f>
        <v>услуга</v>
      </c>
      <c r="L105" s="6">
        <f t="shared" si="3"/>
        <v>6</v>
      </c>
      <c r="M105" s="6">
        <f>IFNA(VLOOKUP(F105,Promocodes!A:B,2,0),"")</f>
        <v>1</v>
      </c>
      <c r="N105" s="3" t="str">
        <f>IFNA(VLOOKUP(M105,Promocodes!G:H,2,0),"")</f>
        <v>Обещаем скидки</v>
      </c>
      <c r="O105" s="3" t="str">
        <f>IFNA(VLOOKUP(D105,Price!$E$2:$F$4,2,0),"")</f>
        <v/>
      </c>
      <c r="P105" s="7" t="str">
        <f t="shared" si="4"/>
        <v>с промо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ht="15.75" customHeight="1">
      <c r="A106" s="3">
        <v>307.0</v>
      </c>
      <c r="B106" s="1" t="s">
        <v>16</v>
      </c>
      <c r="C106" s="1" t="s">
        <v>17</v>
      </c>
      <c r="D106" s="1" t="s">
        <v>23</v>
      </c>
      <c r="E106" s="2">
        <v>44207.0</v>
      </c>
      <c r="F106" s="3" t="s">
        <v>43</v>
      </c>
      <c r="G106" s="5">
        <v>5500.0</v>
      </c>
      <c r="H106" s="3">
        <f>IFNA(VLOOKUP(F106,Promocodes!A:E,4,0),"")</f>
        <v>15</v>
      </c>
      <c r="I106" s="3">
        <f t="shared" si="1"/>
        <v>825</v>
      </c>
      <c r="J106" s="5">
        <f t="shared" si="2"/>
        <v>4675</v>
      </c>
      <c r="K106" s="3" t="str">
        <f>IFNA(VLOOKUP(D106,Price!$A$2:$C$18,3,0),"")</f>
        <v>услуга</v>
      </c>
      <c r="L106" s="6">
        <f t="shared" si="3"/>
        <v>1</v>
      </c>
      <c r="M106" s="6">
        <f>IFNA(VLOOKUP(F106,Promocodes!A:B,2,0),"")</f>
        <v>7</v>
      </c>
      <c r="N106" s="3" t="str">
        <f>IFNA(VLOOKUP(M106,Promocodes!G:H,2,0),"")</f>
        <v>Сторис в VK</v>
      </c>
      <c r="O106" s="3" t="str">
        <f>IFNA(VLOOKUP(D106,Price!$E$2:$F$4,2,0),"")</f>
        <v/>
      </c>
      <c r="P106" s="7" t="str">
        <f t="shared" si="4"/>
        <v>с промо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ht="15.75" customHeight="1">
      <c r="A107" s="3">
        <v>1464.0</v>
      </c>
      <c r="B107" s="1" t="s">
        <v>16</v>
      </c>
      <c r="C107" s="1" t="s">
        <v>17</v>
      </c>
      <c r="D107" s="1" t="s">
        <v>23</v>
      </c>
      <c r="E107" s="2">
        <v>44247.0</v>
      </c>
      <c r="F107" s="3" t="s">
        <v>43</v>
      </c>
      <c r="G107" s="5">
        <v>5500.0</v>
      </c>
      <c r="H107" s="3">
        <f>IFNA(VLOOKUP(F107,Promocodes!A:E,4,0),"")</f>
        <v>15</v>
      </c>
      <c r="I107" s="3">
        <f t="shared" si="1"/>
        <v>825</v>
      </c>
      <c r="J107" s="5">
        <f t="shared" si="2"/>
        <v>4675</v>
      </c>
      <c r="K107" s="3" t="str">
        <f>IFNA(VLOOKUP(D107,Price!$A$2:$C$18,3,0),"")</f>
        <v>услуга</v>
      </c>
      <c r="L107" s="6">
        <f t="shared" si="3"/>
        <v>2</v>
      </c>
      <c r="M107" s="6">
        <f>IFNA(VLOOKUP(F107,Promocodes!A:B,2,0),"")</f>
        <v>7</v>
      </c>
      <c r="N107" s="3" t="str">
        <f>IFNA(VLOOKUP(M107,Promocodes!G:H,2,0),"")</f>
        <v>Сторис в VK</v>
      </c>
      <c r="O107" s="3" t="str">
        <f>IFNA(VLOOKUP(D107,Price!$E$2:$F$4,2,0),"")</f>
        <v/>
      </c>
      <c r="P107" s="7" t="str">
        <f t="shared" si="4"/>
        <v>с промо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ht="15.75" customHeight="1">
      <c r="A108" s="3">
        <v>2335.0</v>
      </c>
      <c r="B108" s="1" t="s">
        <v>16</v>
      </c>
      <c r="C108" s="1" t="s">
        <v>17</v>
      </c>
      <c r="D108" s="1" t="s">
        <v>24</v>
      </c>
      <c r="E108" s="2">
        <v>44275.0</v>
      </c>
      <c r="F108" s="3" t="s">
        <v>43</v>
      </c>
      <c r="G108" s="5">
        <v>4500.0</v>
      </c>
      <c r="H108" s="3">
        <f>IFNA(VLOOKUP(F108,Promocodes!A:E,4,0),"")</f>
        <v>15</v>
      </c>
      <c r="I108" s="3">
        <f t="shared" si="1"/>
        <v>675</v>
      </c>
      <c r="J108" s="5">
        <f t="shared" si="2"/>
        <v>3825</v>
      </c>
      <c r="K108" s="3" t="str">
        <f>IFNA(VLOOKUP(D108,Price!$A$2:$C$18,3,0),"")</f>
        <v>услуга</v>
      </c>
      <c r="L108" s="6">
        <f t="shared" si="3"/>
        <v>3</v>
      </c>
      <c r="M108" s="6">
        <f>IFNA(VLOOKUP(F108,Promocodes!A:B,2,0),"")</f>
        <v>7</v>
      </c>
      <c r="N108" s="3" t="str">
        <f>IFNA(VLOOKUP(M108,Promocodes!G:H,2,0),"")</f>
        <v>Сторис в VK</v>
      </c>
      <c r="O108" s="3" t="str">
        <f>IFNA(VLOOKUP(D108,Price!$E$2:$F$4,2,0),"")</f>
        <v/>
      </c>
      <c r="P108" s="7" t="str">
        <f t="shared" si="4"/>
        <v>с промо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ht="15.75" customHeight="1">
      <c r="A109" s="3">
        <v>3076.0</v>
      </c>
      <c r="B109" s="1" t="s">
        <v>16</v>
      </c>
      <c r="C109" s="1" t="s">
        <v>17</v>
      </c>
      <c r="D109" s="1" t="s">
        <v>24</v>
      </c>
      <c r="E109" s="2">
        <v>44302.0</v>
      </c>
      <c r="F109" s="3" t="s">
        <v>43</v>
      </c>
      <c r="G109" s="5">
        <v>4500.0</v>
      </c>
      <c r="H109" s="3">
        <f>IFNA(VLOOKUP(F109,Promocodes!A:E,4,0),"")</f>
        <v>15</v>
      </c>
      <c r="I109" s="3">
        <f t="shared" si="1"/>
        <v>675</v>
      </c>
      <c r="J109" s="5">
        <f t="shared" si="2"/>
        <v>3825</v>
      </c>
      <c r="K109" s="3" t="str">
        <f>IFNA(VLOOKUP(D109,Price!$A$2:$C$18,3,0),"")</f>
        <v>услуга</v>
      </c>
      <c r="L109" s="6">
        <f t="shared" si="3"/>
        <v>4</v>
      </c>
      <c r="M109" s="6">
        <f>IFNA(VLOOKUP(F109,Promocodes!A:B,2,0),"")</f>
        <v>7</v>
      </c>
      <c r="N109" s="3" t="str">
        <f>IFNA(VLOOKUP(M109,Promocodes!G:H,2,0),"")</f>
        <v>Сторис в VK</v>
      </c>
      <c r="O109" s="3" t="str">
        <f>IFNA(VLOOKUP(D109,Price!$E$2:$F$4,2,0),"")</f>
        <v/>
      </c>
      <c r="P109" s="7" t="str">
        <f t="shared" si="4"/>
        <v>с промо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ht="15.75" customHeight="1">
      <c r="A110" s="3">
        <v>3673.0</v>
      </c>
      <c r="B110" s="1" t="s">
        <v>16</v>
      </c>
      <c r="C110" s="1" t="s">
        <v>17</v>
      </c>
      <c r="D110" s="1" t="s">
        <v>20</v>
      </c>
      <c r="E110" s="2">
        <v>44325.0</v>
      </c>
      <c r="F110" s="3" t="s">
        <v>43</v>
      </c>
      <c r="G110" s="5">
        <v>500.0</v>
      </c>
      <c r="H110" s="3">
        <f>IFNA(VLOOKUP(F110,Promocodes!A:E,4,0),"")</f>
        <v>15</v>
      </c>
      <c r="I110" s="3">
        <f t="shared" si="1"/>
        <v>75</v>
      </c>
      <c r="J110" s="5">
        <f t="shared" si="2"/>
        <v>425</v>
      </c>
      <c r="K110" s="3" t="str">
        <f>IFNA(VLOOKUP(D110,Price!$A$2:$C$18,3,0),"")</f>
        <v>товар</v>
      </c>
      <c r="L110" s="6">
        <f t="shared" si="3"/>
        <v>5</v>
      </c>
      <c r="M110" s="6">
        <f>IFNA(VLOOKUP(F110,Promocodes!A:B,2,0),"")</f>
        <v>7</v>
      </c>
      <c r="N110" s="3" t="str">
        <f>IFNA(VLOOKUP(M110,Promocodes!G:H,2,0),"")</f>
        <v>Сторис в VK</v>
      </c>
      <c r="O110" s="3">
        <f>IFNA(VLOOKUP(D110,Price!$E$2:$F$4,2,0),"")</f>
        <v>250</v>
      </c>
      <c r="P110" s="7" t="str">
        <f t="shared" si="4"/>
        <v>с промо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ht="15.75" customHeight="1">
      <c r="A111" s="3">
        <v>4672.0</v>
      </c>
      <c r="B111" s="1" t="s">
        <v>16</v>
      </c>
      <c r="C111" s="1" t="s">
        <v>17</v>
      </c>
      <c r="D111" s="1" t="s">
        <v>18</v>
      </c>
      <c r="E111" s="2">
        <v>44361.0</v>
      </c>
      <c r="F111" s="8" t="s">
        <v>43</v>
      </c>
      <c r="G111" s="5">
        <v>1000.0</v>
      </c>
      <c r="H111" s="3">
        <f>IFNA(VLOOKUP(F111,Promocodes!A:E,4,0),"")</f>
        <v>15</v>
      </c>
      <c r="I111" s="3">
        <f t="shared" si="1"/>
        <v>150</v>
      </c>
      <c r="J111" s="5">
        <f t="shared" si="2"/>
        <v>850</v>
      </c>
      <c r="K111" s="3" t="str">
        <f>IFNA(VLOOKUP(D111,Price!$A$2:$C$18,3,0),"")</f>
        <v>товар</v>
      </c>
      <c r="L111" s="6">
        <f t="shared" si="3"/>
        <v>6</v>
      </c>
      <c r="M111" s="6">
        <f>IFNA(VLOOKUP(F111,Promocodes!A:B,2,0),"")</f>
        <v>7</v>
      </c>
      <c r="N111" s="3" t="str">
        <f>IFNA(VLOOKUP(M111,Promocodes!G:H,2,0),"")</f>
        <v>Сторис в VK</v>
      </c>
      <c r="O111" s="3">
        <f>IFNA(VLOOKUP(D111,Price!$E$2:$F$4,2,0),"")</f>
        <v>500</v>
      </c>
      <c r="P111" s="7" t="str">
        <f t="shared" si="4"/>
        <v>с промо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ht="15.75" customHeight="1">
      <c r="A112" s="3">
        <v>164.0</v>
      </c>
      <c r="B112" s="1" t="s">
        <v>16</v>
      </c>
      <c r="C112" s="1" t="s">
        <v>17</v>
      </c>
      <c r="D112" s="1" t="s">
        <v>24</v>
      </c>
      <c r="E112" s="2">
        <v>44202.0</v>
      </c>
      <c r="F112" s="3" t="s">
        <v>44</v>
      </c>
      <c r="G112" s="5">
        <v>4500.0</v>
      </c>
      <c r="H112" s="3">
        <f>IFNA(VLOOKUP(F112,Promocodes!A:E,4,0),"")</f>
        <v>5</v>
      </c>
      <c r="I112" s="3">
        <f t="shared" si="1"/>
        <v>225</v>
      </c>
      <c r="J112" s="5">
        <f t="shared" si="2"/>
        <v>4275</v>
      </c>
      <c r="K112" s="3" t="str">
        <f>IFNA(VLOOKUP(D112,Price!$A$2:$C$18,3,0),"")</f>
        <v>услуга</v>
      </c>
      <c r="L112" s="6">
        <f t="shared" si="3"/>
        <v>1</v>
      </c>
      <c r="M112" s="6">
        <f>IFNA(VLOOKUP(F112,Promocodes!A:B,2,0),"")</f>
        <v>3</v>
      </c>
      <c r="N112" s="3" t="str">
        <f>IFNA(VLOOKUP(M112,Promocodes!G:H,2,0),"")</f>
        <v>Поисковые запросы в Яндексе</v>
      </c>
      <c r="O112" s="3" t="str">
        <f>IFNA(VLOOKUP(D112,Price!$E$2:$F$4,2,0),"")</f>
        <v/>
      </c>
      <c r="P112" s="7" t="str">
        <f t="shared" si="4"/>
        <v>с промо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ht="15.75" customHeight="1">
      <c r="A113" s="3">
        <v>1230.0</v>
      </c>
      <c r="B113" s="1" t="s">
        <v>16</v>
      </c>
      <c r="C113" s="1" t="s">
        <v>22</v>
      </c>
      <c r="D113" s="1" t="s">
        <v>21</v>
      </c>
      <c r="E113" s="2">
        <v>44239.0</v>
      </c>
      <c r="F113" s="3" t="s">
        <v>44</v>
      </c>
      <c r="G113" s="5">
        <v>3500.0</v>
      </c>
      <c r="H113" s="3">
        <f>IFNA(VLOOKUP(F113,Promocodes!A:E,4,0),"")</f>
        <v>5</v>
      </c>
      <c r="I113" s="3">
        <f t="shared" si="1"/>
        <v>175</v>
      </c>
      <c r="J113" s="5">
        <f t="shared" si="2"/>
        <v>3325</v>
      </c>
      <c r="K113" s="3" t="str">
        <f>IFNA(VLOOKUP(D113,Price!$A$2:$C$18,3,0),"")</f>
        <v>услуга</v>
      </c>
      <c r="L113" s="6">
        <f t="shared" si="3"/>
        <v>2</v>
      </c>
      <c r="M113" s="6">
        <f>IFNA(VLOOKUP(F113,Promocodes!A:B,2,0),"")</f>
        <v>3</v>
      </c>
      <c r="N113" s="3" t="str">
        <f>IFNA(VLOOKUP(M113,Promocodes!G:H,2,0),"")</f>
        <v>Поисковые запросы в Яндексе</v>
      </c>
      <c r="O113" s="3" t="str">
        <f>IFNA(VLOOKUP(D113,Price!$E$2:$F$4,2,0),"")</f>
        <v/>
      </c>
      <c r="P113" s="7" t="str">
        <f t="shared" si="4"/>
        <v>с промо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ht="15.75" customHeight="1">
      <c r="A114" s="3">
        <v>2136.0</v>
      </c>
      <c r="B114" s="1" t="s">
        <v>16</v>
      </c>
      <c r="C114" s="1" t="s">
        <v>17</v>
      </c>
      <c r="D114" s="1" t="s">
        <v>18</v>
      </c>
      <c r="E114" s="2">
        <v>44269.0</v>
      </c>
      <c r="F114" s="3" t="s">
        <v>44</v>
      </c>
      <c r="G114" s="5">
        <v>1000.0</v>
      </c>
      <c r="H114" s="3">
        <f>IFNA(VLOOKUP(F114,Promocodes!A:E,4,0),"")</f>
        <v>5</v>
      </c>
      <c r="I114" s="3">
        <f t="shared" si="1"/>
        <v>50</v>
      </c>
      <c r="J114" s="5">
        <f t="shared" si="2"/>
        <v>950</v>
      </c>
      <c r="K114" s="3" t="str">
        <f>IFNA(VLOOKUP(D114,Price!$A$2:$C$18,3,0),"")</f>
        <v>товар</v>
      </c>
      <c r="L114" s="6">
        <f t="shared" si="3"/>
        <v>3</v>
      </c>
      <c r="M114" s="6">
        <f>IFNA(VLOOKUP(F114,Promocodes!A:B,2,0),"")</f>
        <v>3</v>
      </c>
      <c r="N114" s="3" t="str">
        <f>IFNA(VLOOKUP(M114,Promocodes!G:H,2,0),"")</f>
        <v>Поисковые запросы в Яндексе</v>
      </c>
      <c r="O114" s="3">
        <f>IFNA(VLOOKUP(D114,Price!$E$2:$F$4,2,0),"")</f>
        <v>500</v>
      </c>
      <c r="P114" s="7" t="str">
        <f t="shared" si="4"/>
        <v>с промо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ht="15.75" customHeight="1">
      <c r="A115" s="3">
        <v>2877.0</v>
      </c>
      <c r="B115" s="1" t="s">
        <v>16</v>
      </c>
      <c r="C115" s="1" t="s">
        <v>17</v>
      </c>
      <c r="D115" s="1" t="s">
        <v>18</v>
      </c>
      <c r="E115" s="2">
        <v>44295.0</v>
      </c>
      <c r="F115" s="3" t="s">
        <v>44</v>
      </c>
      <c r="G115" s="5">
        <v>1000.0</v>
      </c>
      <c r="H115" s="3">
        <f>IFNA(VLOOKUP(F115,Promocodes!A:E,4,0),"")</f>
        <v>5</v>
      </c>
      <c r="I115" s="3">
        <f t="shared" si="1"/>
        <v>50</v>
      </c>
      <c r="J115" s="5">
        <f t="shared" si="2"/>
        <v>950</v>
      </c>
      <c r="K115" s="3" t="str">
        <f>IFNA(VLOOKUP(D115,Price!$A$2:$C$18,3,0),"")</f>
        <v>товар</v>
      </c>
      <c r="L115" s="6">
        <f t="shared" si="3"/>
        <v>4</v>
      </c>
      <c r="M115" s="6">
        <f>IFNA(VLOOKUP(F115,Promocodes!A:B,2,0),"")</f>
        <v>3</v>
      </c>
      <c r="N115" s="3" t="str">
        <f>IFNA(VLOOKUP(M115,Promocodes!G:H,2,0),"")</f>
        <v>Поисковые запросы в Яндексе</v>
      </c>
      <c r="O115" s="3">
        <f>IFNA(VLOOKUP(D115,Price!$E$2:$F$4,2,0),"")</f>
        <v>500</v>
      </c>
      <c r="P115" s="7" t="str">
        <f t="shared" si="4"/>
        <v>с промо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ht="15.75" customHeight="1">
      <c r="A116" s="3">
        <v>4111.0</v>
      </c>
      <c r="B116" s="1" t="s">
        <v>16</v>
      </c>
      <c r="C116" s="1" t="s">
        <v>22</v>
      </c>
      <c r="D116" s="1" t="s">
        <v>18</v>
      </c>
      <c r="E116" s="2">
        <v>44342.0</v>
      </c>
      <c r="F116" s="3" t="s">
        <v>44</v>
      </c>
      <c r="G116" s="5">
        <v>1000.0</v>
      </c>
      <c r="H116" s="3">
        <f>IFNA(VLOOKUP(F116,Promocodes!A:E,4,0),"")</f>
        <v>5</v>
      </c>
      <c r="I116" s="3">
        <f t="shared" si="1"/>
        <v>50</v>
      </c>
      <c r="J116" s="5">
        <f t="shared" si="2"/>
        <v>950</v>
      </c>
      <c r="K116" s="3" t="str">
        <f>IFNA(VLOOKUP(D116,Price!$A$2:$C$18,3,0),"")</f>
        <v>товар</v>
      </c>
      <c r="L116" s="6">
        <f t="shared" si="3"/>
        <v>5</v>
      </c>
      <c r="M116" s="6">
        <f>IFNA(VLOOKUP(F116,Promocodes!A:B,2,0),"")</f>
        <v>3</v>
      </c>
      <c r="N116" s="3" t="str">
        <f>IFNA(VLOOKUP(M116,Promocodes!G:H,2,0),"")</f>
        <v>Поисковые запросы в Яндексе</v>
      </c>
      <c r="O116" s="3">
        <f>IFNA(VLOOKUP(D116,Price!$E$2:$F$4,2,0),"")</f>
        <v>500</v>
      </c>
      <c r="P116" s="7" t="str">
        <f t="shared" si="4"/>
        <v>с промо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ht="15.75" customHeight="1">
      <c r="A117" s="3">
        <v>4474.0</v>
      </c>
      <c r="B117" s="1" t="s">
        <v>16</v>
      </c>
      <c r="C117" s="1" t="s">
        <v>17</v>
      </c>
      <c r="D117" s="1" t="s">
        <v>24</v>
      </c>
      <c r="E117" s="2">
        <v>44355.0</v>
      </c>
      <c r="F117" s="8" t="s">
        <v>44</v>
      </c>
      <c r="G117" s="5">
        <v>4500.0</v>
      </c>
      <c r="H117" s="3">
        <f>IFNA(VLOOKUP(F117,Promocodes!A:E,4,0),"")</f>
        <v>5</v>
      </c>
      <c r="I117" s="3">
        <f t="shared" si="1"/>
        <v>225</v>
      </c>
      <c r="J117" s="5">
        <f t="shared" si="2"/>
        <v>4275</v>
      </c>
      <c r="K117" s="3" t="str">
        <f>IFNA(VLOOKUP(D117,Price!$A$2:$C$18,3,0),"")</f>
        <v>услуга</v>
      </c>
      <c r="L117" s="6">
        <f t="shared" si="3"/>
        <v>6</v>
      </c>
      <c r="M117" s="6">
        <f>IFNA(VLOOKUP(F117,Promocodes!A:B,2,0),"")</f>
        <v>3</v>
      </c>
      <c r="N117" s="3" t="str">
        <f>IFNA(VLOOKUP(M117,Promocodes!G:H,2,0),"")</f>
        <v>Поисковые запросы в Яндексе</v>
      </c>
      <c r="O117" s="3" t="str">
        <f>IFNA(VLOOKUP(D117,Price!$E$2:$F$4,2,0),"")</f>
        <v/>
      </c>
      <c r="P117" s="7" t="str">
        <f t="shared" si="4"/>
        <v>с промо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ht="15.75" customHeight="1">
      <c r="A118" s="3">
        <v>5343.0</v>
      </c>
      <c r="B118" s="1" t="s">
        <v>16</v>
      </c>
      <c r="C118" s="1" t="s">
        <v>17</v>
      </c>
      <c r="D118" s="1" t="s">
        <v>24</v>
      </c>
      <c r="E118" s="2">
        <v>44383.0</v>
      </c>
      <c r="F118" s="3" t="s">
        <v>44</v>
      </c>
      <c r="G118" s="5">
        <v>4500.0</v>
      </c>
      <c r="H118" s="3">
        <f>IFNA(VLOOKUP(F118,Promocodes!A:E,4,0),"")</f>
        <v>5</v>
      </c>
      <c r="I118" s="3">
        <f t="shared" si="1"/>
        <v>225</v>
      </c>
      <c r="J118" s="5">
        <f t="shared" si="2"/>
        <v>4275</v>
      </c>
      <c r="K118" s="3" t="str">
        <f>IFNA(VLOOKUP(D118,Price!$A$2:$C$18,3,0),"")</f>
        <v>услуга</v>
      </c>
      <c r="L118" s="6">
        <f t="shared" si="3"/>
        <v>7</v>
      </c>
      <c r="M118" s="6">
        <f>IFNA(VLOOKUP(F118,Promocodes!A:B,2,0),"")</f>
        <v>3</v>
      </c>
      <c r="N118" s="3" t="str">
        <f>IFNA(VLOOKUP(M118,Promocodes!G:H,2,0),"")</f>
        <v>Поисковые запросы в Яндексе</v>
      </c>
      <c r="O118" s="3" t="str">
        <f>IFNA(VLOOKUP(D118,Price!$E$2:$F$4,2,0),"")</f>
        <v/>
      </c>
      <c r="P118" s="7" t="str">
        <f t="shared" si="4"/>
        <v>с промо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ht="15.75" customHeight="1">
      <c r="A119" s="3">
        <v>772.0</v>
      </c>
      <c r="B119" s="1" t="s">
        <v>16</v>
      </c>
      <c r="C119" s="1" t="s">
        <v>17</v>
      </c>
      <c r="D119" s="1" t="s">
        <v>23</v>
      </c>
      <c r="E119" s="2">
        <v>44224.0</v>
      </c>
      <c r="F119" s="3" t="s">
        <v>45</v>
      </c>
      <c r="G119" s="5">
        <v>5500.0</v>
      </c>
      <c r="H119" s="3">
        <f>IFNA(VLOOKUP(F119,Promocodes!A:E,4,0),"")</f>
        <v>5</v>
      </c>
      <c r="I119" s="3">
        <f t="shared" si="1"/>
        <v>275</v>
      </c>
      <c r="J119" s="5">
        <f t="shared" si="2"/>
        <v>5225</v>
      </c>
      <c r="K119" s="3" t="str">
        <f>IFNA(VLOOKUP(D119,Price!$A$2:$C$18,3,0),"")</f>
        <v>услуга</v>
      </c>
      <c r="L119" s="6">
        <f t="shared" si="3"/>
        <v>1</v>
      </c>
      <c r="M119" s="6">
        <f>IFNA(VLOOKUP(F119,Promocodes!A:B,2,0),"")</f>
        <v>3</v>
      </c>
      <c r="N119" s="3" t="str">
        <f>IFNA(VLOOKUP(M119,Promocodes!G:H,2,0),"")</f>
        <v>Поисковые запросы в Яндексе</v>
      </c>
      <c r="O119" s="3" t="str">
        <f>IFNA(VLOOKUP(D119,Price!$E$2:$F$4,2,0),"")</f>
        <v/>
      </c>
      <c r="P119" s="7" t="str">
        <f t="shared" si="4"/>
        <v>с промо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ht="15.75" customHeight="1">
      <c r="A120" s="3">
        <v>1805.0</v>
      </c>
      <c r="B120" s="1" t="s">
        <v>16</v>
      </c>
      <c r="C120" s="1" t="s">
        <v>22</v>
      </c>
      <c r="D120" s="1" t="s">
        <v>23</v>
      </c>
      <c r="E120" s="2">
        <v>44258.0</v>
      </c>
      <c r="F120" s="3" t="s">
        <v>45</v>
      </c>
      <c r="G120" s="5">
        <v>5500.0</v>
      </c>
      <c r="H120" s="3">
        <f>IFNA(VLOOKUP(F120,Promocodes!A:E,4,0),"")</f>
        <v>5</v>
      </c>
      <c r="I120" s="3">
        <f t="shared" si="1"/>
        <v>275</v>
      </c>
      <c r="J120" s="5">
        <f t="shared" si="2"/>
        <v>5225</v>
      </c>
      <c r="K120" s="3" t="str">
        <f>IFNA(VLOOKUP(D120,Price!$A$2:$C$18,3,0),"")</f>
        <v>услуга</v>
      </c>
      <c r="L120" s="6">
        <f t="shared" si="3"/>
        <v>3</v>
      </c>
      <c r="M120" s="6">
        <f>IFNA(VLOOKUP(F120,Promocodes!A:B,2,0),"")</f>
        <v>3</v>
      </c>
      <c r="N120" s="3" t="str">
        <f>IFNA(VLOOKUP(M120,Promocodes!G:H,2,0),"")</f>
        <v>Поисковые запросы в Яндексе</v>
      </c>
      <c r="O120" s="3" t="str">
        <f>IFNA(VLOOKUP(D120,Price!$E$2:$F$4,2,0),"")</f>
        <v/>
      </c>
      <c r="P120" s="7" t="str">
        <f t="shared" si="4"/>
        <v>с промо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ht="15.75" customHeight="1">
      <c r="A121" s="3">
        <v>4996.0</v>
      </c>
      <c r="B121" s="1" t="s">
        <v>16</v>
      </c>
      <c r="C121" s="1" t="s">
        <v>17</v>
      </c>
      <c r="D121" s="1" t="s">
        <v>23</v>
      </c>
      <c r="E121" s="2">
        <v>44372.0</v>
      </c>
      <c r="F121" s="8" t="s">
        <v>45</v>
      </c>
      <c r="G121" s="5">
        <v>5500.0</v>
      </c>
      <c r="H121" s="3">
        <f>IFNA(VLOOKUP(F121,Promocodes!A:E,4,0),"")</f>
        <v>5</v>
      </c>
      <c r="I121" s="3">
        <f t="shared" si="1"/>
        <v>275</v>
      </c>
      <c r="J121" s="5">
        <f t="shared" si="2"/>
        <v>5225</v>
      </c>
      <c r="K121" s="3" t="str">
        <f>IFNA(VLOOKUP(D121,Price!$A$2:$C$18,3,0),"")</f>
        <v>услуга</v>
      </c>
      <c r="L121" s="6">
        <f t="shared" si="3"/>
        <v>6</v>
      </c>
      <c r="M121" s="6">
        <f>IFNA(VLOOKUP(F121,Promocodes!A:B,2,0),"")</f>
        <v>3</v>
      </c>
      <c r="N121" s="3" t="str">
        <f>IFNA(VLOOKUP(M121,Promocodes!G:H,2,0),"")</f>
        <v>Поисковые запросы в Яндексе</v>
      </c>
      <c r="O121" s="3" t="str">
        <f>IFNA(VLOOKUP(D121,Price!$E$2:$F$4,2,0),"")</f>
        <v/>
      </c>
      <c r="P121" s="7" t="str">
        <f t="shared" si="4"/>
        <v>с промо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ht="15.75" customHeight="1">
      <c r="A122" s="3">
        <v>509.0</v>
      </c>
      <c r="B122" s="1" t="s">
        <v>16</v>
      </c>
      <c r="C122" s="1" t="s">
        <v>17</v>
      </c>
      <c r="D122" s="1" t="s">
        <v>21</v>
      </c>
      <c r="E122" s="2">
        <v>44215.0</v>
      </c>
      <c r="F122" s="3" t="s">
        <v>46</v>
      </c>
      <c r="G122" s="5">
        <f>VLOOKUP(D122,Price!$A$2:$B$18,2,1)</f>
        <v>3500</v>
      </c>
      <c r="H122" s="3">
        <f>IFNA(VLOOKUP(F122,Promocodes!A:E,4,0),"")</f>
        <v>0.5</v>
      </c>
      <c r="I122" s="3">
        <f t="shared" si="1"/>
        <v>17.5</v>
      </c>
      <c r="J122" s="5">
        <f t="shared" si="2"/>
        <v>3482.5</v>
      </c>
      <c r="K122" s="3" t="str">
        <f>IFNA(VLOOKUP(D122,Price!$A$2:$C$18,3,0),"")</f>
        <v>услуга</v>
      </c>
      <c r="L122" s="6">
        <f t="shared" si="3"/>
        <v>1</v>
      </c>
      <c r="M122" s="6">
        <f>IFNA(VLOOKUP(F122,Promocodes!A:B,2,0),"")</f>
        <v>4</v>
      </c>
      <c r="N122" s="3" t="str">
        <f>IFNA(VLOOKUP(M122,Promocodes!G:H,2,0),"")</f>
        <v>Посты в Telegram</v>
      </c>
      <c r="O122" s="3" t="str">
        <f>IFNA(VLOOKUP(D122,Price!$E$2:$F$4,2,0),"")</f>
        <v/>
      </c>
      <c r="P122" s="7" t="str">
        <f t="shared" si="4"/>
        <v>с промо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ht="15.75" customHeight="1">
      <c r="A123" s="3">
        <v>1562.0</v>
      </c>
      <c r="B123" s="1" t="s">
        <v>16</v>
      </c>
      <c r="C123" s="1" t="s">
        <v>17</v>
      </c>
      <c r="D123" s="1" t="s">
        <v>21</v>
      </c>
      <c r="E123" s="2">
        <v>44250.0</v>
      </c>
      <c r="F123" s="3" t="s">
        <v>46</v>
      </c>
      <c r="G123" s="5">
        <v>3500.0</v>
      </c>
      <c r="H123" s="3">
        <f>IFNA(VLOOKUP(F123,Promocodes!A:E,4,0),"")</f>
        <v>0.5</v>
      </c>
      <c r="I123" s="3">
        <f t="shared" si="1"/>
        <v>17.5</v>
      </c>
      <c r="J123" s="5">
        <f t="shared" si="2"/>
        <v>3482.5</v>
      </c>
      <c r="K123" s="3" t="str">
        <f>IFNA(VLOOKUP(D123,Price!$A$2:$C$18,3,0),"")</f>
        <v>услуга</v>
      </c>
      <c r="L123" s="6">
        <f t="shared" si="3"/>
        <v>2</v>
      </c>
      <c r="M123" s="6">
        <f>IFNA(VLOOKUP(F123,Promocodes!A:B,2,0),"")</f>
        <v>4</v>
      </c>
      <c r="N123" s="3" t="str">
        <f>IFNA(VLOOKUP(M123,Promocodes!G:H,2,0),"")</f>
        <v>Посты в Telegram</v>
      </c>
      <c r="O123" s="3" t="str">
        <f>IFNA(VLOOKUP(D123,Price!$E$2:$F$4,2,0),"")</f>
        <v/>
      </c>
      <c r="P123" s="7" t="str">
        <f t="shared" si="4"/>
        <v>с промо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ht="15.75" customHeight="1">
      <c r="A124" s="3">
        <v>2538.0</v>
      </c>
      <c r="B124" s="1" t="s">
        <v>16</v>
      </c>
      <c r="C124" s="1" t="s">
        <v>17</v>
      </c>
      <c r="D124" s="1" t="s">
        <v>23</v>
      </c>
      <c r="E124" s="2">
        <v>44282.0</v>
      </c>
      <c r="F124" s="3" t="s">
        <v>46</v>
      </c>
      <c r="G124" s="5">
        <v>5500.0</v>
      </c>
      <c r="H124" s="3">
        <f>IFNA(VLOOKUP(F124,Promocodes!A:E,4,0),"")</f>
        <v>0.5</v>
      </c>
      <c r="I124" s="3">
        <f t="shared" si="1"/>
        <v>27.5</v>
      </c>
      <c r="J124" s="5">
        <f t="shared" si="2"/>
        <v>5472.5</v>
      </c>
      <c r="K124" s="3" t="str">
        <f>IFNA(VLOOKUP(D124,Price!$A$2:$C$18,3,0),"")</f>
        <v>услуга</v>
      </c>
      <c r="L124" s="6">
        <f t="shared" si="3"/>
        <v>3</v>
      </c>
      <c r="M124" s="6">
        <f>IFNA(VLOOKUP(F124,Promocodes!A:B,2,0),"")</f>
        <v>4</v>
      </c>
      <c r="N124" s="3" t="str">
        <f>IFNA(VLOOKUP(M124,Promocodes!G:H,2,0),"")</f>
        <v>Посты в Telegram</v>
      </c>
      <c r="O124" s="3" t="str">
        <f>IFNA(VLOOKUP(D124,Price!$E$2:$F$4,2,0),"")</f>
        <v/>
      </c>
      <c r="P124" s="7" t="str">
        <f t="shared" si="4"/>
        <v>с промо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ht="15.75" customHeight="1">
      <c r="A125" s="3">
        <v>3281.0</v>
      </c>
      <c r="B125" s="1" t="s">
        <v>16</v>
      </c>
      <c r="C125" s="1" t="s">
        <v>17</v>
      </c>
      <c r="D125" s="1" t="s">
        <v>23</v>
      </c>
      <c r="E125" s="2">
        <v>44310.0</v>
      </c>
      <c r="F125" s="3" t="s">
        <v>46</v>
      </c>
      <c r="G125" s="5">
        <v>5500.0</v>
      </c>
      <c r="H125" s="3">
        <f>IFNA(VLOOKUP(F125,Promocodes!A:E,4,0),"")</f>
        <v>0.5</v>
      </c>
      <c r="I125" s="3">
        <f t="shared" si="1"/>
        <v>27.5</v>
      </c>
      <c r="J125" s="5">
        <f t="shared" si="2"/>
        <v>5472.5</v>
      </c>
      <c r="K125" s="3" t="str">
        <f>IFNA(VLOOKUP(D125,Price!$A$2:$C$18,3,0),"")</f>
        <v>услуга</v>
      </c>
      <c r="L125" s="6">
        <f t="shared" si="3"/>
        <v>4</v>
      </c>
      <c r="M125" s="6">
        <f>IFNA(VLOOKUP(F125,Promocodes!A:B,2,0),"")</f>
        <v>4</v>
      </c>
      <c r="N125" s="3" t="str">
        <f>IFNA(VLOOKUP(M125,Promocodes!G:H,2,0),"")</f>
        <v>Посты в Telegram</v>
      </c>
      <c r="O125" s="3" t="str">
        <f>IFNA(VLOOKUP(D125,Price!$E$2:$F$4,2,0),"")</f>
        <v/>
      </c>
      <c r="P125" s="7" t="str">
        <f t="shared" si="4"/>
        <v>с промо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ht="15.75" customHeight="1">
      <c r="A126" s="3">
        <v>3788.0</v>
      </c>
      <c r="B126" s="1" t="s">
        <v>16</v>
      </c>
      <c r="C126" s="1" t="s">
        <v>17</v>
      </c>
      <c r="D126" s="1" t="s">
        <v>23</v>
      </c>
      <c r="E126" s="2">
        <v>44330.0</v>
      </c>
      <c r="F126" s="3" t="s">
        <v>46</v>
      </c>
      <c r="G126" s="5">
        <v>5500.0</v>
      </c>
      <c r="H126" s="3">
        <f>IFNA(VLOOKUP(F126,Promocodes!A:E,4,0),"")</f>
        <v>0.5</v>
      </c>
      <c r="I126" s="3">
        <f t="shared" si="1"/>
        <v>27.5</v>
      </c>
      <c r="J126" s="5">
        <f t="shared" si="2"/>
        <v>5472.5</v>
      </c>
      <c r="K126" s="3" t="str">
        <f>IFNA(VLOOKUP(D126,Price!$A$2:$C$18,3,0),"")</f>
        <v>услуга</v>
      </c>
      <c r="L126" s="6">
        <f t="shared" si="3"/>
        <v>5</v>
      </c>
      <c r="M126" s="6">
        <f>IFNA(VLOOKUP(F126,Promocodes!A:B,2,0),"")</f>
        <v>4</v>
      </c>
      <c r="N126" s="3" t="str">
        <f>IFNA(VLOOKUP(M126,Promocodes!G:H,2,0),"")</f>
        <v>Посты в Telegram</v>
      </c>
      <c r="O126" s="3" t="str">
        <f>IFNA(VLOOKUP(D126,Price!$E$2:$F$4,2,0),"")</f>
        <v/>
      </c>
      <c r="P126" s="7" t="str">
        <f t="shared" si="4"/>
        <v>с промо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ht="15.75" customHeight="1">
      <c r="A127" s="3">
        <v>4799.0</v>
      </c>
      <c r="B127" s="1" t="s">
        <v>16</v>
      </c>
      <c r="C127" s="1" t="s">
        <v>17</v>
      </c>
      <c r="D127" s="1" t="s">
        <v>21</v>
      </c>
      <c r="E127" s="2">
        <v>44365.0</v>
      </c>
      <c r="F127" s="8" t="s">
        <v>46</v>
      </c>
      <c r="G127" s="5">
        <v>3500.0</v>
      </c>
      <c r="H127" s="3">
        <f>IFNA(VLOOKUP(F127,Promocodes!A:E,4,0),"")</f>
        <v>0.5</v>
      </c>
      <c r="I127" s="3">
        <f t="shared" si="1"/>
        <v>17.5</v>
      </c>
      <c r="J127" s="5">
        <f t="shared" si="2"/>
        <v>3482.5</v>
      </c>
      <c r="K127" s="3" t="str">
        <f>IFNA(VLOOKUP(D127,Price!$A$2:$C$18,3,0),"")</f>
        <v>услуга</v>
      </c>
      <c r="L127" s="6">
        <f t="shared" si="3"/>
        <v>6</v>
      </c>
      <c r="M127" s="6">
        <f>IFNA(VLOOKUP(F127,Promocodes!A:B,2,0),"")</f>
        <v>4</v>
      </c>
      <c r="N127" s="3" t="str">
        <f>IFNA(VLOOKUP(M127,Promocodes!G:H,2,0),"")</f>
        <v>Посты в Telegram</v>
      </c>
      <c r="O127" s="3" t="str">
        <f>IFNA(VLOOKUP(D127,Price!$E$2:$F$4,2,0),"")</f>
        <v/>
      </c>
      <c r="P127" s="7" t="str">
        <f t="shared" si="4"/>
        <v>с промо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ht="15.75" customHeight="1">
      <c r="A128" s="3">
        <v>821.0</v>
      </c>
      <c r="B128" s="1" t="s">
        <v>16</v>
      </c>
      <c r="C128" s="1" t="s">
        <v>17</v>
      </c>
      <c r="D128" s="1" t="s">
        <v>18</v>
      </c>
      <c r="E128" s="2">
        <v>44226.0</v>
      </c>
      <c r="F128" s="3" t="s">
        <v>47</v>
      </c>
      <c r="G128" s="5">
        <v>1000.0</v>
      </c>
      <c r="H128" s="3">
        <f>IFNA(VLOOKUP(F128,Promocodes!A:E,4,0),"")</f>
        <v>20</v>
      </c>
      <c r="I128" s="3">
        <f t="shared" si="1"/>
        <v>200</v>
      </c>
      <c r="J128" s="5">
        <f t="shared" si="2"/>
        <v>800</v>
      </c>
      <c r="K128" s="3" t="str">
        <f>IFNA(VLOOKUP(D128,Price!$A$2:$C$18,3,0),"")</f>
        <v>товар</v>
      </c>
      <c r="L128" s="6">
        <f t="shared" si="3"/>
        <v>1</v>
      </c>
      <c r="M128" s="6">
        <f>IFNA(VLOOKUP(F128,Promocodes!A:B,2,0),"")</f>
        <v>6</v>
      </c>
      <c r="N128" s="3" t="str">
        <f>IFNA(VLOOKUP(M128,Promocodes!G:H,2,0),"")</f>
        <v>Реклама в VK</v>
      </c>
      <c r="O128" s="3">
        <f>IFNA(VLOOKUP(D128,Price!$E$2:$F$4,2,0),"")</f>
        <v>500</v>
      </c>
      <c r="P128" s="7" t="str">
        <f t="shared" si="4"/>
        <v>с промо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ht="15.75" customHeight="1">
      <c r="A129" s="3">
        <v>1855.0</v>
      </c>
      <c r="B129" s="1" t="s">
        <v>16</v>
      </c>
      <c r="C129" s="1" t="s">
        <v>17</v>
      </c>
      <c r="D129" s="1" t="s">
        <v>24</v>
      </c>
      <c r="E129" s="2">
        <v>44259.0</v>
      </c>
      <c r="F129" s="3" t="s">
        <v>47</v>
      </c>
      <c r="G129" s="5">
        <v>4500.0</v>
      </c>
      <c r="H129" s="3">
        <f>IFNA(VLOOKUP(F129,Promocodes!A:E,4,0),"")</f>
        <v>20</v>
      </c>
      <c r="I129" s="3">
        <f t="shared" si="1"/>
        <v>900</v>
      </c>
      <c r="J129" s="5">
        <f t="shared" si="2"/>
        <v>3600</v>
      </c>
      <c r="K129" s="3" t="str">
        <f>IFNA(VLOOKUP(D129,Price!$A$2:$C$18,3,0),"")</f>
        <v>услуга</v>
      </c>
      <c r="L129" s="6">
        <f t="shared" si="3"/>
        <v>3</v>
      </c>
      <c r="M129" s="6">
        <f>IFNA(VLOOKUP(F129,Promocodes!A:B,2,0),"")</f>
        <v>6</v>
      </c>
      <c r="N129" s="3" t="str">
        <f>IFNA(VLOOKUP(M129,Promocodes!G:H,2,0),"")</f>
        <v>Реклама в VK</v>
      </c>
      <c r="O129" s="3" t="str">
        <f>IFNA(VLOOKUP(D129,Price!$E$2:$F$4,2,0),"")</f>
        <v/>
      </c>
      <c r="P129" s="7" t="str">
        <f t="shared" si="4"/>
        <v>с промо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ht="15.75" customHeight="1">
      <c r="A130" s="3">
        <v>5016.0</v>
      </c>
      <c r="B130" s="1" t="s">
        <v>16</v>
      </c>
      <c r="C130" s="1" t="s">
        <v>17</v>
      </c>
      <c r="D130" s="1" t="s">
        <v>23</v>
      </c>
      <c r="E130" s="2">
        <v>44372.0</v>
      </c>
      <c r="F130" s="8" t="s">
        <v>47</v>
      </c>
      <c r="G130" s="5">
        <v>5500.0</v>
      </c>
      <c r="H130" s="3">
        <f>IFNA(VLOOKUP(F130,Promocodes!A:E,4,0),"")</f>
        <v>20</v>
      </c>
      <c r="I130" s="3">
        <f t="shared" si="1"/>
        <v>1100</v>
      </c>
      <c r="J130" s="5">
        <f t="shared" si="2"/>
        <v>4400</v>
      </c>
      <c r="K130" s="3" t="str">
        <f>IFNA(VLOOKUP(D130,Price!$A$2:$C$18,3,0),"")</f>
        <v>услуга</v>
      </c>
      <c r="L130" s="6">
        <f t="shared" si="3"/>
        <v>6</v>
      </c>
      <c r="M130" s="6">
        <f>IFNA(VLOOKUP(F130,Promocodes!A:B,2,0),"")</f>
        <v>6</v>
      </c>
      <c r="N130" s="3" t="str">
        <f>IFNA(VLOOKUP(M130,Promocodes!G:H,2,0),"")</f>
        <v>Реклама в VK</v>
      </c>
      <c r="O130" s="3" t="str">
        <f>IFNA(VLOOKUP(D130,Price!$E$2:$F$4,2,0),"")</f>
        <v/>
      </c>
      <c r="P130" s="7" t="str">
        <f t="shared" si="4"/>
        <v>с промо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ht="15.75" customHeight="1">
      <c r="A131" s="3">
        <v>761.0</v>
      </c>
      <c r="B131" s="1" t="s">
        <v>16</v>
      </c>
      <c r="C131" s="1" t="s">
        <v>17</v>
      </c>
      <c r="D131" s="1" t="s">
        <v>24</v>
      </c>
      <c r="E131" s="2">
        <v>44224.0</v>
      </c>
      <c r="F131" s="3" t="s">
        <v>48</v>
      </c>
      <c r="G131" s="5">
        <v>4500.0</v>
      </c>
      <c r="H131" s="3">
        <f>IFNA(VLOOKUP(F131,Promocodes!A:E,4,0),"")</f>
        <v>5</v>
      </c>
      <c r="I131" s="3">
        <f t="shared" si="1"/>
        <v>225</v>
      </c>
      <c r="J131" s="5">
        <f t="shared" si="2"/>
        <v>4275</v>
      </c>
      <c r="K131" s="3" t="str">
        <f>IFNA(VLOOKUP(D131,Price!$A$2:$C$18,3,0),"")</f>
        <v>услуга</v>
      </c>
      <c r="L131" s="6">
        <f t="shared" si="3"/>
        <v>1</v>
      </c>
      <c r="M131" s="6">
        <f>IFNA(VLOOKUP(F131,Promocodes!A:B,2,0),"")</f>
        <v>3</v>
      </c>
      <c r="N131" s="3" t="str">
        <f>IFNA(VLOOKUP(M131,Promocodes!G:H,2,0),"")</f>
        <v>Поисковые запросы в Яндексе</v>
      </c>
      <c r="O131" s="3" t="str">
        <f>IFNA(VLOOKUP(D131,Price!$E$2:$F$4,2,0),"")</f>
        <v/>
      </c>
      <c r="P131" s="7" t="str">
        <f t="shared" si="4"/>
        <v>с промо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ht="15.75" customHeight="1">
      <c r="A132" s="3">
        <v>1796.0</v>
      </c>
      <c r="B132" s="1" t="s">
        <v>16</v>
      </c>
      <c r="C132" s="1" t="s">
        <v>17</v>
      </c>
      <c r="D132" s="1" t="s">
        <v>24</v>
      </c>
      <c r="E132" s="2">
        <v>44257.0</v>
      </c>
      <c r="F132" s="3" t="s">
        <v>48</v>
      </c>
      <c r="G132" s="5">
        <v>4500.0</v>
      </c>
      <c r="H132" s="3">
        <f>IFNA(VLOOKUP(F132,Promocodes!A:E,4,0),"")</f>
        <v>5</v>
      </c>
      <c r="I132" s="3">
        <f t="shared" si="1"/>
        <v>225</v>
      </c>
      <c r="J132" s="5">
        <f t="shared" si="2"/>
        <v>4275</v>
      </c>
      <c r="K132" s="3" t="str">
        <f>IFNA(VLOOKUP(D132,Price!$A$2:$C$18,3,0),"")</f>
        <v>услуга</v>
      </c>
      <c r="L132" s="6">
        <f t="shared" si="3"/>
        <v>3</v>
      </c>
      <c r="M132" s="6">
        <f>IFNA(VLOOKUP(F132,Promocodes!A:B,2,0),"")</f>
        <v>3</v>
      </c>
      <c r="N132" s="3" t="str">
        <f>IFNA(VLOOKUP(M132,Promocodes!G:H,2,0),"")</f>
        <v>Поисковые запросы в Яндексе</v>
      </c>
      <c r="O132" s="3" t="str">
        <f>IFNA(VLOOKUP(D132,Price!$E$2:$F$4,2,0),"")</f>
        <v/>
      </c>
      <c r="P132" s="7" t="str">
        <f t="shared" si="4"/>
        <v>с промо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ht="15.75" customHeight="1">
      <c r="A133" s="3">
        <v>4993.0</v>
      </c>
      <c r="B133" s="1" t="s">
        <v>16</v>
      </c>
      <c r="C133" s="1" t="s">
        <v>17</v>
      </c>
      <c r="D133" s="1" t="s">
        <v>24</v>
      </c>
      <c r="E133" s="2">
        <v>44372.0</v>
      </c>
      <c r="F133" s="8" t="s">
        <v>48</v>
      </c>
      <c r="G133" s="5">
        <v>4500.0</v>
      </c>
      <c r="H133" s="3">
        <f>IFNA(VLOOKUP(F133,Promocodes!A:E,4,0),"")</f>
        <v>5</v>
      </c>
      <c r="I133" s="3">
        <f t="shared" si="1"/>
        <v>225</v>
      </c>
      <c r="J133" s="5">
        <f t="shared" si="2"/>
        <v>4275</v>
      </c>
      <c r="K133" s="3" t="str">
        <f>IFNA(VLOOKUP(D133,Price!$A$2:$C$18,3,0),"")</f>
        <v>услуга</v>
      </c>
      <c r="L133" s="6">
        <f t="shared" si="3"/>
        <v>6</v>
      </c>
      <c r="M133" s="6">
        <f>IFNA(VLOOKUP(F133,Promocodes!A:B,2,0),"")</f>
        <v>3</v>
      </c>
      <c r="N133" s="3" t="str">
        <f>IFNA(VLOOKUP(M133,Promocodes!G:H,2,0),"")</f>
        <v>Поисковые запросы в Яндексе</v>
      </c>
      <c r="O133" s="3" t="str">
        <f>IFNA(VLOOKUP(D133,Price!$E$2:$F$4,2,0),"")</f>
        <v/>
      </c>
      <c r="P133" s="7" t="str">
        <f t="shared" si="4"/>
        <v>с промо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ht="15.75" customHeight="1">
      <c r="A134" s="3">
        <v>639.0</v>
      </c>
      <c r="B134" s="1" t="s">
        <v>16</v>
      </c>
      <c r="C134" s="1" t="s">
        <v>17</v>
      </c>
      <c r="D134" s="1" t="s">
        <v>24</v>
      </c>
      <c r="E134" s="2">
        <v>44219.0</v>
      </c>
      <c r="F134" s="3" t="s">
        <v>49</v>
      </c>
      <c r="G134" s="5">
        <v>4500.0</v>
      </c>
      <c r="H134" s="3">
        <f>IFNA(VLOOKUP(F134,Promocodes!A:E,4,0),"")</f>
        <v>0.1</v>
      </c>
      <c r="I134" s="3">
        <f t="shared" si="1"/>
        <v>4.5</v>
      </c>
      <c r="J134" s="5">
        <f t="shared" si="2"/>
        <v>4495.5</v>
      </c>
      <c r="K134" s="3" t="str">
        <f>IFNA(VLOOKUP(D134,Price!$A$2:$C$18,3,0),"")</f>
        <v>услуга</v>
      </c>
      <c r="L134" s="6">
        <f t="shared" si="3"/>
        <v>1</v>
      </c>
      <c r="M134" s="6">
        <f>IFNA(VLOOKUP(F134,Promocodes!A:B,2,0),"")</f>
        <v>1</v>
      </c>
      <c r="N134" s="3" t="str">
        <f>IFNA(VLOOKUP(M134,Promocodes!G:H,2,0),"")</f>
        <v>Обещаем скидки</v>
      </c>
      <c r="O134" s="3" t="str">
        <f>IFNA(VLOOKUP(D134,Price!$E$2:$F$4,2,0),"")</f>
        <v/>
      </c>
      <c r="P134" s="7" t="str">
        <f t="shared" si="4"/>
        <v>с промо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ht="15.75" customHeight="1">
      <c r="A135" s="3">
        <v>1657.0</v>
      </c>
      <c r="B135" s="1" t="s">
        <v>16</v>
      </c>
      <c r="C135" s="1" t="s">
        <v>17</v>
      </c>
      <c r="D135" s="1" t="s">
        <v>25</v>
      </c>
      <c r="E135" s="2">
        <v>44253.0</v>
      </c>
      <c r="F135" s="3" t="s">
        <v>49</v>
      </c>
      <c r="G135" s="5">
        <v>300.0</v>
      </c>
      <c r="H135" s="3">
        <f>IFNA(VLOOKUP(F135,Promocodes!A:E,4,0),"")</f>
        <v>0.1</v>
      </c>
      <c r="I135" s="3">
        <f t="shared" si="1"/>
        <v>0.3</v>
      </c>
      <c r="J135" s="5">
        <f t="shared" si="2"/>
        <v>299.7</v>
      </c>
      <c r="K135" s="3" t="str">
        <f>IFNA(VLOOKUP(D135,Price!$A$2:$C$18,3,0),"")</f>
        <v>товар</v>
      </c>
      <c r="L135" s="6">
        <f t="shared" si="3"/>
        <v>2</v>
      </c>
      <c r="M135" s="6">
        <f>IFNA(VLOOKUP(F135,Promocodes!A:B,2,0),"")</f>
        <v>1</v>
      </c>
      <c r="N135" s="3" t="str">
        <f>IFNA(VLOOKUP(M135,Promocodes!G:H,2,0),"")</f>
        <v>Обещаем скидки</v>
      </c>
      <c r="O135" s="3">
        <f>IFNA(VLOOKUP(D135,Price!$E$2:$F$4,2,0),"")</f>
        <v>150</v>
      </c>
      <c r="P135" s="7" t="str">
        <f t="shared" si="4"/>
        <v>с промо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ht="15.75" customHeight="1">
      <c r="A136" s="3">
        <v>1713.0</v>
      </c>
      <c r="B136" s="1" t="s">
        <v>16</v>
      </c>
      <c r="C136" s="1" t="s">
        <v>17</v>
      </c>
      <c r="D136" s="1" t="s">
        <v>25</v>
      </c>
      <c r="E136" s="2">
        <v>44255.0</v>
      </c>
      <c r="F136" s="3" t="s">
        <v>49</v>
      </c>
      <c r="G136" s="5">
        <v>300.0</v>
      </c>
      <c r="H136" s="3">
        <f>IFNA(VLOOKUP(F136,Promocodes!A:E,4,0),"")</f>
        <v>0.1</v>
      </c>
      <c r="I136" s="3">
        <f t="shared" si="1"/>
        <v>0.3</v>
      </c>
      <c r="J136" s="5">
        <f t="shared" si="2"/>
        <v>299.7</v>
      </c>
      <c r="K136" s="3" t="str">
        <f>IFNA(VLOOKUP(D136,Price!$A$2:$C$18,3,0),"")</f>
        <v>товар</v>
      </c>
      <c r="L136" s="6">
        <f t="shared" si="3"/>
        <v>2</v>
      </c>
      <c r="M136" s="6">
        <f>IFNA(VLOOKUP(F136,Promocodes!A:B,2,0),"")</f>
        <v>1</v>
      </c>
      <c r="N136" s="3" t="str">
        <f>IFNA(VLOOKUP(M136,Promocodes!G:H,2,0),"")</f>
        <v>Обещаем скидки</v>
      </c>
      <c r="O136" s="3">
        <f>IFNA(VLOOKUP(D136,Price!$E$2:$F$4,2,0),"")</f>
        <v>150</v>
      </c>
      <c r="P136" s="7" t="str">
        <f t="shared" si="4"/>
        <v>с промо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ht="15.75" customHeight="1">
      <c r="A137" s="3">
        <v>2596.0</v>
      </c>
      <c r="B137" s="1" t="s">
        <v>16</v>
      </c>
      <c r="C137" s="1" t="s">
        <v>17</v>
      </c>
      <c r="D137" s="1" t="s">
        <v>21</v>
      </c>
      <c r="E137" s="2">
        <v>44284.0</v>
      </c>
      <c r="F137" s="3" t="s">
        <v>49</v>
      </c>
      <c r="G137" s="5">
        <v>3500.0</v>
      </c>
      <c r="H137" s="3">
        <f>IFNA(VLOOKUP(F137,Promocodes!A:E,4,0),"")</f>
        <v>0.1</v>
      </c>
      <c r="I137" s="3">
        <f t="shared" si="1"/>
        <v>3.5</v>
      </c>
      <c r="J137" s="5">
        <f t="shared" si="2"/>
        <v>3496.5</v>
      </c>
      <c r="K137" s="3" t="str">
        <f>IFNA(VLOOKUP(D137,Price!$A$2:$C$18,3,0),"")</f>
        <v>услуга</v>
      </c>
      <c r="L137" s="6">
        <f t="shared" si="3"/>
        <v>3</v>
      </c>
      <c r="M137" s="6">
        <f>IFNA(VLOOKUP(F137,Promocodes!A:B,2,0),"")</f>
        <v>1</v>
      </c>
      <c r="N137" s="3" t="str">
        <f>IFNA(VLOOKUP(M137,Promocodes!G:H,2,0),"")</f>
        <v>Обещаем скидки</v>
      </c>
      <c r="O137" s="3" t="str">
        <f>IFNA(VLOOKUP(D137,Price!$E$2:$F$4,2,0),"")</f>
        <v/>
      </c>
      <c r="P137" s="7" t="str">
        <f t="shared" si="4"/>
        <v>с промо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ht="15.75" customHeight="1">
      <c r="A138" s="3">
        <v>3339.0</v>
      </c>
      <c r="B138" s="1" t="s">
        <v>16</v>
      </c>
      <c r="C138" s="1" t="s">
        <v>17</v>
      </c>
      <c r="D138" s="1" t="s">
        <v>21</v>
      </c>
      <c r="E138" s="2">
        <v>44312.0</v>
      </c>
      <c r="F138" s="3" t="s">
        <v>49</v>
      </c>
      <c r="G138" s="5">
        <v>3500.0</v>
      </c>
      <c r="H138" s="3">
        <f>IFNA(VLOOKUP(F138,Promocodes!A:E,4,0),"")</f>
        <v>0.1</v>
      </c>
      <c r="I138" s="3">
        <f t="shared" si="1"/>
        <v>3.5</v>
      </c>
      <c r="J138" s="5">
        <f t="shared" si="2"/>
        <v>3496.5</v>
      </c>
      <c r="K138" s="3" t="str">
        <f>IFNA(VLOOKUP(D138,Price!$A$2:$C$18,3,0),"")</f>
        <v>услуга</v>
      </c>
      <c r="L138" s="6">
        <f t="shared" si="3"/>
        <v>4</v>
      </c>
      <c r="M138" s="6">
        <f>IFNA(VLOOKUP(F138,Promocodes!A:B,2,0),"")</f>
        <v>1</v>
      </c>
      <c r="N138" s="3" t="str">
        <f>IFNA(VLOOKUP(M138,Promocodes!G:H,2,0),"")</f>
        <v>Обещаем скидки</v>
      </c>
      <c r="O138" s="3" t="str">
        <f>IFNA(VLOOKUP(D138,Price!$E$2:$F$4,2,0),"")</f>
        <v/>
      </c>
      <c r="P138" s="7" t="str">
        <f t="shared" si="4"/>
        <v>с промо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ht="15.75" customHeight="1">
      <c r="A139" s="3">
        <v>3420.0</v>
      </c>
      <c r="B139" s="1" t="s">
        <v>16</v>
      </c>
      <c r="C139" s="1" t="s">
        <v>22</v>
      </c>
      <c r="D139" s="1" t="s">
        <v>21</v>
      </c>
      <c r="E139" s="2">
        <v>44315.0</v>
      </c>
      <c r="F139" s="3" t="s">
        <v>49</v>
      </c>
      <c r="G139" s="5">
        <v>3500.0</v>
      </c>
      <c r="H139" s="3">
        <f>IFNA(VLOOKUP(F139,Promocodes!A:E,4,0),"")</f>
        <v>0.1</v>
      </c>
      <c r="I139" s="3">
        <f t="shared" si="1"/>
        <v>3.5</v>
      </c>
      <c r="J139" s="5">
        <f t="shared" si="2"/>
        <v>3496.5</v>
      </c>
      <c r="K139" s="3" t="str">
        <f>IFNA(VLOOKUP(D139,Price!$A$2:$C$18,3,0),"")</f>
        <v>услуга</v>
      </c>
      <c r="L139" s="6">
        <f t="shared" si="3"/>
        <v>4</v>
      </c>
      <c r="M139" s="6">
        <f>IFNA(VLOOKUP(F139,Promocodes!A:B,2,0),"")</f>
        <v>1</v>
      </c>
      <c r="N139" s="3" t="str">
        <f>IFNA(VLOOKUP(M139,Promocodes!G:H,2,0),"")</f>
        <v>Обещаем скидки</v>
      </c>
      <c r="O139" s="3" t="str">
        <f>IFNA(VLOOKUP(D139,Price!$E$2:$F$4,2,0),"")</f>
        <v/>
      </c>
      <c r="P139" s="7" t="str">
        <f t="shared" si="4"/>
        <v>с промо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ht="15.75" customHeight="1">
      <c r="A140" s="3">
        <v>3948.0</v>
      </c>
      <c r="B140" s="1" t="s">
        <v>16</v>
      </c>
      <c r="C140" s="1" t="s">
        <v>17</v>
      </c>
      <c r="D140" s="1" t="s">
        <v>24</v>
      </c>
      <c r="E140" s="2">
        <v>44336.0</v>
      </c>
      <c r="F140" s="3" t="s">
        <v>49</v>
      </c>
      <c r="G140" s="5">
        <v>4500.0</v>
      </c>
      <c r="H140" s="3">
        <f>IFNA(VLOOKUP(F140,Promocodes!A:E,4,0),"")</f>
        <v>0.1</v>
      </c>
      <c r="I140" s="3">
        <f t="shared" si="1"/>
        <v>4.5</v>
      </c>
      <c r="J140" s="5">
        <f t="shared" si="2"/>
        <v>4495.5</v>
      </c>
      <c r="K140" s="3" t="str">
        <f>IFNA(VLOOKUP(D140,Price!$A$2:$C$18,3,0),"")</f>
        <v>услуга</v>
      </c>
      <c r="L140" s="6">
        <f t="shared" si="3"/>
        <v>5</v>
      </c>
      <c r="M140" s="6">
        <f>IFNA(VLOOKUP(F140,Promocodes!A:B,2,0),"")</f>
        <v>1</v>
      </c>
      <c r="N140" s="3" t="str">
        <f>IFNA(VLOOKUP(M140,Promocodes!G:H,2,0),"")</f>
        <v>Обещаем скидки</v>
      </c>
      <c r="O140" s="3" t="str">
        <f>IFNA(VLOOKUP(D140,Price!$E$2:$F$4,2,0),"")</f>
        <v/>
      </c>
      <c r="P140" s="7" t="str">
        <f t="shared" si="4"/>
        <v>с промо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ht="15.75" customHeight="1">
      <c r="A141" s="3">
        <v>4885.0</v>
      </c>
      <c r="B141" s="1" t="s">
        <v>16</v>
      </c>
      <c r="C141" s="1" t="s">
        <v>17</v>
      </c>
      <c r="D141" s="1" t="s">
        <v>24</v>
      </c>
      <c r="E141" s="2">
        <v>44368.0</v>
      </c>
      <c r="F141" s="8" t="s">
        <v>49</v>
      </c>
      <c r="G141" s="5">
        <v>4500.0</v>
      </c>
      <c r="H141" s="3">
        <f>IFNA(VLOOKUP(F141,Promocodes!A:E,4,0),"")</f>
        <v>0.1</v>
      </c>
      <c r="I141" s="3">
        <f t="shared" si="1"/>
        <v>4.5</v>
      </c>
      <c r="J141" s="5">
        <f t="shared" si="2"/>
        <v>4495.5</v>
      </c>
      <c r="K141" s="3" t="str">
        <f>IFNA(VLOOKUP(D141,Price!$A$2:$C$18,3,0),"")</f>
        <v>услуга</v>
      </c>
      <c r="L141" s="6">
        <f t="shared" si="3"/>
        <v>6</v>
      </c>
      <c r="M141" s="6">
        <f>IFNA(VLOOKUP(F141,Promocodes!A:B,2,0),"")</f>
        <v>1</v>
      </c>
      <c r="N141" s="3" t="str">
        <f>IFNA(VLOOKUP(M141,Promocodes!G:H,2,0),"")</f>
        <v>Обещаем скидки</v>
      </c>
      <c r="O141" s="3" t="str">
        <f>IFNA(VLOOKUP(D141,Price!$E$2:$F$4,2,0),"")</f>
        <v/>
      </c>
      <c r="P141" s="7" t="str">
        <f t="shared" si="4"/>
        <v>с промо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ht="15.75" customHeight="1">
      <c r="A142" s="3">
        <v>744.0</v>
      </c>
      <c r="B142" s="1" t="s">
        <v>16</v>
      </c>
      <c r="C142" s="1" t="s">
        <v>17</v>
      </c>
      <c r="D142" s="1" t="s">
        <v>24</v>
      </c>
      <c r="E142" s="2">
        <v>44223.0</v>
      </c>
      <c r="F142" s="3" t="s">
        <v>50</v>
      </c>
      <c r="G142" s="5">
        <v>4500.0</v>
      </c>
      <c r="H142" s="3">
        <f>IFNA(VLOOKUP(F142,Promocodes!A:E,4,0),"")</f>
        <v>15</v>
      </c>
      <c r="I142" s="3">
        <f t="shared" si="1"/>
        <v>675</v>
      </c>
      <c r="J142" s="5">
        <f t="shared" si="2"/>
        <v>3825</v>
      </c>
      <c r="K142" s="3" t="str">
        <f>IFNA(VLOOKUP(D142,Price!$A$2:$C$18,3,0),"")</f>
        <v>услуга</v>
      </c>
      <c r="L142" s="6">
        <f t="shared" si="3"/>
        <v>1</v>
      </c>
      <c r="M142" s="6">
        <f>IFNA(VLOOKUP(F142,Promocodes!A:B,2,0),"")</f>
        <v>7</v>
      </c>
      <c r="N142" s="3" t="str">
        <f>IFNA(VLOOKUP(M142,Promocodes!G:H,2,0),"")</f>
        <v>Сторис в VK</v>
      </c>
      <c r="O142" s="3" t="str">
        <f>IFNA(VLOOKUP(D142,Price!$E$2:$F$4,2,0),"")</f>
        <v/>
      </c>
      <c r="P142" s="7" t="str">
        <f t="shared" si="4"/>
        <v>с промо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ht="15.75" customHeight="1">
      <c r="A143" s="3">
        <v>1777.0</v>
      </c>
      <c r="B143" s="1" t="s">
        <v>16</v>
      </c>
      <c r="C143" s="1" t="s">
        <v>17</v>
      </c>
      <c r="D143" s="1" t="s">
        <v>24</v>
      </c>
      <c r="E143" s="2">
        <v>44257.0</v>
      </c>
      <c r="F143" s="3" t="s">
        <v>50</v>
      </c>
      <c r="G143" s="5">
        <v>4500.0</v>
      </c>
      <c r="H143" s="3">
        <f>IFNA(VLOOKUP(F143,Promocodes!A:E,4,0),"")</f>
        <v>15</v>
      </c>
      <c r="I143" s="3">
        <f t="shared" si="1"/>
        <v>675</v>
      </c>
      <c r="J143" s="5">
        <f t="shared" si="2"/>
        <v>3825</v>
      </c>
      <c r="K143" s="3" t="str">
        <f>IFNA(VLOOKUP(D143,Price!$A$2:$C$18,3,0),"")</f>
        <v>услуга</v>
      </c>
      <c r="L143" s="6">
        <f t="shared" si="3"/>
        <v>3</v>
      </c>
      <c r="M143" s="6">
        <f>IFNA(VLOOKUP(F143,Promocodes!A:B,2,0),"")</f>
        <v>7</v>
      </c>
      <c r="N143" s="3" t="str">
        <f>IFNA(VLOOKUP(M143,Promocodes!G:H,2,0),"")</f>
        <v>Сторис в VK</v>
      </c>
      <c r="O143" s="3" t="str">
        <f>IFNA(VLOOKUP(D143,Price!$E$2:$F$4,2,0),"")</f>
        <v/>
      </c>
      <c r="P143" s="7" t="str">
        <f t="shared" si="4"/>
        <v>с промо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ht="15.75" customHeight="1">
      <c r="A144" s="3">
        <v>4978.0</v>
      </c>
      <c r="B144" s="1" t="s">
        <v>16</v>
      </c>
      <c r="C144" s="1" t="s">
        <v>22</v>
      </c>
      <c r="D144" s="1" t="s">
        <v>20</v>
      </c>
      <c r="E144" s="2">
        <v>44371.0</v>
      </c>
      <c r="F144" s="8" t="s">
        <v>50</v>
      </c>
      <c r="G144" s="5">
        <v>500.0</v>
      </c>
      <c r="H144" s="3">
        <f>IFNA(VLOOKUP(F144,Promocodes!A:E,4,0),"")</f>
        <v>15</v>
      </c>
      <c r="I144" s="3">
        <f t="shared" si="1"/>
        <v>75</v>
      </c>
      <c r="J144" s="5">
        <f t="shared" si="2"/>
        <v>425</v>
      </c>
      <c r="K144" s="3" t="str">
        <f>IFNA(VLOOKUP(D144,Price!$A$2:$C$18,3,0),"")</f>
        <v>товар</v>
      </c>
      <c r="L144" s="6">
        <f t="shared" si="3"/>
        <v>6</v>
      </c>
      <c r="M144" s="6">
        <f>IFNA(VLOOKUP(F144,Promocodes!A:B,2,0),"")</f>
        <v>7</v>
      </c>
      <c r="N144" s="3" t="str">
        <f>IFNA(VLOOKUP(M144,Promocodes!G:H,2,0),"")</f>
        <v>Сторис в VK</v>
      </c>
      <c r="O144" s="3">
        <f>IFNA(VLOOKUP(D144,Price!$E$2:$F$4,2,0),"")</f>
        <v>250</v>
      </c>
      <c r="P144" s="7" t="str">
        <f t="shared" si="4"/>
        <v>с промо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ht="15.75" customHeight="1">
      <c r="A145" s="3">
        <v>1090.0</v>
      </c>
      <c r="B145" s="1" t="s">
        <v>16</v>
      </c>
      <c r="C145" s="1" t="s">
        <v>17</v>
      </c>
      <c r="D145" s="1" t="s">
        <v>21</v>
      </c>
      <c r="E145" s="2">
        <v>44235.0</v>
      </c>
      <c r="F145" s="3" t="s">
        <v>51</v>
      </c>
      <c r="G145" s="5">
        <v>3500.0</v>
      </c>
      <c r="H145" s="3">
        <f>IFNA(VLOOKUP(F145,Promocodes!A:E,4,0),"")</f>
        <v>10</v>
      </c>
      <c r="I145" s="3">
        <f t="shared" si="1"/>
        <v>350</v>
      </c>
      <c r="J145" s="5">
        <f t="shared" si="2"/>
        <v>3150</v>
      </c>
      <c r="K145" s="3" t="str">
        <f>IFNA(VLOOKUP(D145,Price!$A$2:$C$18,3,0),"")</f>
        <v>услуга</v>
      </c>
      <c r="L145" s="6">
        <f t="shared" si="3"/>
        <v>2</v>
      </c>
      <c r="M145" s="6">
        <f>IFNA(VLOOKUP(F145,Promocodes!A:B,2,0),"")</f>
        <v>2</v>
      </c>
      <c r="N145" s="3" t="str">
        <f>IFNA(VLOOKUP(M145,Promocodes!G:H,2,0),"")</f>
        <v>Поисковые запросы в Гугле</v>
      </c>
      <c r="O145" s="3" t="str">
        <f>IFNA(VLOOKUP(D145,Price!$E$2:$F$4,2,0),"")</f>
        <v/>
      </c>
      <c r="P145" s="7" t="str">
        <f t="shared" si="4"/>
        <v>с промо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ht="15.75" customHeight="1">
      <c r="A146" s="3">
        <v>1971.0</v>
      </c>
      <c r="B146" s="1" t="s">
        <v>16</v>
      </c>
      <c r="C146" s="1" t="s">
        <v>17</v>
      </c>
      <c r="D146" s="1" t="s">
        <v>23</v>
      </c>
      <c r="E146" s="2">
        <v>44263.0</v>
      </c>
      <c r="F146" s="3" t="s">
        <v>51</v>
      </c>
      <c r="G146" s="5">
        <v>5500.0</v>
      </c>
      <c r="H146" s="3">
        <f>IFNA(VLOOKUP(F146,Promocodes!A:E,4,0),"")</f>
        <v>10</v>
      </c>
      <c r="I146" s="3">
        <f t="shared" si="1"/>
        <v>550</v>
      </c>
      <c r="J146" s="5">
        <f t="shared" si="2"/>
        <v>4950</v>
      </c>
      <c r="K146" s="3" t="str">
        <f>IFNA(VLOOKUP(D146,Price!$A$2:$C$18,3,0),"")</f>
        <v>услуга</v>
      </c>
      <c r="L146" s="6">
        <f t="shared" si="3"/>
        <v>3</v>
      </c>
      <c r="M146" s="6">
        <f>IFNA(VLOOKUP(F146,Promocodes!A:B,2,0),"")</f>
        <v>2</v>
      </c>
      <c r="N146" s="3" t="str">
        <f>IFNA(VLOOKUP(M146,Promocodes!G:H,2,0),"")</f>
        <v>Поисковые запросы в Гугле</v>
      </c>
      <c r="O146" s="3" t="str">
        <f>IFNA(VLOOKUP(D146,Price!$E$2:$F$4,2,0),"")</f>
        <v/>
      </c>
      <c r="P146" s="7" t="str">
        <f t="shared" si="4"/>
        <v>с промо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ht="15.75" customHeight="1">
      <c r="A147" s="3">
        <v>2712.0</v>
      </c>
      <c r="B147" s="1" t="s">
        <v>16</v>
      </c>
      <c r="C147" s="1" t="s">
        <v>17</v>
      </c>
      <c r="D147" s="1" t="s">
        <v>23</v>
      </c>
      <c r="E147" s="2">
        <v>44288.0</v>
      </c>
      <c r="F147" s="3" t="s">
        <v>51</v>
      </c>
      <c r="G147" s="5">
        <v>5500.0</v>
      </c>
      <c r="H147" s="3">
        <f>IFNA(VLOOKUP(F147,Promocodes!A:E,4,0),"")</f>
        <v>10</v>
      </c>
      <c r="I147" s="3">
        <f t="shared" si="1"/>
        <v>550</v>
      </c>
      <c r="J147" s="5">
        <f t="shared" si="2"/>
        <v>4950</v>
      </c>
      <c r="K147" s="3" t="str">
        <f>IFNA(VLOOKUP(D147,Price!$A$2:$C$18,3,0),"")</f>
        <v>услуга</v>
      </c>
      <c r="L147" s="6">
        <f t="shared" si="3"/>
        <v>4</v>
      </c>
      <c r="M147" s="6">
        <f>IFNA(VLOOKUP(F147,Promocodes!A:B,2,0),"")</f>
        <v>2</v>
      </c>
      <c r="N147" s="3" t="str">
        <f>IFNA(VLOOKUP(M147,Promocodes!G:H,2,0),"")</f>
        <v>Поисковые запросы в Гугле</v>
      </c>
      <c r="O147" s="3" t="str">
        <f>IFNA(VLOOKUP(D147,Price!$E$2:$F$4,2,0),"")</f>
        <v/>
      </c>
      <c r="P147" s="7" t="str">
        <f t="shared" si="4"/>
        <v>с промо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ht="15.75" customHeight="1">
      <c r="A148" s="3">
        <v>4027.0</v>
      </c>
      <c r="B148" s="1" t="s">
        <v>16</v>
      </c>
      <c r="C148" s="1" t="s">
        <v>17</v>
      </c>
      <c r="D148" s="1" t="s">
        <v>23</v>
      </c>
      <c r="E148" s="2">
        <v>44339.0</v>
      </c>
      <c r="F148" s="3" t="s">
        <v>51</v>
      </c>
      <c r="G148" s="5">
        <v>5500.0</v>
      </c>
      <c r="H148" s="3">
        <f>IFNA(VLOOKUP(F148,Promocodes!A:E,4,0),"")</f>
        <v>10</v>
      </c>
      <c r="I148" s="3">
        <f t="shared" si="1"/>
        <v>550</v>
      </c>
      <c r="J148" s="5">
        <f t="shared" si="2"/>
        <v>4950</v>
      </c>
      <c r="K148" s="3" t="str">
        <f>IFNA(VLOOKUP(D148,Price!$A$2:$C$18,3,0),"")</f>
        <v>услуга</v>
      </c>
      <c r="L148" s="6">
        <f t="shared" si="3"/>
        <v>5</v>
      </c>
      <c r="M148" s="6">
        <f>IFNA(VLOOKUP(F148,Promocodes!A:B,2,0),"")</f>
        <v>2</v>
      </c>
      <c r="N148" s="3" t="str">
        <f>IFNA(VLOOKUP(M148,Promocodes!G:H,2,0),"")</f>
        <v>Поисковые запросы в Гугле</v>
      </c>
      <c r="O148" s="3" t="str">
        <f>IFNA(VLOOKUP(D148,Price!$E$2:$F$4,2,0),"")</f>
        <v/>
      </c>
      <c r="P148" s="7" t="str">
        <f t="shared" si="4"/>
        <v>с промо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ht="15.75" customHeight="1">
      <c r="A149" s="3">
        <v>1104.0</v>
      </c>
      <c r="B149" s="1" t="s">
        <v>16</v>
      </c>
      <c r="C149" s="1" t="s">
        <v>17</v>
      </c>
      <c r="D149" s="1" t="s">
        <v>21</v>
      </c>
      <c r="E149" s="2">
        <v>44235.0</v>
      </c>
      <c r="F149" s="3" t="s">
        <v>52</v>
      </c>
      <c r="G149" s="5">
        <v>3500.0</v>
      </c>
      <c r="H149" s="3">
        <f>IFNA(VLOOKUP(F149,Promocodes!A:E,4,0),"")</f>
        <v>10</v>
      </c>
      <c r="I149" s="3">
        <f t="shared" si="1"/>
        <v>350</v>
      </c>
      <c r="J149" s="5">
        <f t="shared" si="2"/>
        <v>3150</v>
      </c>
      <c r="K149" s="3" t="str">
        <f>IFNA(VLOOKUP(D149,Price!$A$2:$C$18,3,0),"")</f>
        <v>услуга</v>
      </c>
      <c r="L149" s="6">
        <f t="shared" si="3"/>
        <v>2</v>
      </c>
      <c r="M149" s="6">
        <f>IFNA(VLOOKUP(F149,Promocodes!A:B,2,0),"")</f>
        <v>2</v>
      </c>
      <c r="N149" s="3" t="str">
        <f>IFNA(VLOOKUP(M149,Promocodes!G:H,2,0),"")</f>
        <v>Поисковые запросы в Гугле</v>
      </c>
      <c r="O149" s="3" t="str">
        <f>IFNA(VLOOKUP(D149,Price!$E$2:$F$4,2,0),"")</f>
        <v/>
      </c>
      <c r="P149" s="7" t="str">
        <f t="shared" si="4"/>
        <v>с промо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ht="15.75" customHeight="1">
      <c r="A150" s="3">
        <v>1988.0</v>
      </c>
      <c r="B150" s="1" t="s">
        <v>16</v>
      </c>
      <c r="C150" s="1" t="s">
        <v>17</v>
      </c>
      <c r="D150" s="1" t="s">
        <v>24</v>
      </c>
      <c r="E150" s="2">
        <v>44264.0</v>
      </c>
      <c r="F150" s="3" t="s">
        <v>52</v>
      </c>
      <c r="G150" s="5">
        <v>4500.0</v>
      </c>
      <c r="H150" s="3">
        <f>IFNA(VLOOKUP(F150,Promocodes!A:E,4,0),"")</f>
        <v>10</v>
      </c>
      <c r="I150" s="3">
        <f t="shared" si="1"/>
        <v>450</v>
      </c>
      <c r="J150" s="5">
        <f t="shared" si="2"/>
        <v>4050</v>
      </c>
      <c r="K150" s="3" t="str">
        <f>IFNA(VLOOKUP(D150,Price!$A$2:$C$18,3,0),"")</f>
        <v>услуга</v>
      </c>
      <c r="L150" s="6">
        <f t="shared" si="3"/>
        <v>3</v>
      </c>
      <c r="M150" s="6">
        <f>IFNA(VLOOKUP(F150,Promocodes!A:B,2,0),"")</f>
        <v>2</v>
      </c>
      <c r="N150" s="3" t="str">
        <f>IFNA(VLOOKUP(M150,Promocodes!G:H,2,0),"")</f>
        <v>Поисковые запросы в Гугле</v>
      </c>
      <c r="O150" s="3" t="str">
        <f>IFNA(VLOOKUP(D150,Price!$E$2:$F$4,2,0),"")</f>
        <v/>
      </c>
      <c r="P150" s="7" t="str">
        <f t="shared" si="4"/>
        <v>с промо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ht="15.75" customHeight="1">
      <c r="A151" s="3">
        <v>2729.0</v>
      </c>
      <c r="B151" s="1" t="s">
        <v>16</v>
      </c>
      <c r="C151" s="1" t="s">
        <v>17</v>
      </c>
      <c r="D151" s="1" t="s">
        <v>24</v>
      </c>
      <c r="E151" s="2">
        <v>44289.0</v>
      </c>
      <c r="F151" s="3" t="s">
        <v>52</v>
      </c>
      <c r="G151" s="5">
        <v>4500.0</v>
      </c>
      <c r="H151" s="3">
        <f>IFNA(VLOOKUP(F151,Promocodes!A:E,4,0),"")</f>
        <v>10</v>
      </c>
      <c r="I151" s="3">
        <f t="shared" si="1"/>
        <v>450</v>
      </c>
      <c r="J151" s="5">
        <f t="shared" si="2"/>
        <v>4050</v>
      </c>
      <c r="K151" s="3" t="str">
        <f>IFNA(VLOOKUP(D151,Price!$A$2:$C$18,3,0),"")</f>
        <v>услуга</v>
      </c>
      <c r="L151" s="6">
        <f t="shared" si="3"/>
        <v>4</v>
      </c>
      <c r="M151" s="6">
        <f>IFNA(VLOOKUP(F151,Promocodes!A:B,2,0),"")</f>
        <v>2</v>
      </c>
      <c r="N151" s="3" t="str">
        <f>IFNA(VLOOKUP(M151,Promocodes!G:H,2,0),"")</f>
        <v>Поисковые запросы в Гугле</v>
      </c>
      <c r="O151" s="3" t="str">
        <f>IFNA(VLOOKUP(D151,Price!$E$2:$F$4,2,0),"")</f>
        <v/>
      </c>
      <c r="P151" s="7" t="str">
        <f t="shared" si="4"/>
        <v>с промо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ht="15.75" customHeight="1">
      <c r="A152" s="3">
        <v>4045.0</v>
      </c>
      <c r="B152" s="1" t="s">
        <v>16</v>
      </c>
      <c r="C152" s="1" t="s">
        <v>22</v>
      </c>
      <c r="D152" s="1" t="s">
        <v>23</v>
      </c>
      <c r="E152" s="2">
        <v>44339.0</v>
      </c>
      <c r="F152" s="3" t="s">
        <v>52</v>
      </c>
      <c r="G152" s="5">
        <v>5500.0</v>
      </c>
      <c r="H152" s="3">
        <f>IFNA(VLOOKUP(F152,Promocodes!A:E,4,0),"")</f>
        <v>10</v>
      </c>
      <c r="I152" s="3">
        <f t="shared" si="1"/>
        <v>550</v>
      </c>
      <c r="J152" s="5">
        <f t="shared" si="2"/>
        <v>4950</v>
      </c>
      <c r="K152" s="3" t="str">
        <f>IFNA(VLOOKUP(D152,Price!$A$2:$C$18,3,0),"")</f>
        <v>услуга</v>
      </c>
      <c r="L152" s="6">
        <f t="shared" si="3"/>
        <v>5</v>
      </c>
      <c r="M152" s="6">
        <f>IFNA(VLOOKUP(F152,Promocodes!A:B,2,0),"")</f>
        <v>2</v>
      </c>
      <c r="N152" s="3" t="str">
        <f>IFNA(VLOOKUP(M152,Promocodes!G:H,2,0),"")</f>
        <v>Поисковые запросы в Гугле</v>
      </c>
      <c r="O152" s="3" t="str">
        <f>IFNA(VLOOKUP(D152,Price!$E$2:$F$4,2,0),"")</f>
        <v/>
      </c>
      <c r="P152" s="7" t="str">
        <f t="shared" si="4"/>
        <v>с промо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ht="15.75" customHeight="1">
      <c r="A153" s="3">
        <v>190.0</v>
      </c>
      <c r="B153" s="1" t="s">
        <v>16</v>
      </c>
      <c r="C153" s="1" t="s">
        <v>17</v>
      </c>
      <c r="D153" s="1" t="s">
        <v>23</v>
      </c>
      <c r="E153" s="2">
        <v>44203.0</v>
      </c>
      <c r="F153" s="3" t="s">
        <v>53</v>
      </c>
      <c r="G153" s="5">
        <v>5500.0</v>
      </c>
      <c r="H153" s="3">
        <f>IFNA(VLOOKUP(F153,Promocodes!A:E,4,0),"")</f>
        <v>0.1</v>
      </c>
      <c r="I153" s="3">
        <f t="shared" si="1"/>
        <v>5.5</v>
      </c>
      <c r="J153" s="5">
        <f t="shared" si="2"/>
        <v>5494.5</v>
      </c>
      <c r="K153" s="3" t="str">
        <f>IFNA(VLOOKUP(D153,Price!$A$2:$C$18,3,0),"")</f>
        <v>услуга</v>
      </c>
      <c r="L153" s="6">
        <f t="shared" si="3"/>
        <v>1</v>
      </c>
      <c r="M153" s="6">
        <f>IFNA(VLOOKUP(F153,Promocodes!A:B,2,0),"")</f>
        <v>1</v>
      </c>
      <c r="N153" s="3" t="str">
        <f>IFNA(VLOOKUP(M153,Promocodes!G:H,2,0),"")</f>
        <v>Обещаем скидки</v>
      </c>
      <c r="O153" s="3" t="str">
        <f>IFNA(VLOOKUP(D153,Price!$E$2:$F$4,2,0),"")</f>
        <v/>
      </c>
      <c r="P153" s="7" t="str">
        <f t="shared" si="4"/>
        <v>с промо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ht="15.75" customHeight="1">
      <c r="A154" s="3">
        <v>1232.0</v>
      </c>
      <c r="B154" s="1" t="s">
        <v>16</v>
      </c>
      <c r="C154" s="1" t="s">
        <v>17</v>
      </c>
      <c r="D154" s="1" t="s">
        <v>21</v>
      </c>
      <c r="E154" s="2">
        <v>44239.0</v>
      </c>
      <c r="F154" s="3" t="s">
        <v>53</v>
      </c>
      <c r="G154" s="5">
        <v>3500.0</v>
      </c>
      <c r="H154" s="3">
        <f>IFNA(VLOOKUP(F154,Promocodes!A:E,4,0),"")</f>
        <v>0.1</v>
      </c>
      <c r="I154" s="3">
        <f t="shared" si="1"/>
        <v>3.5</v>
      </c>
      <c r="J154" s="5">
        <f t="shared" si="2"/>
        <v>3496.5</v>
      </c>
      <c r="K154" s="3" t="str">
        <f>IFNA(VLOOKUP(D154,Price!$A$2:$C$18,3,0),"")</f>
        <v>услуга</v>
      </c>
      <c r="L154" s="6">
        <f t="shared" si="3"/>
        <v>2</v>
      </c>
      <c r="M154" s="6">
        <f>IFNA(VLOOKUP(F154,Promocodes!A:B,2,0),"")</f>
        <v>1</v>
      </c>
      <c r="N154" s="3" t="str">
        <f>IFNA(VLOOKUP(M154,Promocodes!G:H,2,0),"")</f>
        <v>Обещаем скидки</v>
      </c>
      <c r="O154" s="3" t="str">
        <f>IFNA(VLOOKUP(D154,Price!$E$2:$F$4,2,0),"")</f>
        <v/>
      </c>
      <c r="P154" s="7" t="str">
        <f t="shared" si="4"/>
        <v>с промо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ht="15.75" customHeight="1">
      <c r="A155" s="3">
        <v>2137.0</v>
      </c>
      <c r="B155" s="1" t="s">
        <v>16</v>
      </c>
      <c r="C155" s="1" t="s">
        <v>17</v>
      </c>
      <c r="D155" s="1" t="s">
        <v>25</v>
      </c>
      <c r="E155" s="2">
        <v>44269.0</v>
      </c>
      <c r="F155" s="3" t="s">
        <v>53</v>
      </c>
      <c r="G155" s="5">
        <v>300.0</v>
      </c>
      <c r="H155" s="3">
        <f>IFNA(VLOOKUP(F155,Promocodes!A:E,4,0),"")</f>
        <v>0.1</v>
      </c>
      <c r="I155" s="3">
        <f t="shared" si="1"/>
        <v>0.3</v>
      </c>
      <c r="J155" s="5">
        <f t="shared" si="2"/>
        <v>299.7</v>
      </c>
      <c r="K155" s="3" t="str">
        <f>IFNA(VLOOKUP(D155,Price!$A$2:$C$18,3,0),"")</f>
        <v>товар</v>
      </c>
      <c r="L155" s="6">
        <f t="shared" si="3"/>
        <v>3</v>
      </c>
      <c r="M155" s="6">
        <f>IFNA(VLOOKUP(F155,Promocodes!A:B,2,0),"")</f>
        <v>1</v>
      </c>
      <c r="N155" s="3" t="str">
        <f>IFNA(VLOOKUP(M155,Promocodes!G:H,2,0),"")</f>
        <v>Обещаем скидки</v>
      </c>
      <c r="O155" s="3">
        <f>IFNA(VLOOKUP(D155,Price!$E$2:$F$4,2,0),"")</f>
        <v>150</v>
      </c>
      <c r="P155" s="7" t="str">
        <f t="shared" si="4"/>
        <v>с промо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ht="15.75" customHeight="1">
      <c r="A156" s="3">
        <v>2878.0</v>
      </c>
      <c r="B156" s="1" t="s">
        <v>16</v>
      </c>
      <c r="C156" s="1" t="s">
        <v>17</v>
      </c>
      <c r="D156" s="1" t="s">
        <v>25</v>
      </c>
      <c r="E156" s="2">
        <v>44295.0</v>
      </c>
      <c r="F156" s="3" t="s">
        <v>53</v>
      </c>
      <c r="G156" s="5">
        <v>300.0</v>
      </c>
      <c r="H156" s="3">
        <f>IFNA(VLOOKUP(F156,Promocodes!A:E,4,0),"")</f>
        <v>0.1</v>
      </c>
      <c r="I156" s="3">
        <f t="shared" si="1"/>
        <v>0.3</v>
      </c>
      <c r="J156" s="5">
        <f t="shared" si="2"/>
        <v>299.7</v>
      </c>
      <c r="K156" s="3" t="str">
        <f>IFNA(VLOOKUP(D156,Price!$A$2:$C$18,3,0),"")</f>
        <v>товар</v>
      </c>
      <c r="L156" s="6">
        <f t="shared" si="3"/>
        <v>4</v>
      </c>
      <c r="M156" s="6">
        <f>IFNA(VLOOKUP(F156,Promocodes!A:B,2,0),"")</f>
        <v>1</v>
      </c>
      <c r="N156" s="3" t="str">
        <f>IFNA(VLOOKUP(M156,Promocodes!G:H,2,0),"")</f>
        <v>Обещаем скидки</v>
      </c>
      <c r="O156" s="3">
        <f>IFNA(VLOOKUP(D156,Price!$E$2:$F$4,2,0),"")</f>
        <v>150</v>
      </c>
      <c r="P156" s="7" t="str">
        <f t="shared" si="4"/>
        <v>с промо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ht="15.75" customHeight="1">
      <c r="A157" s="3">
        <v>4124.0</v>
      </c>
      <c r="B157" s="1" t="s">
        <v>16</v>
      </c>
      <c r="C157" s="1" t="s">
        <v>17</v>
      </c>
      <c r="D157" s="1" t="s">
        <v>24</v>
      </c>
      <c r="E157" s="2">
        <v>44342.0</v>
      </c>
      <c r="F157" s="3" t="s">
        <v>53</v>
      </c>
      <c r="G157" s="5">
        <v>4500.0</v>
      </c>
      <c r="H157" s="3">
        <f>IFNA(VLOOKUP(F157,Promocodes!A:E,4,0),"")</f>
        <v>0.1</v>
      </c>
      <c r="I157" s="3">
        <f t="shared" si="1"/>
        <v>4.5</v>
      </c>
      <c r="J157" s="5">
        <f t="shared" si="2"/>
        <v>4495.5</v>
      </c>
      <c r="K157" s="3" t="str">
        <f>IFNA(VLOOKUP(D157,Price!$A$2:$C$18,3,0),"")</f>
        <v>услуга</v>
      </c>
      <c r="L157" s="6">
        <f t="shared" si="3"/>
        <v>5</v>
      </c>
      <c r="M157" s="6">
        <f>IFNA(VLOOKUP(F157,Promocodes!A:B,2,0),"")</f>
        <v>1</v>
      </c>
      <c r="N157" s="3" t="str">
        <f>IFNA(VLOOKUP(M157,Promocodes!G:H,2,0),"")</f>
        <v>Обещаем скидки</v>
      </c>
      <c r="O157" s="3" t="str">
        <f>IFNA(VLOOKUP(D157,Price!$E$2:$F$4,2,0),"")</f>
        <v/>
      </c>
      <c r="P157" s="7" t="str">
        <f t="shared" si="4"/>
        <v>с промо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ht="15.75" customHeight="1">
      <c r="A158" s="3">
        <v>4481.0</v>
      </c>
      <c r="B158" s="1" t="s">
        <v>16</v>
      </c>
      <c r="C158" s="1" t="s">
        <v>17</v>
      </c>
      <c r="D158" s="1" t="s">
        <v>20</v>
      </c>
      <c r="E158" s="2">
        <v>44355.0</v>
      </c>
      <c r="F158" s="8" t="s">
        <v>53</v>
      </c>
      <c r="G158" s="5">
        <v>500.0</v>
      </c>
      <c r="H158" s="3">
        <f>IFNA(VLOOKUP(F158,Promocodes!A:E,4,0),"")</f>
        <v>0.1</v>
      </c>
      <c r="I158" s="3">
        <f t="shared" si="1"/>
        <v>0.5</v>
      </c>
      <c r="J158" s="5">
        <f t="shared" si="2"/>
        <v>499.5</v>
      </c>
      <c r="K158" s="3" t="str">
        <f>IFNA(VLOOKUP(D158,Price!$A$2:$C$18,3,0),"")</f>
        <v>товар</v>
      </c>
      <c r="L158" s="6">
        <f t="shared" si="3"/>
        <v>6</v>
      </c>
      <c r="M158" s="6">
        <f>IFNA(VLOOKUP(F158,Promocodes!A:B,2,0),"")</f>
        <v>1</v>
      </c>
      <c r="N158" s="3" t="str">
        <f>IFNA(VLOOKUP(M158,Promocodes!G:H,2,0),"")</f>
        <v>Обещаем скидки</v>
      </c>
      <c r="O158" s="3">
        <f>IFNA(VLOOKUP(D158,Price!$E$2:$F$4,2,0),"")</f>
        <v>250</v>
      </c>
      <c r="P158" s="7" t="str">
        <f t="shared" si="4"/>
        <v>с промо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ht="15.75" customHeight="1">
      <c r="A159" s="3">
        <v>1106.0</v>
      </c>
      <c r="B159" s="1" t="s">
        <v>16</v>
      </c>
      <c r="C159" s="1" t="s">
        <v>17</v>
      </c>
      <c r="D159" s="1" t="s">
        <v>25</v>
      </c>
      <c r="E159" s="2">
        <v>44235.0</v>
      </c>
      <c r="F159" s="3" t="s">
        <v>54</v>
      </c>
      <c r="G159" s="5">
        <v>300.0</v>
      </c>
      <c r="H159" s="3">
        <f>IFNA(VLOOKUP(F159,Promocodes!A:E,4,0),"")</f>
        <v>0.5</v>
      </c>
      <c r="I159" s="3">
        <f t="shared" si="1"/>
        <v>1.5</v>
      </c>
      <c r="J159" s="5">
        <f t="shared" si="2"/>
        <v>298.5</v>
      </c>
      <c r="K159" s="3" t="str">
        <f>IFNA(VLOOKUP(D159,Price!$A$2:$C$18,3,0),"")</f>
        <v>товар</v>
      </c>
      <c r="L159" s="6">
        <f t="shared" si="3"/>
        <v>2</v>
      </c>
      <c r="M159" s="6">
        <f>IFNA(VLOOKUP(F159,Promocodes!A:B,2,0),"")</f>
        <v>4</v>
      </c>
      <c r="N159" s="3" t="str">
        <f>IFNA(VLOOKUP(M159,Promocodes!G:H,2,0),"")</f>
        <v>Посты в Telegram</v>
      </c>
      <c r="O159" s="3">
        <f>IFNA(VLOOKUP(D159,Price!$E$2:$F$4,2,0),"")</f>
        <v>150</v>
      </c>
      <c r="P159" s="7" t="str">
        <f t="shared" si="4"/>
        <v>с промо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ht="15.75" customHeight="1">
      <c r="A160" s="3">
        <v>1992.0</v>
      </c>
      <c r="B160" s="1" t="s">
        <v>16</v>
      </c>
      <c r="C160" s="1" t="s">
        <v>17</v>
      </c>
      <c r="D160" s="1" t="s">
        <v>23</v>
      </c>
      <c r="E160" s="2">
        <v>44264.0</v>
      </c>
      <c r="F160" s="3" t="s">
        <v>54</v>
      </c>
      <c r="G160" s="5">
        <v>5500.0</v>
      </c>
      <c r="H160" s="3">
        <f>IFNA(VLOOKUP(F160,Promocodes!A:E,4,0),"")</f>
        <v>0.5</v>
      </c>
      <c r="I160" s="3">
        <f t="shared" si="1"/>
        <v>27.5</v>
      </c>
      <c r="J160" s="5">
        <f t="shared" si="2"/>
        <v>5472.5</v>
      </c>
      <c r="K160" s="3" t="str">
        <f>IFNA(VLOOKUP(D160,Price!$A$2:$C$18,3,0),"")</f>
        <v>услуга</v>
      </c>
      <c r="L160" s="6">
        <f t="shared" si="3"/>
        <v>3</v>
      </c>
      <c r="M160" s="6">
        <f>IFNA(VLOOKUP(F160,Promocodes!A:B,2,0),"")</f>
        <v>4</v>
      </c>
      <c r="N160" s="3" t="str">
        <f>IFNA(VLOOKUP(M160,Promocodes!G:H,2,0),"")</f>
        <v>Посты в Telegram</v>
      </c>
      <c r="O160" s="3" t="str">
        <f>IFNA(VLOOKUP(D160,Price!$E$2:$F$4,2,0),"")</f>
        <v/>
      </c>
      <c r="P160" s="7" t="str">
        <f t="shared" si="4"/>
        <v>с промо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ht="15.75" customHeight="1">
      <c r="A161" s="3">
        <v>2733.0</v>
      </c>
      <c r="B161" s="1" t="s">
        <v>16</v>
      </c>
      <c r="C161" s="1" t="s">
        <v>17</v>
      </c>
      <c r="D161" s="1" t="s">
        <v>23</v>
      </c>
      <c r="E161" s="2">
        <v>44289.0</v>
      </c>
      <c r="F161" s="3" t="s">
        <v>54</v>
      </c>
      <c r="G161" s="5">
        <v>5500.0</v>
      </c>
      <c r="H161" s="3">
        <f>IFNA(VLOOKUP(F161,Promocodes!A:E,4,0),"")</f>
        <v>0.5</v>
      </c>
      <c r="I161" s="3">
        <f t="shared" si="1"/>
        <v>27.5</v>
      </c>
      <c r="J161" s="5">
        <f t="shared" si="2"/>
        <v>5472.5</v>
      </c>
      <c r="K161" s="3" t="str">
        <f>IFNA(VLOOKUP(D161,Price!$A$2:$C$18,3,0),"")</f>
        <v>услуга</v>
      </c>
      <c r="L161" s="6">
        <f t="shared" si="3"/>
        <v>4</v>
      </c>
      <c r="M161" s="6">
        <f>IFNA(VLOOKUP(F161,Promocodes!A:B,2,0),"")</f>
        <v>4</v>
      </c>
      <c r="N161" s="3" t="str">
        <f>IFNA(VLOOKUP(M161,Promocodes!G:H,2,0),"")</f>
        <v>Посты в Telegram</v>
      </c>
      <c r="O161" s="3" t="str">
        <f>IFNA(VLOOKUP(D161,Price!$E$2:$F$4,2,0),"")</f>
        <v/>
      </c>
      <c r="P161" s="7" t="str">
        <f t="shared" si="4"/>
        <v>с промо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ht="15.75" customHeight="1">
      <c r="A162" s="3">
        <v>4060.0</v>
      </c>
      <c r="B162" s="1" t="s">
        <v>16</v>
      </c>
      <c r="C162" s="1" t="s">
        <v>17</v>
      </c>
      <c r="D162" s="1" t="s">
        <v>21</v>
      </c>
      <c r="E162" s="2">
        <v>44340.0</v>
      </c>
      <c r="F162" s="3" t="s">
        <v>54</v>
      </c>
      <c r="G162" s="5">
        <v>3500.0</v>
      </c>
      <c r="H162" s="3">
        <f>IFNA(VLOOKUP(F162,Promocodes!A:E,4,0),"")</f>
        <v>0.5</v>
      </c>
      <c r="I162" s="3">
        <f t="shared" si="1"/>
        <v>17.5</v>
      </c>
      <c r="J162" s="5">
        <f t="shared" si="2"/>
        <v>3482.5</v>
      </c>
      <c r="K162" s="3" t="str">
        <f>IFNA(VLOOKUP(D162,Price!$A$2:$C$18,3,0),"")</f>
        <v>услуга</v>
      </c>
      <c r="L162" s="6">
        <f t="shared" si="3"/>
        <v>5</v>
      </c>
      <c r="M162" s="6">
        <f>IFNA(VLOOKUP(F162,Promocodes!A:B,2,0),"")</f>
        <v>4</v>
      </c>
      <c r="N162" s="3" t="str">
        <f>IFNA(VLOOKUP(M162,Promocodes!G:H,2,0),"")</f>
        <v>Посты в Telegram</v>
      </c>
      <c r="O162" s="3" t="str">
        <f>IFNA(VLOOKUP(D162,Price!$E$2:$F$4,2,0),"")</f>
        <v/>
      </c>
      <c r="P162" s="7" t="str">
        <f t="shared" si="4"/>
        <v>с промо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ht="15.75" customHeight="1">
      <c r="A163" s="3">
        <v>356.0</v>
      </c>
      <c r="B163" s="1" t="s">
        <v>16</v>
      </c>
      <c r="C163" s="1" t="s">
        <v>17</v>
      </c>
      <c r="D163" s="1" t="s">
        <v>24</v>
      </c>
      <c r="E163" s="2">
        <v>44209.0</v>
      </c>
      <c r="F163" s="3" t="s">
        <v>55</v>
      </c>
      <c r="G163" s="5">
        <v>4500.0</v>
      </c>
      <c r="H163" s="3">
        <f>IFNA(VLOOKUP(F163,Promocodes!A:E,4,0),"")</f>
        <v>10</v>
      </c>
      <c r="I163" s="3">
        <f t="shared" si="1"/>
        <v>450</v>
      </c>
      <c r="J163" s="5">
        <f t="shared" si="2"/>
        <v>4050</v>
      </c>
      <c r="K163" s="3" t="str">
        <f>IFNA(VLOOKUP(D163,Price!$A$2:$C$18,3,0),"")</f>
        <v>услуга</v>
      </c>
      <c r="L163" s="6">
        <f t="shared" si="3"/>
        <v>1</v>
      </c>
      <c r="M163" s="6">
        <f>IFNA(VLOOKUP(F163,Promocodes!A:B,2,0),"")</f>
        <v>2</v>
      </c>
      <c r="N163" s="3" t="str">
        <f>IFNA(VLOOKUP(M163,Promocodes!G:H,2,0),"")</f>
        <v>Поисковые запросы в Гугле</v>
      </c>
      <c r="O163" s="3" t="str">
        <f>IFNA(VLOOKUP(D163,Price!$E$2:$F$4,2,0),"")</f>
        <v/>
      </c>
      <c r="P163" s="7" t="str">
        <f t="shared" si="4"/>
        <v>с промо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ht="15.75" customHeight="1">
      <c r="A164" s="3">
        <v>1502.0</v>
      </c>
      <c r="B164" s="1" t="s">
        <v>16</v>
      </c>
      <c r="C164" s="1" t="s">
        <v>17</v>
      </c>
      <c r="D164" s="1" t="s">
        <v>24</v>
      </c>
      <c r="E164" s="2">
        <v>44248.0</v>
      </c>
      <c r="F164" s="3" t="s">
        <v>55</v>
      </c>
      <c r="G164" s="5">
        <v>4500.0</v>
      </c>
      <c r="H164" s="3">
        <f>IFNA(VLOOKUP(F164,Promocodes!A:E,4,0),"")</f>
        <v>10</v>
      </c>
      <c r="I164" s="3">
        <f t="shared" si="1"/>
        <v>450</v>
      </c>
      <c r="J164" s="5">
        <f t="shared" si="2"/>
        <v>4050</v>
      </c>
      <c r="K164" s="3" t="str">
        <f>IFNA(VLOOKUP(D164,Price!$A$2:$C$18,3,0),"")</f>
        <v>услуга</v>
      </c>
      <c r="L164" s="6">
        <f t="shared" si="3"/>
        <v>2</v>
      </c>
      <c r="M164" s="6">
        <f>IFNA(VLOOKUP(F164,Promocodes!A:B,2,0),"")</f>
        <v>2</v>
      </c>
      <c r="N164" s="3" t="str">
        <f>IFNA(VLOOKUP(M164,Promocodes!G:H,2,0),"")</f>
        <v>Поисковые запросы в Гугле</v>
      </c>
      <c r="O164" s="3" t="str">
        <f>IFNA(VLOOKUP(D164,Price!$E$2:$F$4,2,0),"")</f>
        <v/>
      </c>
      <c r="P164" s="7" t="str">
        <f t="shared" si="4"/>
        <v>с промо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ht="15.75" customHeight="1">
      <c r="A165" s="3">
        <v>2414.0</v>
      </c>
      <c r="B165" s="1" t="s">
        <v>16</v>
      </c>
      <c r="C165" s="1" t="s">
        <v>17</v>
      </c>
      <c r="D165" s="1" t="s">
        <v>23</v>
      </c>
      <c r="E165" s="2">
        <v>44278.0</v>
      </c>
      <c r="F165" s="3" t="s">
        <v>55</v>
      </c>
      <c r="G165" s="5">
        <v>5500.0</v>
      </c>
      <c r="H165" s="3">
        <f>IFNA(VLOOKUP(F165,Promocodes!A:E,4,0),"")</f>
        <v>10</v>
      </c>
      <c r="I165" s="3">
        <f t="shared" si="1"/>
        <v>550</v>
      </c>
      <c r="J165" s="5">
        <f t="shared" si="2"/>
        <v>4950</v>
      </c>
      <c r="K165" s="3" t="str">
        <f>IFNA(VLOOKUP(D165,Price!$A$2:$C$18,3,0),"")</f>
        <v>услуга</v>
      </c>
      <c r="L165" s="6">
        <f t="shared" si="3"/>
        <v>3</v>
      </c>
      <c r="M165" s="6">
        <f>IFNA(VLOOKUP(F165,Promocodes!A:B,2,0),"")</f>
        <v>2</v>
      </c>
      <c r="N165" s="3" t="str">
        <f>IFNA(VLOOKUP(M165,Promocodes!G:H,2,0),"")</f>
        <v>Поисковые запросы в Гугле</v>
      </c>
      <c r="O165" s="3" t="str">
        <f>IFNA(VLOOKUP(D165,Price!$E$2:$F$4,2,0),"")</f>
        <v/>
      </c>
      <c r="P165" s="7" t="str">
        <f t="shared" si="4"/>
        <v>с промо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ht="15.75" customHeight="1">
      <c r="A166" s="3">
        <v>3155.0</v>
      </c>
      <c r="B166" s="1" t="s">
        <v>16</v>
      </c>
      <c r="C166" s="1" t="s">
        <v>17</v>
      </c>
      <c r="D166" s="1" t="s">
        <v>23</v>
      </c>
      <c r="E166" s="2">
        <v>44305.0</v>
      </c>
      <c r="F166" s="3" t="s">
        <v>55</v>
      </c>
      <c r="G166" s="5">
        <v>5500.0</v>
      </c>
      <c r="H166" s="3">
        <f>IFNA(VLOOKUP(F166,Promocodes!A:E,4,0),"")</f>
        <v>10</v>
      </c>
      <c r="I166" s="3">
        <f t="shared" si="1"/>
        <v>550</v>
      </c>
      <c r="J166" s="5">
        <f t="shared" si="2"/>
        <v>4950</v>
      </c>
      <c r="K166" s="3" t="str">
        <f>IFNA(VLOOKUP(D166,Price!$A$2:$C$18,3,0),"")</f>
        <v>услуга</v>
      </c>
      <c r="L166" s="6">
        <f t="shared" si="3"/>
        <v>4</v>
      </c>
      <c r="M166" s="6">
        <f>IFNA(VLOOKUP(F166,Promocodes!A:B,2,0),"")</f>
        <v>2</v>
      </c>
      <c r="N166" s="3" t="str">
        <f>IFNA(VLOOKUP(M166,Promocodes!G:H,2,0),"")</f>
        <v>Поисковые запросы в Гугле</v>
      </c>
      <c r="O166" s="3" t="str">
        <f>IFNA(VLOOKUP(D166,Price!$E$2:$F$4,2,0),"")</f>
        <v/>
      </c>
      <c r="P166" s="7" t="str">
        <f t="shared" si="4"/>
        <v>с промо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ht="15.75" customHeight="1">
      <c r="A167" s="3">
        <v>3699.0</v>
      </c>
      <c r="B167" s="1" t="s">
        <v>16</v>
      </c>
      <c r="C167" s="1" t="s">
        <v>17</v>
      </c>
      <c r="D167" s="1" t="s">
        <v>24</v>
      </c>
      <c r="E167" s="2">
        <v>44326.0</v>
      </c>
      <c r="F167" s="3" t="s">
        <v>55</v>
      </c>
      <c r="G167" s="5">
        <v>4500.0</v>
      </c>
      <c r="H167" s="3">
        <f>IFNA(VLOOKUP(F167,Promocodes!A:E,4,0),"")</f>
        <v>10</v>
      </c>
      <c r="I167" s="3">
        <f t="shared" si="1"/>
        <v>450</v>
      </c>
      <c r="J167" s="5">
        <f t="shared" si="2"/>
        <v>4050</v>
      </c>
      <c r="K167" s="3" t="str">
        <f>IFNA(VLOOKUP(D167,Price!$A$2:$C$18,3,0),"")</f>
        <v>услуга</v>
      </c>
      <c r="L167" s="6">
        <f t="shared" si="3"/>
        <v>5</v>
      </c>
      <c r="M167" s="6">
        <f>IFNA(VLOOKUP(F167,Promocodes!A:B,2,0),"")</f>
        <v>2</v>
      </c>
      <c r="N167" s="3" t="str">
        <f>IFNA(VLOOKUP(M167,Promocodes!G:H,2,0),"")</f>
        <v>Поисковые запросы в Гугле</v>
      </c>
      <c r="O167" s="3" t="str">
        <f>IFNA(VLOOKUP(D167,Price!$E$2:$F$4,2,0),"")</f>
        <v/>
      </c>
      <c r="P167" s="7" t="str">
        <f t="shared" si="4"/>
        <v>с промо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ht="15.75" customHeight="1">
      <c r="A168" s="3">
        <v>4752.0</v>
      </c>
      <c r="B168" s="1" t="s">
        <v>16</v>
      </c>
      <c r="C168" s="1" t="s">
        <v>17</v>
      </c>
      <c r="D168" s="1" t="s">
        <v>24</v>
      </c>
      <c r="E168" s="2">
        <v>44364.0</v>
      </c>
      <c r="F168" s="8" t="s">
        <v>55</v>
      </c>
      <c r="G168" s="5">
        <v>4500.0</v>
      </c>
      <c r="H168" s="3">
        <f>IFNA(VLOOKUP(F168,Promocodes!A:E,4,0),"")</f>
        <v>10</v>
      </c>
      <c r="I168" s="3">
        <f t="shared" si="1"/>
        <v>450</v>
      </c>
      <c r="J168" s="5">
        <f t="shared" si="2"/>
        <v>4050</v>
      </c>
      <c r="K168" s="3" t="str">
        <f>IFNA(VLOOKUP(D168,Price!$A$2:$C$18,3,0),"")</f>
        <v>услуга</v>
      </c>
      <c r="L168" s="6">
        <f t="shared" si="3"/>
        <v>6</v>
      </c>
      <c r="M168" s="6">
        <f>IFNA(VLOOKUP(F168,Promocodes!A:B,2,0),"")</f>
        <v>2</v>
      </c>
      <c r="N168" s="3" t="str">
        <f>IFNA(VLOOKUP(M168,Promocodes!G:H,2,0),"")</f>
        <v>Поисковые запросы в Гугле</v>
      </c>
      <c r="O168" s="3" t="str">
        <f>IFNA(VLOOKUP(D168,Price!$E$2:$F$4,2,0),"")</f>
        <v/>
      </c>
      <c r="P168" s="7" t="str">
        <f t="shared" si="4"/>
        <v>с промо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ht="15.75" customHeight="1">
      <c r="A169" s="3">
        <v>204.0</v>
      </c>
      <c r="B169" s="1" t="s">
        <v>16</v>
      </c>
      <c r="C169" s="1" t="s">
        <v>17</v>
      </c>
      <c r="D169" s="1" t="s">
        <v>21</v>
      </c>
      <c r="E169" s="2">
        <v>44204.0</v>
      </c>
      <c r="F169" s="3" t="s">
        <v>56</v>
      </c>
      <c r="G169" s="5">
        <v>3500.0</v>
      </c>
      <c r="H169" s="3">
        <f>IFNA(VLOOKUP(F169,Promocodes!A:E,4,0),"")</f>
        <v>10</v>
      </c>
      <c r="I169" s="3">
        <f t="shared" si="1"/>
        <v>350</v>
      </c>
      <c r="J169" s="5">
        <f t="shared" si="2"/>
        <v>3150</v>
      </c>
      <c r="K169" s="3" t="str">
        <f>IFNA(VLOOKUP(D169,Price!$A$2:$C$18,3,0),"")</f>
        <v>услуга</v>
      </c>
      <c r="L169" s="6">
        <f t="shared" si="3"/>
        <v>1</v>
      </c>
      <c r="M169" s="6">
        <f>IFNA(VLOOKUP(F169,Promocodes!A:B,2,0),"")</f>
        <v>2</v>
      </c>
      <c r="N169" s="3" t="str">
        <f>IFNA(VLOOKUP(M169,Promocodes!G:H,2,0),"")</f>
        <v>Поисковые запросы в Гугле</v>
      </c>
      <c r="O169" s="3" t="str">
        <f>IFNA(VLOOKUP(D169,Price!$E$2:$F$4,2,0),"")</f>
        <v/>
      </c>
      <c r="P169" s="7" t="str">
        <f t="shared" si="4"/>
        <v>с промо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ht="15.75" customHeight="1">
      <c r="A170" s="3">
        <v>1235.0</v>
      </c>
      <c r="B170" s="1" t="s">
        <v>16</v>
      </c>
      <c r="C170" s="1" t="s">
        <v>17</v>
      </c>
      <c r="D170" s="1" t="s">
        <v>24</v>
      </c>
      <c r="E170" s="2">
        <v>44239.0</v>
      </c>
      <c r="F170" s="3" t="s">
        <v>56</v>
      </c>
      <c r="G170" s="5">
        <v>4500.0</v>
      </c>
      <c r="H170" s="3">
        <f>IFNA(VLOOKUP(F170,Promocodes!A:E,4,0),"")</f>
        <v>10</v>
      </c>
      <c r="I170" s="3">
        <f t="shared" si="1"/>
        <v>450</v>
      </c>
      <c r="J170" s="5">
        <f t="shared" si="2"/>
        <v>4050</v>
      </c>
      <c r="K170" s="3" t="str">
        <f>IFNA(VLOOKUP(D170,Price!$A$2:$C$18,3,0),"")</f>
        <v>услуга</v>
      </c>
      <c r="L170" s="6">
        <f t="shared" si="3"/>
        <v>2</v>
      </c>
      <c r="M170" s="6">
        <f>IFNA(VLOOKUP(F170,Promocodes!A:B,2,0),"")</f>
        <v>2</v>
      </c>
      <c r="N170" s="3" t="str">
        <f>IFNA(VLOOKUP(M170,Promocodes!G:H,2,0),"")</f>
        <v>Поисковые запросы в Гугле</v>
      </c>
      <c r="O170" s="3" t="str">
        <f>IFNA(VLOOKUP(D170,Price!$E$2:$F$4,2,0),"")</f>
        <v/>
      </c>
      <c r="P170" s="7" t="str">
        <f t="shared" si="4"/>
        <v>с промо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ht="15.75" customHeight="1">
      <c r="A171" s="3">
        <v>2169.0</v>
      </c>
      <c r="B171" s="1" t="s">
        <v>16</v>
      </c>
      <c r="C171" s="1" t="s">
        <v>17</v>
      </c>
      <c r="D171" s="1" t="s">
        <v>25</v>
      </c>
      <c r="E171" s="2">
        <v>44270.0</v>
      </c>
      <c r="F171" s="3" t="s">
        <v>56</v>
      </c>
      <c r="G171" s="5">
        <v>300.0</v>
      </c>
      <c r="H171" s="3">
        <f>IFNA(VLOOKUP(F171,Promocodes!A:E,4,0),"")</f>
        <v>10</v>
      </c>
      <c r="I171" s="3">
        <f t="shared" si="1"/>
        <v>30</v>
      </c>
      <c r="J171" s="5">
        <f t="shared" si="2"/>
        <v>270</v>
      </c>
      <c r="K171" s="3" t="str">
        <f>IFNA(VLOOKUP(D171,Price!$A$2:$C$18,3,0),"")</f>
        <v>товар</v>
      </c>
      <c r="L171" s="6">
        <f t="shared" si="3"/>
        <v>3</v>
      </c>
      <c r="M171" s="6">
        <f>IFNA(VLOOKUP(F171,Promocodes!A:B,2,0),"")</f>
        <v>2</v>
      </c>
      <c r="N171" s="3" t="str">
        <f>IFNA(VLOOKUP(M171,Promocodes!G:H,2,0),"")</f>
        <v>Поисковые запросы в Гугле</v>
      </c>
      <c r="O171" s="3">
        <f>IFNA(VLOOKUP(D171,Price!$E$2:$F$4,2,0),"")</f>
        <v>150</v>
      </c>
      <c r="P171" s="7" t="str">
        <f t="shared" si="4"/>
        <v>с промо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ht="15.75" customHeight="1">
      <c r="A172" s="3">
        <v>2910.0</v>
      </c>
      <c r="B172" s="1" t="s">
        <v>16</v>
      </c>
      <c r="C172" s="1" t="s">
        <v>17</v>
      </c>
      <c r="D172" s="1" t="s">
        <v>25</v>
      </c>
      <c r="E172" s="2">
        <v>44296.0</v>
      </c>
      <c r="F172" s="3" t="s">
        <v>56</v>
      </c>
      <c r="G172" s="5">
        <v>300.0</v>
      </c>
      <c r="H172" s="3">
        <f>IFNA(VLOOKUP(F172,Promocodes!A:E,4,0),"")</f>
        <v>10</v>
      </c>
      <c r="I172" s="3">
        <f t="shared" si="1"/>
        <v>30</v>
      </c>
      <c r="J172" s="5">
        <f t="shared" si="2"/>
        <v>270</v>
      </c>
      <c r="K172" s="3" t="str">
        <f>IFNA(VLOOKUP(D172,Price!$A$2:$C$18,3,0),"")</f>
        <v>товар</v>
      </c>
      <c r="L172" s="6">
        <f t="shared" si="3"/>
        <v>4</v>
      </c>
      <c r="M172" s="6">
        <f>IFNA(VLOOKUP(F172,Promocodes!A:B,2,0),"")</f>
        <v>2</v>
      </c>
      <c r="N172" s="3" t="str">
        <f>IFNA(VLOOKUP(M172,Promocodes!G:H,2,0),"")</f>
        <v>Поисковые запросы в Гугле</v>
      </c>
      <c r="O172" s="3">
        <f>IFNA(VLOOKUP(D172,Price!$E$2:$F$4,2,0),"")</f>
        <v>150</v>
      </c>
      <c r="P172" s="7" t="str">
        <f t="shared" si="4"/>
        <v>с промо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ht="15.75" customHeight="1">
      <c r="A173" s="3">
        <v>4134.0</v>
      </c>
      <c r="B173" s="1" t="s">
        <v>16</v>
      </c>
      <c r="C173" s="1" t="s">
        <v>17</v>
      </c>
      <c r="D173" s="1" t="s">
        <v>25</v>
      </c>
      <c r="E173" s="2">
        <v>44343.0</v>
      </c>
      <c r="F173" s="3" t="s">
        <v>56</v>
      </c>
      <c r="G173" s="5">
        <v>300.0</v>
      </c>
      <c r="H173" s="3">
        <f>IFNA(VLOOKUP(F173,Promocodes!A:E,4,0),"")</f>
        <v>10</v>
      </c>
      <c r="I173" s="3">
        <f t="shared" si="1"/>
        <v>30</v>
      </c>
      <c r="J173" s="5">
        <f t="shared" si="2"/>
        <v>270</v>
      </c>
      <c r="K173" s="3" t="str">
        <f>IFNA(VLOOKUP(D173,Price!$A$2:$C$18,3,0),"")</f>
        <v>товар</v>
      </c>
      <c r="L173" s="6">
        <f t="shared" si="3"/>
        <v>5</v>
      </c>
      <c r="M173" s="6">
        <f>IFNA(VLOOKUP(F173,Promocodes!A:B,2,0),"")</f>
        <v>2</v>
      </c>
      <c r="N173" s="3" t="str">
        <f>IFNA(VLOOKUP(M173,Promocodes!G:H,2,0),"")</f>
        <v>Поисковые запросы в Гугле</v>
      </c>
      <c r="O173" s="3">
        <f>IFNA(VLOOKUP(D173,Price!$E$2:$F$4,2,0),"")</f>
        <v>150</v>
      </c>
      <c r="P173" s="7" t="str">
        <f t="shared" si="4"/>
        <v>с промо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ht="15.75" customHeight="1">
      <c r="A174" s="3">
        <v>4486.0</v>
      </c>
      <c r="B174" s="1" t="s">
        <v>16</v>
      </c>
      <c r="C174" s="1" t="s">
        <v>17</v>
      </c>
      <c r="D174" s="1" t="s">
        <v>21</v>
      </c>
      <c r="E174" s="2">
        <v>44355.0</v>
      </c>
      <c r="F174" s="8" t="s">
        <v>56</v>
      </c>
      <c r="G174" s="5">
        <v>3500.0</v>
      </c>
      <c r="H174" s="3">
        <f>IFNA(VLOOKUP(F174,Promocodes!A:E,4,0),"")</f>
        <v>10</v>
      </c>
      <c r="I174" s="3">
        <f t="shared" si="1"/>
        <v>350</v>
      </c>
      <c r="J174" s="5">
        <f t="shared" si="2"/>
        <v>3150</v>
      </c>
      <c r="K174" s="3" t="str">
        <f>IFNA(VLOOKUP(D174,Price!$A$2:$C$18,3,0),"")</f>
        <v>услуга</v>
      </c>
      <c r="L174" s="6">
        <f t="shared" si="3"/>
        <v>6</v>
      </c>
      <c r="M174" s="6">
        <f>IFNA(VLOOKUP(F174,Promocodes!A:B,2,0),"")</f>
        <v>2</v>
      </c>
      <c r="N174" s="3" t="str">
        <f>IFNA(VLOOKUP(M174,Promocodes!G:H,2,0),"")</f>
        <v>Поисковые запросы в Гугле</v>
      </c>
      <c r="O174" s="3" t="str">
        <f>IFNA(VLOOKUP(D174,Price!$E$2:$F$4,2,0),"")</f>
        <v/>
      </c>
      <c r="P174" s="7" t="str">
        <f t="shared" si="4"/>
        <v>с промо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ht="15.75" customHeight="1">
      <c r="A175" s="3">
        <v>410.0</v>
      </c>
      <c r="B175" s="1" t="s">
        <v>16</v>
      </c>
      <c r="C175" s="1" t="s">
        <v>17</v>
      </c>
      <c r="D175" s="1" t="s">
        <v>24</v>
      </c>
      <c r="E175" s="2">
        <v>44211.0</v>
      </c>
      <c r="F175" s="3" t="s">
        <v>57</v>
      </c>
      <c r="G175" s="5">
        <v>4500.0</v>
      </c>
      <c r="H175" s="3">
        <f>IFNA(VLOOKUP(F175,Promocodes!A:E,4,0),"")</f>
        <v>0.5</v>
      </c>
      <c r="I175" s="3">
        <f t="shared" si="1"/>
        <v>22.5</v>
      </c>
      <c r="J175" s="5">
        <f t="shared" si="2"/>
        <v>4477.5</v>
      </c>
      <c r="K175" s="3" t="str">
        <f>IFNA(VLOOKUP(D175,Price!$A$2:$C$18,3,0),"")</f>
        <v>услуга</v>
      </c>
      <c r="L175" s="6">
        <f t="shared" si="3"/>
        <v>1</v>
      </c>
      <c r="M175" s="6">
        <f>IFNA(VLOOKUP(F175,Promocodes!A:B,2,0),"")</f>
        <v>4</v>
      </c>
      <c r="N175" s="3" t="str">
        <f>IFNA(VLOOKUP(M175,Promocodes!G:H,2,0),"")</f>
        <v>Посты в Telegram</v>
      </c>
      <c r="O175" s="3" t="str">
        <f>IFNA(VLOOKUP(D175,Price!$E$2:$F$4,2,0),"")</f>
        <v/>
      </c>
      <c r="P175" s="7" t="str">
        <f t="shared" si="4"/>
        <v>с промо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ht="15.75" customHeight="1">
      <c r="A176" s="3">
        <v>1507.0</v>
      </c>
      <c r="B176" s="1" t="s">
        <v>16</v>
      </c>
      <c r="C176" s="1" t="s">
        <v>17</v>
      </c>
      <c r="D176" s="1" t="s">
        <v>23</v>
      </c>
      <c r="E176" s="2">
        <v>44248.0</v>
      </c>
      <c r="F176" s="3" t="s">
        <v>57</v>
      </c>
      <c r="G176" s="5">
        <v>5500.0</v>
      </c>
      <c r="H176" s="3">
        <f>IFNA(VLOOKUP(F176,Promocodes!A:E,4,0),"")</f>
        <v>0.5</v>
      </c>
      <c r="I176" s="3">
        <f t="shared" si="1"/>
        <v>27.5</v>
      </c>
      <c r="J176" s="5">
        <f t="shared" si="2"/>
        <v>5472.5</v>
      </c>
      <c r="K176" s="3" t="str">
        <f>IFNA(VLOOKUP(D176,Price!$A$2:$C$18,3,0),"")</f>
        <v>услуга</v>
      </c>
      <c r="L176" s="6">
        <f t="shared" si="3"/>
        <v>2</v>
      </c>
      <c r="M176" s="6">
        <f>IFNA(VLOOKUP(F176,Promocodes!A:B,2,0),"")</f>
        <v>4</v>
      </c>
      <c r="N176" s="3" t="str">
        <f>IFNA(VLOOKUP(M176,Promocodes!G:H,2,0),"")</f>
        <v>Посты в Telegram</v>
      </c>
      <c r="O176" s="3" t="str">
        <f>IFNA(VLOOKUP(D176,Price!$E$2:$F$4,2,0),"")</f>
        <v/>
      </c>
      <c r="P176" s="7" t="str">
        <f t="shared" si="4"/>
        <v>с промо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ht="15.75" customHeight="1">
      <c r="A177" s="3">
        <v>2469.0</v>
      </c>
      <c r="B177" s="1" t="s">
        <v>16</v>
      </c>
      <c r="C177" s="1" t="s">
        <v>17</v>
      </c>
      <c r="D177" s="1" t="s">
        <v>24</v>
      </c>
      <c r="E177" s="2">
        <v>44280.0</v>
      </c>
      <c r="F177" s="3" t="s">
        <v>57</v>
      </c>
      <c r="G177" s="5">
        <v>4500.0</v>
      </c>
      <c r="H177" s="3">
        <f>IFNA(VLOOKUP(F177,Promocodes!A:E,4,0),"")</f>
        <v>0.5</v>
      </c>
      <c r="I177" s="3">
        <f t="shared" si="1"/>
        <v>22.5</v>
      </c>
      <c r="J177" s="5">
        <f t="shared" si="2"/>
        <v>4477.5</v>
      </c>
      <c r="K177" s="3" t="str">
        <f>IFNA(VLOOKUP(D177,Price!$A$2:$C$18,3,0),"")</f>
        <v>услуга</v>
      </c>
      <c r="L177" s="6">
        <f t="shared" si="3"/>
        <v>3</v>
      </c>
      <c r="M177" s="6">
        <f>IFNA(VLOOKUP(F177,Promocodes!A:B,2,0),"")</f>
        <v>4</v>
      </c>
      <c r="N177" s="3" t="str">
        <f>IFNA(VLOOKUP(M177,Promocodes!G:H,2,0),"")</f>
        <v>Посты в Telegram</v>
      </c>
      <c r="O177" s="3" t="str">
        <f>IFNA(VLOOKUP(D177,Price!$E$2:$F$4,2,0),"")</f>
        <v/>
      </c>
      <c r="P177" s="7" t="str">
        <f t="shared" si="4"/>
        <v>с промо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ht="15.75" customHeight="1">
      <c r="A178" s="3">
        <v>3210.0</v>
      </c>
      <c r="B178" s="1" t="s">
        <v>16</v>
      </c>
      <c r="C178" s="1" t="s">
        <v>17</v>
      </c>
      <c r="D178" s="1" t="s">
        <v>24</v>
      </c>
      <c r="E178" s="2">
        <v>44307.0</v>
      </c>
      <c r="F178" s="3" t="s">
        <v>57</v>
      </c>
      <c r="G178" s="5">
        <v>4500.0</v>
      </c>
      <c r="H178" s="3">
        <f>IFNA(VLOOKUP(F178,Promocodes!A:E,4,0),"")</f>
        <v>0.5</v>
      </c>
      <c r="I178" s="3">
        <f t="shared" si="1"/>
        <v>22.5</v>
      </c>
      <c r="J178" s="5">
        <f t="shared" si="2"/>
        <v>4477.5</v>
      </c>
      <c r="K178" s="3" t="str">
        <f>IFNA(VLOOKUP(D178,Price!$A$2:$C$18,3,0),"")</f>
        <v>услуга</v>
      </c>
      <c r="L178" s="6">
        <f t="shared" si="3"/>
        <v>4</v>
      </c>
      <c r="M178" s="6">
        <f>IFNA(VLOOKUP(F178,Promocodes!A:B,2,0),"")</f>
        <v>4</v>
      </c>
      <c r="N178" s="3" t="str">
        <f>IFNA(VLOOKUP(M178,Promocodes!G:H,2,0),"")</f>
        <v>Посты в Telegram</v>
      </c>
      <c r="O178" s="3" t="str">
        <f>IFNA(VLOOKUP(D178,Price!$E$2:$F$4,2,0),"")</f>
        <v/>
      </c>
      <c r="P178" s="7" t="str">
        <f t="shared" si="4"/>
        <v>с промо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ht="15.75" customHeight="1">
      <c r="A179" s="3">
        <v>3712.0</v>
      </c>
      <c r="B179" s="1" t="s">
        <v>16</v>
      </c>
      <c r="C179" s="1" t="s">
        <v>22</v>
      </c>
      <c r="D179" s="1" t="s">
        <v>23</v>
      </c>
      <c r="E179" s="2">
        <v>44327.0</v>
      </c>
      <c r="F179" s="3" t="s">
        <v>57</v>
      </c>
      <c r="G179" s="5">
        <v>5500.0</v>
      </c>
      <c r="H179" s="3">
        <f>IFNA(VLOOKUP(F179,Promocodes!A:E,4,0),"")</f>
        <v>0.5</v>
      </c>
      <c r="I179" s="3">
        <f t="shared" si="1"/>
        <v>27.5</v>
      </c>
      <c r="J179" s="5">
        <f t="shared" si="2"/>
        <v>5472.5</v>
      </c>
      <c r="K179" s="3" t="str">
        <f>IFNA(VLOOKUP(D179,Price!$A$2:$C$18,3,0),"")</f>
        <v>услуга</v>
      </c>
      <c r="L179" s="6">
        <f t="shared" si="3"/>
        <v>5</v>
      </c>
      <c r="M179" s="6">
        <f>IFNA(VLOOKUP(F179,Promocodes!A:B,2,0),"")</f>
        <v>4</v>
      </c>
      <c r="N179" s="3" t="str">
        <f>IFNA(VLOOKUP(M179,Promocodes!G:H,2,0),"")</f>
        <v>Посты в Telegram</v>
      </c>
      <c r="O179" s="3" t="str">
        <f>IFNA(VLOOKUP(D179,Price!$E$2:$F$4,2,0),"")</f>
        <v/>
      </c>
      <c r="P179" s="7" t="str">
        <f t="shared" si="4"/>
        <v>с промо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ht="15.75" customHeight="1">
      <c r="A180" s="3">
        <v>4758.0</v>
      </c>
      <c r="B180" s="1" t="s">
        <v>16</v>
      </c>
      <c r="C180" s="1" t="s">
        <v>17</v>
      </c>
      <c r="D180" s="1" t="s">
        <v>24</v>
      </c>
      <c r="E180" s="2">
        <v>44364.0</v>
      </c>
      <c r="F180" s="8" t="s">
        <v>57</v>
      </c>
      <c r="G180" s="5">
        <v>4500.0</v>
      </c>
      <c r="H180" s="3">
        <f>IFNA(VLOOKUP(F180,Promocodes!A:E,4,0),"")</f>
        <v>0.5</v>
      </c>
      <c r="I180" s="3">
        <f t="shared" si="1"/>
        <v>22.5</v>
      </c>
      <c r="J180" s="5">
        <f t="shared" si="2"/>
        <v>4477.5</v>
      </c>
      <c r="K180" s="3" t="str">
        <f>IFNA(VLOOKUP(D180,Price!$A$2:$C$18,3,0),"")</f>
        <v>услуга</v>
      </c>
      <c r="L180" s="6">
        <f t="shared" si="3"/>
        <v>6</v>
      </c>
      <c r="M180" s="6">
        <f>IFNA(VLOOKUP(F180,Promocodes!A:B,2,0),"")</f>
        <v>4</v>
      </c>
      <c r="N180" s="3" t="str">
        <f>IFNA(VLOOKUP(M180,Promocodes!G:H,2,0),"")</f>
        <v>Посты в Telegram</v>
      </c>
      <c r="O180" s="3" t="str">
        <f>IFNA(VLOOKUP(D180,Price!$E$2:$F$4,2,0),"")</f>
        <v/>
      </c>
      <c r="P180" s="7" t="str">
        <f t="shared" si="4"/>
        <v>с промо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ht="15.75" customHeight="1">
      <c r="A181" s="3">
        <v>320.0</v>
      </c>
      <c r="B181" s="1" t="s">
        <v>16</v>
      </c>
      <c r="C181" s="1" t="s">
        <v>17</v>
      </c>
      <c r="D181" s="1" t="s">
        <v>24</v>
      </c>
      <c r="E181" s="2">
        <v>44208.0</v>
      </c>
      <c r="F181" s="3" t="s">
        <v>58</v>
      </c>
      <c r="G181" s="5">
        <v>4500.0</v>
      </c>
      <c r="H181" s="3">
        <f>IFNA(VLOOKUP(F181,Promocodes!A:E,4,0),"")</f>
        <v>20</v>
      </c>
      <c r="I181" s="3">
        <f t="shared" si="1"/>
        <v>900</v>
      </c>
      <c r="J181" s="5">
        <f t="shared" si="2"/>
        <v>3600</v>
      </c>
      <c r="K181" s="3" t="str">
        <f>IFNA(VLOOKUP(D181,Price!$A$2:$C$18,3,0),"")</f>
        <v>услуга</v>
      </c>
      <c r="L181" s="6">
        <f t="shared" si="3"/>
        <v>1</v>
      </c>
      <c r="M181" s="6">
        <f>IFNA(VLOOKUP(F181,Promocodes!A:B,2,0),"")</f>
        <v>6</v>
      </c>
      <c r="N181" s="3" t="str">
        <f>IFNA(VLOOKUP(M181,Promocodes!G:H,2,0),"")</f>
        <v>Реклама в VK</v>
      </c>
      <c r="O181" s="3" t="str">
        <f>IFNA(VLOOKUP(D181,Price!$E$2:$F$4,2,0),"")</f>
        <v/>
      </c>
      <c r="P181" s="7" t="str">
        <f t="shared" si="4"/>
        <v>с промо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ht="15.75" customHeight="1">
      <c r="A182" s="3">
        <v>1477.0</v>
      </c>
      <c r="B182" s="1" t="s">
        <v>16</v>
      </c>
      <c r="C182" s="1" t="s">
        <v>22</v>
      </c>
      <c r="D182" s="1" t="s">
        <v>21</v>
      </c>
      <c r="E182" s="2">
        <v>44247.0</v>
      </c>
      <c r="F182" s="3" t="s">
        <v>58</v>
      </c>
      <c r="G182" s="5">
        <v>3500.0</v>
      </c>
      <c r="H182" s="3">
        <f>IFNA(VLOOKUP(F182,Promocodes!A:E,4,0),"")</f>
        <v>20</v>
      </c>
      <c r="I182" s="3">
        <f t="shared" si="1"/>
        <v>700</v>
      </c>
      <c r="J182" s="5">
        <f t="shared" si="2"/>
        <v>2800</v>
      </c>
      <c r="K182" s="3" t="str">
        <f>IFNA(VLOOKUP(D182,Price!$A$2:$C$18,3,0),"")</f>
        <v>услуга</v>
      </c>
      <c r="L182" s="6">
        <f t="shared" si="3"/>
        <v>2</v>
      </c>
      <c r="M182" s="6">
        <f>IFNA(VLOOKUP(F182,Promocodes!A:B,2,0),"")</f>
        <v>6</v>
      </c>
      <c r="N182" s="3" t="str">
        <f>IFNA(VLOOKUP(M182,Promocodes!G:H,2,0),"")</f>
        <v>Реклама в VK</v>
      </c>
      <c r="O182" s="3" t="str">
        <f>IFNA(VLOOKUP(D182,Price!$E$2:$F$4,2,0),"")</f>
        <v/>
      </c>
      <c r="P182" s="7" t="str">
        <f t="shared" si="4"/>
        <v>с промо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ht="15.75" customHeight="1">
      <c r="A183" s="3">
        <v>2339.0</v>
      </c>
      <c r="B183" s="1" t="s">
        <v>16</v>
      </c>
      <c r="C183" s="1" t="s">
        <v>22</v>
      </c>
      <c r="D183" s="1" t="s">
        <v>21</v>
      </c>
      <c r="E183" s="2">
        <v>44276.0</v>
      </c>
      <c r="F183" s="3" t="s">
        <v>58</v>
      </c>
      <c r="G183" s="5">
        <v>3500.0</v>
      </c>
      <c r="H183" s="3">
        <f>IFNA(VLOOKUP(F183,Promocodes!A:E,4,0),"")</f>
        <v>20</v>
      </c>
      <c r="I183" s="3">
        <f t="shared" si="1"/>
        <v>700</v>
      </c>
      <c r="J183" s="5">
        <f t="shared" si="2"/>
        <v>2800</v>
      </c>
      <c r="K183" s="3" t="str">
        <f>IFNA(VLOOKUP(D183,Price!$A$2:$C$18,3,0),"")</f>
        <v>услуга</v>
      </c>
      <c r="L183" s="6">
        <f t="shared" si="3"/>
        <v>3</v>
      </c>
      <c r="M183" s="6">
        <f>IFNA(VLOOKUP(F183,Promocodes!A:B,2,0),"")</f>
        <v>6</v>
      </c>
      <c r="N183" s="3" t="str">
        <f>IFNA(VLOOKUP(M183,Promocodes!G:H,2,0),"")</f>
        <v>Реклама в VK</v>
      </c>
      <c r="O183" s="3" t="str">
        <f>IFNA(VLOOKUP(D183,Price!$E$2:$F$4,2,0),"")</f>
        <v/>
      </c>
      <c r="P183" s="7" t="str">
        <f t="shared" si="4"/>
        <v>с промо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ht="15.75" customHeight="1">
      <c r="A184" s="3">
        <v>3080.0</v>
      </c>
      <c r="B184" s="1" t="s">
        <v>16</v>
      </c>
      <c r="C184" s="1" t="s">
        <v>22</v>
      </c>
      <c r="D184" s="1" t="s">
        <v>21</v>
      </c>
      <c r="E184" s="2">
        <v>44302.0</v>
      </c>
      <c r="F184" s="3" t="s">
        <v>58</v>
      </c>
      <c r="G184" s="5">
        <v>3500.0</v>
      </c>
      <c r="H184" s="3">
        <f>IFNA(VLOOKUP(F184,Promocodes!A:E,4,0),"")</f>
        <v>20</v>
      </c>
      <c r="I184" s="3">
        <f t="shared" si="1"/>
        <v>700</v>
      </c>
      <c r="J184" s="5">
        <f t="shared" si="2"/>
        <v>2800</v>
      </c>
      <c r="K184" s="3" t="str">
        <f>IFNA(VLOOKUP(D184,Price!$A$2:$C$18,3,0),"")</f>
        <v>услуга</v>
      </c>
      <c r="L184" s="6">
        <f t="shared" si="3"/>
        <v>4</v>
      </c>
      <c r="M184" s="6">
        <f>IFNA(VLOOKUP(F184,Promocodes!A:B,2,0),"")</f>
        <v>6</v>
      </c>
      <c r="N184" s="3" t="str">
        <f>IFNA(VLOOKUP(M184,Promocodes!G:H,2,0),"")</f>
        <v>Реклама в VK</v>
      </c>
      <c r="O184" s="3" t="str">
        <f>IFNA(VLOOKUP(D184,Price!$E$2:$F$4,2,0),"")</f>
        <v/>
      </c>
      <c r="P184" s="7" t="str">
        <f t="shared" si="4"/>
        <v>с промо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ht="15.75" customHeight="1">
      <c r="A185" s="3">
        <v>3676.0</v>
      </c>
      <c r="B185" s="1" t="s">
        <v>16</v>
      </c>
      <c r="C185" s="1" t="s">
        <v>22</v>
      </c>
      <c r="D185" s="1" t="s">
        <v>21</v>
      </c>
      <c r="E185" s="2">
        <v>44325.0</v>
      </c>
      <c r="F185" s="3" t="s">
        <v>58</v>
      </c>
      <c r="G185" s="5">
        <v>3500.0</v>
      </c>
      <c r="H185" s="3">
        <f>IFNA(VLOOKUP(F185,Promocodes!A:E,4,0),"")</f>
        <v>20</v>
      </c>
      <c r="I185" s="3">
        <f t="shared" si="1"/>
        <v>700</v>
      </c>
      <c r="J185" s="5">
        <f t="shared" si="2"/>
        <v>2800</v>
      </c>
      <c r="K185" s="3" t="str">
        <f>IFNA(VLOOKUP(D185,Price!$A$2:$C$18,3,0),"")</f>
        <v>услуга</v>
      </c>
      <c r="L185" s="6">
        <f t="shared" si="3"/>
        <v>5</v>
      </c>
      <c r="M185" s="6">
        <f>IFNA(VLOOKUP(F185,Promocodes!A:B,2,0),"")</f>
        <v>6</v>
      </c>
      <c r="N185" s="3" t="str">
        <f>IFNA(VLOOKUP(M185,Promocodes!G:H,2,0),"")</f>
        <v>Реклама в VK</v>
      </c>
      <c r="O185" s="3" t="str">
        <f>IFNA(VLOOKUP(D185,Price!$E$2:$F$4,2,0),"")</f>
        <v/>
      </c>
      <c r="P185" s="7" t="str">
        <f t="shared" si="4"/>
        <v>с промо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ht="15.75" customHeight="1">
      <c r="A186" s="3">
        <v>4694.0</v>
      </c>
      <c r="B186" s="1" t="s">
        <v>16</v>
      </c>
      <c r="C186" s="1" t="s">
        <v>17</v>
      </c>
      <c r="D186" s="1" t="s">
        <v>24</v>
      </c>
      <c r="E186" s="2">
        <v>44362.0</v>
      </c>
      <c r="F186" s="8" t="s">
        <v>58</v>
      </c>
      <c r="G186" s="5">
        <v>4500.0</v>
      </c>
      <c r="H186" s="3">
        <f>IFNA(VLOOKUP(F186,Promocodes!A:E,4,0),"")</f>
        <v>20</v>
      </c>
      <c r="I186" s="3">
        <f t="shared" si="1"/>
        <v>900</v>
      </c>
      <c r="J186" s="5">
        <f t="shared" si="2"/>
        <v>3600</v>
      </c>
      <c r="K186" s="3" t="str">
        <f>IFNA(VLOOKUP(D186,Price!$A$2:$C$18,3,0),"")</f>
        <v>услуга</v>
      </c>
      <c r="L186" s="6">
        <f t="shared" si="3"/>
        <v>6</v>
      </c>
      <c r="M186" s="6">
        <f>IFNA(VLOOKUP(F186,Promocodes!A:B,2,0),"")</f>
        <v>6</v>
      </c>
      <c r="N186" s="3" t="str">
        <f>IFNA(VLOOKUP(M186,Promocodes!G:H,2,0),"")</f>
        <v>Реклама в VK</v>
      </c>
      <c r="O186" s="3" t="str">
        <f>IFNA(VLOOKUP(D186,Price!$E$2:$F$4,2,0),"")</f>
        <v/>
      </c>
      <c r="P186" s="7" t="str">
        <f t="shared" si="4"/>
        <v>с промо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ht="15.75" customHeight="1">
      <c r="A187" s="3">
        <v>208.0</v>
      </c>
      <c r="B187" s="1" t="s">
        <v>16</v>
      </c>
      <c r="C187" s="1" t="s">
        <v>17</v>
      </c>
      <c r="D187" s="1" t="s">
        <v>23</v>
      </c>
      <c r="E187" s="2">
        <v>44204.0</v>
      </c>
      <c r="F187" s="3" t="s">
        <v>59</v>
      </c>
      <c r="G187" s="5">
        <v>5500.0</v>
      </c>
      <c r="H187" s="3">
        <f>IFNA(VLOOKUP(F187,Promocodes!A:E,4,0),"")</f>
        <v>5</v>
      </c>
      <c r="I187" s="3">
        <f t="shared" si="1"/>
        <v>275</v>
      </c>
      <c r="J187" s="5">
        <f t="shared" si="2"/>
        <v>5225</v>
      </c>
      <c r="K187" s="3" t="str">
        <f>IFNA(VLOOKUP(D187,Price!$A$2:$C$18,3,0),"")</f>
        <v>услуга</v>
      </c>
      <c r="L187" s="6">
        <f t="shared" si="3"/>
        <v>1</v>
      </c>
      <c r="M187" s="6">
        <f>IFNA(VLOOKUP(F187,Promocodes!A:B,2,0),"")</f>
        <v>3</v>
      </c>
      <c r="N187" s="3" t="str">
        <f>IFNA(VLOOKUP(M187,Promocodes!G:H,2,0),"")</f>
        <v>Поисковые запросы в Яндексе</v>
      </c>
      <c r="O187" s="3" t="str">
        <f>IFNA(VLOOKUP(D187,Price!$E$2:$F$4,2,0),"")</f>
        <v/>
      </c>
      <c r="P187" s="7" t="str">
        <f t="shared" si="4"/>
        <v>с промо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ht="15.75" customHeight="1">
      <c r="A188" s="3">
        <v>1247.0</v>
      </c>
      <c r="B188" s="1" t="s">
        <v>16</v>
      </c>
      <c r="C188" s="1" t="s">
        <v>22</v>
      </c>
      <c r="D188" s="1" t="s">
        <v>24</v>
      </c>
      <c r="E188" s="2">
        <v>44240.0</v>
      </c>
      <c r="F188" s="3" t="s">
        <v>59</v>
      </c>
      <c r="G188" s="5">
        <v>4500.0</v>
      </c>
      <c r="H188" s="3">
        <f>IFNA(VLOOKUP(F188,Promocodes!A:E,4,0),"")</f>
        <v>5</v>
      </c>
      <c r="I188" s="3">
        <f t="shared" si="1"/>
        <v>225</v>
      </c>
      <c r="J188" s="5">
        <f t="shared" si="2"/>
        <v>4275</v>
      </c>
      <c r="K188" s="3" t="str">
        <f>IFNA(VLOOKUP(D188,Price!$A$2:$C$18,3,0),"")</f>
        <v>услуга</v>
      </c>
      <c r="L188" s="6">
        <f t="shared" si="3"/>
        <v>2</v>
      </c>
      <c r="M188" s="6">
        <f>IFNA(VLOOKUP(F188,Promocodes!A:B,2,0),"")</f>
        <v>3</v>
      </c>
      <c r="N188" s="3" t="str">
        <f>IFNA(VLOOKUP(M188,Promocodes!G:H,2,0),"")</f>
        <v>Поисковые запросы в Яндексе</v>
      </c>
      <c r="O188" s="3" t="str">
        <f>IFNA(VLOOKUP(D188,Price!$E$2:$F$4,2,0),"")</f>
        <v/>
      </c>
      <c r="P188" s="7" t="str">
        <f t="shared" si="4"/>
        <v>с промо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ht="15.75" customHeight="1">
      <c r="A189" s="3">
        <v>2190.0</v>
      </c>
      <c r="B189" s="1" t="s">
        <v>16</v>
      </c>
      <c r="C189" s="1" t="s">
        <v>17</v>
      </c>
      <c r="D189" s="1" t="s">
        <v>23</v>
      </c>
      <c r="E189" s="2">
        <v>44271.0</v>
      </c>
      <c r="F189" s="3" t="s">
        <v>59</v>
      </c>
      <c r="G189" s="5">
        <v>5500.0</v>
      </c>
      <c r="H189" s="3">
        <f>IFNA(VLOOKUP(F189,Promocodes!A:E,4,0),"")</f>
        <v>5</v>
      </c>
      <c r="I189" s="3">
        <f t="shared" si="1"/>
        <v>275</v>
      </c>
      <c r="J189" s="5">
        <f t="shared" si="2"/>
        <v>5225</v>
      </c>
      <c r="K189" s="3" t="str">
        <f>IFNA(VLOOKUP(D189,Price!$A$2:$C$18,3,0),"")</f>
        <v>услуга</v>
      </c>
      <c r="L189" s="6">
        <f t="shared" si="3"/>
        <v>3</v>
      </c>
      <c r="M189" s="6">
        <f>IFNA(VLOOKUP(F189,Promocodes!A:B,2,0),"")</f>
        <v>3</v>
      </c>
      <c r="N189" s="3" t="str">
        <f>IFNA(VLOOKUP(M189,Promocodes!G:H,2,0),"")</f>
        <v>Поисковые запросы в Яндексе</v>
      </c>
      <c r="O189" s="3" t="str">
        <f>IFNA(VLOOKUP(D189,Price!$E$2:$F$4,2,0),"")</f>
        <v/>
      </c>
      <c r="P189" s="7" t="str">
        <f t="shared" si="4"/>
        <v>с промо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ht="15.75" customHeight="1">
      <c r="A190" s="3">
        <v>2931.0</v>
      </c>
      <c r="B190" s="1" t="s">
        <v>16</v>
      </c>
      <c r="C190" s="1" t="s">
        <v>17</v>
      </c>
      <c r="D190" s="1" t="s">
        <v>23</v>
      </c>
      <c r="E190" s="2">
        <v>44297.0</v>
      </c>
      <c r="F190" s="3" t="s">
        <v>59</v>
      </c>
      <c r="G190" s="5">
        <v>5500.0</v>
      </c>
      <c r="H190" s="3">
        <f>IFNA(VLOOKUP(F190,Promocodes!A:E,4,0),"")</f>
        <v>5</v>
      </c>
      <c r="I190" s="3">
        <f t="shared" si="1"/>
        <v>275</v>
      </c>
      <c r="J190" s="5">
        <f t="shared" si="2"/>
        <v>5225</v>
      </c>
      <c r="K190" s="3" t="str">
        <f>IFNA(VLOOKUP(D190,Price!$A$2:$C$18,3,0),"")</f>
        <v>услуга</v>
      </c>
      <c r="L190" s="6">
        <f t="shared" si="3"/>
        <v>4</v>
      </c>
      <c r="M190" s="6">
        <f>IFNA(VLOOKUP(F190,Promocodes!A:B,2,0),"")</f>
        <v>3</v>
      </c>
      <c r="N190" s="3" t="str">
        <f>IFNA(VLOOKUP(M190,Promocodes!G:H,2,0),"")</f>
        <v>Поисковые запросы в Яндексе</v>
      </c>
      <c r="O190" s="3" t="str">
        <f>IFNA(VLOOKUP(D190,Price!$E$2:$F$4,2,0),"")</f>
        <v/>
      </c>
      <c r="P190" s="7" t="str">
        <f t="shared" si="4"/>
        <v>с промо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ht="15.75" customHeight="1">
      <c r="A191" s="3">
        <v>4152.0</v>
      </c>
      <c r="B191" s="1" t="s">
        <v>16</v>
      </c>
      <c r="C191" s="1" t="s">
        <v>17</v>
      </c>
      <c r="D191" s="1" t="s">
        <v>23</v>
      </c>
      <c r="E191" s="2">
        <v>44344.0</v>
      </c>
      <c r="F191" s="3" t="s">
        <v>59</v>
      </c>
      <c r="G191" s="5">
        <v>5500.0</v>
      </c>
      <c r="H191" s="3">
        <f>IFNA(VLOOKUP(F191,Promocodes!A:E,4,0),"")</f>
        <v>5</v>
      </c>
      <c r="I191" s="3">
        <f t="shared" si="1"/>
        <v>275</v>
      </c>
      <c r="J191" s="5">
        <f t="shared" si="2"/>
        <v>5225</v>
      </c>
      <c r="K191" s="3" t="str">
        <f>IFNA(VLOOKUP(D191,Price!$A$2:$C$18,3,0),"")</f>
        <v>услуга</v>
      </c>
      <c r="L191" s="6">
        <f t="shared" si="3"/>
        <v>5</v>
      </c>
      <c r="M191" s="6">
        <f>IFNA(VLOOKUP(F191,Promocodes!A:B,2,0),"")</f>
        <v>3</v>
      </c>
      <c r="N191" s="3" t="str">
        <f>IFNA(VLOOKUP(M191,Promocodes!G:H,2,0),"")</f>
        <v>Поисковые запросы в Яндексе</v>
      </c>
      <c r="O191" s="3" t="str">
        <f>IFNA(VLOOKUP(D191,Price!$E$2:$F$4,2,0),"")</f>
        <v/>
      </c>
      <c r="P191" s="7" t="str">
        <f t="shared" si="4"/>
        <v>с промо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ht="15.75" customHeight="1">
      <c r="A192" s="3">
        <v>4489.0</v>
      </c>
      <c r="B192" s="1" t="s">
        <v>16</v>
      </c>
      <c r="C192" s="1" t="s">
        <v>17</v>
      </c>
      <c r="D192" s="1" t="s">
        <v>24</v>
      </c>
      <c r="E192" s="2">
        <v>44355.0</v>
      </c>
      <c r="F192" s="8" t="s">
        <v>59</v>
      </c>
      <c r="G192" s="5">
        <v>4500.0</v>
      </c>
      <c r="H192" s="3">
        <f>IFNA(VLOOKUP(F192,Promocodes!A:E,4,0),"")</f>
        <v>5</v>
      </c>
      <c r="I192" s="3">
        <f t="shared" si="1"/>
        <v>225</v>
      </c>
      <c r="J192" s="5">
        <f t="shared" si="2"/>
        <v>4275</v>
      </c>
      <c r="K192" s="3" t="str">
        <f>IFNA(VLOOKUP(D192,Price!$A$2:$C$18,3,0),"")</f>
        <v>услуга</v>
      </c>
      <c r="L192" s="6">
        <f t="shared" si="3"/>
        <v>6</v>
      </c>
      <c r="M192" s="6">
        <f>IFNA(VLOOKUP(F192,Promocodes!A:B,2,0),"")</f>
        <v>3</v>
      </c>
      <c r="N192" s="3" t="str">
        <f>IFNA(VLOOKUP(M192,Promocodes!G:H,2,0),"")</f>
        <v>Поисковые запросы в Яндексе</v>
      </c>
      <c r="O192" s="3" t="str">
        <f>IFNA(VLOOKUP(D192,Price!$E$2:$F$4,2,0),"")</f>
        <v/>
      </c>
      <c r="P192" s="7" t="str">
        <f t="shared" si="4"/>
        <v>с промо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ht="15.75" customHeight="1">
      <c r="A193" s="3">
        <v>422.0</v>
      </c>
      <c r="B193" s="1" t="s">
        <v>16</v>
      </c>
      <c r="C193" s="1" t="s">
        <v>17</v>
      </c>
      <c r="D193" s="1" t="s">
        <v>21</v>
      </c>
      <c r="E193" s="2">
        <v>44212.0</v>
      </c>
      <c r="F193" s="3" t="s">
        <v>60</v>
      </c>
      <c r="G193" s="5">
        <v>3500.0</v>
      </c>
      <c r="H193" s="3">
        <f>IFNA(VLOOKUP(F193,Promocodes!A:E,4,0),"")</f>
        <v>0.15</v>
      </c>
      <c r="I193" s="3">
        <f t="shared" si="1"/>
        <v>5.25</v>
      </c>
      <c r="J193" s="5">
        <f t="shared" si="2"/>
        <v>3494.75</v>
      </c>
      <c r="K193" s="3" t="str">
        <f>IFNA(VLOOKUP(D193,Price!$A$2:$C$18,3,0),"")</f>
        <v>услуга</v>
      </c>
      <c r="L193" s="6">
        <f t="shared" si="3"/>
        <v>1</v>
      </c>
      <c r="M193" s="6">
        <f>IFNA(VLOOKUP(F193,Promocodes!A:B,2,0),"")</f>
        <v>5</v>
      </c>
      <c r="N193" s="3" t="str">
        <f>IFNA(VLOOKUP(M193,Promocodes!G:H,2,0),"")</f>
        <v>Посты в VK</v>
      </c>
      <c r="O193" s="3" t="str">
        <f>IFNA(VLOOKUP(D193,Price!$E$2:$F$4,2,0),"")</f>
        <v/>
      </c>
      <c r="P193" s="7" t="str">
        <f t="shared" si="4"/>
        <v>с промо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ht="15.75" customHeight="1">
      <c r="A194" s="3">
        <v>1520.0</v>
      </c>
      <c r="B194" s="1" t="s">
        <v>16</v>
      </c>
      <c r="C194" s="1" t="s">
        <v>17</v>
      </c>
      <c r="D194" s="1" t="s">
        <v>25</v>
      </c>
      <c r="E194" s="2">
        <v>44248.0</v>
      </c>
      <c r="F194" s="3" t="s">
        <v>60</v>
      </c>
      <c r="G194" s="5">
        <v>300.0</v>
      </c>
      <c r="H194" s="3">
        <f>IFNA(VLOOKUP(F194,Promocodes!A:E,4,0),"")</f>
        <v>0.15</v>
      </c>
      <c r="I194" s="3">
        <f t="shared" si="1"/>
        <v>0.45</v>
      </c>
      <c r="J194" s="5">
        <f t="shared" si="2"/>
        <v>299.55</v>
      </c>
      <c r="K194" s="3" t="str">
        <f>IFNA(VLOOKUP(D194,Price!$A$2:$C$18,3,0),"")</f>
        <v>товар</v>
      </c>
      <c r="L194" s="6">
        <f t="shared" si="3"/>
        <v>2</v>
      </c>
      <c r="M194" s="6">
        <f>IFNA(VLOOKUP(F194,Promocodes!A:B,2,0),"")</f>
        <v>5</v>
      </c>
      <c r="N194" s="3" t="str">
        <f>IFNA(VLOOKUP(M194,Promocodes!G:H,2,0),"")</f>
        <v>Посты в VK</v>
      </c>
      <c r="O194" s="3">
        <f>IFNA(VLOOKUP(D194,Price!$E$2:$F$4,2,0),"")</f>
        <v>150</v>
      </c>
      <c r="P194" s="7" t="str">
        <f t="shared" si="4"/>
        <v>с промо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ht="15.75" customHeight="1">
      <c r="A195" s="3">
        <v>2508.0</v>
      </c>
      <c r="B195" s="1" t="s">
        <v>16</v>
      </c>
      <c r="C195" s="1" t="s">
        <v>22</v>
      </c>
      <c r="D195" s="1" t="s">
        <v>21</v>
      </c>
      <c r="E195" s="2">
        <v>44281.0</v>
      </c>
      <c r="F195" s="3" t="s">
        <v>60</v>
      </c>
      <c r="G195" s="5">
        <v>3500.0</v>
      </c>
      <c r="H195" s="3">
        <f>IFNA(VLOOKUP(F195,Promocodes!A:E,4,0),"")</f>
        <v>0.15</v>
      </c>
      <c r="I195" s="3">
        <f t="shared" si="1"/>
        <v>5.25</v>
      </c>
      <c r="J195" s="5">
        <f t="shared" si="2"/>
        <v>3494.75</v>
      </c>
      <c r="K195" s="3" t="str">
        <f>IFNA(VLOOKUP(D195,Price!$A$2:$C$18,3,0),"")</f>
        <v>услуга</v>
      </c>
      <c r="L195" s="6">
        <f t="shared" si="3"/>
        <v>3</v>
      </c>
      <c r="M195" s="6">
        <f>IFNA(VLOOKUP(F195,Promocodes!A:B,2,0),"")</f>
        <v>5</v>
      </c>
      <c r="N195" s="3" t="str">
        <f>IFNA(VLOOKUP(M195,Promocodes!G:H,2,0),"")</f>
        <v>Посты в VK</v>
      </c>
      <c r="O195" s="3" t="str">
        <f>IFNA(VLOOKUP(D195,Price!$E$2:$F$4,2,0),"")</f>
        <v/>
      </c>
      <c r="P195" s="7" t="str">
        <f t="shared" si="4"/>
        <v>с промо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ht="15.75" customHeight="1">
      <c r="A196" s="3">
        <v>3249.0</v>
      </c>
      <c r="B196" s="1" t="s">
        <v>16</v>
      </c>
      <c r="C196" s="1" t="s">
        <v>22</v>
      </c>
      <c r="D196" s="1" t="s">
        <v>21</v>
      </c>
      <c r="E196" s="2">
        <v>44309.0</v>
      </c>
      <c r="F196" s="3" t="s">
        <v>60</v>
      </c>
      <c r="G196" s="5">
        <v>3500.0</v>
      </c>
      <c r="H196" s="3">
        <f>IFNA(VLOOKUP(F196,Promocodes!A:E,4,0),"")</f>
        <v>0.15</v>
      </c>
      <c r="I196" s="3">
        <f t="shared" si="1"/>
        <v>5.25</v>
      </c>
      <c r="J196" s="5">
        <f t="shared" si="2"/>
        <v>3494.75</v>
      </c>
      <c r="K196" s="3" t="str">
        <f>IFNA(VLOOKUP(D196,Price!$A$2:$C$18,3,0),"")</f>
        <v>услуга</v>
      </c>
      <c r="L196" s="6">
        <f t="shared" si="3"/>
        <v>4</v>
      </c>
      <c r="M196" s="6">
        <f>IFNA(VLOOKUP(F196,Promocodes!A:B,2,0),"")</f>
        <v>5</v>
      </c>
      <c r="N196" s="3" t="str">
        <f>IFNA(VLOOKUP(M196,Promocodes!G:H,2,0),"")</f>
        <v>Посты в VK</v>
      </c>
      <c r="O196" s="3" t="str">
        <f>IFNA(VLOOKUP(D196,Price!$E$2:$F$4,2,0),"")</f>
        <v/>
      </c>
      <c r="P196" s="7" t="str">
        <f t="shared" si="4"/>
        <v>с промо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ht="15.75" customHeight="1">
      <c r="A197" s="3">
        <v>3725.0</v>
      </c>
      <c r="B197" s="1" t="s">
        <v>16</v>
      </c>
      <c r="C197" s="1" t="s">
        <v>17</v>
      </c>
      <c r="D197" s="1" t="s">
        <v>23</v>
      </c>
      <c r="E197" s="2">
        <v>44327.0</v>
      </c>
      <c r="F197" s="3" t="s">
        <v>60</v>
      </c>
      <c r="G197" s="5">
        <v>5500.0</v>
      </c>
      <c r="H197" s="3">
        <f>IFNA(VLOOKUP(F197,Promocodes!A:E,4,0),"")</f>
        <v>0.15</v>
      </c>
      <c r="I197" s="3">
        <f t="shared" si="1"/>
        <v>8.25</v>
      </c>
      <c r="J197" s="5">
        <f t="shared" si="2"/>
        <v>5491.75</v>
      </c>
      <c r="K197" s="3" t="str">
        <f>IFNA(VLOOKUP(D197,Price!$A$2:$C$18,3,0),"")</f>
        <v>услуга</v>
      </c>
      <c r="L197" s="6">
        <f t="shared" si="3"/>
        <v>5</v>
      </c>
      <c r="M197" s="6">
        <f>IFNA(VLOOKUP(F197,Promocodes!A:B,2,0),"")</f>
        <v>5</v>
      </c>
      <c r="N197" s="3" t="str">
        <f>IFNA(VLOOKUP(M197,Promocodes!G:H,2,0),"")</f>
        <v>Посты в VK</v>
      </c>
      <c r="O197" s="3" t="str">
        <f>IFNA(VLOOKUP(D197,Price!$E$2:$F$4,2,0),"")</f>
        <v/>
      </c>
      <c r="P197" s="7" t="str">
        <f t="shared" si="4"/>
        <v>с промо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ht="15.75" customHeight="1">
      <c r="A198" s="3">
        <v>4763.0</v>
      </c>
      <c r="B198" s="1" t="s">
        <v>16</v>
      </c>
      <c r="C198" s="1" t="s">
        <v>17</v>
      </c>
      <c r="D198" s="1" t="s">
        <v>23</v>
      </c>
      <c r="E198" s="2">
        <v>44364.0</v>
      </c>
      <c r="F198" s="8" t="s">
        <v>60</v>
      </c>
      <c r="G198" s="5">
        <v>5500.0</v>
      </c>
      <c r="H198" s="3">
        <f>IFNA(VLOOKUP(F198,Promocodes!A:E,4,0),"")</f>
        <v>0.15</v>
      </c>
      <c r="I198" s="3">
        <f t="shared" si="1"/>
        <v>8.25</v>
      </c>
      <c r="J198" s="5">
        <f t="shared" si="2"/>
        <v>5491.75</v>
      </c>
      <c r="K198" s="3" t="str">
        <f>IFNA(VLOOKUP(D198,Price!$A$2:$C$18,3,0),"")</f>
        <v>услуга</v>
      </c>
      <c r="L198" s="6">
        <f t="shared" si="3"/>
        <v>6</v>
      </c>
      <c r="M198" s="6">
        <f>IFNA(VLOOKUP(F198,Promocodes!A:B,2,0),"")</f>
        <v>5</v>
      </c>
      <c r="N198" s="3" t="str">
        <f>IFNA(VLOOKUP(M198,Promocodes!G:H,2,0),"")</f>
        <v>Посты в VK</v>
      </c>
      <c r="O198" s="3" t="str">
        <f>IFNA(VLOOKUP(D198,Price!$E$2:$F$4,2,0),"")</f>
        <v/>
      </c>
      <c r="P198" s="7" t="str">
        <f t="shared" si="4"/>
        <v>с промо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ht="15.75" customHeight="1">
      <c r="A199" s="3">
        <v>721.0</v>
      </c>
      <c r="B199" s="1" t="s">
        <v>16</v>
      </c>
      <c r="C199" s="1" t="s">
        <v>22</v>
      </c>
      <c r="D199" s="1" t="s">
        <v>21</v>
      </c>
      <c r="E199" s="2">
        <v>44222.0</v>
      </c>
      <c r="F199" s="3" t="s">
        <v>61</v>
      </c>
      <c r="G199" s="5">
        <v>3500.0</v>
      </c>
      <c r="H199" s="3">
        <f>IFNA(VLOOKUP(F199,Promocodes!A:E,4,0),"")</f>
        <v>5</v>
      </c>
      <c r="I199" s="3">
        <f t="shared" si="1"/>
        <v>175</v>
      </c>
      <c r="J199" s="5">
        <f t="shared" si="2"/>
        <v>3325</v>
      </c>
      <c r="K199" s="3" t="str">
        <f>IFNA(VLOOKUP(D199,Price!$A$2:$C$18,3,0),"")</f>
        <v>услуга</v>
      </c>
      <c r="L199" s="6">
        <f t="shared" si="3"/>
        <v>1</v>
      </c>
      <c r="M199" s="6">
        <f>IFNA(VLOOKUP(F199,Promocodes!A:B,2,0),"")</f>
        <v>3</v>
      </c>
      <c r="N199" s="3" t="str">
        <f>IFNA(VLOOKUP(M199,Promocodes!G:H,2,0),"")</f>
        <v>Поисковые запросы в Яндексе</v>
      </c>
      <c r="O199" s="3" t="str">
        <f>IFNA(VLOOKUP(D199,Price!$E$2:$F$4,2,0),"")</f>
        <v/>
      </c>
      <c r="P199" s="7" t="str">
        <f t="shared" si="4"/>
        <v>с промо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ht="15.75" customHeight="1">
      <c r="A200" s="3">
        <v>1683.0</v>
      </c>
      <c r="B200" s="1" t="s">
        <v>16</v>
      </c>
      <c r="C200" s="1" t="s">
        <v>17</v>
      </c>
      <c r="D200" s="1" t="s">
        <v>24</v>
      </c>
      <c r="E200" s="2">
        <v>44254.0</v>
      </c>
      <c r="F200" s="3" t="s">
        <v>61</v>
      </c>
      <c r="G200" s="5">
        <v>4500.0</v>
      </c>
      <c r="H200" s="3">
        <f>IFNA(VLOOKUP(F200,Promocodes!A:E,4,0),"")</f>
        <v>5</v>
      </c>
      <c r="I200" s="3">
        <f t="shared" si="1"/>
        <v>225</v>
      </c>
      <c r="J200" s="5">
        <f t="shared" si="2"/>
        <v>4275</v>
      </c>
      <c r="K200" s="3" t="str">
        <f>IFNA(VLOOKUP(D200,Price!$A$2:$C$18,3,0),"")</f>
        <v>услуга</v>
      </c>
      <c r="L200" s="6">
        <f t="shared" si="3"/>
        <v>2</v>
      </c>
      <c r="M200" s="6">
        <f>IFNA(VLOOKUP(F200,Promocodes!A:B,2,0),"")</f>
        <v>3</v>
      </c>
      <c r="N200" s="3" t="str">
        <f>IFNA(VLOOKUP(M200,Promocodes!G:H,2,0),"")</f>
        <v>Поисковые запросы в Яндексе</v>
      </c>
      <c r="O200" s="3" t="str">
        <f>IFNA(VLOOKUP(D200,Price!$E$2:$F$4,2,0),"")</f>
        <v/>
      </c>
      <c r="P200" s="7" t="str">
        <f t="shared" si="4"/>
        <v>с промо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ht="15.75" customHeight="1">
      <c r="A201" s="3">
        <v>1743.0</v>
      </c>
      <c r="B201" s="1" t="s">
        <v>16</v>
      </c>
      <c r="C201" s="1" t="s">
        <v>17</v>
      </c>
      <c r="D201" s="1" t="s">
        <v>24</v>
      </c>
      <c r="E201" s="2">
        <v>44256.0</v>
      </c>
      <c r="F201" s="3" t="s">
        <v>61</v>
      </c>
      <c r="G201" s="5">
        <v>4500.0</v>
      </c>
      <c r="H201" s="3">
        <f>IFNA(VLOOKUP(F201,Promocodes!A:E,4,0),"")</f>
        <v>5</v>
      </c>
      <c r="I201" s="3">
        <f t="shared" si="1"/>
        <v>225</v>
      </c>
      <c r="J201" s="5">
        <f t="shared" si="2"/>
        <v>4275</v>
      </c>
      <c r="K201" s="3" t="str">
        <f>IFNA(VLOOKUP(D201,Price!$A$2:$C$18,3,0),"")</f>
        <v>услуга</v>
      </c>
      <c r="L201" s="6">
        <f t="shared" si="3"/>
        <v>3</v>
      </c>
      <c r="M201" s="6">
        <f>IFNA(VLOOKUP(F201,Promocodes!A:B,2,0),"")</f>
        <v>3</v>
      </c>
      <c r="N201" s="3" t="str">
        <f>IFNA(VLOOKUP(M201,Promocodes!G:H,2,0),"")</f>
        <v>Поисковые запросы в Яндексе</v>
      </c>
      <c r="O201" s="3" t="str">
        <f>IFNA(VLOOKUP(D201,Price!$E$2:$F$4,2,0),"")</f>
        <v/>
      </c>
      <c r="P201" s="7" t="str">
        <f t="shared" si="4"/>
        <v>с промо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ht="15.75" customHeight="1">
      <c r="A202" s="3">
        <v>3399.0</v>
      </c>
      <c r="B202" s="1" t="s">
        <v>16</v>
      </c>
      <c r="C202" s="1" t="s">
        <v>17</v>
      </c>
      <c r="D202" s="1" t="s">
        <v>24</v>
      </c>
      <c r="E202" s="2">
        <v>44315.0</v>
      </c>
      <c r="F202" s="3" t="s">
        <v>61</v>
      </c>
      <c r="G202" s="5">
        <v>4500.0</v>
      </c>
      <c r="H202" s="3">
        <f>IFNA(VLOOKUP(F202,Promocodes!A:E,4,0),"")</f>
        <v>5</v>
      </c>
      <c r="I202" s="3">
        <f t="shared" si="1"/>
        <v>225</v>
      </c>
      <c r="J202" s="5">
        <f t="shared" si="2"/>
        <v>4275</v>
      </c>
      <c r="K202" s="3" t="str">
        <f>IFNA(VLOOKUP(D202,Price!$A$2:$C$18,3,0),"")</f>
        <v>услуга</v>
      </c>
      <c r="L202" s="6">
        <f t="shared" si="3"/>
        <v>4</v>
      </c>
      <c r="M202" s="6">
        <f>IFNA(VLOOKUP(F202,Promocodes!A:B,2,0),"")</f>
        <v>3</v>
      </c>
      <c r="N202" s="3" t="str">
        <f>IFNA(VLOOKUP(M202,Promocodes!G:H,2,0),"")</f>
        <v>Поисковые запросы в Яндексе</v>
      </c>
      <c r="O202" s="3" t="str">
        <f>IFNA(VLOOKUP(D202,Price!$E$2:$F$4,2,0),"")</f>
        <v/>
      </c>
      <c r="P202" s="7" t="str">
        <f t="shared" si="4"/>
        <v>с промо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ht="15.75" customHeight="1">
      <c r="A203" s="3">
        <v>3488.0</v>
      </c>
      <c r="B203" s="1" t="s">
        <v>16</v>
      </c>
      <c r="C203" s="1" t="s">
        <v>17</v>
      </c>
      <c r="D203" s="1" t="s">
        <v>21</v>
      </c>
      <c r="E203" s="2">
        <v>44318.0</v>
      </c>
      <c r="F203" s="3" t="s">
        <v>61</v>
      </c>
      <c r="G203" s="5">
        <v>3500.0</v>
      </c>
      <c r="H203" s="3">
        <f>IFNA(VLOOKUP(F203,Promocodes!A:E,4,0),"")</f>
        <v>5</v>
      </c>
      <c r="I203" s="3">
        <f t="shared" si="1"/>
        <v>175</v>
      </c>
      <c r="J203" s="5">
        <f t="shared" si="2"/>
        <v>3325</v>
      </c>
      <c r="K203" s="3" t="str">
        <f>IFNA(VLOOKUP(D203,Price!$A$2:$C$18,3,0),"")</f>
        <v>услуга</v>
      </c>
      <c r="L203" s="6">
        <f t="shared" si="3"/>
        <v>5</v>
      </c>
      <c r="M203" s="6">
        <f>IFNA(VLOOKUP(F203,Promocodes!A:B,2,0),"")</f>
        <v>3</v>
      </c>
      <c r="N203" s="3" t="str">
        <f>IFNA(VLOOKUP(M203,Promocodes!G:H,2,0),"")</f>
        <v>Поисковые запросы в Яндексе</v>
      </c>
      <c r="O203" s="3" t="str">
        <f>IFNA(VLOOKUP(D203,Price!$E$2:$F$4,2,0),"")</f>
        <v/>
      </c>
      <c r="P203" s="7" t="str">
        <f t="shared" si="4"/>
        <v>с промо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ht="15.75" customHeight="1">
      <c r="A204" s="3">
        <v>4920.0</v>
      </c>
      <c r="B204" s="1" t="s">
        <v>16</v>
      </c>
      <c r="C204" s="1" t="s">
        <v>22</v>
      </c>
      <c r="D204" s="1" t="s">
        <v>18</v>
      </c>
      <c r="E204" s="2">
        <v>44369.0</v>
      </c>
      <c r="F204" s="8" t="s">
        <v>61</v>
      </c>
      <c r="G204" s="5">
        <v>1000.0</v>
      </c>
      <c r="H204" s="3">
        <f>IFNA(VLOOKUP(F204,Promocodes!A:E,4,0),"")</f>
        <v>5</v>
      </c>
      <c r="I204" s="3">
        <f t="shared" si="1"/>
        <v>50</v>
      </c>
      <c r="J204" s="5">
        <f t="shared" si="2"/>
        <v>950</v>
      </c>
      <c r="K204" s="3" t="str">
        <f>IFNA(VLOOKUP(D204,Price!$A$2:$C$18,3,0),"")</f>
        <v>товар</v>
      </c>
      <c r="L204" s="6">
        <f t="shared" si="3"/>
        <v>6</v>
      </c>
      <c r="M204" s="6">
        <f>IFNA(VLOOKUP(F204,Promocodes!A:B,2,0),"")</f>
        <v>3</v>
      </c>
      <c r="N204" s="3" t="str">
        <f>IFNA(VLOOKUP(M204,Promocodes!G:H,2,0),"")</f>
        <v>Поисковые запросы в Яндексе</v>
      </c>
      <c r="O204" s="3">
        <f>IFNA(VLOOKUP(D204,Price!$E$2:$F$4,2,0),"")</f>
        <v>500</v>
      </c>
      <c r="P204" s="7" t="str">
        <f t="shared" si="4"/>
        <v>с промо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ht="15.75" customHeight="1">
      <c r="A205" s="3">
        <v>276.0</v>
      </c>
      <c r="B205" s="1" t="s">
        <v>16</v>
      </c>
      <c r="C205" s="1" t="s">
        <v>17</v>
      </c>
      <c r="D205" s="1" t="s">
        <v>24</v>
      </c>
      <c r="E205" s="2">
        <v>44206.0</v>
      </c>
      <c r="F205" s="3" t="s">
        <v>62</v>
      </c>
      <c r="G205" s="5">
        <v>4500.0</v>
      </c>
      <c r="H205" s="3">
        <f>IFNA(VLOOKUP(F205,Promocodes!A:E,4,0),"")</f>
        <v>0.15</v>
      </c>
      <c r="I205" s="3">
        <f t="shared" si="1"/>
        <v>6.75</v>
      </c>
      <c r="J205" s="5">
        <f t="shared" si="2"/>
        <v>4493.25</v>
      </c>
      <c r="K205" s="3" t="str">
        <f>IFNA(VLOOKUP(D205,Price!$A$2:$C$18,3,0),"")</f>
        <v>услуга</v>
      </c>
      <c r="L205" s="6">
        <f t="shared" si="3"/>
        <v>1</v>
      </c>
      <c r="M205" s="6">
        <f>IFNA(VLOOKUP(F205,Promocodes!A:B,2,0),"")</f>
        <v>5</v>
      </c>
      <c r="N205" s="3" t="str">
        <f>IFNA(VLOOKUP(M205,Promocodes!G:H,2,0),"")</f>
        <v>Посты в VK</v>
      </c>
      <c r="O205" s="3" t="str">
        <f>IFNA(VLOOKUP(D205,Price!$E$2:$F$4,2,0),"")</f>
        <v/>
      </c>
      <c r="P205" s="7" t="str">
        <f t="shared" si="4"/>
        <v>с промо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ht="15.75" customHeight="1">
      <c r="A206" s="3">
        <v>1353.0</v>
      </c>
      <c r="B206" s="1" t="s">
        <v>16</v>
      </c>
      <c r="C206" s="1" t="s">
        <v>17</v>
      </c>
      <c r="D206" s="1" t="s">
        <v>24</v>
      </c>
      <c r="E206" s="2">
        <v>44243.0</v>
      </c>
      <c r="F206" s="3" t="s">
        <v>62</v>
      </c>
      <c r="G206" s="5">
        <v>4500.0</v>
      </c>
      <c r="H206" s="3">
        <f>IFNA(VLOOKUP(F206,Promocodes!A:E,4,0),"")</f>
        <v>0.15</v>
      </c>
      <c r="I206" s="3">
        <f t="shared" si="1"/>
        <v>6.75</v>
      </c>
      <c r="J206" s="5">
        <f t="shared" si="2"/>
        <v>4493.25</v>
      </c>
      <c r="K206" s="3" t="str">
        <f>IFNA(VLOOKUP(D206,Price!$A$2:$C$18,3,0),"")</f>
        <v>услуга</v>
      </c>
      <c r="L206" s="6">
        <f t="shared" si="3"/>
        <v>2</v>
      </c>
      <c r="M206" s="6">
        <f>IFNA(VLOOKUP(F206,Promocodes!A:B,2,0),"")</f>
        <v>5</v>
      </c>
      <c r="N206" s="3" t="str">
        <f>IFNA(VLOOKUP(M206,Promocodes!G:H,2,0),"")</f>
        <v>Посты в VK</v>
      </c>
      <c r="O206" s="3" t="str">
        <f>IFNA(VLOOKUP(D206,Price!$E$2:$F$4,2,0),"")</f>
        <v/>
      </c>
      <c r="P206" s="7" t="str">
        <f t="shared" si="4"/>
        <v>с промо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ht="15.75" customHeight="1">
      <c r="A207" s="3">
        <v>2299.0</v>
      </c>
      <c r="B207" s="1" t="s">
        <v>16</v>
      </c>
      <c r="C207" s="1" t="s">
        <v>17</v>
      </c>
      <c r="D207" s="1" t="s">
        <v>24</v>
      </c>
      <c r="E207" s="2">
        <v>44274.0</v>
      </c>
      <c r="F207" s="3" t="s">
        <v>62</v>
      </c>
      <c r="G207" s="5">
        <v>4500.0</v>
      </c>
      <c r="H207" s="3">
        <f>IFNA(VLOOKUP(F207,Promocodes!A:E,4,0),"")</f>
        <v>0.15</v>
      </c>
      <c r="I207" s="3">
        <f t="shared" si="1"/>
        <v>6.75</v>
      </c>
      <c r="J207" s="5">
        <f t="shared" si="2"/>
        <v>4493.25</v>
      </c>
      <c r="K207" s="3" t="str">
        <f>IFNA(VLOOKUP(D207,Price!$A$2:$C$18,3,0),"")</f>
        <v>услуга</v>
      </c>
      <c r="L207" s="6">
        <f t="shared" si="3"/>
        <v>3</v>
      </c>
      <c r="M207" s="6">
        <f>IFNA(VLOOKUP(F207,Promocodes!A:B,2,0),"")</f>
        <v>5</v>
      </c>
      <c r="N207" s="3" t="str">
        <f>IFNA(VLOOKUP(M207,Promocodes!G:H,2,0),"")</f>
        <v>Посты в VK</v>
      </c>
      <c r="O207" s="3" t="str">
        <f>IFNA(VLOOKUP(D207,Price!$E$2:$F$4,2,0),"")</f>
        <v/>
      </c>
      <c r="P207" s="7" t="str">
        <f t="shared" si="4"/>
        <v>с промо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ht="15.75" customHeight="1">
      <c r="A208" s="3">
        <v>3040.0</v>
      </c>
      <c r="B208" s="1" t="s">
        <v>16</v>
      </c>
      <c r="C208" s="1" t="s">
        <v>17</v>
      </c>
      <c r="D208" s="1" t="s">
        <v>24</v>
      </c>
      <c r="E208" s="2">
        <v>44301.0</v>
      </c>
      <c r="F208" s="3" t="s">
        <v>62</v>
      </c>
      <c r="G208" s="5">
        <v>4500.0</v>
      </c>
      <c r="H208" s="3">
        <f>IFNA(VLOOKUP(F208,Promocodes!A:E,4,0),"")</f>
        <v>0.15</v>
      </c>
      <c r="I208" s="3">
        <f t="shared" si="1"/>
        <v>6.75</v>
      </c>
      <c r="J208" s="5">
        <f t="shared" si="2"/>
        <v>4493.25</v>
      </c>
      <c r="K208" s="3" t="str">
        <f>IFNA(VLOOKUP(D208,Price!$A$2:$C$18,3,0),"")</f>
        <v>услуга</v>
      </c>
      <c r="L208" s="6">
        <f t="shared" si="3"/>
        <v>4</v>
      </c>
      <c r="M208" s="6">
        <f>IFNA(VLOOKUP(F208,Promocodes!A:B,2,0),"")</f>
        <v>5</v>
      </c>
      <c r="N208" s="3" t="str">
        <f>IFNA(VLOOKUP(M208,Promocodes!G:H,2,0),"")</f>
        <v>Посты в VK</v>
      </c>
      <c r="O208" s="3" t="str">
        <f>IFNA(VLOOKUP(D208,Price!$E$2:$F$4,2,0),"")</f>
        <v/>
      </c>
      <c r="P208" s="7" t="str">
        <f t="shared" si="4"/>
        <v>с промо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ht="15.75" customHeight="1">
      <c r="A209" s="3">
        <v>3605.0</v>
      </c>
      <c r="B209" s="1" t="s">
        <v>16</v>
      </c>
      <c r="C209" s="1" t="s">
        <v>17</v>
      </c>
      <c r="D209" s="1" t="s">
        <v>23</v>
      </c>
      <c r="E209" s="2">
        <v>44322.0</v>
      </c>
      <c r="F209" s="3" t="s">
        <v>62</v>
      </c>
      <c r="G209" s="5">
        <v>5500.0</v>
      </c>
      <c r="H209" s="3">
        <f>IFNA(VLOOKUP(F209,Promocodes!A:E,4,0),"")</f>
        <v>0.15</v>
      </c>
      <c r="I209" s="3">
        <f t="shared" si="1"/>
        <v>8.25</v>
      </c>
      <c r="J209" s="5">
        <f t="shared" si="2"/>
        <v>5491.75</v>
      </c>
      <c r="K209" s="3" t="str">
        <f>IFNA(VLOOKUP(D209,Price!$A$2:$C$18,3,0),"")</f>
        <v>услуга</v>
      </c>
      <c r="L209" s="6">
        <f t="shared" si="3"/>
        <v>5</v>
      </c>
      <c r="M209" s="6">
        <f>IFNA(VLOOKUP(F209,Promocodes!A:B,2,0),"")</f>
        <v>5</v>
      </c>
      <c r="N209" s="3" t="str">
        <f>IFNA(VLOOKUP(M209,Promocodes!G:H,2,0),"")</f>
        <v>Посты в VK</v>
      </c>
      <c r="O209" s="3" t="str">
        <f>IFNA(VLOOKUP(D209,Price!$E$2:$F$4,2,0),"")</f>
        <v/>
      </c>
      <c r="P209" s="7" t="str">
        <f t="shared" si="4"/>
        <v>с промо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ht="15.75" customHeight="1">
      <c r="A210" s="3">
        <v>4220.0</v>
      </c>
      <c r="B210" s="1" t="s">
        <v>16</v>
      </c>
      <c r="C210" s="1" t="s">
        <v>17</v>
      </c>
      <c r="D210" s="1" t="s">
        <v>21</v>
      </c>
      <c r="E210" s="2">
        <v>44346.0</v>
      </c>
      <c r="F210" s="3" t="s">
        <v>62</v>
      </c>
      <c r="G210" s="5">
        <v>3500.0</v>
      </c>
      <c r="H210" s="3">
        <f>IFNA(VLOOKUP(F210,Promocodes!A:E,4,0),"")</f>
        <v>0.15</v>
      </c>
      <c r="I210" s="3">
        <f t="shared" si="1"/>
        <v>5.25</v>
      </c>
      <c r="J210" s="5">
        <f t="shared" si="2"/>
        <v>3494.75</v>
      </c>
      <c r="K210" s="3" t="str">
        <f>IFNA(VLOOKUP(D210,Price!$A$2:$C$18,3,0),"")</f>
        <v>услуга</v>
      </c>
      <c r="L210" s="6">
        <f t="shared" si="3"/>
        <v>5</v>
      </c>
      <c r="M210" s="6">
        <f>IFNA(VLOOKUP(F210,Promocodes!A:B,2,0),"")</f>
        <v>5</v>
      </c>
      <c r="N210" s="3" t="str">
        <f>IFNA(VLOOKUP(M210,Promocodes!G:H,2,0),"")</f>
        <v>Посты в VK</v>
      </c>
      <c r="O210" s="3" t="str">
        <f>IFNA(VLOOKUP(D210,Price!$E$2:$F$4,2,0),"")</f>
        <v/>
      </c>
      <c r="P210" s="7" t="str">
        <f t="shared" si="4"/>
        <v>с промо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ht="15.75" customHeight="1">
      <c r="A211" s="3">
        <v>4587.0</v>
      </c>
      <c r="B211" s="1" t="s">
        <v>16</v>
      </c>
      <c r="C211" s="1" t="s">
        <v>17</v>
      </c>
      <c r="D211" s="1" t="s">
        <v>23</v>
      </c>
      <c r="E211" s="2">
        <v>44358.0</v>
      </c>
      <c r="F211" s="8" t="s">
        <v>62</v>
      </c>
      <c r="G211" s="5">
        <v>5500.0</v>
      </c>
      <c r="H211" s="3">
        <f>IFNA(VLOOKUP(F211,Promocodes!A:E,4,0),"")</f>
        <v>0.15</v>
      </c>
      <c r="I211" s="3">
        <f t="shared" si="1"/>
        <v>8.25</v>
      </c>
      <c r="J211" s="5">
        <f t="shared" si="2"/>
        <v>5491.75</v>
      </c>
      <c r="K211" s="3" t="str">
        <f>IFNA(VLOOKUP(D211,Price!$A$2:$C$18,3,0),"")</f>
        <v>услуга</v>
      </c>
      <c r="L211" s="6">
        <f t="shared" si="3"/>
        <v>6</v>
      </c>
      <c r="M211" s="6">
        <f>IFNA(VLOOKUP(F211,Promocodes!A:B,2,0),"")</f>
        <v>5</v>
      </c>
      <c r="N211" s="3" t="str">
        <f>IFNA(VLOOKUP(M211,Promocodes!G:H,2,0),"")</f>
        <v>Посты в VK</v>
      </c>
      <c r="O211" s="3" t="str">
        <f>IFNA(VLOOKUP(D211,Price!$E$2:$F$4,2,0),"")</f>
        <v/>
      </c>
      <c r="P211" s="7" t="str">
        <f t="shared" si="4"/>
        <v>с промо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ht="15.75" customHeight="1">
      <c r="A212" s="3">
        <v>738.0</v>
      </c>
      <c r="B212" s="1" t="s">
        <v>16</v>
      </c>
      <c r="C212" s="1" t="s">
        <v>22</v>
      </c>
      <c r="D212" s="1" t="s">
        <v>24</v>
      </c>
      <c r="E212" s="2">
        <v>44223.0</v>
      </c>
      <c r="F212" s="3" t="s">
        <v>63</v>
      </c>
      <c r="G212" s="5">
        <v>4500.0</v>
      </c>
      <c r="H212" s="3">
        <f>IFNA(VLOOKUP(F212,Promocodes!A:E,4,0),"")</f>
        <v>0.15</v>
      </c>
      <c r="I212" s="3">
        <f t="shared" si="1"/>
        <v>6.75</v>
      </c>
      <c r="J212" s="5">
        <f t="shared" si="2"/>
        <v>4493.25</v>
      </c>
      <c r="K212" s="3" t="str">
        <f>IFNA(VLOOKUP(D212,Price!$A$2:$C$18,3,0),"")</f>
        <v>услуга</v>
      </c>
      <c r="L212" s="6">
        <f t="shared" si="3"/>
        <v>1</v>
      </c>
      <c r="M212" s="6">
        <f>IFNA(VLOOKUP(F212,Promocodes!A:B,2,0),"")</f>
        <v>5</v>
      </c>
      <c r="N212" s="3" t="str">
        <f>IFNA(VLOOKUP(M212,Promocodes!G:H,2,0),"")</f>
        <v>Посты в VK</v>
      </c>
      <c r="O212" s="3" t="str">
        <f>IFNA(VLOOKUP(D212,Price!$E$2:$F$4,2,0),"")</f>
        <v/>
      </c>
      <c r="P212" s="7" t="str">
        <f t="shared" si="4"/>
        <v>с промо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ht="15.75" customHeight="1">
      <c r="A213" s="3">
        <v>1776.0</v>
      </c>
      <c r="B213" s="1" t="s">
        <v>16</v>
      </c>
      <c r="C213" s="1" t="s">
        <v>17</v>
      </c>
      <c r="D213" s="1" t="s">
        <v>21</v>
      </c>
      <c r="E213" s="2">
        <v>44257.0</v>
      </c>
      <c r="F213" s="3" t="s">
        <v>63</v>
      </c>
      <c r="G213" s="5">
        <v>3500.0</v>
      </c>
      <c r="H213" s="3">
        <f>IFNA(VLOOKUP(F213,Promocodes!A:E,4,0),"")</f>
        <v>0.15</v>
      </c>
      <c r="I213" s="3">
        <f t="shared" si="1"/>
        <v>5.25</v>
      </c>
      <c r="J213" s="5">
        <f t="shared" si="2"/>
        <v>3494.75</v>
      </c>
      <c r="K213" s="3" t="str">
        <f>IFNA(VLOOKUP(D213,Price!$A$2:$C$18,3,0),"")</f>
        <v>услуга</v>
      </c>
      <c r="L213" s="6">
        <f t="shared" si="3"/>
        <v>3</v>
      </c>
      <c r="M213" s="6">
        <f>IFNA(VLOOKUP(F213,Promocodes!A:B,2,0),"")</f>
        <v>5</v>
      </c>
      <c r="N213" s="3" t="str">
        <f>IFNA(VLOOKUP(M213,Promocodes!G:H,2,0),"")</f>
        <v>Посты в VK</v>
      </c>
      <c r="O213" s="3" t="str">
        <f>IFNA(VLOOKUP(D213,Price!$E$2:$F$4,2,0),"")</f>
        <v/>
      </c>
      <c r="P213" s="7" t="str">
        <f t="shared" si="4"/>
        <v>с промо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ht="15.75" customHeight="1">
      <c r="A214" s="3">
        <v>4961.0</v>
      </c>
      <c r="B214" s="1" t="s">
        <v>16</v>
      </c>
      <c r="C214" s="1" t="s">
        <v>17</v>
      </c>
      <c r="D214" s="1" t="s">
        <v>23</v>
      </c>
      <c r="E214" s="2">
        <v>44371.0</v>
      </c>
      <c r="F214" s="8" t="s">
        <v>63</v>
      </c>
      <c r="G214" s="5">
        <v>5500.0</v>
      </c>
      <c r="H214" s="3">
        <f>IFNA(VLOOKUP(F214,Promocodes!A:E,4,0),"")</f>
        <v>0.15</v>
      </c>
      <c r="I214" s="3">
        <f t="shared" si="1"/>
        <v>8.25</v>
      </c>
      <c r="J214" s="5">
        <f t="shared" si="2"/>
        <v>5491.75</v>
      </c>
      <c r="K214" s="3" t="str">
        <f>IFNA(VLOOKUP(D214,Price!$A$2:$C$18,3,0),"")</f>
        <v>услуга</v>
      </c>
      <c r="L214" s="6">
        <f t="shared" si="3"/>
        <v>6</v>
      </c>
      <c r="M214" s="6">
        <f>IFNA(VLOOKUP(F214,Promocodes!A:B,2,0),"")</f>
        <v>5</v>
      </c>
      <c r="N214" s="3" t="str">
        <f>IFNA(VLOOKUP(M214,Promocodes!G:H,2,0),"")</f>
        <v>Посты в VK</v>
      </c>
      <c r="O214" s="3" t="str">
        <f>IFNA(VLOOKUP(D214,Price!$E$2:$F$4,2,0),"")</f>
        <v/>
      </c>
      <c r="P214" s="7" t="str">
        <f t="shared" si="4"/>
        <v>с промо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ht="15.75" customHeight="1">
      <c r="A215" s="3">
        <v>325.0</v>
      </c>
      <c r="B215" s="1" t="s">
        <v>16</v>
      </c>
      <c r="C215" s="1" t="s">
        <v>22</v>
      </c>
      <c r="D215" s="1" t="s">
        <v>23</v>
      </c>
      <c r="E215" s="2">
        <v>44208.0</v>
      </c>
      <c r="F215" s="3" t="s">
        <v>64</v>
      </c>
      <c r="G215" s="5">
        <v>5500.0</v>
      </c>
      <c r="H215" s="3">
        <f>IFNA(VLOOKUP(F215,Promocodes!A:E,4,0),"")</f>
        <v>20</v>
      </c>
      <c r="I215" s="3">
        <f t="shared" si="1"/>
        <v>1100</v>
      </c>
      <c r="J215" s="5">
        <f t="shared" si="2"/>
        <v>4400</v>
      </c>
      <c r="K215" s="3" t="str">
        <f>IFNA(VLOOKUP(D215,Price!$A$2:$C$18,3,0),"")</f>
        <v>услуга</v>
      </c>
      <c r="L215" s="6">
        <f t="shared" si="3"/>
        <v>1</v>
      </c>
      <c r="M215" s="6">
        <f>IFNA(VLOOKUP(F215,Promocodes!A:B,2,0),"")</f>
        <v>6</v>
      </c>
      <c r="N215" s="3" t="str">
        <f>IFNA(VLOOKUP(M215,Promocodes!G:H,2,0),"")</f>
        <v>Реклама в VK</v>
      </c>
      <c r="O215" s="3" t="str">
        <f>IFNA(VLOOKUP(D215,Price!$E$2:$F$4,2,0),"")</f>
        <v/>
      </c>
      <c r="P215" s="7" t="str">
        <f t="shared" si="4"/>
        <v>с промо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ht="15.75" customHeight="1">
      <c r="A216" s="3">
        <v>1478.0</v>
      </c>
      <c r="B216" s="1" t="s">
        <v>16</v>
      </c>
      <c r="C216" s="1" t="s">
        <v>17</v>
      </c>
      <c r="D216" s="1" t="s">
        <v>21</v>
      </c>
      <c r="E216" s="2">
        <v>44247.0</v>
      </c>
      <c r="F216" s="3" t="s">
        <v>64</v>
      </c>
      <c r="G216" s="5">
        <v>3500.0</v>
      </c>
      <c r="H216" s="3">
        <f>IFNA(VLOOKUP(F216,Promocodes!A:E,4,0),"")</f>
        <v>20</v>
      </c>
      <c r="I216" s="3">
        <f t="shared" si="1"/>
        <v>700</v>
      </c>
      <c r="J216" s="5">
        <f t="shared" si="2"/>
        <v>2800</v>
      </c>
      <c r="K216" s="3" t="str">
        <f>IFNA(VLOOKUP(D216,Price!$A$2:$C$18,3,0),"")</f>
        <v>услуга</v>
      </c>
      <c r="L216" s="6">
        <f t="shared" si="3"/>
        <v>2</v>
      </c>
      <c r="M216" s="6">
        <f>IFNA(VLOOKUP(F216,Promocodes!A:B,2,0),"")</f>
        <v>6</v>
      </c>
      <c r="N216" s="3" t="str">
        <f>IFNA(VLOOKUP(M216,Promocodes!G:H,2,0),"")</f>
        <v>Реклама в VK</v>
      </c>
      <c r="O216" s="3" t="str">
        <f>IFNA(VLOOKUP(D216,Price!$E$2:$F$4,2,0),"")</f>
        <v/>
      </c>
      <c r="P216" s="7" t="str">
        <f t="shared" si="4"/>
        <v>с промо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ht="15.75" customHeight="1">
      <c r="A217" s="3">
        <v>2344.0</v>
      </c>
      <c r="B217" s="1" t="s">
        <v>16</v>
      </c>
      <c r="C217" s="1" t="s">
        <v>17</v>
      </c>
      <c r="D217" s="1" t="s">
        <v>24</v>
      </c>
      <c r="E217" s="2">
        <v>44276.0</v>
      </c>
      <c r="F217" s="3" t="s">
        <v>64</v>
      </c>
      <c r="G217" s="5">
        <v>4500.0</v>
      </c>
      <c r="H217" s="3">
        <f>IFNA(VLOOKUP(F217,Promocodes!A:E,4,0),"")</f>
        <v>20</v>
      </c>
      <c r="I217" s="3">
        <f t="shared" si="1"/>
        <v>900</v>
      </c>
      <c r="J217" s="5">
        <f t="shared" si="2"/>
        <v>3600</v>
      </c>
      <c r="K217" s="3" t="str">
        <f>IFNA(VLOOKUP(D217,Price!$A$2:$C$18,3,0),"")</f>
        <v>услуга</v>
      </c>
      <c r="L217" s="6">
        <f t="shared" si="3"/>
        <v>3</v>
      </c>
      <c r="M217" s="6">
        <f>IFNA(VLOOKUP(F217,Promocodes!A:B,2,0),"")</f>
        <v>6</v>
      </c>
      <c r="N217" s="3" t="str">
        <f>IFNA(VLOOKUP(M217,Promocodes!G:H,2,0),"")</f>
        <v>Реклама в VK</v>
      </c>
      <c r="O217" s="3" t="str">
        <f>IFNA(VLOOKUP(D217,Price!$E$2:$F$4,2,0),"")</f>
        <v/>
      </c>
      <c r="P217" s="7" t="str">
        <f t="shared" si="4"/>
        <v>с промо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ht="15.75" customHeight="1">
      <c r="A218" s="3">
        <v>3085.0</v>
      </c>
      <c r="B218" s="1" t="s">
        <v>16</v>
      </c>
      <c r="C218" s="1" t="s">
        <v>17</v>
      </c>
      <c r="D218" s="1" t="s">
        <v>24</v>
      </c>
      <c r="E218" s="2">
        <v>44303.0</v>
      </c>
      <c r="F218" s="3" t="s">
        <v>64</v>
      </c>
      <c r="G218" s="5">
        <v>4500.0</v>
      </c>
      <c r="H218" s="3">
        <f>IFNA(VLOOKUP(F218,Promocodes!A:E,4,0),"")</f>
        <v>20</v>
      </c>
      <c r="I218" s="3">
        <f t="shared" si="1"/>
        <v>900</v>
      </c>
      <c r="J218" s="5">
        <f t="shared" si="2"/>
        <v>3600</v>
      </c>
      <c r="K218" s="3" t="str">
        <f>IFNA(VLOOKUP(D218,Price!$A$2:$C$18,3,0),"")</f>
        <v>услуга</v>
      </c>
      <c r="L218" s="6">
        <f t="shared" si="3"/>
        <v>4</v>
      </c>
      <c r="M218" s="6">
        <f>IFNA(VLOOKUP(F218,Promocodes!A:B,2,0),"")</f>
        <v>6</v>
      </c>
      <c r="N218" s="3" t="str">
        <f>IFNA(VLOOKUP(M218,Promocodes!G:H,2,0),"")</f>
        <v>Реклама в VK</v>
      </c>
      <c r="O218" s="3" t="str">
        <f>IFNA(VLOOKUP(D218,Price!$E$2:$F$4,2,0),"")</f>
        <v/>
      </c>
      <c r="P218" s="7" t="str">
        <f t="shared" si="4"/>
        <v>с промо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ht="15.75" customHeight="1">
      <c r="A219" s="3">
        <v>3678.0</v>
      </c>
      <c r="B219" s="1" t="s">
        <v>16</v>
      </c>
      <c r="C219" s="1" t="s">
        <v>17</v>
      </c>
      <c r="D219" s="1" t="s">
        <v>21</v>
      </c>
      <c r="E219" s="2">
        <v>44325.0</v>
      </c>
      <c r="F219" s="3" t="s">
        <v>64</v>
      </c>
      <c r="G219" s="5">
        <v>3500.0</v>
      </c>
      <c r="H219" s="3">
        <f>IFNA(VLOOKUP(F219,Promocodes!A:E,4,0),"")</f>
        <v>20</v>
      </c>
      <c r="I219" s="3">
        <f t="shared" si="1"/>
        <v>700</v>
      </c>
      <c r="J219" s="5">
        <f t="shared" si="2"/>
        <v>2800</v>
      </c>
      <c r="K219" s="3" t="str">
        <f>IFNA(VLOOKUP(D219,Price!$A$2:$C$18,3,0),"")</f>
        <v>услуга</v>
      </c>
      <c r="L219" s="6">
        <f t="shared" si="3"/>
        <v>5</v>
      </c>
      <c r="M219" s="6">
        <f>IFNA(VLOOKUP(F219,Promocodes!A:B,2,0),"")</f>
        <v>6</v>
      </c>
      <c r="N219" s="3" t="str">
        <f>IFNA(VLOOKUP(M219,Promocodes!G:H,2,0),"")</f>
        <v>Реклама в VK</v>
      </c>
      <c r="O219" s="3" t="str">
        <f>IFNA(VLOOKUP(D219,Price!$E$2:$F$4,2,0),"")</f>
        <v/>
      </c>
      <c r="P219" s="7" t="str">
        <f t="shared" si="4"/>
        <v>с промо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ht="15.75" customHeight="1">
      <c r="A220" s="3">
        <v>4720.0</v>
      </c>
      <c r="B220" s="1" t="s">
        <v>16</v>
      </c>
      <c r="C220" s="1" t="s">
        <v>17</v>
      </c>
      <c r="D220" s="1" t="s">
        <v>23</v>
      </c>
      <c r="E220" s="2">
        <v>44363.0</v>
      </c>
      <c r="F220" s="8" t="s">
        <v>64</v>
      </c>
      <c r="G220" s="5">
        <v>5500.0</v>
      </c>
      <c r="H220" s="3">
        <f>IFNA(VLOOKUP(F220,Promocodes!A:E,4,0),"")</f>
        <v>20</v>
      </c>
      <c r="I220" s="3">
        <f t="shared" si="1"/>
        <v>1100</v>
      </c>
      <c r="J220" s="5">
        <f t="shared" si="2"/>
        <v>4400</v>
      </c>
      <c r="K220" s="3" t="str">
        <f>IFNA(VLOOKUP(D220,Price!$A$2:$C$18,3,0),"")</f>
        <v>услуга</v>
      </c>
      <c r="L220" s="6">
        <f t="shared" si="3"/>
        <v>6</v>
      </c>
      <c r="M220" s="6">
        <f>IFNA(VLOOKUP(F220,Promocodes!A:B,2,0),"")</f>
        <v>6</v>
      </c>
      <c r="N220" s="3" t="str">
        <f>IFNA(VLOOKUP(M220,Promocodes!G:H,2,0),"")</f>
        <v>Реклама в VK</v>
      </c>
      <c r="O220" s="3" t="str">
        <f>IFNA(VLOOKUP(D220,Price!$E$2:$F$4,2,0),"")</f>
        <v/>
      </c>
      <c r="P220" s="7" t="str">
        <f t="shared" si="4"/>
        <v>с промо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ht="15.75" customHeight="1">
      <c r="A221" s="3">
        <v>1094.0</v>
      </c>
      <c r="B221" s="1" t="s">
        <v>16</v>
      </c>
      <c r="C221" s="1" t="s">
        <v>17</v>
      </c>
      <c r="D221" s="1" t="s">
        <v>23</v>
      </c>
      <c r="E221" s="2">
        <v>44235.0</v>
      </c>
      <c r="F221" s="3" t="s">
        <v>65</v>
      </c>
      <c r="G221" s="5">
        <v>5500.0</v>
      </c>
      <c r="H221" s="3">
        <f>IFNA(VLOOKUP(F221,Promocodes!A:E,4,0),"")</f>
        <v>0.1</v>
      </c>
      <c r="I221" s="3">
        <f t="shared" si="1"/>
        <v>5.5</v>
      </c>
      <c r="J221" s="5">
        <f t="shared" si="2"/>
        <v>5494.5</v>
      </c>
      <c r="K221" s="3" t="str">
        <f>IFNA(VLOOKUP(D221,Price!$A$2:$C$18,3,0),"")</f>
        <v>услуга</v>
      </c>
      <c r="L221" s="6">
        <f t="shared" si="3"/>
        <v>2</v>
      </c>
      <c r="M221" s="6">
        <f>IFNA(VLOOKUP(F221,Promocodes!A:B,2,0),"")</f>
        <v>1</v>
      </c>
      <c r="N221" s="3" t="str">
        <f>IFNA(VLOOKUP(M221,Promocodes!G:H,2,0),"")</f>
        <v>Обещаем скидки</v>
      </c>
      <c r="O221" s="3" t="str">
        <f>IFNA(VLOOKUP(D221,Price!$E$2:$F$4,2,0),"")</f>
        <v/>
      </c>
      <c r="P221" s="7" t="str">
        <f t="shared" si="4"/>
        <v>с промо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ht="15.75" customHeight="1">
      <c r="A222" s="3">
        <v>1979.0</v>
      </c>
      <c r="B222" s="1" t="s">
        <v>16</v>
      </c>
      <c r="C222" s="1" t="s">
        <v>17</v>
      </c>
      <c r="D222" s="1" t="s">
        <v>21</v>
      </c>
      <c r="E222" s="2">
        <v>44264.0</v>
      </c>
      <c r="F222" s="3" t="s">
        <v>65</v>
      </c>
      <c r="G222" s="5">
        <v>3500.0</v>
      </c>
      <c r="H222" s="3">
        <f>IFNA(VLOOKUP(F222,Promocodes!A:E,4,0),"")</f>
        <v>0.1</v>
      </c>
      <c r="I222" s="3">
        <f t="shared" si="1"/>
        <v>3.5</v>
      </c>
      <c r="J222" s="5">
        <f t="shared" si="2"/>
        <v>3496.5</v>
      </c>
      <c r="K222" s="3" t="str">
        <f>IFNA(VLOOKUP(D222,Price!$A$2:$C$18,3,0),"")</f>
        <v>услуга</v>
      </c>
      <c r="L222" s="6">
        <f t="shared" si="3"/>
        <v>3</v>
      </c>
      <c r="M222" s="6">
        <f>IFNA(VLOOKUP(F222,Promocodes!A:B,2,0),"")</f>
        <v>1</v>
      </c>
      <c r="N222" s="3" t="str">
        <f>IFNA(VLOOKUP(M222,Promocodes!G:H,2,0),"")</f>
        <v>Обещаем скидки</v>
      </c>
      <c r="O222" s="3" t="str">
        <f>IFNA(VLOOKUP(D222,Price!$E$2:$F$4,2,0),"")</f>
        <v/>
      </c>
      <c r="P222" s="7" t="str">
        <f t="shared" si="4"/>
        <v>с промо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ht="15.75" customHeight="1">
      <c r="A223" s="3">
        <v>2720.0</v>
      </c>
      <c r="B223" s="1" t="s">
        <v>16</v>
      </c>
      <c r="C223" s="1" t="s">
        <v>17</v>
      </c>
      <c r="D223" s="1" t="s">
        <v>21</v>
      </c>
      <c r="E223" s="2">
        <v>44288.0</v>
      </c>
      <c r="F223" s="3" t="s">
        <v>65</v>
      </c>
      <c r="G223" s="5">
        <v>3500.0</v>
      </c>
      <c r="H223" s="3">
        <f>IFNA(VLOOKUP(F223,Promocodes!A:E,4,0),"")</f>
        <v>0.1</v>
      </c>
      <c r="I223" s="3">
        <f t="shared" si="1"/>
        <v>3.5</v>
      </c>
      <c r="J223" s="5">
        <f t="shared" si="2"/>
        <v>3496.5</v>
      </c>
      <c r="K223" s="3" t="str">
        <f>IFNA(VLOOKUP(D223,Price!$A$2:$C$18,3,0),"")</f>
        <v>услуга</v>
      </c>
      <c r="L223" s="6">
        <f t="shared" si="3"/>
        <v>4</v>
      </c>
      <c r="M223" s="6">
        <f>IFNA(VLOOKUP(F223,Promocodes!A:B,2,0),"")</f>
        <v>1</v>
      </c>
      <c r="N223" s="3" t="str">
        <f>IFNA(VLOOKUP(M223,Promocodes!G:H,2,0),"")</f>
        <v>Обещаем скидки</v>
      </c>
      <c r="O223" s="3" t="str">
        <f>IFNA(VLOOKUP(D223,Price!$E$2:$F$4,2,0),"")</f>
        <v/>
      </c>
      <c r="P223" s="7" t="str">
        <f t="shared" si="4"/>
        <v>с промо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ht="15.75" customHeight="1">
      <c r="A224" s="3">
        <v>4040.0</v>
      </c>
      <c r="B224" s="1" t="s">
        <v>16</v>
      </c>
      <c r="C224" s="1" t="s">
        <v>17</v>
      </c>
      <c r="D224" s="1" t="s">
        <v>24</v>
      </c>
      <c r="E224" s="2">
        <v>44339.0</v>
      </c>
      <c r="F224" s="3" t="s">
        <v>65</v>
      </c>
      <c r="G224" s="5">
        <v>4500.0</v>
      </c>
      <c r="H224" s="3">
        <f>IFNA(VLOOKUP(F224,Promocodes!A:E,4,0),"")</f>
        <v>0.1</v>
      </c>
      <c r="I224" s="3">
        <f t="shared" si="1"/>
        <v>4.5</v>
      </c>
      <c r="J224" s="5">
        <f t="shared" si="2"/>
        <v>4495.5</v>
      </c>
      <c r="K224" s="3" t="str">
        <f>IFNA(VLOOKUP(D224,Price!$A$2:$C$18,3,0),"")</f>
        <v>услуга</v>
      </c>
      <c r="L224" s="6">
        <f t="shared" si="3"/>
        <v>5</v>
      </c>
      <c r="M224" s="6">
        <f>IFNA(VLOOKUP(F224,Promocodes!A:B,2,0),"")</f>
        <v>1</v>
      </c>
      <c r="N224" s="3" t="str">
        <f>IFNA(VLOOKUP(M224,Promocodes!G:H,2,0),"")</f>
        <v>Обещаем скидки</v>
      </c>
      <c r="O224" s="3" t="str">
        <f>IFNA(VLOOKUP(D224,Price!$E$2:$F$4,2,0),"")</f>
        <v/>
      </c>
      <c r="P224" s="7" t="str">
        <f t="shared" si="4"/>
        <v>с промо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ht="15.75" customHeight="1">
      <c r="A225" s="3">
        <v>1018.0</v>
      </c>
      <c r="B225" s="1" t="s">
        <v>16</v>
      </c>
      <c r="C225" s="1" t="s">
        <v>17</v>
      </c>
      <c r="D225" s="1" t="s">
        <v>21</v>
      </c>
      <c r="E225" s="2">
        <v>44232.0</v>
      </c>
      <c r="F225" s="3" t="s">
        <v>66</v>
      </c>
      <c r="G225" s="5">
        <v>3500.0</v>
      </c>
      <c r="H225" s="3">
        <f>IFNA(VLOOKUP(F225,Promocodes!A:E,4,0),"")</f>
        <v>0.5</v>
      </c>
      <c r="I225" s="3">
        <f t="shared" si="1"/>
        <v>17.5</v>
      </c>
      <c r="J225" s="5">
        <f t="shared" si="2"/>
        <v>3482.5</v>
      </c>
      <c r="K225" s="3" t="str">
        <f>IFNA(VLOOKUP(D225,Price!$A$2:$C$18,3,0),"")</f>
        <v>услуга</v>
      </c>
      <c r="L225" s="6">
        <f t="shared" si="3"/>
        <v>2</v>
      </c>
      <c r="M225" s="6">
        <f>IFNA(VLOOKUP(F225,Promocodes!A:B,2,0),"")</f>
        <v>4</v>
      </c>
      <c r="N225" s="3" t="str">
        <f>IFNA(VLOOKUP(M225,Promocodes!G:H,2,0),"")</f>
        <v>Посты в Telegram</v>
      </c>
      <c r="O225" s="3" t="str">
        <f>IFNA(VLOOKUP(D225,Price!$E$2:$F$4,2,0),"")</f>
        <v/>
      </c>
      <c r="P225" s="7" t="str">
        <f t="shared" si="4"/>
        <v>с промо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ht="15.75" customHeight="1">
      <c r="A226" s="3">
        <v>1950.0</v>
      </c>
      <c r="B226" s="1" t="s">
        <v>16</v>
      </c>
      <c r="C226" s="1" t="s">
        <v>17</v>
      </c>
      <c r="D226" s="1" t="s">
        <v>24</v>
      </c>
      <c r="E226" s="2">
        <v>44263.0</v>
      </c>
      <c r="F226" s="3" t="s">
        <v>66</v>
      </c>
      <c r="G226" s="5">
        <v>4500.0</v>
      </c>
      <c r="H226" s="3">
        <f>IFNA(VLOOKUP(F226,Promocodes!A:E,4,0),"")</f>
        <v>0.5</v>
      </c>
      <c r="I226" s="3">
        <f t="shared" si="1"/>
        <v>22.5</v>
      </c>
      <c r="J226" s="5">
        <f t="shared" si="2"/>
        <v>4477.5</v>
      </c>
      <c r="K226" s="3" t="str">
        <f>IFNA(VLOOKUP(D226,Price!$A$2:$C$18,3,0),"")</f>
        <v>услуга</v>
      </c>
      <c r="L226" s="6">
        <f t="shared" si="3"/>
        <v>3</v>
      </c>
      <c r="M226" s="6">
        <f>IFNA(VLOOKUP(F226,Promocodes!A:B,2,0),"")</f>
        <v>4</v>
      </c>
      <c r="N226" s="3" t="str">
        <f>IFNA(VLOOKUP(M226,Promocodes!G:H,2,0),"")</f>
        <v>Посты в Telegram</v>
      </c>
      <c r="O226" s="3" t="str">
        <f>IFNA(VLOOKUP(D226,Price!$E$2:$F$4,2,0),"")</f>
        <v/>
      </c>
      <c r="P226" s="7" t="str">
        <f t="shared" si="4"/>
        <v>с промо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ht="15.75" customHeight="1">
      <c r="A227" s="3">
        <v>2691.0</v>
      </c>
      <c r="B227" s="1" t="s">
        <v>16</v>
      </c>
      <c r="C227" s="1" t="s">
        <v>17</v>
      </c>
      <c r="D227" s="1" t="s">
        <v>24</v>
      </c>
      <c r="E227" s="2">
        <v>44287.0</v>
      </c>
      <c r="F227" s="3" t="s">
        <v>66</v>
      </c>
      <c r="G227" s="5">
        <v>4500.0</v>
      </c>
      <c r="H227" s="3">
        <f>IFNA(VLOOKUP(F227,Promocodes!A:E,4,0),"")</f>
        <v>0.5</v>
      </c>
      <c r="I227" s="3">
        <f t="shared" si="1"/>
        <v>22.5</v>
      </c>
      <c r="J227" s="5">
        <f t="shared" si="2"/>
        <v>4477.5</v>
      </c>
      <c r="K227" s="3" t="str">
        <f>IFNA(VLOOKUP(D227,Price!$A$2:$C$18,3,0),"")</f>
        <v>услуга</v>
      </c>
      <c r="L227" s="6">
        <f t="shared" si="3"/>
        <v>4</v>
      </c>
      <c r="M227" s="6">
        <f>IFNA(VLOOKUP(F227,Promocodes!A:B,2,0),"")</f>
        <v>4</v>
      </c>
      <c r="N227" s="3" t="str">
        <f>IFNA(VLOOKUP(M227,Promocodes!G:H,2,0),"")</f>
        <v>Посты в Telegram</v>
      </c>
      <c r="O227" s="3" t="str">
        <f>IFNA(VLOOKUP(D227,Price!$E$2:$F$4,2,0),"")</f>
        <v/>
      </c>
      <c r="P227" s="7" t="str">
        <f t="shared" si="4"/>
        <v>с промо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ht="15.75" customHeight="1">
      <c r="A228" s="3">
        <v>3989.0</v>
      </c>
      <c r="B228" s="1" t="s">
        <v>16</v>
      </c>
      <c r="C228" s="1" t="s">
        <v>17</v>
      </c>
      <c r="D228" s="1" t="s">
        <v>21</v>
      </c>
      <c r="E228" s="2">
        <v>44337.0</v>
      </c>
      <c r="F228" s="3" t="s">
        <v>66</v>
      </c>
      <c r="G228" s="5">
        <v>3500.0</v>
      </c>
      <c r="H228" s="3">
        <f>IFNA(VLOOKUP(F228,Promocodes!A:E,4,0),"")</f>
        <v>0.5</v>
      </c>
      <c r="I228" s="3">
        <f t="shared" si="1"/>
        <v>17.5</v>
      </c>
      <c r="J228" s="5">
        <f t="shared" si="2"/>
        <v>3482.5</v>
      </c>
      <c r="K228" s="3" t="str">
        <f>IFNA(VLOOKUP(D228,Price!$A$2:$C$18,3,0),"")</f>
        <v>услуга</v>
      </c>
      <c r="L228" s="6">
        <f t="shared" si="3"/>
        <v>5</v>
      </c>
      <c r="M228" s="6">
        <f>IFNA(VLOOKUP(F228,Promocodes!A:B,2,0),"")</f>
        <v>4</v>
      </c>
      <c r="N228" s="3" t="str">
        <f>IFNA(VLOOKUP(M228,Promocodes!G:H,2,0),"")</f>
        <v>Посты в Telegram</v>
      </c>
      <c r="O228" s="3" t="str">
        <f>IFNA(VLOOKUP(D228,Price!$E$2:$F$4,2,0),"")</f>
        <v/>
      </c>
      <c r="P228" s="7" t="str">
        <f t="shared" si="4"/>
        <v>с промо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ht="15.75" customHeight="1">
      <c r="A229" s="3">
        <v>5126.0</v>
      </c>
      <c r="B229" s="1" t="s">
        <v>16</v>
      </c>
      <c r="C229" s="1" t="s">
        <v>17</v>
      </c>
      <c r="D229" s="1" t="s">
        <v>24</v>
      </c>
      <c r="E229" s="2">
        <v>44376.0</v>
      </c>
      <c r="F229" s="8" t="s">
        <v>66</v>
      </c>
      <c r="G229" s="5">
        <v>4500.0</v>
      </c>
      <c r="H229" s="3">
        <f>IFNA(VLOOKUP(F229,Promocodes!A:E,4,0),"")</f>
        <v>0.5</v>
      </c>
      <c r="I229" s="3">
        <f t="shared" si="1"/>
        <v>22.5</v>
      </c>
      <c r="J229" s="5">
        <f t="shared" si="2"/>
        <v>4477.5</v>
      </c>
      <c r="K229" s="3" t="str">
        <f>IFNA(VLOOKUP(D229,Price!$A$2:$C$18,3,0),"")</f>
        <v>услуга</v>
      </c>
      <c r="L229" s="6">
        <f t="shared" si="3"/>
        <v>6</v>
      </c>
      <c r="M229" s="6">
        <f>IFNA(VLOOKUP(F229,Promocodes!A:B,2,0),"")</f>
        <v>4</v>
      </c>
      <c r="N229" s="3" t="str">
        <f>IFNA(VLOOKUP(M229,Promocodes!G:H,2,0),"")</f>
        <v>Посты в Telegram</v>
      </c>
      <c r="O229" s="3" t="str">
        <f>IFNA(VLOOKUP(D229,Price!$E$2:$F$4,2,0),"")</f>
        <v/>
      </c>
      <c r="P229" s="7" t="str">
        <f t="shared" si="4"/>
        <v>с промо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ht="15.75" customHeight="1">
      <c r="A230" s="3">
        <v>234.0</v>
      </c>
      <c r="B230" s="1" t="s">
        <v>16</v>
      </c>
      <c r="C230" s="1" t="s">
        <v>17</v>
      </c>
      <c r="D230" s="1" t="s">
        <v>21</v>
      </c>
      <c r="E230" s="2">
        <v>44205.0</v>
      </c>
      <c r="F230" s="3" t="s">
        <v>67</v>
      </c>
      <c r="G230" s="5">
        <v>3500.0</v>
      </c>
      <c r="H230" s="3">
        <f>IFNA(VLOOKUP(F230,Promocodes!A:E,4,0),"")</f>
        <v>15</v>
      </c>
      <c r="I230" s="3">
        <f t="shared" si="1"/>
        <v>525</v>
      </c>
      <c r="J230" s="5">
        <f t="shared" si="2"/>
        <v>2975</v>
      </c>
      <c r="K230" s="3" t="str">
        <f>IFNA(VLOOKUP(D230,Price!$A$2:$C$18,3,0),"")</f>
        <v>услуга</v>
      </c>
      <c r="L230" s="6">
        <f t="shared" si="3"/>
        <v>1</v>
      </c>
      <c r="M230" s="6">
        <f>IFNA(VLOOKUP(F230,Promocodes!A:B,2,0),"")</f>
        <v>7</v>
      </c>
      <c r="N230" s="3" t="str">
        <f>IFNA(VLOOKUP(M230,Promocodes!G:H,2,0),"")</f>
        <v>Сторис в VK</v>
      </c>
      <c r="O230" s="3" t="str">
        <f>IFNA(VLOOKUP(D230,Price!$E$2:$F$4,2,0),"")</f>
        <v/>
      </c>
      <c r="P230" s="7" t="str">
        <f t="shared" si="4"/>
        <v>с промо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ht="15.75" customHeight="1">
      <c r="A231" s="3">
        <v>1283.0</v>
      </c>
      <c r="B231" s="1" t="s">
        <v>16</v>
      </c>
      <c r="C231" s="1" t="s">
        <v>17</v>
      </c>
      <c r="D231" s="1" t="s">
        <v>23</v>
      </c>
      <c r="E231" s="2">
        <v>44241.0</v>
      </c>
      <c r="F231" s="3" t="s">
        <v>67</v>
      </c>
      <c r="G231" s="5">
        <v>5500.0</v>
      </c>
      <c r="H231" s="3">
        <f>IFNA(VLOOKUP(F231,Promocodes!A:E,4,0),"")</f>
        <v>15</v>
      </c>
      <c r="I231" s="3">
        <f t="shared" si="1"/>
        <v>825</v>
      </c>
      <c r="J231" s="5">
        <f t="shared" si="2"/>
        <v>4675</v>
      </c>
      <c r="K231" s="3" t="str">
        <f>IFNA(VLOOKUP(D231,Price!$A$2:$C$18,3,0),"")</f>
        <v>услуга</v>
      </c>
      <c r="L231" s="6">
        <f t="shared" si="3"/>
        <v>2</v>
      </c>
      <c r="M231" s="6">
        <f>IFNA(VLOOKUP(F231,Promocodes!A:B,2,0),"")</f>
        <v>7</v>
      </c>
      <c r="N231" s="3" t="str">
        <f>IFNA(VLOOKUP(M231,Promocodes!G:H,2,0),"")</f>
        <v>Сторис в VK</v>
      </c>
      <c r="O231" s="3" t="str">
        <f>IFNA(VLOOKUP(D231,Price!$E$2:$F$4,2,0),"")</f>
        <v/>
      </c>
      <c r="P231" s="7" t="str">
        <f t="shared" si="4"/>
        <v>с промо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ht="15.75" customHeight="1">
      <c r="A232" s="3">
        <v>2263.0</v>
      </c>
      <c r="B232" s="1" t="s">
        <v>16</v>
      </c>
      <c r="C232" s="1" t="s">
        <v>17</v>
      </c>
      <c r="D232" s="1" t="s">
        <v>21</v>
      </c>
      <c r="E232" s="2">
        <v>44273.0</v>
      </c>
      <c r="F232" s="3" t="s">
        <v>67</v>
      </c>
      <c r="G232" s="5">
        <v>3500.0</v>
      </c>
      <c r="H232" s="3">
        <f>IFNA(VLOOKUP(F232,Promocodes!A:E,4,0),"")</f>
        <v>15</v>
      </c>
      <c r="I232" s="3">
        <f t="shared" si="1"/>
        <v>525</v>
      </c>
      <c r="J232" s="5">
        <f t="shared" si="2"/>
        <v>2975</v>
      </c>
      <c r="K232" s="3" t="str">
        <f>IFNA(VLOOKUP(D232,Price!$A$2:$C$18,3,0),"")</f>
        <v>услуга</v>
      </c>
      <c r="L232" s="6">
        <f t="shared" si="3"/>
        <v>3</v>
      </c>
      <c r="M232" s="6">
        <f>IFNA(VLOOKUP(F232,Promocodes!A:B,2,0),"")</f>
        <v>7</v>
      </c>
      <c r="N232" s="3" t="str">
        <f>IFNA(VLOOKUP(M232,Promocodes!G:H,2,0),"")</f>
        <v>Сторис в VK</v>
      </c>
      <c r="O232" s="3" t="str">
        <f>IFNA(VLOOKUP(D232,Price!$E$2:$F$4,2,0),"")</f>
        <v/>
      </c>
      <c r="P232" s="7" t="str">
        <f t="shared" si="4"/>
        <v>с промо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ht="15.75" customHeight="1">
      <c r="A233" s="3">
        <v>3004.0</v>
      </c>
      <c r="B233" s="1" t="s">
        <v>16</v>
      </c>
      <c r="C233" s="1" t="s">
        <v>17</v>
      </c>
      <c r="D233" s="1" t="s">
        <v>21</v>
      </c>
      <c r="E233" s="2">
        <v>44299.0</v>
      </c>
      <c r="F233" s="3" t="s">
        <v>67</v>
      </c>
      <c r="G233" s="5">
        <v>3500.0</v>
      </c>
      <c r="H233" s="3">
        <f>IFNA(VLOOKUP(F233,Promocodes!A:E,4,0),"")</f>
        <v>15</v>
      </c>
      <c r="I233" s="3">
        <f t="shared" si="1"/>
        <v>525</v>
      </c>
      <c r="J233" s="5">
        <f t="shared" si="2"/>
        <v>2975</v>
      </c>
      <c r="K233" s="3" t="str">
        <f>IFNA(VLOOKUP(D233,Price!$A$2:$C$18,3,0),"")</f>
        <v>услуга</v>
      </c>
      <c r="L233" s="6">
        <f t="shared" si="3"/>
        <v>4</v>
      </c>
      <c r="M233" s="6">
        <f>IFNA(VLOOKUP(F233,Promocodes!A:B,2,0),"")</f>
        <v>7</v>
      </c>
      <c r="N233" s="3" t="str">
        <f>IFNA(VLOOKUP(M233,Promocodes!G:H,2,0),"")</f>
        <v>Сторис в VK</v>
      </c>
      <c r="O233" s="3" t="str">
        <f>IFNA(VLOOKUP(D233,Price!$E$2:$F$4,2,0),"")</f>
        <v/>
      </c>
      <c r="P233" s="7" t="str">
        <f t="shared" si="4"/>
        <v>с промо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ht="15.75" customHeight="1">
      <c r="A234" s="3">
        <v>4190.0</v>
      </c>
      <c r="B234" s="1" t="s">
        <v>16</v>
      </c>
      <c r="C234" s="1" t="s">
        <v>22</v>
      </c>
      <c r="D234" s="1" t="s">
        <v>24</v>
      </c>
      <c r="E234" s="2">
        <v>44345.0</v>
      </c>
      <c r="F234" s="3" t="s">
        <v>67</v>
      </c>
      <c r="G234" s="5">
        <v>4500.0</v>
      </c>
      <c r="H234" s="3">
        <f>IFNA(VLOOKUP(F234,Promocodes!A:E,4,0),"")</f>
        <v>15</v>
      </c>
      <c r="I234" s="3">
        <f t="shared" si="1"/>
        <v>675</v>
      </c>
      <c r="J234" s="5">
        <f t="shared" si="2"/>
        <v>3825</v>
      </c>
      <c r="K234" s="3" t="str">
        <f>IFNA(VLOOKUP(D234,Price!$A$2:$C$18,3,0),"")</f>
        <v>услуга</v>
      </c>
      <c r="L234" s="6">
        <f t="shared" si="3"/>
        <v>5</v>
      </c>
      <c r="M234" s="6">
        <f>IFNA(VLOOKUP(F234,Promocodes!A:B,2,0),"")</f>
        <v>7</v>
      </c>
      <c r="N234" s="3" t="str">
        <f>IFNA(VLOOKUP(M234,Promocodes!G:H,2,0),"")</f>
        <v>Сторис в VK</v>
      </c>
      <c r="O234" s="3" t="str">
        <f>IFNA(VLOOKUP(D234,Price!$E$2:$F$4,2,0),"")</f>
        <v/>
      </c>
      <c r="P234" s="7" t="str">
        <f t="shared" si="4"/>
        <v>с промо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ht="15.75" customHeight="1">
      <c r="A235" s="3">
        <v>4522.0</v>
      </c>
      <c r="B235" s="1" t="s">
        <v>16</v>
      </c>
      <c r="C235" s="1" t="s">
        <v>17</v>
      </c>
      <c r="D235" s="1" t="s">
        <v>24</v>
      </c>
      <c r="E235" s="2">
        <v>44356.0</v>
      </c>
      <c r="F235" s="8" t="s">
        <v>67</v>
      </c>
      <c r="G235" s="5">
        <v>4500.0</v>
      </c>
      <c r="H235" s="3">
        <f>IFNA(VLOOKUP(F235,Promocodes!A:E,4,0),"")</f>
        <v>15</v>
      </c>
      <c r="I235" s="3">
        <f t="shared" si="1"/>
        <v>675</v>
      </c>
      <c r="J235" s="5">
        <f t="shared" si="2"/>
        <v>3825</v>
      </c>
      <c r="K235" s="3" t="str">
        <f>IFNA(VLOOKUP(D235,Price!$A$2:$C$18,3,0),"")</f>
        <v>услуга</v>
      </c>
      <c r="L235" s="6">
        <f t="shared" si="3"/>
        <v>6</v>
      </c>
      <c r="M235" s="6">
        <f>IFNA(VLOOKUP(F235,Promocodes!A:B,2,0),"")</f>
        <v>7</v>
      </c>
      <c r="N235" s="3" t="str">
        <f>IFNA(VLOOKUP(M235,Promocodes!G:H,2,0),"")</f>
        <v>Сторис в VK</v>
      </c>
      <c r="O235" s="3" t="str">
        <f>IFNA(VLOOKUP(D235,Price!$E$2:$F$4,2,0),"")</f>
        <v/>
      </c>
      <c r="P235" s="7" t="str">
        <f t="shared" si="4"/>
        <v>с промо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ht="15.75" customHeight="1">
      <c r="A236" s="3">
        <v>917.0</v>
      </c>
      <c r="B236" s="1" t="s">
        <v>16</v>
      </c>
      <c r="C236" s="1" t="s">
        <v>17</v>
      </c>
      <c r="D236" s="1" t="s">
        <v>24</v>
      </c>
      <c r="E236" s="2">
        <v>44229.0</v>
      </c>
      <c r="F236" s="3" t="s">
        <v>68</v>
      </c>
      <c r="G236" s="5">
        <v>4500.0</v>
      </c>
      <c r="H236" s="3">
        <f>IFNA(VLOOKUP(F236,Promocodes!A:E,4,0),"")</f>
        <v>5</v>
      </c>
      <c r="I236" s="3">
        <f t="shared" si="1"/>
        <v>225</v>
      </c>
      <c r="J236" s="5">
        <f t="shared" si="2"/>
        <v>4275</v>
      </c>
      <c r="K236" s="3" t="str">
        <f>IFNA(VLOOKUP(D236,Price!$A$2:$C$18,3,0),"")</f>
        <v>услуга</v>
      </c>
      <c r="L236" s="6">
        <f t="shared" si="3"/>
        <v>2</v>
      </c>
      <c r="M236" s="6">
        <f>IFNA(VLOOKUP(F236,Promocodes!A:B,2,0),"")</f>
        <v>3</v>
      </c>
      <c r="N236" s="3" t="str">
        <f>IFNA(VLOOKUP(M236,Promocodes!G:H,2,0),"")</f>
        <v>Поисковые запросы в Яндексе</v>
      </c>
      <c r="O236" s="3" t="str">
        <f>IFNA(VLOOKUP(D236,Price!$E$2:$F$4,2,0),"")</f>
        <v/>
      </c>
      <c r="P236" s="7" t="str">
        <f t="shared" si="4"/>
        <v>с промо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ht="15.75" customHeight="1">
      <c r="A237" s="3">
        <v>1863.0</v>
      </c>
      <c r="B237" s="1" t="s">
        <v>16</v>
      </c>
      <c r="C237" s="1" t="s">
        <v>22</v>
      </c>
      <c r="D237" s="1" t="s">
        <v>18</v>
      </c>
      <c r="E237" s="2">
        <v>44260.0</v>
      </c>
      <c r="F237" s="3" t="s">
        <v>68</v>
      </c>
      <c r="G237" s="5">
        <v>1000.0</v>
      </c>
      <c r="H237" s="3">
        <f>IFNA(VLOOKUP(F237,Promocodes!A:E,4,0),"")</f>
        <v>5</v>
      </c>
      <c r="I237" s="3">
        <f t="shared" si="1"/>
        <v>50</v>
      </c>
      <c r="J237" s="5">
        <f t="shared" si="2"/>
        <v>950</v>
      </c>
      <c r="K237" s="3" t="str">
        <f>IFNA(VLOOKUP(D237,Price!$A$2:$C$18,3,0),"")</f>
        <v>товар</v>
      </c>
      <c r="L237" s="6">
        <f t="shared" si="3"/>
        <v>3</v>
      </c>
      <c r="M237" s="6">
        <f>IFNA(VLOOKUP(F237,Promocodes!A:B,2,0),"")</f>
        <v>3</v>
      </c>
      <c r="N237" s="3" t="str">
        <f>IFNA(VLOOKUP(M237,Promocodes!G:H,2,0),"")</f>
        <v>Поисковые запросы в Яндексе</v>
      </c>
      <c r="O237" s="3">
        <f>IFNA(VLOOKUP(D237,Price!$E$2:$F$4,2,0),"")</f>
        <v>500</v>
      </c>
      <c r="P237" s="7" t="str">
        <f t="shared" si="4"/>
        <v>с промо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ht="15.75" customHeight="1">
      <c r="A238" s="3">
        <v>5037.0</v>
      </c>
      <c r="B238" s="1" t="s">
        <v>16</v>
      </c>
      <c r="C238" s="1" t="s">
        <v>17</v>
      </c>
      <c r="D238" s="1" t="s">
        <v>23</v>
      </c>
      <c r="E238" s="2">
        <v>44373.0</v>
      </c>
      <c r="F238" s="8" t="s">
        <v>68</v>
      </c>
      <c r="G238" s="5">
        <v>5500.0</v>
      </c>
      <c r="H238" s="3">
        <f>IFNA(VLOOKUP(F238,Promocodes!A:E,4,0),"")</f>
        <v>5</v>
      </c>
      <c r="I238" s="3">
        <f t="shared" si="1"/>
        <v>275</v>
      </c>
      <c r="J238" s="5">
        <f t="shared" si="2"/>
        <v>5225</v>
      </c>
      <c r="K238" s="3" t="str">
        <f>IFNA(VLOOKUP(D238,Price!$A$2:$C$18,3,0),"")</f>
        <v>услуга</v>
      </c>
      <c r="L238" s="6">
        <f t="shared" si="3"/>
        <v>6</v>
      </c>
      <c r="M238" s="6">
        <f>IFNA(VLOOKUP(F238,Promocodes!A:B,2,0),"")</f>
        <v>3</v>
      </c>
      <c r="N238" s="3" t="str">
        <f>IFNA(VLOOKUP(M238,Promocodes!G:H,2,0),"")</f>
        <v>Поисковые запросы в Яндексе</v>
      </c>
      <c r="O238" s="3" t="str">
        <f>IFNA(VLOOKUP(D238,Price!$E$2:$F$4,2,0),"")</f>
        <v/>
      </c>
      <c r="P238" s="7" t="str">
        <f t="shared" si="4"/>
        <v>с промо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ht="15.75" customHeight="1">
      <c r="A239" s="3">
        <v>288.0</v>
      </c>
      <c r="B239" s="1" t="s">
        <v>16</v>
      </c>
      <c r="C239" s="1" t="s">
        <v>17</v>
      </c>
      <c r="D239" s="1" t="s">
        <v>21</v>
      </c>
      <c r="E239" s="2">
        <v>44207.0</v>
      </c>
      <c r="F239" s="3" t="s">
        <v>69</v>
      </c>
      <c r="G239" s="5">
        <v>3500.0</v>
      </c>
      <c r="H239" s="3">
        <f>IFNA(VLOOKUP(F239,Promocodes!A:E,4,0),"")</f>
        <v>0.5</v>
      </c>
      <c r="I239" s="3">
        <f t="shared" si="1"/>
        <v>17.5</v>
      </c>
      <c r="J239" s="5">
        <f t="shared" si="2"/>
        <v>3482.5</v>
      </c>
      <c r="K239" s="3" t="str">
        <f>IFNA(VLOOKUP(D239,Price!$A$2:$C$18,3,0),"")</f>
        <v>услуга</v>
      </c>
      <c r="L239" s="6">
        <f t="shared" si="3"/>
        <v>1</v>
      </c>
      <c r="M239" s="6">
        <f>IFNA(VLOOKUP(F239,Promocodes!A:B,2,0),"")</f>
        <v>4</v>
      </c>
      <c r="N239" s="3" t="str">
        <f>IFNA(VLOOKUP(M239,Promocodes!G:H,2,0),"")</f>
        <v>Посты в Telegram</v>
      </c>
      <c r="O239" s="3" t="str">
        <f>IFNA(VLOOKUP(D239,Price!$E$2:$F$4,2,0),"")</f>
        <v/>
      </c>
      <c r="P239" s="7" t="str">
        <f t="shared" si="4"/>
        <v>с промо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ht="15.75" customHeight="1">
      <c r="A240" s="3">
        <v>1383.0</v>
      </c>
      <c r="B240" s="1" t="s">
        <v>16</v>
      </c>
      <c r="C240" s="1" t="s">
        <v>17</v>
      </c>
      <c r="D240" s="1" t="s">
        <v>23</v>
      </c>
      <c r="E240" s="2">
        <v>44244.0</v>
      </c>
      <c r="F240" s="3" t="s">
        <v>69</v>
      </c>
      <c r="G240" s="5">
        <v>5500.0</v>
      </c>
      <c r="H240" s="3">
        <f>IFNA(VLOOKUP(F240,Promocodes!A:E,4,0),"")</f>
        <v>0.5</v>
      </c>
      <c r="I240" s="3">
        <f t="shared" si="1"/>
        <v>27.5</v>
      </c>
      <c r="J240" s="5">
        <f t="shared" si="2"/>
        <v>5472.5</v>
      </c>
      <c r="K240" s="3" t="str">
        <f>IFNA(VLOOKUP(D240,Price!$A$2:$C$18,3,0),"")</f>
        <v>услуга</v>
      </c>
      <c r="L240" s="6">
        <f t="shared" si="3"/>
        <v>2</v>
      </c>
      <c r="M240" s="6">
        <f>IFNA(VLOOKUP(F240,Promocodes!A:B,2,0),"")</f>
        <v>4</v>
      </c>
      <c r="N240" s="3" t="str">
        <f>IFNA(VLOOKUP(M240,Promocodes!G:H,2,0),"")</f>
        <v>Посты в Telegram</v>
      </c>
      <c r="O240" s="3" t="str">
        <f>IFNA(VLOOKUP(D240,Price!$E$2:$F$4,2,0),"")</f>
        <v/>
      </c>
      <c r="P240" s="7" t="str">
        <f t="shared" si="4"/>
        <v>с промо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ht="15.75" customHeight="1">
      <c r="A241" s="3">
        <v>2310.0</v>
      </c>
      <c r="B241" s="1" t="s">
        <v>16</v>
      </c>
      <c r="C241" s="1" t="s">
        <v>17</v>
      </c>
      <c r="D241" s="1" t="s">
        <v>23</v>
      </c>
      <c r="E241" s="2">
        <v>44275.0</v>
      </c>
      <c r="F241" s="3" t="s">
        <v>69</v>
      </c>
      <c r="G241" s="5">
        <v>5500.0</v>
      </c>
      <c r="H241" s="3">
        <f>IFNA(VLOOKUP(F241,Promocodes!A:E,4,0),"")</f>
        <v>0.5</v>
      </c>
      <c r="I241" s="3">
        <f t="shared" si="1"/>
        <v>27.5</v>
      </c>
      <c r="J241" s="5">
        <f t="shared" si="2"/>
        <v>5472.5</v>
      </c>
      <c r="K241" s="3" t="str">
        <f>IFNA(VLOOKUP(D241,Price!$A$2:$C$18,3,0),"")</f>
        <v>услуга</v>
      </c>
      <c r="L241" s="6">
        <f t="shared" si="3"/>
        <v>3</v>
      </c>
      <c r="M241" s="6">
        <f>IFNA(VLOOKUP(F241,Promocodes!A:B,2,0),"")</f>
        <v>4</v>
      </c>
      <c r="N241" s="3" t="str">
        <f>IFNA(VLOOKUP(M241,Promocodes!G:H,2,0),"")</f>
        <v>Посты в Telegram</v>
      </c>
      <c r="O241" s="3" t="str">
        <f>IFNA(VLOOKUP(D241,Price!$E$2:$F$4,2,0),"")</f>
        <v/>
      </c>
      <c r="P241" s="7" t="str">
        <f t="shared" si="4"/>
        <v>с промо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ht="15.75" customHeight="1">
      <c r="A242" s="3">
        <v>3051.0</v>
      </c>
      <c r="B242" s="1" t="s">
        <v>16</v>
      </c>
      <c r="C242" s="1" t="s">
        <v>17</v>
      </c>
      <c r="D242" s="1" t="s">
        <v>23</v>
      </c>
      <c r="E242" s="2">
        <v>44301.0</v>
      </c>
      <c r="F242" s="3" t="s">
        <v>69</v>
      </c>
      <c r="G242" s="5">
        <v>5500.0</v>
      </c>
      <c r="H242" s="3">
        <f>IFNA(VLOOKUP(F242,Promocodes!A:E,4,0),"")</f>
        <v>0.5</v>
      </c>
      <c r="I242" s="3">
        <f t="shared" si="1"/>
        <v>27.5</v>
      </c>
      <c r="J242" s="5">
        <f t="shared" si="2"/>
        <v>5472.5</v>
      </c>
      <c r="K242" s="3" t="str">
        <f>IFNA(VLOOKUP(D242,Price!$A$2:$C$18,3,0),"")</f>
        <v>услуга</v>
      </c>
      <c r="L242" s="6">
        <f t="shared" si="3"/>
        <v>4</v>
      </c>
      <c r="M242" s="6">
        <f>IFNA(VLOOKUP(F242,Promocodes!A:B,2,0),"")</f>
        <v>4</v>
      </c>
      <c r="N242" s="3" t="str">
        <f>IFNA(VLOOKUP(M242,Promocodes!G:H,2,0),"")</f>
        <v>Посты в Telegram</v>
      </c>
      <c r="O242" s="3" t="str">
        <f>IFNA(VLOOKUP(D242,Price!$E$2:$F$4,2,0),"")</f>
        <v/>
      </c>
      <c r="P242" s="7" t="str">
        <f t="shared" si="4"/>
        <v>с промо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ht="15.75" customHeight="1">
      <c r="A243" s="3">
        <v>3607.0</v>
      </c>
      <c r="B243" s="1" t="s">
        <v>16</v>
      </c>
      <c r="C243" s="1" t="s">
        <v>17</v>
      </c>
      <c r="D243" s="1" t="s">
        <v>18</v>
      </c>
      <c r="E243" s="2">
        <v>44323.0</v>
      </c>
      <c r="F243" s="3" t="s">
        <v>69</v>
      </c>
      <c r="G243" s="5">
        <v>1000.0</v>
      </c>
      <c r="H243" s="3">
        <f>IFNA(VLOOKUP(F243,Promocodes!A:E,4,0),"")</f>
        <v>0.5</v>
      </c>
      <c r="I243" s="3">
        <f t="shared" si="1"/>
        <v>5</v>
      </c>
      <c r="J243" s="5">
        <f t="shared" si="2"/>
        <v>995</v>
      </c>
      <c r="K243" s="3" t="str">
        <f>IFNA(VLOOKUP(D243,Price!$A$2:$C$18,3,0),"")</f>
        <v>товар</v>
      </c>
      <c r="L243" s="6">
        <f t="shared" si="3"/>
        <v>5</v>
      </c>
      <c r="M243" s="6">
        <f>IFNA(VLOOKUP(F243,Promocodes!A:B,2,0),"")</f>
        <v>4</v>
      </c>
      <c r="N243" s="3" t="str">
        <f>IFNA(VLOOKUP(M243,Promocodes!G:H,2,0),"")</f>
        <v>Посты в Telegram</v>
      </c>
      <c r="O243" s="3">
        <f>IFNA(VLOOKUP(D243,Price!$E$2:$F$4,2,0),"")</f>
        <v>500</v>
      </c>
      <c r="P243" s="7" t="str">
        <f t="shared" si="4"/>
        <v>с промо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ht="15.75" customHeight="1">
      <c r="A244" s="3">
        <v>4228.0</v>
      </c>
      <c r="B244" s="1" t="s">
        <v>16</v>
      </c>
      <c r="C244" s="1" t="s">
        <v>17</v>
      </c>
      <c r="D244" s="1" t="s">
        <v>23</v>
      </c>
      <c r="E244" s="2">
        <v>44346.0</v>
      </c>
      <c r="F244" s="3" t="s">
        <v>69</v>
      </c>
      <c r="G244" s="5">
        <v>5500.0</v>
      </c>
      <c r="H244" s="3">
        <f>IFNA(VLOOKUP(F244,Promocodes!A:E,4,0),"")</f>
        <v>0.5</v>
      </c>
      <c r="I244" s="3">
        <f t="shared" si="1"/>
        <v>27.5</v>
      </c>
      <c r="J244" s="5">
        <f t="shared" si="2"/>
        <v>5472.5</v>
      </c>
      <c r="K244" s="3" t="str">
        <f>IFNA(VLOOKUP(D244,Price!$A$2:$C$18,3,0),"")</f>
        <v>услуга</v>
      </c>
      <c r="L244" s="6">
        <f t="shared" si="3"/>
        <v>5</v>
      </c>
      <c r="M244" s="6">
        <f>IFNA(VLOOKUP(F244,Promocodes!A:B,2,0),"")</f>
        <v>4</v>
      </c>
      <c r="N244" s="3" t="str">
        <f>IFNA(VLOOKUP(M244,Promocodes!G:H,2,0),"")</f>
        <v>Посты в Telegram</v>
      </c>
      <c r="O244" s="3" t="str">
        <f>IFNA(VLOOKUP(D244,Price!$E$2:$F$4,2,0),"")</f>
        <v/>
      </c>
      <c r="P244" s="7" t="str">
        <f t="shared" si="4"/>
        <v>с промо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ht="15.75" customHeight="1">
      <c r="A245" s="3">
        <v>4598.0</v>
      </c>
      <c r="B245" s="1" t="s">
        <v>16</v>
      </c>
      <c r="C245" s="1" t="s">
        <v>17</v>
      </c>
      <c r="D245" s="1" t="s">
        <v>23</v>
      </c>
      <c r="E245" s="2">
        <v>44359.0</v>
      </c>
      <c r="F245" s="8" t="s">
        <v>69</v>
      </c>
      <c r="G245" s="5">
        <v>5500.0</v>
      </c>
      <c r="H245" s="3">
        <f>IFNA(VLOOKUP(F245,Promocodes!A:E,4,0),"")</f>
        <v>0.5</v>
      </c>
      <c r="I245" s="3">
        <f t="shared" si="1"/>
        <v>27.5</v>
      </c>
      <c r="J245" s="5">
        <f t="shared" si="2"/>
        <v>5472.5</v>
      </c>
      <c r="K245" s="3" t="str">
        <f>IFNA(VLOOKUP(D245,Price!$A$2:$C$18,3,0),"")</f>
        <v>услуга</v>
      </c>
      <c r="L245" s="6">
        <f t="shared" si="3"/>
        <v>6</v>
      </c>
      <c r="M245" s="6">
        <f>IFNA(VLOOKUP(F245,Promocodes!A:B,2,0),"")</f>
        <v>4</v>
      </c>
      <c r="N245" s="3" t="str">
        <f>IFNA(VLOOKUP(M245,Promocodes!G:H,2,0),"")</f>
        <v>Посты в Telegram</v>
      </c>
      <c r="O245" s="3" t="str">
        <f>IFNA(VLOOKUP(D245,Price!$E$2:$F$4,2,0),"")</f>
        <v/>
      </c>
      <c r="P245" s="7" t="str">
        <f t="shared" si="4"/>
        <v>с промо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ht="15.75" customHeight="1">
      <c r="A246" s="3">
        <v>1076.0</v>
      </c>
      <c r="B246" s="1" t="s">
        <v>16</v>
      </c>
      <c r="C246" s="1" t="s">
        <v>17</v>
      </c>
      <c r="D246" s="1" t="s">
        <v>21</v>
      </c>
      <c r="E246" s="2">
        <v>44234.0</v>
      </c>
      <c r="F246" s="3" t="s">
        <v>70</v>
      </c>
      <c r="G246" s="5">
        <v>3500.0</v>
      </c>
      <c r="H246" s="3">
        <f>IFNA(VLOOKUP(F246,Promocodes!A:E,4,0),"")</f>
        <v>15</v>
      </c>
      <c r="I246" s="3">
        <f t="shared" si="1"/>
        <v>525</v>
      </c>
      <c r="J246" s="5">
        <f t="shared" si="2"/>
        <v>2975</v>
      </c>
      <c r="K246" s="3" t="str">
        <f>IFNA(VLOOKUP(D246,Price!$A$2:$C$18,3,0),"")</f>
        <v>услуга</v>
      </c>
      <c r="L246" s="6">
        <f t="shared" si="3"/>
        <v>2</v>
      </c>
      <c r="M246" s="6">
        <f>IFNA(VLOOKUP(F246,Promocodes!A:B,2,0),"")</f>
        <v>7</v>
      </c>
      <c r="N246" s="3" t="str">
        <f>IFNA(VLOOKUP(M246,Promocodes!G:H,2,0),"")</f>
        <v>Сторис в VK</v>
      </c>
      <c r="O246" s="3" t="str">
        <f>IFNA(VLOOKUP(D246,Price!$E$2:$F$4,2,0),"")</f>
        <v/>
      </c>
      <c r="P246" s="7" t="str">
        <f t="shared" si="4"/>
        <v>с промо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ht="15.75" customHeight="1">
      <c r="A247" s="3">
        <v>1966.0</v>
      </c>
      <c r="B247" s="1" t="s">
        <v>16</v>
      </c>
      <c r="C247" s="1" t="s">
        <v>17</v>
      </c>
      <c r="D247" s="1" t="s">
        <v>23</v>
      </c>
      <c r="E247" s="2">
        <v>44263.0</v>
      </c>
      <c r="F247" s="3" t="s">
        <v>70</v>
      </c>
      <c r="G247" s="5">
        <v>5500.0</v>
      </c>
      <c r="H247" s="3">
        <f>IFNA(VLOOKUP(F247,Promocodes!A:E,4,0),"")</f>
        <v>15</v>
      </c>
      <c r="I247" s="3">
        <f t="shared" si="1"/>
        <v>825</v>
      </c>
      <c r="J247" s="5">
        <f t="shared" si="2"/>
        <v>4675</v>
      </c>
      <c r="K247" s="3" t="str">
        <f>IFNA(VLOOKUP(D247,Price!$A$2:$C$18,3,0),"")</f>
        <v>услуга</v>
      </c>
      <c r="L247" s="6">
        <f t="shared" si="3"/>
        <v>3</v>
      </c>
      <c r="M247" s="6">
        <f>IFNA(VLOOKUP(F247,Promocodes!A:B,2,0),"")</f>
        <v>7</v>
      </c>
      <c r="N247" s="3" t="str">
        <f>IFNA(VLOOKUP(M247,Promocodes!G:H,2,0),"")</f>
        <v>Сторис в VK</v>
      </c>
      <c r="O247" s="3" t="str">
        <f>IFNA(VLOOKUP(D247,Price!$E$2:$F$4,2,0),"")</f>
        <v/>
      </c>
      <c r="P247" s="7" t="str">
        <f t="shared" si="4"/>
        <v>с промо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ht="15.75" customHeight="1">
      <c r="A248" s="3">
        <v>2707.0</v>
      </c>
      <c r="B248" s="1" t="s">
        <v>16</v>
      </c>
      <c r="C248" s="1" t="s">
        <v>17</v>
      </c>
      <c r="D248" s="1" t="s">
        <v>23</v>
      </c>
      <c r="E248" s="2">
        <v>44288.0</v>
      </c>
      <c r="F248" s="3" t="s">
        <v>70</v>
      </c>
      <c r="G248" s="5">
        <v>5500.0</v>
      </c>
      <c r="H248" s="3">
        <f>IFNA(VLOOKUP(F248,Promocodes!A:E,4,0),"")</f>
        <v>15</v>
      </c>
      <c r="I248" s="3">
        <f t="shared" si="1"/>
        <v>825</v>
      </c>
      <c r="J248" s="5">
        <f t="shared" si="2"/>
        <v>4675</v>
      </c>
      <c r="K248" s="3" t="str">
        <f>IFNA(VLOOKUP(D248,Price!$A$2:$C$18,3,0),"")</f>
        <v>услуга</v>
      </c>
      <c r="L248" s="6">
        <f t="shared" si="3"/>
        <v>4</v>
      </c>
      <c r="M248" s="6">
        <f>IFNA(VLOOKUP(F248,Promocodes!A:B,2,0),"")</f>
        <v>7</v>
      </c>
      <c r="N248" s="3" t="str">
        <f>IFNA(VLOOKUP(M248,Promocodes!G:H,2,0),"")</f>
        <v>Сторис в VK</v>
      </c>
      <c r="O248" s="3" t="str">
        <f>IFNA(VLOOKUP(D248,Price!$E$2:$F$4,2,0),"")</f>
        <v/>
      </c>
      <c r="P248" s="7" t="str">
        <f t="shared" si="4"/>
        <v>с промо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ht="15.75" customHeight="1">
      <c r="A249" s="3">
        <v>4011.0</v>
      </c>
      <c r="B249" s="1" t="s">
        <v>16</v>
      </c>
      <c r="C249" s="1" t="s">
        <v>17</v>
      </c>
      <c r="D249" s="1" t="s">
        <v>21</v>
      </c>
      <c r="E249" s="2">
        <v>44338.0</v>
      </c>
      <c r="F249" s="3" t="s">
        <v>70</v>
      </c>
      <c r="G249" s="5">
        <v>3500.0</v>
      </c>
      <c r="H249" s="3">
        <f>IFNA(VLOOKUP(F249,Promocodes!A:E,4,0),"")</f>
        <v>15</v>
      </c>
      <c r="I249" s="3">
        <f t="shared" si="1"/>
        <v>525</v>
      </c>
      <c r="J249" s="5">
        <f t="shared" si="2"/>
        <v>2975</v>
      </c>
      <c r="K249" s="3" t="str">
        <f>IFNA(VLOOKUP(D249,Price!$A$2:$C$18,3,0),"")</f>
        <v>услуга</v>
      </c>
      <c r="L249" s="6">
        <f t="shared" si="3"/>
        <v>5</v>
      </c>
      <c r="M249" s="6">
        <f>IFNA(VLOOKUP(F249,Promocodes!A:B,2,0),"")</f>
        <v>7</v>
      </c>
      <c r="N249" s="3" t="str">
        <f>IFNA(VLOOKUP(M249,Promocodes!G:H,2,0),"")</f>
        <v>Сторис в VK</v>
      </c>
      <c r="O249" s="3" t="str">
        <f>IFNA(VLOOKUP(D249,Price!$E$2:$F$4,2,0),"")</f>
        <v/>
      </c>
      <c r="P249" s="7" t="str">
        <f t="shared" si="4"/>
        <v>с промо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ht="15.75" customHeight="1">
      <c r="A250" s="3">
        <v>222.0</v>
      </c>
      <c r="B250" s="1" t="s">
        <v>16</v>
      </c>
      <c r="C250" s="1" t="s">
        <v>17</v>
      </c>
      <c r="D250" s="1" t="s">
        <v>24</v>
      </c>
      <c r="E250" s="2">
        <v>44204.0</v>
      </c>
      <c r="F250" s="3" t="s">
        <v>71</v>
      </c>
      <c r="G250" s="5">
        <v>4500.0</v>
      </c>
      <c r="H250" s="3">
        <f>IFNA(VLOOKUP(F250,Promocodes!A:E,4,0),"")</f>
        <v>15</v>
      </c>
      <c r="I250" s="3">
        <f t="shared" si="1"/>
        <v>675</v>
      </c>
      <c r="J250" s="5">
        <f t="shared" si="2"/>
        <v>3825</v>
      </c>
      <c r="K250" s="3" t="str">
        <f>IFNA(VLOOKUP(D250,Price!$A$2:$C$18,3,0),"")</f>
        <v>услуга</v>
      </c>
      <c r="L250" s="6">
        <f t="shared" si="3"/>
        <v>1</v>
      </c>
      <c r="M250" s="6">
        <f>IFNA(VLOOKUP(F250,Promocodes!A:B,2,0),"")</f>
        <v>7</v>
      </c>
      <c r="N250" s="3" t="str">
        <f>IFNA(VLOOKUP(M250,Promocodes!G:H,2,0),"")</f>
        <v>Сторис в VK</v>
      </c>
      <c r="O250" s="3" t="str">
        <f>IFNA(VLOOKUP(D250,Price!$E$2:$F$4,2,0),"")</f>
        <v/>
      </c>
      <c r="P250" s="7" t="str">
        <f t="shared" si="4"/>
        <v>с промо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ht="15.75" customHeight="1">
      <c r="A251" s="3">
        <v>1253.0</v>
      </c>
      <c r="B251" s="1" t="s">
        <v>16</v>
      </c>
      <c r="C251" s="1" t="s">
        <v>17</v>
      </c>
      <c r="D251" s="1" t="s">
        <v>24</v>
      </c>
      <c r="E251" s="2">
        <v>44240.0</v>
      </c>
      <c r="F251" s="3" t="s">
        <v>71</v>
      </c>
      <c r="G251" s="5">
        <v>4500.0</v>
      </c>
      <c r="H251" s="3">
        <f>IFNA(VLOOKUP(F251,Promocodes!A:E,4,0),"")</f>
        <v>15</v>
      </c>
      <c r="I251" s="3">
        <f t="shared" si="1"/>
        <v>675</v>
      </c>
      <c r="J251" s="5">
        <f t="shared" si="2"/>
        <v>3825</v>
      </c>
      <c r="K251" s="3" t="str">
        <f>IFNA(VLOOKUP(D251,Price!$A$2:$C$18,3,0),"")</f>
        <v>услуга</v>
      </c>
      <c r="L251" s="6">
        <f t="shared" si="3"/>
        <v>2</v>
      </c>
      <c r="M251" s="6">
        <f>IFNA(VLOOKUP(F251,Promocodes!A:B,2,0),"")</f>
        <v>7</v>
      </c>
      <c r="N251" s="3" t="str">
        <f>IFNA(VLOOKUP(M251,Promocodes!G:H,2,0),"")</f>
        <v>Сторис в VK</v>
      </c>
      <c r="O251" s="3" t="str">
        <f>IFNA(VLOOKUP(D251,Price!$E$2:$F$4,2,0),"")</f>
        <v/>
      </c>
      <c r="P251" s="7" t="str">
        <f t="shared" si="4"/>
        <v>с промо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ht="15.75" customHeight="1">
      <c r="A252" s="3">
        <v>2192.0</v>
      </c>
      <c r="B252" s="1" t="s">
        <v>16</v>
      </c>
      <c r="C252" s="1" t="s">
        <v>17</v>
      </c>
      <c r="D252" s="1" t="s">
        <v>18</v>
      </c>
      <c r="E252" s="2">
        <v>44271.0</v>
      </c>
      <c r="F252" s="3" t="s">
        <v>71</v>
      </c>
      <c r="G252" s="5">
        <v>1000.0</v>
      </c>
      <c r="H252" s="3">
        <f>IFNA(VLOOKUP(F252,Promocodes!A:E,4,0),"")</f>
        <v>15</v>
      </c>
      <c r="I252" s="3">
        <f t="shared" si="1"/>
        <v>150</v>
      </c>
      <c r="J252" s="5">
        <f t="shared" si="2"/>
        <v>850</v>
      </c>
      <c r="K252" s="3" t="str">
        <f>IFNA(VLOOKUP(D252,Price!$A$2:$C$18,3,0),"")</f>
        <v>товар</v>
      </c>
      <c r="L252" s="6">
        <f t="shared" si="3"/>
        <v>3</v>
      </c>
      <c r="M252" s="6">
        <f>IFNA(VLOOKUP(F252,Promocodes!A:B,2,0),"")</f>
        <v>7</v>
      </c>
      <c r="N252" s="3" t="str">
        <f>IFNA(VLOOKUP(M252,Promocodes!G:H,2,0),"")</f>
        <v>Сторис в VK</v>
      </c>
      <c r="O252" s="3">
        <f>IFNA(VLOOKUP(D252,Price!$E$2:$F$4,2,0),"")</f>
        <v>500</v>
      </c>
      <c r="P252" s="7" t="str">
        <f t="shared" si="4"/>
        <v>с промо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ht="15.75" customHeight="1">
      <c r="A253" s="3">
        <v>2933.0</v>
      </c>
      <c r="B253" s="1" t="s">
        <v>16</v>
      </c>
      <c r="C253" s="1" t="s">
        <v>17</v>
      </c>
      <c r="D253" s="1" t="s">
        <v>18</v>
      </c>
      <c r="E253" s="2">
        <v>44297.0</v>
      </c>
      <c r="F253" s="3" t="s">
        <v>71</v>
      </c>
      <c r="G253" s="5">
        <v>1000.0</v>
      </c>
      <c r="H253" s="3">
        <f>IFNA(VLOOKUP(F253,Promocodes!A:E,4,0),"")</f>
        <v>15</v>
      </c>
      <c r="I253" s="3">
        <f t="shared" si="1"/>
        <v>150</v>
      </c>
      <c r="J253" s="5">
        <f t="shared" si="2"/>
        <v>850</v>
      </c>
      <c r="K253" s="3" t="str">
        <f>IFNA(VLOOKUP(D253,Price!$A$2:$C$18,3,0),"")</f>
        <v>товар</v>
      </c>
      <c r="L253" s="6">
        <f t="shared" si="3"/>
        <v>4</v>
      </c>
      <c r="M253" s="6">
        <f>IFNA(VLOOKUP(F253,Promocodes!A:B,2,0),"")</f>
        <v>7</v>
      </c>
      <c r="N253" s="3" t="str">
        <f>IFNA(VLOOKUP(M253,Promocodes!G:H,2,0),"")</f>
        <v>Сторис в VK</v>
      </c>
      <c r="O253" s="3">
        <f>IFNA(VLOOKUP(D253,Price!$E$2:$F$4,2,0),"")</f>
        <v>500</v>
      </c>
      <c r="P253" s="7" t="str">
        <f t="shared" si="4"/>
        <v>с промо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ht="15.75" customHeight="1">
      <c r="A254" s="3">
        <v>4169.0</v>
      </c>
      <c r="B254" s="1" t="s">
        <v>16</v>
      </c>
      <c r="C254" s="1" t="s">
        <v>22</v>
      </c>
      <c r="D254" s="1" t="s">
        <v>20</v>
      </c>
      <c r="E254" s="2">
        <v>44344.0</v>
      </c>
      <c r="F254" s="3" t="s">
        <v>71</v>
      </c>
      <c r="G254" s="5">
        <v>500.0</v>
      </c>
      <c r="H254" s="3">
        <f>IFNA(VLOOKUP(F254,Promocodes!A:E,4,0),"")</f>
        <v>15</v>
      </c>
      <c r="I254" s="3">
        <f t="shared" si="1"/>
        <v>75</v>
      </c>
      <c r="J254" s="5">
        <f t="shared" si="2"/>
        <v>425</v>
      </c>
      <c r="K254" s="3" t="str">
        <f>IFNA(VLOOKUP(D254,Price!$A$2:$C$18,3,0),"")</f>
        <v>товар</v>
      </c>
      <c r="L254" s="6">
        <f t="shared" si="3"/>
        <v>5</v>
      </c>
      <c r="M254" s="6">
        <f>IFNA(VLOOKUP(F254,Promocodes!A:B,2,0),"")</f>
        <v>7</v>
      </c>
      <c r="N254" s="3" t="str">
        <f>IFNA(VLOOKUP(M254,Promocodes!G:H,2,0),"")</f>
        <v>Сторис в VK</v>
      </c>
      <c r="O254" s="3">
        <f>IFNA(VLOOKUP(D254,Price!$E$2:$F$4,2,0),"")</f>
        <v>250</v>
      </c>
      <c r="P254" s="7" t="str">
        <f t="shared" si="4"/>
        <v>с промо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ht="15.75" customHeight="1">
      <c r="A255" s="3">
        <v>4494.0</v>
      </c>
      <c r="B255" s="1" t="s">
        <v>16</v>
      </c>
      <c r="C255" s="1" t="s">
        <v>22</v>
      </c>
      <c r="D255" s="1" t="s">
        <v>24</v>
      </c>
      <c r="E255" s="2">
        <v>44355.0</v>
      </c>
      <c r="F255" s="8" t="s">
        <v>71</v>
      </c>
      <c r="G255" s="5">
        <v>4500.0</v>
      </c>
      <c r="H255" s="3">
        <f>IFNA(VLOOKUP(F255,Promocodes!A:E,4,0),"")</f>
        <v>15</v>
      </c>
      <c r="I255" s="3">
        <f t="shared" si="1"/>
        <v>675</v>
      </c>
      <c r="J255" s="5">
        <f t="shared" si="2"/>
        <v>3825</v>
      </c>
      <c r="K255" s="3" t="str">
        <f>IFNA(VLOOKUP(D255,Price!$A$2:$C$18,3,0),"")</f>
        <v>услуга</v>
      </c>
      <c r="L255" s="6">
        <f t="shared" si="3"/>
        <v>6</v>
      </c>
      <c r="M255" s="6">
        <f>IFNA(VLOOKUP(F255,Promocodes!A:B,2,0),"")</f>
        <v>7</v>
      </c>
      <c r="N255" s="3" t="str">
        <f>IFNA(VLOOKUP(M255,Promocodes!G:H,2,0),"")</f>
        <v>Сторис в VK</v>
      </c>
      <c r="O255" s="3" t="str">
        <f>IFNA(VLOOKUP(D255,Price!$E$2:$F$4,2,0),"")</f>
        <v/>
      </c>
      <c r="P255" s="7" t="str">
        <f t="shared" si="4"/>
        <v>с промо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ht="15.75" customHeight="1">
      <c r="A256" s="3">
        <v>933.0</v>
      </c>
      <c r="B256" s="1" t="s">
        <v>16</v>
      </c>
      <c r="C256" s="1" t="s">
        <v>17</v>
      </c>
      <c r="D256" s="1" t="s">
        <v>23</v>
      </c>
      <c r="E256" s="2">
        <v>44230.0</v>
      </c>
      <c r="F256" s="3" t="s">
        <v>72</v>
      </c>
      <c r="G256" s="5">
        <v>5500.0</v>
      </c>
      <c r="H256" s="3">
        <f>IFNA(VLOOKUP(F256,Promocodes!A:E,4,0),"")</f>
        <v>15</v>
      </c>
      <c r="I256" s="3">
        <f t="shared" si="1"/>
        <v>825</v>
      </c>
      <c r="J256" s="5">
        <f t="shared" si="2"/>
        <v>4675</v>
      </c>
      <c r="K256" s="3" t="str">
        <f>IFNA(VLOOKUP(D256,Price!$A$2:$C$18,3,0),"")</f>
        <v>услуга</v>
      </c>
      <c r="L256" s="6">
        <f t="shared" si="3"/>
        <v>2</v>
      </c>
      <c r="M256" s="6">
        <f>IFNA(VLOOKUP(F256,Promocodes!A:B,2,0),"")</f>
        <v>7</v>
      </c>
      <c r="N256" s="3" t="str">
        <f>IFNA(VLOOKUP(M256,Promocodes!G:H,2,0),"")</f>
        <v>Сторис в VK</v>
      </c>
      <c r="O256" s="3" t="str">
        <f>IFNA(VLOOKUP(D256,Price!$E$2:$F$4,2,0),"")</f>
        <v/>
      </c>
      <c r="P256" s="7" t="str">
        <f t="shared" si="4"/>
        <v>с промо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ht="15.75" customHeight="1">
      <c r="A257" s="3">
        <v>1879.0</v>
      </c>
      <c r="B257" s="1" t="s">
        <v>16</v>
      </c>
      <c r="C257" s="1" t="s">
        <v>17</v>
      </c>
      <c r="D257" s="1" t="s">
        <v>23</v>
      </c>
      <c r="E257" s="2">
        <v>44260.0</v>
      </c>
      <c r="F257" s="3" t="s">
        <v>72</v>
      </c>
      <c r="G257" s="5">
        <v>5500.0</v>
      </c>
      <c r="H257" s="3">
        <f>IFNA(VLOOKUP(F257,Promocodes!A:E,4,0),"")</f>
        <v>15</v>
      </c>
      <c r="I257" s="3">
        <f t="shared" si="1"/>
        <v>825</v>
      </c>
      <c r="J257" s="5">
        <f t="shared" si="2"/>
        <v>4675</v>
      </c>
      <c r="K257" s="3" t="str">
        <f>IFNA(VLOOKUP(D257,Price!$A$2:$C$18,3,0),"")</f>
        <v>услуга</v>
      </c>
      <c r="L257" s="6">
        <f t="shared" si="3"/>
        <v>3</v>
      </c>
      <c r="M257" s="6">
        <f>IFNA(VLOOKUP(F257,Promocodes!A:B,2,0),"")</f>
        <v>7</v>
      </c>
      <c r="N257" s="3" t="str">
        <f>IFNA(VLOOKUP(M257,Promocodes!G:H,2,0),"")</f>
        <v>Сторис в VK</v>
      </c>
      <c r="O257" s="3" t="str">
        <f>IFNA(VLOOKUP(D257,Price!$E$2:$F$4,2,0),"")</f>
        <v/>
      </c>
      <c r="P257" s="7" t="str">
        <f t="shared" si="4"/>
        <v>с промо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ht="15.75" customHeight="1">
      <c r="A258" s="3">
        <v>2644.0</v>
      </c>
      <c r="B258" s="1" t="s">
        <v>16</v>
      </c>
      <c r="C258" s="1" t="s">
        <v>22</v>
      </c>
      <c r="D258" s="1" t="s">
        <v>23</v>
      </c>
      <c r="E258" s="2">
        <v>44286.0</v>
      </c>
      <c r="F258" s="3" t="s">
        <v>72</v>
      </c>
      <c r="G258" s="5">
        <v>5500.0</v>
      </c>
      <c r="H258" s="3">
        <f>IFNA(VLOOKUP(F258,Promocodes!A:E,4,0),"")</f>
        <v>15</v>
      </c>
      <c r="I258" s="3">
        <f t="shared" si="1"/>
        <v>825</v>
      </c>
      <c r="J258" s="5">
        <f t="shared" si="2"/>
        <v>4675</v>
      </c>
      <c r="K258" s="3" t="str">
        <f>IFNA(VLOOKUP(D258,Price!$A$2:$C$18,3,0),"")</f>
        <v>услуга</v>
      </c>
      <c r="L258" s="6">
        <f t="shared" si="3"/>
        <v>3</v>
      </c>
      <c r="M258" s="6">
        <f>IFNA(VLOOKUP(F258,Promocodes!A:B,2,0),"")</f>
        <v>7</v>
      </c>
      <c r="N258" s="3" t="str">
        <f>IFNA(VLOOKUP(M258,Promocodes!G:H,2,0),"")</f>
        <v>Сторис в VK</v>
      </c>
      <c r="O258" s="3" t="str">
        <f>IFNA(VLOOKUP(D258,Price!$E$2:$F$4,2,0),"")</f>
        <v/>
      </c>
      <c r="P258" s="7" t="str">
        <f t="shared" si="4"/>
        <v>с промо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ht="15.75" customHeight="1">
      <c r="A259" s="3">
        <v>3966.0</v>
      </c>
      <c r="B259" s="1" t="s">
        <v>16</v>
      </c>
      <c r="C259" s="1" t="s">
        <v>17</v>
      </c>
      <c r="D259" s="1" t="s">
        <v>25</v>
      </c>
      <c r="E259" s="2">
        <v>44336.0</v>
      </c>
      <c r="F259" s="3" t="s">
        <v>72</v>
      </c>
      <c r="G259" s="5">
        <v>300.0</v>
      </c>
      <c r="H259" s="3">
        <f>IFNA(VLOOKUP(F259,Promocodes!A:E,4,0),"")</f>
        <v>15</v>
      </c>
      <c r="I259" s="3">
        <f t="shared" si="1"/>
        <v>45</v>
      </c>
      <c r="J259" s="5">
        <f t="shared" si="2"/>
        <v>255</v>
      </c>
      <c r="K259" s="3" t="str">
        <f>IFNA(VLOOKUP(D259,Price!$A$2:$C$18,3,0),"")</f>
        <v>товар</v>
      </c>
      <c r="L259" s="6">
        <f t="shared" si="3"/>
        <v>5</v>
      </c>
      <c r="M259" s="6">
        <f>IFNA(VLOOKUP(F259,Promocodes!A:B,2,0),"")</f>
        <v>7</v>
      </c>
      <c r="N259" s="3" t="str">
        <f>IFNA(VLOOKUP(M259,Promocodes!G:H,2,0),"")</f>
        <v>Сторис в VK</v>
      </c>
      <c r="O259" s="3">
        <f>IFNA(VLOOKUP(D259,Price!$E$2:$F$4,2,0),"")</f>
        <v>150</v>
      </c>
      <c r="P259" s="7" t="str">
        <f t="shared" si="4"/>
        <v>с промо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ht="15.75" customHeight="1">
      <c r="A260" s="3">
        <v>5099.0</v>
      </c>
      <c r="B260" s="1" t="s">
        <v>16</v>
      </c>
      <c r="C260" s="1" t="s">
        <v>17</v>
      </c>
      <c r="D260" s="1" t="s">
        <v>21</v>
      </c>
      <c r="E260" s="2">
        <v>44375.0</v>
      </c>
      <c r="F260" s="8" t="s">
        <v>72</v>
      </c>
      <c r="G260" s="5">
        <v>3500.0</v>
      </c>
      <c r="H260" s="3">
        <f>IFNA(VLOOKUP(F260,Promocodes!A:E,4,0),"")</f>
        <v>15</v>
      </c>
      <c r="I260" s="3">
        <f t="shared" si="1"/>
        <v>525</v>
      </c>
      <c r="J260" s="5">
        <f t="shared" si="2"/>
        <v>2975</v>
      </c>
      <c r="K260" s="3" t="str">
        <f>IFNA(VLOOKUP(D260,Price!$A$2:$C$18,3,0),"")</f>
        <v>услуга</v>
      </c>
      <c r="L260" s="6">
        <f t="shared" si="3"/>
        <v>6</v>
      </c>
      <c r="M260" s="6">
        <f>IFNA(VLOOKUP(F260,Promocodes!A:B,2,0),"")</f>
        <v>7</v>
      </c>
      <c r="N260" s="3" t="str">
        <f>IFNA(VLOOKUP(M260,Promocodes!G:H,2,0),"")</f>
        <v>Сторис в VK</v>
      </c>
      <c r="O260" s="3" t="str">
        <f>IFNA(VLOOKUP(D260,Price!$E$2:$F$4,2,0),"")</f>
        <v/>
      </c>
      <c r="P260" s="7" t="str">
        <f t="shared" si="4"/>
        <v>с промо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ht="15.75" customHeight="1">
      <c r="A261" s="3">
        <v>203.0</v>
      </c>
      <c r="B261" s="1" t="s">
        <v>16</v>
      </c>
      <c r="C261" s="1" t="s">
        <v>22</v>
      </c>
      <c r="D261" s="1" t="s">
        <v>21</v>
      </c>
      <c r="E261" s="2">
        <v>44204.0</v>
      </c>
      <c r="F261" s="3" t="s">
        <v>73</v>
      </c>
      <c r="G261" s="5">
        <v>3500.0</v>
      </c>
      <c r="H261" s="3">
        <f>IFNA(VLOOKUP(F261,Promocodes!A:E,4,0),"")</f>
        <v>0.1</v>
      </c>
      <c r="I261" s="3">
        <f t="shared" si="1"/>
        <v>3.5</v>
      </c>
      <c r="J261" s="5">
        <f t="shared" si="2"/>
        <v>3496.5</v>
      </c>
      <c r="K261" s="3" t="str">
        <f>IFNA(VLOOKUP(D261,Price!$A$2:$C$18,3,0),"")</f>
        <v>услуга</v>
      </c>
      <c r="L261" s="6">
        <f t="shared" si="3"/>
        <v>1</v>
      </c>
      <c r="M261" s="6">
        <f>IFNA(VLOOKUP(F261,Promocodes!A:B,2,0),"")</f>
        <v>1</v>
      </c>
      <c r="N261" s="3" t="str">
        <f>IFNA(VLOOKUP(M261,Promocodes!G:H,2,0),"")</f>
        <v>Обещаем скидки</v>
      </c>
      <c r="O261" s="3" t="str">
        <f>IFNA(VLOOKUP(D261,Price!$E$2:$F$4,2,0),"")</f>
        <v/>
      </c>
      <c r="P261" s="7" t="str">
        <f t="shared" si="4"/>
        <v>с промо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ht="15.75" customHeight="1">
      <c r="A262" s="3">
        <v>1233.0</v>
      </c>
      <c r="B262" s="1" t="s">
        <v>16</v>
      </c>
      <c r="C262" s="1" t="s">
        <v>17</v>
      </c>
      <c r="D262" s="1" t="s">
        <v>23</v>
      </c>
      <c r="E262" s="2">
        <v>44239.0</v>
      </c>
      <c r="F262" s="3" t="s">
        <v>73</v>
      </c>
      <c r="G262" s="5">
        <v>5500.0</v>
      </c>
      <c r="H262" s="3">
        <f>IFNA(VLOOKUP(F262,Promocodes!A:E,4,0),"")</f>
        <v>0.1</v>
      </c>
      <c r="I262" s="3">
        <f t="shared" si="1"/>
        <v>5.5</v>
      </c>
      <c r="J262" s="5">
        <f t="shared" si="2"/>
        <v>5494.5</v>
      </c>
      <c r="K262" s="3" t="str">
        <f>IFNA(VLOOKUP(D262,Price!$A$2:$C$18,3,0),"")</f>
        <v>услуга</v>
      </c>
      <c r="L262" s="6">
        <f t="shared" si="3"/>
        <v>2</v>
      </c>
      <c r="M262" s="6">
        <f>IFNA(VLOOKUP(F262,Promocodes!A:B,2,0),"")</f>
        <v>1</v>
      </c>
      <c r="N262" s="3" t="str">
        <f>IFNA(VLOOKUP(M262,Promocodes!G:H,2,0),"")</f>
        <v>Обещаем скидки</v>
      </c>
      <c r="O262" s="3" t="str">
        <f>IFNA(VLOOKUP(D262,Price!$E$2:$F$4,2,0),"")</f>
        <v/>
      </c>
      <c r="P262" s="7" t="str">
        <f t="shared" si="4"/>
        <v>с промо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ht="15.75" customHeight="1">
      <c r="A263" s="3">
        <v>2163.0</v>
      </c>
      <c r="B263" s="1" t="s">
        <v>16</v>
      </c>
      <c r="C263" s="1" t="s">
        <v>17</v>
      </c>
      <c r="D263" s="1" t="s">
        <v>24</v>
      </c>
      <c r="E263" s="2">
        <v>44270.0</v>
      </c>
      <c r="F263" s="3" t="s">
        <v>73</v>
      </c>
      <c r="G263" s="5">
        <v>4500.0</v>
      </c>
      <c r="H263" s="3">
        <f>IFNA(VLOOKUP(F263,Promocodes!A:E,4,0),"")</f>
        <v>0.1</v>
      </c>
      <c r="I263" s="3">
        <f t="shared" si="1"/>
        <v>4.5</v>
      </c>
      <c r="J263" s="5">
        <f t="shared" si="2"/>
        <v>4495.5</v>
      </c>
      <c r="K263" s="3" t="str">
        <f>IFNA(VLOOKUP(D263,Price!$A$2:$C$18,3,0),"")</f>
        <v>услуга</v>
      </c>
      <c r="L263" s="6">
        <f t="shared" si="3"/>
        <v>3</v>
      </c>
      <c r="M263" s="6">
        <f>IFNA(VLOOKUP(F263,Promocodes!A:B,2,0),"")</f>
        <v>1</v>
      </c>
      <c r="N263" s="3" t="str">
        <f>IFNA(VLOOKUP(M263,Promocodes!G:H,2,0),"")</f>
        <v>Обещаем скидки</v>
      </c>
      <c r="O263" s="3" t="str">
        <f>IFNA(VLOOKUP(D263,Price!$E$2:$F$4,2,0),"")</f>
        <v/>
      </c>
      <c r="P263" s="7" t="str">
        <f t="shared" si="4"/>
        <v>с промо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ht="15.75" customHeight="1">
      <c r="A264" s="3">
        <v>2904.0</v>
      </c>
      <c r="B264" s="1" t="s">
        <v>16</v>
      </c>
      <c r="C264" s="1" t="s">
        <v>17</v>
      </c>
      <c r="D264" s="1" t="s">
        <v>24</v>
      </c>
      <c r="E264" s="2">
        <v>44296.0</v>
      </c>
      <c r="F264" s="3" t="s">
        <v>73</v>
      </c>
      <c r="G264" s="5">
        <v>4500.0</v>
      </c>
      <c r="H264" s="3">
        <f>IFNA(VLOOKUP(F264,Promocodes!A:E,4,0),"")</f>
        <v>0.1</v>
      </c>
      <c r="I264" s="3">
        <f t="shared" si="1"/>
        <v>4.5</v>
      </c>
      <c r="J264" s="5">
        <f t="shared" si="2"/>
        <v>4495.5</v>
      </c>
      <c r="K264" s="3" t="str">
        <f>IFNA(VLOOKUP(D264,Price!$A$2:$C$18,3,0),"")</f>
        <v>услуга</v>
      </c>
      <c r="L264" s="6">
        <f t="shared" si="3"/>
        <v>4</v>
      </c>
      <c r="M264" s="6">
        <f>IFNA(VLOOKUP(F264,Promocodes!A:B,2,0),"")</f>
        <v>1</v>
      </c>
      <c r="N264" s="3" t="str">
        <f>IFNA(VLOOKUP(M264,Promocodes!G:H,2,0),"")</f>
        <v>Обещаем скидки</v>
      </c>
      <c r="O264" s="3" t="str">
        <f>IFNA(VLOOKUP(D264,Price!$E$2:$F$4,2,0),"")</f>
        <v/>
      </c>
      <c r="P264" s="7" t="str">
        <f t="shared" si="4"/>
        <v>с промо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ht="15.75" customHeight="1">
      <c r="A265" s="3">
        <v>4133.0</v>
      </c>
      <c r="B265" s="1" t="s">
        <v>16</v>
      </c>
      <c r="C265" s="1" t="s">
        <v>22</v>
      </c>
      <c r="D265" s="1" t="s">
        <v>23</v>
      </c>
      <c r="E265" s="2">
        <v>44343.0</v>
      </c>
      <c r="F265" s="3" t="s">
        <v>73</v>
      </c>
      <c r="G265" s="5">
        <v>5500.0</v>
      </c>
      <c r="H265" s="3">
        <f>IFNA(VLOOKUP(F265,Promocodes!A:E,4,0),"")</f>
        <v>0.1</v>
      </c>
      <c r="I265" s="3">
        <f t="shared" si="1"/>
        <v>5.5</v>
      </c>
      <c r="J265" s="5">
        <f t="shared" si="2"/>
        <v>5494.5</v>
      </c>
      <c r="K265" s="3" t="str">
        <f>IFNA(VLOOKUP(D265,Price!$A$2:$C$18,3,0),"")</f>
        <v>услуга</v>
      </c>
      <c r="L265" s="6">
        <f t="shared" si="3"/>
        <v>5</v>
      </c>
      <c r="M265" s="6">
        <f>IFNA(VLOOKUP(F265,Promocodes!A:B,2,0),"")</f>
        <v>1</v>
      </c>
      <c r="N265" s="3" t="str">
        <f>IFNA(VLOOKUP(M265,Promocodes!G:H,2,0),"")</f>
        <v>Обещаем скидки</v>
      </c>
      <c r="O265" s="3" t="str">
        <f>IFNA(VLOOKUP(D265,Price!$E$2:$F$4,2,0),"")</f>
        <v/>
      </c>
      <c r="P265" s="7" t="str">
        <f t="shared" si="4"/>
        <v>с промо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ht="15.75" customHeight="1">
      <c r="A266" s="3">
        <v>4484.0</v>
      </c>
      <c r="B266" s="1" t="s">
        <v>16</v>
      </c>
      <c r="C266" s="1" t="s">
        <v>22</v>
      </c>
      <c r="D266" s="1" t="s">
        <v>21</v>
      </c>
      <c r="E266" s="2">
        <v>44355.0</v>
      </c>
      <c r="F266" s="8" t="s">
        <v>73</v>
      </c>
      <c r="G266" s="5">
        <v>3500.0</v>
      </c>
      <c r="H266" s="3">
        <f>IFNA(VLOOKUP(F266,Promocodes!A:E,4,0),"")</f>
        <v>0.1</v>
      </c>
      <c r="I266" s="3">
        <f t="shared" si="1"/>
        <v>3.5</v>
      </c>
      <c r="J266" s="5">
        <f t="shared" si="2"/>
        <v>3496.5</v>
      </c>
      <c r="K266" s="3" t="str">
        <f>IFNA(VLOOKUP(D266,Price!$A$2:$C$18,3,0),"")</f>
        <v>услуга</v>
      </c>
      <c r="L266" s="6">
        <f t="shared" si="3"/>
        <v>6</v>
      </c>
      <c r="M266" s="6">
        <f>IFNA(VLOOKUP(F266,Promocodes!A:B,2,0),"")</f>
        <v>1</v>
      </c>
      <c r="N266" s="3" t="str">
        <f>IFNA(VLOOKUP(M266,Promocodes!G:H,2,0),"")</f>
        <v>Обещаем скидки</v>
      </c>
      <c r="O266" s="3" t="str">
        <f>IFNA(VLOOKUP(D266,Price!$E$2:$F$4,2,0),"")</f>
        <v/>
      </c>
      <c r="P266" s="7" t="str">
        <f t="shared" si="4"/>
        <v>с промо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ht="15.75" customHeight="1">
      <c r="A267" s="3">
        <v>846.0</v>
      </c>
      <c r="B267" s="1" t="s">
        <v>16</v>
      </c>
      <c r="C267" s="1" t="s">
        <v>17</v>
      </c>
      <c r="D267" s="1" t="s">
        <v>24</v>
      </c>
      <c r="E267" s="2">
        <v>44227.0</v>
      </c>
      <c r="F267" s="3" t="s">
        <v>74</v>
      </c>
      <c r="G267" s="5">
        <v>4500.0</v>
      </c>
      <c r="H267" s="3">
        <f>IFNA(VLOOKUP(F267,Promocodes!A:E,4,0),"")</f>
        <v>0.15</v>
      </c>
      <c r="I267" s="3">
        <f t="shared" si="1"/>
        <v>6.75</v>
      </c>
      <c r="J267" s="5">
        <f t="shared" si="2"/>
        <v>4493.25</v>
      </c>
      <c r="K267" s="3" t="str">
        <f>IFNA(VLOOKUP(D267,Price!$A$2:$C$18,3,0),"")</f>
        <v>услуга</v>
      </c>
      <c r="L267" s="6">
        <f t="shared" si="3"/>
        <v>1</v>
      </c>
      <c r="M267" s="6">
        <f>IFNA(VLOOKUP(F267,Promocodes!A:B,2,0),"")</f>
        <v>5</v>
      </c>
      <c r="N267" s="3" t="str">
        <f>IFNA(VLOOKUP(M267,Promocodes!G:H,2,0),"")</f>
        <v>Посты в VK</v>
      </c>
      <c r="O267" s="3" t="str">
        <f>IFNA(VLOOKUP(D267,Price!$E$2:$F$4,2,0),"")</f>
        <v/>
      </c>
      <c r="P267" s="7" t="str">
        <f t="shared" si="4"/>
        <v>с промо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ht="15.75" customHeight="1">
      <c r="A268" s="3">
        <v>1862.0</v>
      </c>
      <c r="B268" s="1" t="s">
        <v>16</v>
      </c>
      <c r="C268" s="1" t="s">
        <v>22</v>
      </c>
      <c r="D268" s="1" t="s">
        <v>24</v>
      </c>
      <c r="E268" s="2">
        <v>44260.0</v>
      </c>
      <c r="F268" s="3" t="s">
        <v>74</v>
      </c>
      <c r="G268" s="5">
        <v>4500.0</v>
      </c>
      <c r="H268" s="3">
        <f>IFNA(VLOOKUP(F268,Promocodes!A:E,4,0),"")</f>
        <v>0.15</v>
      </c>
      <c r="I268" s="3">
        <f t="shared" si="1"/>
        <v>6.75</v>
      </c>
      <c r="J268" s="5">
        <f t="shared" si="2"/>
        <v>4493.25</v>
      </c>
      <c r="K268" s="3" t="str">
        <f>IFNA(VLOOKUP(D268,Price!$A$2:$C$18,3,0),"")</f>
        <v>услуга</v>
      </c>
      <c r="L268" s="6">
        <f t="shared" si="3"/>
        <v>3</v>
      </c>
      <c r="M268" s="6">
        <f>IFNA(VLOOKUP(F268,Promocodes!A:B,2,0),"")</f>
        <v>5</v>
      </c>
      <c r="N268" s="3" t="str">
        <f>IFNA(VLOOKUP(M268,Promocodes!G:H,2,0),"")</f>
        <v>Посты в VK</v>
      </c>
      <c r="O268" s="3" t="str">
        <f>IFNA(VLOOKUP(D268,Price!$E$2:$F$4,2,0),"")</f>
        <v/>
      </c>
      <c r="P268" s="7" t="str">
        <f t="shared" si="4"/>
        <v>с промо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ht="15.75" customHeight="1">
      <c r="A269" s="3">
        <v>5029.0</v>
      </c>
      <c r="B269" s="1" t="s">
        <v>16</v>
      </c>
      <c r="C269" s="1" t="s">
        <v>17</v>
      </c>
      <c r="D269" s="1" t="s">
        <v>21</v>
      </c>
      <c r="E269" s="2">
        <v>44373.0</v>
      </c>
      <c r="F269" s="8" t="s">
        <v>74</v>
      </c>
      <c r="G269" s="5">
        <v>3500.0</v>
      </c>
      <c r="H269" s="3">
        <f>IFNA(VLOOKUP(F269,Promocodes!A:E,4,0),"")</f>
        <v>0.15</v>
      </c>
      <c r="I269" s="3">
        <f t="shared" si="1"/>
        <v>5.25</v>
      </c>
      <c r="J269" s="5">
        <f t="shared" si="2"/>
        <v>3494.75</v>
      </c>
      <c r="K269" s="3" t="str">
        <f>IFNA(VLOOKUP(D269,Price!$A$2:$C$18,3,0),"")</f>
        <v>услуга</v>
      </c>
      <c r="L269" s="6">
        <f t="shared" si="3"/>
        <v>6</v>
      </c>
      <c r="M269" s="6">
        <f>IFNA(VLOOKUP(F269,Promocodes!A:B,2,0),"")</f>
        <v>5</v>
      </c>
      <c r="N269" s="3" t="str">
        <f>IFNA(VLOOKUP(M269,Promocodes!G:H,2,0),"")</f>
        <v>Посты в VK</v>
      </c>
      <c r="O269" s="3" t="str">
        <f>IFNA(VLOOKUP(D269,Price!$E$2:$F$4,2,0),"")</f>
        <v/>
      </c>
      <c r="P269" s="7" t="str">
        <f t="shared" si="4"/>
        <v>с промо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ht="15.75" customHeight="1">
      <c r="A270" s="3">
        <v>363.0</v>
      </c>
      <c r="B270" s="1" t="s">
        <v>16</v>
      </c>
      <c r="C270" s="1" t="s">
        <v>17</v>
      </c>
      <c r="D270" s="1" t="s">
        <v>21</v>
      </c>
      <c r="E270" s="2">
        <v>44209.0</v>
      </c>
      <c r="F270" s="3" t="s">
        <v>75</v>
      </c>
      <c r="G270" s="5">
        <v>3500.0</v>
      </c>
      <c r="H270" s="3">
        <f>IFNA(VLOOKUP(F270,Promocodes!A:E,4,0),"")</f>
        <v>20</v>
      </c>
      <c r="I270" s="3">
        <f t="shared" si="1"/>
        <v>700</v>
      </c>
      <c r="J270" s="5">
        <f t="shared" si="2"/>
        <v>2800</v>
      </c>
      <c r="K270" s="3" t="str">
        <f>IFNA(VLOOKUP(D270,Price!$A$2:$C$18,3,0),"")</f>
        <v>услуга</v>
      </c>
      <c r="L270" s="6">
        <f t="shared" si="3"/>
        <v>1</v>
      </c>
      <c r="M270" s="6">
        <f>IFNA(VLOOKUP(F270,Promocodes!A:B,2,0),"")</f>
        <v>6</v>
      </c>
      <c r="N270" s="3" t="str">
        <f>IFNA(VLOOKUP(M270,Promocodes!G:H,2,0),"")</f>
        <v>Реклама в VK</v>
      </c>
      <c r="O270" s="3" t="str">
        <f>IFNA(VLOOKUP(D270,Price!$E$2:$F$4,2,0),"")</f>
        <v/>
      </c>
      <c r="P270" s="7" t="str">
        <f t="shared" si="4"/>
        <v>с промо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ht="15.75" customHeight="1">
      <c r="A271" s="3">
        <v>1505.0</v>
      </c>
      <c r="B271" s="1" t="s">
        <v>16</v>
      </c>
      <c r="C271" s="1" t="s">
        <v>17</v>
      </c>
      <c r="D271" s="1" t="s">
        <v>23</v>
      </c>
      <c r="E271" s="2">
        <v>44248.0</v>
      </c>
      <c r="F271" s="3" t="s">
        <v>75</v>
      </c>
      <c r="G271" s="5">
        <v>5500.0</v>
      </c>
      <c r="H271" s="3">
        <f>IFNA(VLOOKUP(F271,Promocodes!A:E,4,0),"")</f>
        <v>20</v>
      </c>
      <c r="I271" s="3">
        <f t="shared" si="1"/>
        <v>1100</v>
      </c>
      <c r="J271" s="5">
        <f t="shared" si="2"/>
        <v>4400</v>
      </c>
      <c r="K271" s="3" t="str">
        <f>IFNA(VLOOKUP(D271,Price!$A$2:$C$18,3,0),"")</f>
        <v>услуга</v>
      </c>
      <c r="L271" s="6">
        <f t="shared" si="3"/>
        <v>2</v>
      </c>
      <c r="M271" s="6">
        <f>IFNA(VLOOKUP(F271,Promocodes!A:B,2,0),"")</f>
        <v>6</v>
      </c>
      <c r="N271" s="3" t="str">
        <f>IFNA(VLOOKUP(M271,Promocodes!G:H,2,0),"")</f>
        <v>Реклама в VK</v>
      </c>
      <c r="O271" s="3" t="str">
        <f>IFNA(VLOOKUP(D271,Price!$E$2:$F$4,2,0),"")</f>
        <v/>
      </c>
      <c r="P271" s="7" t="str">
        <f t="shared" si="4"/>
        <v>с промо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ht="15.75" customHeight="1">
      <c r="A272" s="3">
        <v>2447.0</v>
      </c>
      <c r="B272" s="1" t="s">
        <v>16</v>
      </c>
      <c r="C272" s="1" t="s">
        <v>17</v>
      </c>
      <c r="D272" s="1" t="s">
        <v>18</v>
      </c>
      <c r="E272" s="2">
        <v>44279.0</v>
      </c>
      <c r="F272" s="3" t="s">
        <v>75</v>
      </c>
      <c r="G272" s="5">
        <v>1000.0</v>
      </c>
      <c r="H272" s="3">
        <f>IFNA(VLOOKUP(F272,Promocodes!A:E,4,0),"")</f>
        <v>20</v>
      </c>
      <c r="I272" s="3">
        <f t="shared" si="1"/>
        <v>200</v>
      </c>
      <c r="J272" s="5">
        <f t="shared" si="2"/>
        <v>800</v>
      </c>
      <c r="K272" s="3" t="str">
        <f>IFNA(VLOOKUP(D272,Price!$A$2:$C$18,3,0),"")</f>
        <v>товар</v>
      </c>
      <c r="L272" s="6">
        <f t="shared" si="3"/>
        <v>3</v>
      </c>
      <c r="M272" s="6">
        <f>IFNA(VLOOKUP(F272,Promocodes!A:B,2,0),"")</f>
        <v>6</v>
      </c>
      <c r="N272" s="3" t="str">
        <f>IFNA(VLOOKUP(M272,Promocodes!G:H,2,0),"")</f>
        <v>Реклама в VK</v>
      </c>
      <c r="O272" s="3">
        <f>IFNA(VLOOKUP(D272,Price!$E$2:$F$4,2,0),"")</f>
        <v>500</v>
      </c>
      <c r="P272" s="7" t="str">
        <f t="shared" si="4"/>
        <v>с промо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ht="15.75" customHeight="1">
      <c r="A273" s="3">
        <v>3188.0</v>
      </c>
      <c r="B273" s="1" t="s">
        <v>16</v>
      </c>
      <c r="C273" s="1" t="s">
        <v>17</v>
      </c>
      <c r="D273" s="1" t="s">
        <v>18</v>
      </c>
      <c r="E273" s="2">
        <v>44306.0</v>
      </c>
      <c r="F273" s="3" t="s">
        <v>75</v>
      </c>
      <c r="G273" s="5">
        <v>1000.0</v>
      </c>
      <c r="H273" s="3">
        <f>IFNA(VLOOKUP(F273,Promocodes!A:E,4,0),"")</f>
        <v>20</v>
      </c>
      <c r="I273" s="3">
        <f t="shared" si="1"/>
        <v>200</v>
      </c>
      <c r="J273" s="5">
        <f t="shared" si="2"/>
        <v>800</v>
      </c>
      <c r="K273" s="3" t="str">
        <f>IFNA(VLOOKUP(D273,Price!$A$2:$C$18,3,0),"")</f>
        <v>товар</v>
      </c>
      <c r="L273" s="6">
        <f t="shared" si="3"/>
        <v>4</v>
      </c>
      <c r="M273" s="6">
        <f>IFNA(VLOOKUP(F273,Promocodes!A:B,2,0),"")</f>
        <v>6</v>
      </c>
      <c r="N273" s="3" t="str">
        <f>IFNA(VLOOKUP(M273,Promocodes!G:H,2,0),"")</f>
        <v>Реклама в VK</v>
      </c>
      <c r="O273" s="3">
        <f>IFNA(VLOOKUP(D273,Price!$E$2:$F$4,2,0),"")</f>
        <v>500</v>
      </c>
      <c r="P273" s="7" t="str">
        <f t="shared" si="4"/>
        <v>с промо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ht="15.75" customHeight="1">
      <c r="A274" s="3">
        <v>3703.0</v>
      </c>
      <c r="B274" s="1" t="s">
        <v>16</v>
      </c>
      <c r="C274" s="1" t="s">
        <v>17</v>
      </c>
      <c r="D274" s="1" t="s">
        <v>21</v>
      </c>
      <c r="E274" s="2">
        <v>44326.0</v>
      </c>
      <c r="F274" s="3" t="s">
        <v>75</v>
      </c>
      <c r="G274" s="5">
        <v>3500.0</v>
      </c>
      <c r="H274" s="3">
        <f>IFNA(VLOOKUP(F274,Promocodes!A:E,4,0),"")</f>
        <v>20</v>
      </c>
      <c r="I274" s="3">
        <f t="shared" si="1"/>
        <v>700</v>
      </c>
      <c r="J274" s="5">
        <f t="shared" si="2"/>
        <v>2800</v>
      </c>
      <c r="K274" s="3" t="str">
        <f>IFNA(VLOOKUP(D274,Price!$A$2:$C$18,3,0),"")</f>
        <v>услуга</v>
      </c>
      <c r="L274" s="6">
        <f t="shared" si="3"/>
        <v>5</v>
      </c>
      <c r="M274" s="6">
        <f>IFNA(VLOOKUP(F274,Promocodes!A:B,2,0),"")</f>
        <v>6</v>
      </c>
      <c r="N274" s="3" t="str">
        <f>IFNA(VLOOKUP(M274,Promocodes!G:H,2,0),"")</f>
        <v>Реклама в VK</v>
      </c>
      <c r="O274" s="3" t="str">
        <f>IFNA(VLOOKUP(D274,Price!$E$2:$F$4,2,0),"")</f>
        <v/>
      </c>
      <c r="P274" s="7" t="str">
        <f t="shared" si="4"/>
        <v>с промо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ht="15.75" customHeight="1">
      <c r="A275" s="3">
        <v>4757.0</v>
      </c>
      <c r="B275" s="1" t="s">
        <v>16</v>
      </c>
      <c r="C275" s="1" t="s">
        <v>17</v>
      </c>
      <c r="D275" s="1" t="s">
        <v>24</v>
      </c>
      <c r="E275" s="2">
        <v>44364.0</v>
      </c>
      <c r="F275" s="8" t="s">
        <v>75</v>
      </c>
      <c r="G275" s="5">
        <v>4500.0</v>
      </c>
      <c r="H275" s="3">
        <f>IFNA(VLOOKUP(F275,Promocodes!A:E,4,0),"")</f>
        <v>20</v>
      </c>
      <c r="I275" s="3">
        <f t="shared" si="1"/>
        <v>900</v>
      </c>
      <c r="J275" s="5">
        <f t="shared" si="2"/>
        <v>3600</v>
      </c>
      <c r="K275" s="3" t="str">
        <f>IFNA(VLOOKUP(D275,Price!$A$2:$C$18,3,0),"")</f>
        <v>услуга</v>
      </c>
      <c r="L275" s="6">
        <f t="shared" si="3"/>
        <v>6</v>
      </c>
      <c r="M275" s="6">
        <f>IFNA(VLOOKUP(F275,Promocodes!A:B,2,0),"")</f>
        <v>6</v>
      </c>
      <c r="N275" s="3" t="str">
        <f>IFNA(VLOOKUP(M275,Promocodes!G:H,2,0),"")</f>
        <v>Реклама в VK</v>
      </c>
      <c r="O275" s="3" t="str">
        <f>IFNA(VLOOKUP(D275,Price!$E$2:$F$4,2,0),"")</f>
        <v/>
      </c>
      <c r="P275" s="7" t="str">
        <f t="shared" si="4"/>
        <v>с промо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ht="15.75" customHeight="1">
      <c r="A276" s="3">
        <v>776.0</v>
      </c>
      <c r="B276" s="1" t="s">
        <v>16</v>
      </c>
      <c r="C276" s="1" t="s">
        <v>17</v>
      </c>
      <c r="D276" s="1" t="s">
        <v>23</v>
      </c>
      <c r="E276" s="2">
        <v>44224.0</v>
      </c>
      <c r="F276" s="3" t="s">
        <v>76</v>
      </c>
      <c r="G276" s="5">
        <v>5500.0</v>
      </c>
      <c r="H276" s="3">
        <f>IFNA(VLOOKUP(F276,Promocodes!A:E,4,0),"")</f>
        <v>0.15</v>
      </c>
      <c r="I276" s="3">
        <f t="shared" si="1"/>
        <v>8.25</v>
      </c>
      <c r="J276" s="5">
        <f t="shared" si="2"/>
        <v>5491.75</v>
      </c>
      <c r="K276" s="3" t="str">
        <f>IFNA(VLOOKUP(D276,Price!$A$2:$C$18,3,0),"")</f>
        <v>услуга</v>
      </c>
      <c r="L276" s="6">
        <f t="shared" si="3"/>
        <v>1</v>
      </c>
      <c r="M276" s="6">
        <f>IFNA(VLOOKUP(F276,Promocodes!A:B,2,0),"")</f>
        <v>5</v>
      </c>
      <c r="N276" s="3" t="str">
        <f>IFNA(VLOOKUP(M276,Promocodes!G:H,2,0),"")</f>
        <v>Посты в VK</v>
      </c>
      <c r="O276" s="3" t="str">
        <f>IFNA(VLOOKUP(D276,Price!$E$2:$F$4,2,0),"")</f>
        <v/>
      </c>
      <c r="P276" s="7" t="str">
        <f t="shared" si="4"/>
        <v>с промо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ht="15.75" customHeight="1">
      <c r="A277" s="3">
        <v>1806.0</v>
      </c>
      <c r="B277" s="1" t="s">
        <v>16</v>
      </c>
      <c r="C277" s="1" t="s">
        <v>17</v>
      </c>
      <c r="D277" s="1" t="s">
        <v>25</v>
      </c>
      <c r="E277" s="2">
        <v>44258.0</v>
      </c>
      <c r="F277" s="3" t="s">
        <v>76</v>
      </c>
      <c r="G277" s="5">
        <v>300.0</v>
      </c>
      <c r="H277" s="3">
        <f>IFNA(VLOOKUP(F277,Promocodes!A:E,4,0),"")</f>
        <v>0.15</v>
      </c>
      <c r="I277" s="3">
        <f t="shared" si="1"/>
        <v>0.45</v>
      </c>
      <c r="J277" s="5">
        <f t="shared" si="2"/>
        <v>299.55</v>
      </c>
      <c r="K277" s="3" t="str">
        <f>IFNA(VLOOKUP(D277,Price!$A$2:$C$18,3,0),"")</f>
        <v>товар</v>
      </c>
      <c r="L277" s="6">
        <f t="shared" si="3"/>
        <v>3</v>
      </c>
      <c r="M277" s="6">
        <f>IFNA(VLOOKUP(F277,Promocodes!A:B,2,0),"")</f>
        <v>5</v>
      </c>
      <c r="N277" s="3" t="str">
        <f>IFNA(VLOOKUP(M277,Promocodes!G:H,2,0),"")</f>
        <v>Посты в VK</v>
      </c>
      <c r="O277" s="3">
        <f>IFNA(VLOOKUP(D277,Price!$E$2:$F$4,2,0),"")</f>
        <v>150</v>
      </c>
      <c r="P277" s="7" t="str">
        <f t="shared" si="4"/>
        <v>с промо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ht="15.75" customHeight="1">
      <c r="A278" s="3">
        <v>4999.0</v>
      </c>
      <c r="B278" s="1" t="s">
        <v>16</v>
      </c>
      <c r="C278" s="1" t="s">
        <v>22</v>
      </c>
      <c r="D278" s="1" t="s">
        <v>24</v>
      </c>
      <c r="E278" s="2">
        <v>44372.0</v>
      </c>
      <c r="F278" s="8" t="s">
        <v>76</v>
      </c>
      <c r="G278" s="5">
        <v>4500.0</v>
      </c>
      <c r="H278" s="3">
        <f>IFNA(VLOOKUP(F278,Promocodes!A:E,4,0),"")</f>
        <v>0.15</v>
      </c>
      <c r="I278" s="3">
        <f t="shared" si="1"/>
        <v>6.75</v>
      </c>
      <c r="J278" s="5">
        <f t="shared" si="2"/>
        <v>4493.25</v>
      </c>
      <c r="K278" s="3" t="str">
        <f>IFNA(VLOOKUP(D278,Price!$A$2:$C$18,3,0),"")</f>
        <v>услуга</v>
      </c>
      <c r="L278" s="6">
        <f t="shared" si="3"/>
        <v>6</v>
      </c>
      <c r="M278" s="6">
        <f>IFNA(VLOOKUP(F278,Promocodes!A:B,2,0),"")</f>
        <v>5</v>
      </c>
      <c r="N278" s="3" t="str">
        <f>IFNA(VLOOKUP(M278,Promocodes!G:H,2,0),"")</f>
        <v>Посты в VK</v>
      </c>
      <c r="O278" s="3" t="str">
        <f>IFNA(VLOOKUP(D278,Price!$E$2:$F$4,2,0),"")</f>
        <v/>
      </c>
      <c r="P278" s="7" t="str">
        <f t="shared" si="4"/>
        <v>с промо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ht="15.75" customHeight="1">
      <c r="A279" s="3">
        <v>351.0</v>
      </c>
      <c r="B279" s="1" t="s">
        <v>16</v>
      </c>
      <c r="C279" s="1" t="s">
        <v>17</v>
      </c>
      <c r="D279" s="1" t="s">
        <v>24</v>
      </c>
      <c r="E279" s="2">
        <v>44209.0</v>
      </c>
      <c r="F279" s="3" t="s">
        <v>77</v>
      </c>
      <c r="G279" s="5">
        <v>4500.0</v>
      </c>
      <c r="H279" s="3">
        <f>IFNA(VLOOKUP(F279,Promocodes!A:E,4,0),"")</f>
        <v>15</v>
      </c>
      <c r="I279" s="3">
        <f t="shared" si="1"/>
        <v>675</v>
      </c>
      <c r="J279" s="5">
        <f t="shared" si="2"/>
        <v>3825</v>
      </c>
      <c r="K279" s="3" t="str">
        <f>IFNA(VLOOKUP(D279,Price!$A$2:$C$18,3,0),"")</f>
        <v>услуга</v>
      </c>
      <c r="L279" s="6">
        <f t="shared" si="3"/>
        <v>1</v>
      </c>
      <c r="M279" s="6">
        <f>IFNA(VLOOKUP(F279,Promocodes!A:B,2,0),"")</f>
        <v>7</v>
      </c>
      <c r="N279" s="3" t="str">
        <f>IFNA(VLOOKUP(M279,Promocodes!G:H,2,0),"")</f>
        <v>Сторис в VK</v>
      </c>
      <c r="O279" s="3" t="str">
        <f>IFNA(VLOOKUP(D279,Price!$E$2:$F$4,2,0),"")</f>
        <v/>
      </c>
      <c r="P279" s="7" t="str">
        <f t="shared" si="4"/>
        <v>с промо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ht="15.75" customHeight="1">
      <c r="A280" s="3">
        <v>1496.0</v>
      </c>
      <c r="B280" s="1" t="s">
        <v>16</v>
      </c>
      <c r="C280" s="1" t="s">
        <v>17</v>
      </c>
      <c r="D280" s="1" t="s">
        <v>24</v>
      </c>
      <c r="E280" s="2">
        <v>44248.0</v>
      </c>
      <c r="F280" s="3" t="s">
        <v>77</v>
      </c>
      <c r="G280" s="5">
        <v>4500.0</v>
      </c>
      <c r="H280" s="3">
        <f>IFNA(VLOOKUP(F280,Promocodes!A:E,4,0),"")</f>
        <v>15</v>
      </c>
      <c r="I280" s="3">
        <f t="shared" si="1"/>
        <v>675</v>
      </c>
      <c r="J280" s="5">
        <f t="shared" si="2"/>
        <v>3825</v>
      </c>
      <c r="K280" s="3" t="str">
        <f>IFNA(VLOOKUP(D280,Price!$A$2:$C$18,3,0),"")</f>
        <v>услуга</v>
      </c>
      <c r="L280" s="6">
        <f t="shared" si="3"/>
        <v>2</v>
      </c>
      <c r="M280" s="6">
        <f>IFNA(VLOOKUP(F280,Promocodes!A:B,2,0),"")</f>
        <v>7</v>
      </c>
      <c r="N280" s="3" t="str">
        <f>IFNA(VLOOKUP(M280,Promocodes!G:H,2,0),"")</f>
        <v>Сторис в VK</v>
      </c>
      <c r="O280" s="3" t="str">
        <f>IFNA(VLOOKUP(D280,Price!$E$2:$F$4,2,0),"")</f>
        <v/>
      </c>
      <c r="P280" s="7" t="str">
        <f t="shared" si="4"/>
        <v>с промо</v>
      </c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ht="15.75" customHeight="1">
      <c r="A281" s="3">
        <v>2373.0</v>
      </c>
      <c r="B281" s="1" t="s">
        <v>16</v>
      </c>
      <c r="C281" s="1" t="s">
        <v>17</v>
      </c>
      <c r="D281" s="1" t="s">
        <v>23</v>
      </c>
      <c r="E281" s="2">
        <v>44277.0</v>
      </c>
      <c r="F281" s="3" t="s">
        <v>77</v>
      </c>
      <c r="G281" s="5">
        <v>5500.0</v>
      </c>
      <c r="H281" s="3">
        <f>IFNA(VLOOKUP(F281,Promocodes!A:E,4,0),"")</f>
        <v>15</v>
      </c>
      <c r="I281" s="3">
        <f t="shared" si="1"/>
        <v>825</v>
      </c>
      <c r="J281" s="5">
        <f t="shared" si="2"/>
        <v>4675</v>
      </c>
      <c r="K281" s="3" t="str">
        <f>IFNA(VLOOKUP(D281,Price!$A$2:$C$18,3,0),"")</f>
        <v>услуга</v>
      </c>
      <c r="L281" s="6">
        <f t="shared" si="3"/>
        <v>3</v>
      </c>
      <c r="M281" s="6">
        <f>IFNA(VLOOKUP(F281,Promocodes!A:B,2,0),"")</f>
        <v>7</v>
      </c>
      <c r="N281" s="3" t="str">
        <f>IFNA(VLOOKUP(M281,Promocodes!G:H,2,0),"")</f>
        <v>Сторис в VK</v>
      </c>
      <c r="O281" s="3" t="str">
        <f>IFNA(VLOOKUP(D281,Price!$E$2:$F$4,2,0),"")</f>
        <v/>
      </c>
      <c r="P281" s="7" t="str">
        <f t="shared" si="4"/>
        <v>с промо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ht="15.75" customHeight="1">
      <c r="A282" s="3">
        <v>3114.0</v>
      </c>
      <c r="B282" s="1" t="s">
        <v>16</v>
      </c>
      <c r="C282" s="1" t="s">
        <v>17</v>
      </c>
      <c r="D282" s="1" t="s">
        <v>23</v>
      </c>
      <c r="E282" s="2">
        <v>44304.0</v>
      </c>
      <c r="F282" s="3" t="s">
        <v>77</v>
      </c>
      <c r="G282" s="5">
        <v>5500.0</v>
      </c>
      <c r="H282" s="3">
        <f>IFNA(VLOOKUP(F282,Promocodes!A:E,4,0),"")</f>
        <v>15</v>
      </c>
      <c r="I282" s="3">
        <f t="shared" si="1"/>
        <v>825</v>
      </c>
      <c r="J282" s="5">
        <f t="shared" si="2"/>
        <v>4675</v>
      </c>
      <c r="K282" s="3" t="str">
        <f>IFNA(VLOOKUP(D282,Price!$A$2:$C$18,3,0),"")</f>
        <v>услуга</v>
      </c>
      <c r="L282" s="6">
        <f t="shared" si="3"/>
        <v>4</v>
      </c>
      <c r="M282" s="6">
        <f>IFNA(VLOOKUP(F282,Promocodes!A:B,2,0),"")</f>
        <v>7</v>
      </c>
      <c r="N282" s="3" t="str">
        <f>IFNA(VLOOKUP(M282,Promocodes!G:H,2,0),"")</f>
        <v>Сторис в VK</v>
      </c>
      <c r="O282" s="3" t="str">
        <f>IFNA(VLOOKUP(D282,Price!$E$2:$F$4,2,0),"")</f>
        <v/>
      </c>
      <c r="P282" s="7" t="str">
        <f t="shared" si="4"/>
        <v>с промо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ht="15.75" customHeight="1">
      <c r="A283" s="3">
        <v>3686.0</v>
      </c>
      <c r="B283" s="1" t="s">
        <v>16</v>
      </c>
      <c r="C283" s="1" t="s">
        <v>22</v>
      </c>
      <c r="D283" s="1" t="s">
        <v>24</v>
      </c>
      <c r="E283" s="2">
        <v>44326.0</v>
      </c>
      <c r="F283" s="3" t="s">
        <v>77</v>
      </c>
      <c r="G283" s="5">
        <v>4500.0</v>
      </c>
      <c r="H283" s="3">
        <f>IFNA(VLOOKUP(F283,Promocodes!A:E,4,0),"")</f>
        <v>15</v>
      </c>
      <c r="I283" s="3">
        <f t="shared" si="1"/>
        <v>675</v>
      </c>
      <c r="J283" s="5">
        <f t="shared" si="2"/>
        <v>3825</v>
      </c>
      <c r="K283" s="3" t="str">
        <f>IFNA(VLOOKUP(D283,Price!$A$2:$C$18,3,0),"")</f>
        <v>услуга</v>
      </c>
      <c r="L283" s="6">
        <f t="shared" si="3"/>
        <v>5</v>
      </c>
      <c r="M283" s="6">
        <f>IFNA(VLOOKUP(F283,Promocodes!A:B,2,0),"")</f>
        <v>7</v>
      </c>
      <c r="N283" s="3" t="str">
        <f>IFNA(VLOOKUP(M283,Promocodes!G:H,2,0),"")</f>
        <v>Сторис в VK</v>
      </c>
      <c r="O283" s="3" t="str">
        <f>IFNA(VLOOKUP(D283,Price!$E$2:$F$4,2,0),"")</f>
        <v/>
      </c>
      <c r="P283" s="7" t="str">
        <f t="shared" si="4"/>
        <v>с промо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ht="15.75" customHeight="1">
      <c r="A284" s="3">
        <v>4737.0</v>
      </c>
      <c r="B284" s="1" t="s">
        <v>16</v>
      </c>
      <c r="C284" s="1" t="s">
        <v>17</v>
      </c>
      <c r="D284" s="1" t="s">
        <v>23</v>
      </c>
      <c r="E284" s="2">
        <v>44363.0</v>
      </c>
      <c r="F284" s="8" t="s">
        <v>77</v>
      </c>
      <c r="G284" s="5">
        <v>5500.0</v>
      </c>
      <c r="H284" s="3">
        <f>IFNA(VLOOKUP(F284,Promocodes!A:E,4,0),"")</f>
        <v>15</v>
      </c>
      <c r="I284" s="3">
        <f t="shared" si="1"/>
        <v>825</v>
      </c>
      <c r="J284" s="5">
        <f t="shared" si="2"/>
        <v>4675</v>
      </c>
      <c r="K284" s="3" t="str">
        <f>IFNA(VLOOKUP(D284,Price!$A$2:$C$18,3,0),"")</f>
        <v>услуга</v>
      </c>
      <c r="L284" s="6">
        <f t="shared" si="3"/>
        <v>6</v>
      </c>
      <c r="M284" s="6">
        <f>IFNA(VLOOKUP(F284,Promocodes!A:B,2,0),"")</f>
        <v>7</v>
      </c>
      <c r="N284" s="3" t="str">
        <f>IFNA(VLOOKUP(M284,Promocodes!G:H,2,0),"")</f>
        <v>Сторис в VK</v>
      </c>
      <c r="O284" s="3" t="str">
        <f>IFNA(VLOOKUP(D284,Price!$E$2:$F$4,2,0),"")</f>
        <v/>
      </c>
      <c r="P284" s="7" t="str">
        <f t="shared" si="4"/>
        <v>с промо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ht="15.75" customHeight="1">
      <c r="A285" s="3">
        <v>955.0</v>
      </c>
      <c r="B285" s="1" t="s">
        <v>16</v>
      </c>
      <c r="C285" s="1" t="s">
        <v>17</v>
      </c>
      <c r="D285" s="1" t="s">
        <v>24</v>
      </c>
      <c r="E285" s="2">
        <v>44230.0</v>
      </c>
      <c r="F285" s="3" t="s">
        <v>78</v>
      </c>
      <c r="G285" s="5">
        <v>4500.0</v>
      </c>
      <c r="H285" s="3">
        <f>IFNA(VLOOKUP(F285,Promocodes!A:E,4,0),"")</f>
        <v>0.15</v>
      </c>
      <c r="I285" s="3">
        <f t="shared" si="1"/>
        <v>6.75</v>
      </c>
      <c r="J285" s="5">
        <f t="shared" si="2"/>
        <v>4493.25</v>
      </c>
      <c r="K285" s="3" t="str">
        <f>IFNA(VLOOKUP(D285,Price!$A$2:$C$18,3,0),"")</f>
        <v>услуга</v>
      </c>
      <c r="L285" s="6">
        <f t="shared" si="3"/>
        <v>2</v>
      </c>
      <c r="M285" s="6">
        <f>IFNA(VLOOKUP(F285,Promocodes!A:B,2,0),"")</f>
        <v>5</v>
      </c>
      <c r="N285" s="3" t="str">
        <f>IFNA(VLOOKUP(M285,Promocodes!G:H,2,0),"")</f>
        <v>Посты в VK</v>
      </c>
      <c r="O285" s="3" t="str">
        <f>IFNA(VLOOKUP(D285,Price!$E$2:$F$4,2,0),"")</f>
        <v/>
      </c>
      <c r="P285" s="7" t="str">
        <f t="shared" si="4"/>
        <v>с промо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ht="15.75" customHeight="1">
      <c r="A286" s="3">
        <v>1892.0</v>
      </c>
      <c r="B286" s="1" t="s">
        <v>16</v>
      </c>
      <c r="C286" s="1" t="s">
        <v>17</v>
      </c>
      <c r="D286" s="1" t="s">
        <v>21</v>
      </c>
      <c r="E286" s="2">
        <v>44261.0</v>
      </c>
      <c r="F286" s="3" t="s">
        <v>78</v>
      </c>
      <c r="G286" s="5">
        <v>3500.0</v>
      </c>
      <c r="H286" s="3">
        <f>IFNA(VLOOKUP(F286,Promocodes!A:E,4,0),"")</f>
        <v>0.15</v>
      </c>
      <c r="I286" s="3">
        <f t="shared" si="1"/>
        <v>5.25</v>
      </c>
      <c r="J286" s="5">
        <f t="shared" si="2"/>
        <v>3494.75</v>
      </c>
      <c r="K286" s="3" t="str">
        <f>IFNA(VLOOKUP(D286,Price!$A$2:$C$18,3,0),"")</f>
        <v>услуга</v>
      </c>
      <c r="L286" s="6">
        <f t="shared" si="3"/>
        <v>3</v>
      </c>
      <c r="M286" s="6">
        <f>IFNA(VLOOKUP(F286,Promocodes!A:B,2,0),"")</f>
        <v>5</v>
      </c>
      <c r="N286" s="3" t="str">
        <f>IFNA(VLOOKUP(M286,Promocodes!G:H,2,0),"")</f>
        <v>Посты в VK</v>
      </c>
      <c r="O286" s="3" t="str">
        <f>IFNA(VLOOKUP(D286,Price!$E$2:$F$4,2,0),"")</f>
        <v/>
      </c>
      <c r="P286" s="7" t="str">
        <f t="shared" si="4"/>
        <v>с промо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ht="15.75" customHeight="1">
      <c r="A287" s="3">
        <v>2658.0</v>
      </c>
      <c r="B287" s="1" t="s">
        <v>16</v>
      </c>
      <c r="C287" s="1" t="s">
        <v>17</v>
      </c>
      <c r="D287" s="1" t="s">
        <v>24</v>
      </c>
      <c r="E287" s="2">
        <v>44286.0</v>
      </c>
      <c r="F287" s="3" t="s">
        <v>78</v>
      </c>
      <c r="G287" s="5">
        <v>4500.0</v>
      </c>
      <c r="H287" s="3">
        <f>IFNA(VLOOKUP(F287,Promocodes!A:E,4,0),"")</f>
        <v>0.15</v>
      </c>
      <c r="I287" s="3">
        <f t="shared" si="1"/>
        <v>6.75</v>
      </c>
      <c r="J287" s="5">
        <f t="shared" si="2"/>
        <v>4493.25</v>
      </c>
      <c r="K287" s="3" t="str">
        <f>IFNA(VLOOKUP(D287,Price!$A$2:$C$18,3,0),"")</f>
        <v>услуга</v>
      </c>
      <c r="L287" s="6">
        <f t="shared" si="3"/>
        <v>3</v>
      </c>
      <c r="M287" s="6">
        <f>IFNA(VLOOKUP(F287,Promocodes!A:B,2,0),"")</f>
        <v>5</v>
      </c>
      <c r="N287" s="3" t="str">
        <f>IFNA(VLOOKUP(M287,Promocodes!G:H,2,0),"")</f>
        <v>Посты в VK</v>
      </c>
      <c r="O287" s="3" t="str">
        <f>IFNA(VLOOKUP(D287,Price!$E$2:$F$4,2,0),"")</f>
        <v/>
      </c>
      <c r="P287" s="7" t="str">
        <f t="shared" si="4"/>
        <v>с промо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ht="15.75" customHeight="1">
      <c r="A288" s="3">
        <v>3979.0</v>
      </c>
      <c r="B288" s="1" t="s">
        <v>16</v>
      </c>
      <c r="C288" s="1" t="s">
        <v>17</v>
      </c>
      <c r="D288" s="1" t="s">
        <v>21</v>
      </c>
      <c r="E288" s="2">
        <v>44337.0</v>
      </c>
      <c r="F288" s="3" t="s">
        <v>78</v>
      </c>
      <c r="G288" s="5">
        <v>3500.0</v>
      </c>
      <c r="H288" s="3">
        <f>IFNA(VLOOKUP(F288,Promocodes!A:E,4,0),"")</f>
        <v>0.15</v>
      </c>
      <c r="I288" s="3">
        <f t="shared" si="1"/>
        <v>5.25</v>
      </c>
      <c r="J288" s="5">
        <f t="shared" si="2"/>
        <v>3494.75</v>
      </c>
      <c r="K288" s="3" t="str">
        <f>IFNA(VLOOKUP(D288,Price!$A$2:$C$18,3,0),"")</f>
        <v>услуга</v>
      </c>
      <c r="L288" s="6">
        <f t="shared" si="3"/>
        <v>5</v>
      </c>
      <c r="M288" s="6">
        <f>IFNA(VLOOKUP(F288,Promocodes!A:B,2,0),"")</f>
        <v>5</v>
      </c>
      <c r="N288" s="3" t="str">
        <f>IFNA(VLOOKUP(M288,Promocodes!G:H,2,0),"")</f>
        <v>Посты в VK</v>
      </c>
      <c r="O288" s="3" t="str">
        <f>IFNA(VLOOKUP(D288,Price!$E$2:$F$4,2,0),"")</f>
        <v/>
      </c>
      <c r="P288" s="7" t="str">
        <f t="shared" si="4"/>
        <v>с промо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ht="15.75" customHeight="1">
      <c r="A289" s="3">
        <v>5108.0</v>
      </c>
      <c r="B289" s="1" t="s">
        <v>16</v>
      </c>
      <c r="C289" s="1" t="s">
        <v>17</v>
      </c>
      <c r="D289" s="1" t="s">
        <v>23</v>
      </c>
      <c r="E289" s="2">
        <v>44375.0</v>
      </c>
      <c r="F289" s="8" t="s">
        <v>78</v>
      </c>
      <c r="G289" s="5">
        <v>5500.0</v>
      </c>
      <c r="H289" s="3">
        <f>IFNA(VLOOKUP(F289,Promocodes!A:E,4,0),"")</f>
        <v>0.15</v>
      </c>
      <c r="I289" s="3">
        <f t="shared" si="1"/>
        <v>8.25</v>
      </c>
      <c r="J289" s="5">
        <f t="shared" si="2"/>
        <v>5491.75</v>
      </c>
      <c r="K289" s="3" t="str">
        <f>IFNA(VLOOKUP(D289,Price!$A$2:$C$18,3,0),"")</f>
        <v>услуга</v>
      </c>
      <c r="L289" s="6">
        <f t="shared" si="3"/>
        <v>6</v>
      </c>
      <c r="M289" s="6">
        <f>IFNA(VLOOKUP(F289,Promocodes!A:B,2,0),"")</f>
        <v>5</v>
      </c>
      <c r="N289" s="3" t="str">
        <f>IFNA(VLOOKUP(M289,Promocodes!G:H,2,0),"")</f>
        <v>Посты в VK</v>
      </c>
      <c r="O289" s="3" t="str">
        <f>IFNA(VLOOKUP(D289,Price!$E$2:$F$4,2,0),"")</f>
        <v/>
      </c>
      <c r="P289" s="7" t="str">
        <f t="shared" si="4"/>
        <v>с промо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ht="15.75" customHeight="1">
      <c r="A290" s="3">
        <v>650.0</v>
      </c>
      <c r="B290" s="1" t="s">
        <v>16</v>
      </c>
      <c r="C290" s="1" t="s">
        <v>17</v>
      </c>
      <c r="D290" s="1" t="s">
        <v>23</v>
      </c>
      <c r="E290" s="2">
        <v>44220.0</v>
      </c>
      <c r="F290" s="3" t="s">
        <v>79</v>
      </c>
      <c r="G290" s="5">
        <v>5500.0</v>
      </c>
      <c r="H290" s="3">
        <f>IFNA(VLOOKUP(F290,Promocodes!A:E,4,0),"")</f>
        <v>5</v>
      </c>
      <c r="I290" s="3">
        <f t="shared" si="1"/>
        <v>275</v>
      </c>
      <c r="J290" s="5">
        <f t="shared" si="2"/>
        <v>5225</v>
      </c>
      <c r="K290" s="3" t="str">
        <f>IFNA(VLOOKUP(D290,Price!$A$2:$C$18,3,0),"")</f>
        <v>услуга</v>
      </c>
      <c r="L290" s="6">
        <f t="shared" si="3"/>
        <v>1</v>
      </c>
      <c r="M290" s="6">
        <f>IFNA(VLOOKUP(F290,Promocodes!A:B,2,0),"")</f>
        <v>3</v>
      </c>
      <c r="N290" s="3" t="str">
        <f>IFNA(VLOOKUP(M290,Promocodes!G:H,2,0),"")</f>
        <v>Поисковые запросы в Яндексе</v>
      </c>
      <c r="O290" s="3" t="str">
        <f>IFNA(VLOOKUP(D290,Price!$E$2:$F$4,2,0),"")</f>
        <v/>
      </c>
      <c r="P290" s="7" t="str">
        <f t="shared" si="4"/>
        <v>с промо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ht="15.75" customHeight="1">
      <c r="A291" s="3">
        <v>1658.0</v>
      </c>
      <c r="B291" s="1" t="s">
        <v>16</v>
      </c>
      <c r="C291" s="1" t="s">
        <v>17</v>
      </c>
      <c r="D291" s="1" t="s">
        <v>21</v>
      </c>
      <c r="E291" s="2">
        <v>44253.0</v>
      </c>
      <c r="F291" s="3" t="s">
        <v>79</v>
      </c>
      <c r="G291" s="5">
        <v>3500.0</v>
      </c>
      <c r="H291" s="3">
        <f>IFNA(VLOOKUP(F291,Promocodes!A:E,4,0),"")</f>
        <v>5</v>
      </c>
      <c r="I291" s="3">
        <f t="shared" si="1"/>
        <v>175</v>
      </c>
      <c r="J291" s="5">
        <f t="shared" si="2"/>
        <v>3325</v>
      </c>
      <c r="K291" s="3" t="str">
        <f>IFNA(VLOOKUP(D291,Price!$A$2:$C$18,3,0),"")</f>
        <v>услуга</v>
      </c>
      <c r="L291" s="6">
        <f t="shared" si="3"/>
        <v>2</v>
      </c>
      <c r="M291" s="6">
        <f>IFNA(VLOOKUP(F291,Promocodes!A:B,2,0),"")</f>
        <v>3</v>
      </c>
      <c r="N291" s="3" t="str">
        <f>IFNA(VLOOKUP(M291,Promocodes!G:H,2,0),"")</f>
        <v>Поисковые запросы в Яндексе</v>
      </c>
      <c r="O291" s="3" t="str">
        <f>IFNA(VLOOKUP(D291,Price!$E$2:$F$4,2,0),"")</f>
        <v/>
      </c>
      <c r="P291" s="7" t="str">
        <f t="shared" si="4"/>
        <v>с промо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ht="15.75" customHeight="1">
      <c r="A292" s="3">
        <v>1714.0</v>
      </c>
      <c r="B292" s="1" t="s">
        <v>16</v>
      </c>
      <c r="C292" s="1" t="s">
        <v>17</v>
      </c>
      <c r="D292" s="1" t="s">
        <v>21</v>
      </c>
      <c r="E292" s="2">
        <v>44255.0</v>
      </c>
      <c r="F292" s="3" t="s">
        <v>79</v>
      </c>
      <c r="G292" s="5">
        <v>3500.0</v>
      </c>
      <c r="H292" s="3">
        <f>IFNA(VLOOKUP(F292,Promocodes!A:E,4,0),"")</f>
        <v>5</v>
      </c>
      <c r="I292" s="3">
        <f t="shared" si="1"/>
        <v>175</v>
      </c>
      <c r="J292" s="5">
        <f t="shared" si="2"/>
        <v>3325</v>
      </c>
      <c r="K292" s="3" t="str">
        <f>IFNA(VLOOKUP(D292,Price!$A$2:$C$18,3,0),"")</f>
        <v>услуга</v>
      </c>
      <c r="L292" s="6">
        <f t="shared" si="3"/>
        <v>2</v>
      </c>
      <c r="M292" s="6">
        <f>IFNA(VLOOKUP(F292,Promocodes!A:B,2,0),"")</f>
        <v>3</v>
      </c>
      <c r="N292" s="3" t="str">
        <f>IFNA(VLOOKUP(M292,Promocodes!G:H,2,0),"")</f>
        <v>Поисковые запросы в Яндексе</v>
      </c>
      <c r="O292" s="3" t="str">
        <f>IFNA(VLOOKUP(D292,Price!$E$2:$F$4,2,0),"")</f>
        <v/>
      </c>
      <c r="P292" s="7" t="str">
        <f t="shared" si="4"/>
        <v>с промо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ht="15.75" customHeight="1">
      <c r="A293" s="3">
        <v>3355.0</v>
      </c>
      <c r="B293" s="1" t="s">
        <v>16</v>
      </c>
      <c r="C293" s="1" t="s">
        <v>17</v>
      </c>
      <c r="D293" s="1" t="s">
        <v>23</v>
      </c>
      <c r="E293" s="2">
        <v>44313.0</v>
      </c>
      <c r="F293" s="3" t="s">
        <v>79</v>
      </c>
      <c r="G293" s="5">
        <v>5500.0</v>
      </c>
      <c r="H293" s="3">
        <f>IFNA(VLOOKUP(F293,Promocodes!A:E,4,0),"")</f>
        <v>5</v>
      </c>
      <c r="I293" s="3">
        <f t="shared" si="1"/>
        <v>275</v>
      </c>
      <c r="J293" s="5">
        <f t="shared" si="2"/>
        <v>5225</v>
      </c>
      <c r="K293" s="3" t="str">
        <f>IFNA(VLOOKUP(D293,Price!$A$2:$C$18,3,0),"")</f>
        <v>услуга</v>
      </c>
      <c r="L293" s="6">
        <f t="shared" si="3"/>
        <v>4</v>
      </c>
      <c r="M293" s="6">
        <f>IFNA(VLOOKUP(F293,Promocodes!A:B,2,0),"")</f>
        <v>3</v>
      </c>
      <c r="N293" s="3" t="str">
        <f>IFNA(VLOOKUP(M293,Promocodes!G:H,2,0),"")</f>
        <v>Поисковые запросы в Яндексе</v>
      </c>
      <c r="O293" s="3" t="str">
        <f>IFNA(VLOOKUP(D293,Price!$E$2:$F$4,2,0),"")</f>
        <v/>
      </c>
      <c r="P293" s="7" t="str">
        <f t="shared" si="4"/>
        <v>с промо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ht="15.75" customHeight="1">
      <c r="A294" s="3">
        <v>3431.0</v>
      </c>
      <c r="B294" s="1" t="s">
        <v>16</v>
      </c>
      <c r="C294" s="1" t="s">
        <v>17</v>
      </c>
      <c r="D294" s="1" t="s">
        <v>25</v>
      </c>
      <c r="E294" s="2">
        <v>44316.0</v>
      </c>
      <c r="F294" s="3" t="s">
        <v>79</v>
      </c>
      <c r="G294" s="5">
        <v>300.0</v>
      </c>
      <c r="H294" s="3">
        <f>IFNA(VLOOKUP(F294,Promocodes!A:E,4,0),"")</f>
        <v>5</v>
      </c>
      <c r="I294" s="3">
        <f t="shared" si="1"/>
        <v>15</v>
      </c>
      <c r="J294" s="5">
        <f t="shared" si="2"/>
        <v>285</v>
      </c>
      <c r="K294" s="3" t="str">
        <f>IFNA(VLOOKUP(D294,Price!$A$2:$C$18,3,0),"")</f>
        <v>товар</v>
      </c>
      <c r="L294" s="6">
        <f t="shared" si="3"/>
        <v>4</v>
      </c>
      <c r="M294" s="6">
        <f>IFNA(VLOOKUP(F294,Promocodes!A:B,2,0),"")</f>
        <v>3</v>
      </c>
      <c r="N294" s="3" t="str">
        <f>IFNA(VLOOKUP(M294,Promocodes!G:H,2,0),"")</f>
        <v>Поисковые запросы в Яндексе</v>
      </c>
      <c r="O294" s="3">
        <f>IFNA(VLOOKUP(D294,Price!$E$2:$F$4,2,0),"")</f>
        <v>150</v>
      </c>
      <c r="P294" s="7" t="str">
        <f t="shared" si="4"/>
        <v>с промо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ht="15.75" customHeight="1">
      <c r="A295" s="3">
        <v>4901.0</v>
      </c>
      <c r="B295" s="1" t="s">
        <v>16</v>
      </c>
      <c r="C295" s="1" t="s">
        <v>22</v>
      </c>
      <c r="D295" s="1" t="s">
        <v>21</v>
      </c>
      <c r="E295" s="2">
        <v>44369.0</v>
      </c>
      <c r="F295" s="8" t="s">
        <v>79</v>
      </c>
      <c r="G295" s="5">
        <v>3500.0</v>
      </c>
      <c r="H295" s="3">
        <f>IFNA(VLOOKUP(F295,Promocodes!A:E,4,0),"")</f>
        <v>5</v>
      </c>
      <c r="I295" s="3">
        <f t="shared" si="1"/>
        <v>175</v>
      </c>
      <c r="J295" s="5">
        <f t="shared" si="2"/>
        <v>3325</v>
      </c>
      <c r="K295" s="3" t="str">
        <f>IFNA(VLOOKUP(D295,Price!$A$2:$C$18,3,0),"")</f>
        <v>услуга</v>
      </c>
      <c r="L295" s="6">
        <f t="shared" si="3"/>
        <v>6</v>
      </c>
      <c r="M295" s="6">
        <f>IFNA(VLOOKUP(F295,Promocodes!A:B,2,0),"")</f>
        <v>3</v>
      </c>
      <c r="N295" s="3" t="str">
        <f>IFNA(VLOOKUP(M295,Promocodes!G:H,2,0),"")</f>
        <v>Поисковые запросы в Яндексе</v>
      </c>
      <c r="O295" s="3" t="str">
        <f>IFNA(VLOOKUP(D295,Price!$E$2:$F$4,2,0),"")</f>
        <v/>
      </c>
      <c r="P295" s="7" t="str">
        <f t="shared" si="4"/>
        <v>с промо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ht="15.75" customHeight="1">
      <c r="A296" s="3">
        <v>57.0</v>
      </c>
      <c r="B296" s="1" t="s">
        <v>16</v>
      </c>
      <c r="C296" s="1" t="s">
        <v>17</v>
      </c>
      <c r="D296" s="1" t="s">
        <v>23</v>
      </c>
      <c r="E296" s="2">
        <v>44199.0</v>
      </c>
      <c r="F296" s="3" t="s">
        <v>80</v>
      </c>
      <c r="G296" s="5">
        <v>5500.0</v>
      </c>
      <c r="H296" s="3">
        <f>IFNA(VLOOKUP(F296,Promocodes!A:E,4,0),"")</f>
        <v>15</v>
      </c>
      <c r="I296" s="3">
        <f t="shared" si="1"/>
        <v>825</v>
      </c>
      <c r="J296" s="5">
        <f t="shared" si="2"/>
        <v>4675</v>
      </c>
      <c r="K296" s="3" t="str">
        <f>IFNA(VLOOKUP(D296,Price!$A$2:$C$18,3,0),"")</f>
        <v>услуга</v>
      </c>
      <c r="L296" s="6">
        <f t="shared" si="3"/>
        <v>1</v>
      </c>
      <c r="M296" s="6">
        <f>IFNA(VLOOKUP(F296,Promocodes!A:B,2,0),"")</f>
        <v>7</v>
      </c>
      <c r="N296" s="3" t="str">
        <f>IFNA(VLOOKUP(M296,Promocodes!G:H,2,0),"")</f>
        <v>Сторис в VK</v>
      </c>
      <c r="O296" s="3" t="str">
        <f>IFNA(VLOOKUP(D296,Price!$E$2:$F$4,2,0),"")</f>
        <v/>
      </c>
      <c r="P296" s="7" t="str">
        <f t="shared" si="4"/>
        <v>с промо</v>
      </c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ht="15.75" customHeight="1">
      <c r="A297" s="3">
        <v>1159.0</v>
      </c>
      <c r="B297" s="1" t="s">
        <v>16</v>
      </c>
      <c r="C297" s="1" t="s">
        <v>17</v>
      </c>
      <c r="D297" s="1" t="s">
        <v>23</v>
      </c>
      <c r="E297" s="2">
        <v>44237.0</v>
      </c>
      <c r="F297" s="3" t="s">
        <v>80</v>
      </c>
      <c r="G297" s="5">
        <v>5500.0</v>
      </c>
      <c r="H297" s="3">
        <f>IFNA(VLOOKUP(F297,Promocodes!A:E,4,0),"")</f>
        <v>15</v>
      </c>
      <c r="I297" s="3">
        <f t="shared" si="1"/>
        <v>825</v>
      </c>
      <c r="J297" s="5">
        <f t="shared" si="2"/>
        <v>4675</v>
      </c>
      <c r="K297" s="3" t="str">
        <f>IFNA(VLOOKUP(D297,Price!$A$2:$C$18,3,0),"")</f>
        <v>услуга</v>
      </c>
      <c r="L297" s="6">
        <f t="shared" si="3"/>
        <v>2</v>
      </c>
      <c r="M297" s="6">
        <f>IFNA(VLOOKUP(F297,Promocodes!A:B,2,0),"")</f>
        <v>7</v>
      </c>
      <c r="N297" s="3" t="str">
        <f>IFNA(VLOOKUP(M297,Promocodes!G:H,2,0),"")</f>
        <v>Сторис в VK</v>
      </c>
      <c r="O297" s="3" t="str">
        <f>IFNA(VLOOKUP(D297,Price!$E$2:$F$4,2,0),"")</f>
        <v/>
      </c>
      <c r="P297" s="7" t="str">
        <f t="shared" si="4"/>
        <v>с промо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ht="15.75" customHeight="1">
      <c r="A298" s="3">
        <v>2097.0</v>
      </c>
      <c r="B298" s="1" t="s">
        <v>16</v>
      </c>
      <c r="C298" s="1" t="s">
        <v>17</v>
      </c>
      <c r="D298" s="1" t="s">
        <v>18</v>
      </c>
      <c r="E298" s="2">
        <v>44267.0</v>
      </c>
      <c r="F298" s="3" t="s">
        <v>80</v>
      </c>
      <c r="G298" s="5">
        <v>1000.0</v>
      </c>
      <c r="H298" s="3">
        <f>IFNA(VLOOKUP(F298,Promocodes!A:E,4,0),"")</f>
        <v>15</v>
      </c>
      <c r="I298" s="3">
        <f t="shared" si="1"/>
        <v>150</v>
      </c>
      <c r="J298" s="5">
        <f t="shared" si="2"/>
        <v>850</v>
      </c>
      <c r="K298" s="3" t="str">
        <f>IFNA(VLOOKUP(D298,Price!$A$2:$C$18,3,0),"")</f>
        <v>товар</v>
      </c>
      <c r="L298" s="6">
        <f t="shared" si="3"/>
        <v>3</v>
      </c>
      <c r="M298" s="6">
        <f>IFNA(VLOOKUP(F298,Promocodes!A:B,2,0),"")</f>
        <v>7</v>
      </c>
      <c r="N298" s="3" t="str">
        <f>IFNA(VLOOKUP(M298,Promocodes!G:H,2,0),"")</f>
        <v>Сторис в VK</v>
      </c>
      <c r="O298" s="3">
        <f>IFNA(VLOOKUP(D298,Price!$E$2:$F$4,2,0),"")</f>
        <v>500</v>
      </c>
      <c r="P298" s="7" t="str">
        <f t="shared" si="4"/>
        <v>с промо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ht="15.75" customHeight="1">
      <c r="A299" s="3">
        <v>2838.0</v>
      </c>
      <c r="B299" s="1" t="s">
        <v>16</v>
      </c>
      <c r="C299" s="1" t="s">
        <v>17</v>
      </c>
      <c r="D299" s="1" t="s">
        <v>18</v>
      </c>
      <c r="E299" s="2">
        <v>44293.0</v>
      </c>
      <c r="F299" s="3" t="s">
        <v>80</v>
      </c>
      <c r="G299" s="5">
        <v>1000.0</v>
      </c>
      <c r="H299" s="3">
        <f>IFNA(VLOOKUP(F299,Promocodes!A:E,4,0),"")</f>
        <v>15</v>
      </c>
      <c r="I299" s="3">
        <f t="shared" si="1"/>
        <v>150</v>
      </c>
      <c r="J299" s="5">
        <f t="shared" si="2"/>
        <v>850</v>
      </c>
      <c r="K299" s="3" t="str">
        <f>IFNA(VLOOKUP(D299,Price!$A$2:$C$18,3,0),"")</f>
        <v>товар</v>
      </c>
      <c r="L299" s="6">
        <f t="shared" si="3"/>
        <v>4</v>
      </c>
      <c r="M299" s="6">
        <f>IFNA(VLOOKUP(F299,Promocodes!A:B,2,0),"")</f>
        <v>7</v>
      </c>
      <c r="N299" s="3" t="str">
        <f>IFNA(VLOOKUP(M299,Promocodes!G:H,2,0),"")</f>
        <v>Сторис в VK</v>
      </c>
      <c r="O299" s="3">
        <f>IFNA(VLOOKUP(D299,Price!$E$2:$F$4,2,0),"")</f>
        <v>500</v>
      </c>
      <c r="P299" s="7" t="str">
        <f t="shared" si="4"/>
        <v>с промо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ht="15.75" customHeight="1">
      <c r="A300" s="3">
        <v>4092.0</v>
      </c>
      <c r="B300" s="1" t="s">
        <v>16</v>
      </c>
      <c r="C300" s="1" t="s">
        <v>22</v>
      </c>
      <c r="D300" s="1" t="s">
        <v>21</v>
      </c>
      <c r="E300" s="2">
        <v>44341.0</v>
      </c>
      <c r="F300" s="3" t="s">
        <v>80</v>
      </c>
      <c r="G300" s="5">
        <v>3500.0</v>
      </c>
      <c r="H300" s="3">
        <f>IFNA(VLOOKUP(F300,Promocodes!A:E,4,0),"")</f>
        <v>15</v>
      </c>
      <c r="I300" s="3">
        <f t="shared" si="1"/>
        <v>525</v>
      </c>
      <c r="J300" s="5">
        <f t="shared" si="2"/>
        <v>2975</v>
      </c>
      <c r="K300" s="3" t="str">
        <f>IFNA(VLOOKUP(D300,Price!$A$2:$C$18,3,0),"")</f>
        <v>услуга</v>
      </c>
      <c r="L300" s="6">
        <f t="shared" si="3"/>
        <v>5</v>
      </c>
      <c r="M300" s="6">
        <f>IFNA(VLOOKUP(F300,Promocodes!A:B,2,0),"")</f>
        <v>7</v>
      </c>
      <c r="N300" s="3" t="str">
        <f>IFNA(VLOOKUP(M300,Promocodes!G:H,2,0),"")</f>
        <v>Сторис в VK</v>
      </c>
      <c r="O300" s="3" t="str">
        <f>IFNA(VLOOKUP(D300,Price!$E$2:$F$4,2,0),"")</f>
        <v/>
      </c>
      <c r="P300" s="7" t="str">
        <f t="shared" si="4"/>
        <v>с промо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ht="15.75" customHeight="1">
      <c r="A301" s="3">
        <v>4392.0</v>
      </c>
      <c r="B301" s="1" t="s">
        <v>16</v>
      </c>
      <c r="C301" s="1" t="s">
        <v>17</v>
      </c>
      <c r="D301" s="1" t="s">
        <v>25</v>
      </c>
      <c r="E301" s="2">
        <v>44352.0</v>
      </c>
      <c r="F301" s="8" t="s">
        <v>80</v>
      </c>
      <c r="G301" s="5">
        <v>300.0</v>
      </c>
      <c r="H301" s="3">
        <f>IFNA(VLOOKUP(F301,Promocodes!A:E,4,0),"")</f>
        <v>15</v>
      </c>
      <c r="I301" s="3">
        <f t="shared" si="1"/>
        <v>45</v>
      </c>
      <c r="J301" s="5">
        <f t="shared" si="2"/>
        <v>255</v>
      </c>
      <c r="K301" s="3" t="str">
        <f>IFNA(VLOOKUP(D301,Price!$A$2:$C$18,3,0),"")</f>
        <v>товар</v>
      </c>
      <c r="L301" s="6">
        <f t="shared" si="3"/>
        <v>6</v>
      </c>
      <c r="M301" s="6">
        <f>IFNA(VLOOKUP(F301,Promocodes!A:B,2,0),"")</f>
        <v>7</v>
      </c>
      <c r="N301" s="3" t="str">
        <f>IFNA(VLOOKUP(M301,Promocodes!G:H,2,0),"")</f>
        <v>Сторис в VK</v>
      </c>
      <c r="O301" s="3">
        <f>IFNA(VLOOKUP(D301,Price!$E$2:$F$4,2,0),"")</f>
        <v>150</v>
      </c>
      <c r="P301" s="7" t="str">
        <f t="shared" si="4"/>
        <v>с промо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ht="15.75" customHeight="1">
      <c r="A302" s="3">
        <v>5236.0</v>
      </c>
      <c r="B302" s="1" t="s">
        <v>16</v>
      </c>
      <c r="C302" s="1" t="s">
        <v>17</v>
      </c>
      <c r="D302" s="1" t="s">
        <v>23</v>
      </c>
      <c r="E302" s="2">
        <v>44380.0</v>
      </c>
      <c r="F302" s="3" t="s">
        <v>80</v>
      </c>
      <c r="G302" s="5">
        <v>5500.0</v>
      </c>
      <c r="H302" s="3">
        <f>IFNA(VLOOKUP(F302,Promocodes!A:E,4,0),"")</f>
        <v>15</v>
      </c>
      <c r="I302" s="3">
        <f t="shared" si="1"/>
        <v>825</v>
      </c>
      <c r="J302" s="5">
        <f t="shared" si="2"/>
        <v>4675</v>
      </c>
      <c r="K302" s="3" t="str">
        <f>IFNA(VLOOKUP(D302,Price!$A$2:$C$18,3,0),"")</f>
        <v>услуга</v>
      </c>
      <c r="L302" s="6">
        <f t="shared" si="3"/>
        <v>7</v>
      </c>
      <c r="M302" s="6">
        <f>IFNA(VLOOKUP(F302,Promocodes!A:B,2,0),"")</f>
        <v>7</v>
      </c>
      <c r="N302" s="3" t="str">
        <f>IFNA(VLOOKUP(M302,Promocodes!G:H,2,0),"")</f>
        <v>Сторис в VK</v>
      </c>
      <c r="O302" s="3" t="str">
        <f>IFNA(VLOOKUP(D302,Price!$E$2:$F$4,2,0),"")</f>
        <v/>
      </c>
      <c r="P302" s="7" t="str">
        <f t="shared" si="4"/>
        <v>с промо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ht="15.75" customHeight="1">
      <c r="A303" s="3">
        <v>929.0</v>
      </c>
      <c r="B303" s="1" t="s">
        <v>16</v>
      </c>
      <c r="C303" s="1" t="s">
        <v>17</v>
      </c>
      <c r="D303" s="1" t="s">
        <v>21</v>
      </c>
      <c r="E303" s="2">
        <v>44229.0</v>
      </c>
      <c r="F303" s="3" t="s">
        <v>81</v>
      </c>
      <c r="G303" s="5">
        <v>3500.0</v>
      </c>
      <c r="H303" s="3">
        <f>IFNA(VLOOKUP(F303,Promocodes!A:E,4,0),"")</f>
        <v>0.15</v>
      </c>
      <c r="I303" s="3">
        <f t="shared" si="1"/>
        <v>5.25</v>
      </c>
      <c r="J303" s="5">
        <f t="shared" si="2"/>
        <v>3494.75</v>
      </c>
      <c r="K303" s="3" t="str">
        <f>IFNA(VLOOKUP(D303,Price!$A$2:$C$18,3,0),"")</f>
        <v>услуга</v>
      </c>
      <c r="L303" s="6">
        <f t="shared" si="3"/>
        <v>2</v>
      </c>
      <c r="M303" s="6">
        <f>IFNA(VLOOKUP(F303,Promocodes!A:B,2,0),"")</f>
        <v>5</v>
      </c>
      <c r="N303" s="3" t="str">
        <f>IFNA(VLOOKUP(M303,Promocodes!G:H,2,0),"")</f>
        <v>Посты в VK</v>
      </c>
      <c r="O303" s="3" t="str">
        <f>IFNA(VLOOKUP(D303,Price!$E$2:$F$4,2,0),"")</f>
        <v/>
      </c>
      <c r="P303" s="7" t="str">
        <f t="shared" si="4"/>
        <v>с промо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ht="15.75" customHeight="1">
      <c r="A304" s="3">
        <v>1870.0</v>
      </c>
      <c r="B304" s="1" t="s">
        <v>16</v>
      </c>
      <c r="C304" s="1" t="s">
        <v>17</v>
      </c>
      <c r="D304" s="1" t="s">
        <v>20</v>
      </c>
      <c r="E304" s="2">
        <v>44260.0</v>
      </c>
      <c r="F304" s="3" t="s">
        <v>81</v>
      </c>
      <c r="G304" s="5">
        <v>500.0</v>
      </c>
      <c r="H304" s="3">
        <f>IFNA(VLOOKUP(F304,Promocodes!A:E,4,0),"")</f>
        <v>0.15</v>
      </c>
      <c r="I304" s="3">
        <f t="shared" si="1"/>
        <v>0.75</v>
      </c>
      <c r="J304" s="5">
        <f t="shared" si="2"/>
        <v>499.25</v>
      </c>
      <c r="K304" s="3" t="str">
        <f>IFNA(VLOOKUP(D304,Price!$A$2:$C$18,3,0),"")</f>
        <v>товар</v>
      </c>
      <c r="L304" s="6">
        <f t="shared" si="3"/>
        <v>3</v>
      </c>
      <c r="M304" s="6">
        <f>IFNA(VLOOKUP(F304,Promocodes!A:B,2,0),"")</f>
        <v>5</v>
      </c>
      <c r="N304" s="3" t="str">
        <f>IFNA(VLOOKUP(M304,Promocodes!G:H,2,0),"")</f>
        <v>Посты в VK</v>
      </c>
      <c r="O304" s="3">
        <f>IFNA(VLOOKUP(D304,Price!$E$2:$F$4,2,0),"")</f>
        <v>250</v>
      </c>
      <c r="P304" s="7" t="str">
        <f t="shared" si="4"/>
        <v>с промо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ht="15.75" customHeight="1">
      <c r="A305" s="3">
        <v>2625.0</v>
      </c>
      <c r="B305" s="1" t="s">
        <v>16</v>
      </c>
      <c r="C305" s="1" t="s">
        <v>17</v>
      </c>
      <c r="D305" s="1" t="s">
        <v>24</v>
      </c>
      <c r="E305" s="2">
        <v>44285.0</v>
      </c>
      <c r="F305" s="3" t="s">
        <v>81</v>
      </c>
      <c r="G305" s="5">
        <v>4500.0</v>
      </c>
      <c r="H305" s="3">
        <f>IFNA(VLOOKUP(F305,Promocodes!A:E,4,0),"")</f>
        <v>0.15</v>
      </c>
      <c r="I305" s="3">
        <f t="shared" si="1"/>
        <v>6.75</v>
      </c>
      <c r="J305" s="5">
        <f t="shared" si="2"/>
        <v>4493.25</v>
      </c>
      <c r="K305" s="3" t="str">
        <f>IFNA(VLOOKUP(D305,Price!$A$2:$C$18,3,0),"")</f>
        <v>услуга</v>
      </c>
      <c r="L305" s="6">
        <f t="shared" si="3"/>
        <v>3</v>
      </c>
      <c r="M305" s="6">
        <f>IFNA(VLOOKUP(F305,Promocodes!A:B,2,0),"")</f>
        <v>5</v>
      </c>
      <c r="N305" s="3" t="str">
        <f>IFNA(VLOOKUP(M305,Promocodes!G:H,2,0),"")</f>
        <v>Посты в VK</v>
      </c>
      <c r="O305" s="3" t="str">
        <f>IFNA(VLOOKUP(D305,Price!$E$2:$F$4,2,0),"")</f>
        <v/>
      </c>
      <c r="P305" s="7" t="str">
        <f t="shared" si="4"/>
        <v>с промо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ht="15.75" customHeight="1">
      <c r="A306" s="3">
        <v>3953.0</v>
      </c>
      <c r="B306" s="1" t="s">
        <v>16</v>
      </c>
      <c r="C306" s="1" t="s">
        <v>17</v>
      </c>
      <c r="D306" s="1" t="s">
        <v>23</v>
      </c>
      <c r="E306" s="2">
        <v>44336.0</v>
      </c>
      <c r="F306" s="3" t="s">
        <v>81</v>
      </c>
      <c r="G306" s="5">
        <v>5500.0</v>
      </c>
      <c r="H306" s="3">
        <f>IFNA(VLOOKUP(F306,Promocodes!A:E,4,0),"")</f>
        <v>0.15</v>
      </c>
      <c r="I306" s="3">
        <f t="shared" si="1"/>
        <v>8.25</v>
      </c>
      <c r="J306" s="5">
        <f t="shared" si="2"/>
        <v>5491.75</v>
      </c>
      <c r="K306" s="3" t="str">
        <f>IFNA(VLOOKUP(D306,Price!$A$2:$C$18,3,0),"")</f>
        <v>услуга</v>
      </c>
      <c r="L306" s="6">
        <f t="shared" si="3"/>
        <v>5</v>
      </c>
      <c r="M306" s="6">
        <f>IFNA(VLOOKUP(F306,Promocodes!A:B,2,0),"")</f>
        <v>5</v>
      </c>
      <c r="N306" s="3" t="str">
        <f>IFNA(VLOOKUP(M306,Promocodes!G:H,2,0),"")</f>
        <v>Посты в VK</v>
      </c>
      <c r="O306" s="3" t="str">
        <f>IFNA(VLOOKUP(D306,Price!$E$2:$F$4,2,0),"")</f>
        <v/>
      </c>
      <c r="P306" s="7" t="str">
        <f t="shared" si="4"/>
        <v>с промо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ht="15.75" customHeight="1">
      <c r="A307" s="3">
        <v>5087.0</v>
      </c>
      <c r="B307" s="1" t="s">
        <v>16</v>
      </c>
      <c r="C307" s="1" t="s">
        <v>17</v>
      </c>
      <c r="D307" s="1" t="s">
        <v>24</v>
      </c>
      <c r="E307" s="2">
        <v>44375.0</v>
      </c>
      <c r="F307" s="8" t="s">
        <v>81</v>
      </c>
      <c r="G307" s="5">
        <v>4500.0</v>
      </c>
      <c r="H307" s="3">
        <f>IFNA(VLOOKUP(F307,Promocodes!A:E,4,0),"")</f>
        <v>0.15</v>
      </c>
      <c r="I307" s="3">
        <f t="shared" si="1"/>
        <v>6.75</v>
      </c>
      <c r="J307" s="5">
        <f t="shared" si="2"/>
        <v>4493.25</v>
      </c>
      <c r="K307" s="3" t="str">
        <f>IFNA(VLOOKUP(D307,Price!$A$2:$C$18,3,0),"")</f>
        <v>услуга</v>
      </c>
      <c r="L307" s="6">
        <f t="shared" si="3"/>
        <v>6</v>
      </c>
      <c r="M307" s="6">
        <f>IFNA(VLOOKUP(F307,Promocodes!A:B,2,0),"")</f>
        <v>5</v>
      </c>
      <c r="N307" s="3" t="str">
        <f>IFNA(VLOOKUP(M307,Promocodes!G:H,2,0),"")</f>
        <v>Посты в VK</v>
      </c>
      <c r="O307" s="3" t="str">
        <f>IFNA(VLOOKUP(D307,Price!$E$2:$F$4,2,0),"")</f>
        <v/>
      </c>
      <c r="P307" s="7" t="str">
        <f t="shared" si="4"/>
        <v>с промо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ht="15.75" customHeight="1">
      <c r="A308" s="3">
        <v>264.0</v>
      </c>
      <c r="B308" s="1" t="s">
        <v>16</v>
      </c>
      <c r="C308" s="1" t="s">
        <v>17</v>
      </c>
      <c r="D308" s="1" t="s">
        <v>21</v>
      </c>
      <c r="E308" s="2">
        <v>44206.0</v>
      </c>
      <c r="F308" s="3" t="s">
        <v>82</v>
      </c>
      <c r="G308" s="5">
        <v>3500.0</v>
      </c>
      <c r="H308" s="3">
        <f>IFNA(VLOOKUP(F308,Promocodes!A:E,4,0),"")</f>
        <v>10</v>
      </c>
      <c r="I308" s="3">
        <f t="shared" si="1"/>
        <v>350</v>
      </c>
      <c r="J308" s="5">
        <f t="shared" si="2"/>
        <v>3150</v>
      </c>
      <c r="K308" s="3" t="str">
        <f>IFNA(VLOOKUP(D308,Price!$A$2:$C$18,3,0),"")</f>
        <v>услуга</v>
      </c>
      <c r="L308" s="6">
        <f t="shared" si="3"/>
        <v>1</v>
      </c>
      <c r="M308" s="6">
        <f>IFNA(VLOOKUP(F308,Promocodes!A:B,2,0),"")</f>
        <v>2</v>
      </c>
      <c r="N308" s="3" t="str">
        <f>IFNA(VLOOKUP(M308,Promocodes!G:H,2,0),"")</f>
        <v>Поисковые запросы в Гугле</v>
      </c>
      <c r="O308" s="3" t="str">
        <f>IFNA(VLOOKUP(D308,Price!$E$2:$F$4,2,0),"")</f>
        <v/>
      </c>
      <c r="P308" s="7" t="str">
        <f t="shared" si="4"/>
        <v>с промо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ht="15.75" customHeight="1">
      <c r="A309" s="3">
        <v>1328.0</v>
      </c>
      <c r="B309" s="1" t="s">
        <v>16</v>
      </c>
      <c r="C309" s="1" t="s">
        <v>17</v>
      </c>
      <c r="D309" s="1" t="s">
        <v>18</v>
      </c>
      <c r="E309" s="2">
        <v>44242.0</v>
      </c>
      <c r="F309" s="3" t="s">
        <v>82</v>
      </c>
      <c r="G309" s="5">
        <v>1000.0</v>
      </c>
      <c r="H309" s="3">
        <f>IFNA(VLOOKUP(F309,Promocodes!A:E,4,0),"")</f>
        <v>10</v>
      </c>
      <c r="I309" s="3">
        <f t="shared" si="1"/>
        <v>100</v>
      </c>
      <c r="J309" s="5">
        <f t="shared" si="2"/>
        <v>900</v>
      </c>
      <c r="K309" s="3" t="str">
        <f>IFNA(VLOOKUP(D309,Price!$A$2:$C$18,3,0),"")</f>
        <v>товар</v>
      </c>
      <c r="L309" s="6">
        <f t="shared" si="3"/>
        <v>2</v>
      </c>
      <c r="M309" s="6">
        <f>IFNA(VLOOKUP(F309,Promocodes!A:B,2,0),"")</f>
        <v>2</v>
      </c>
      <c r="N309" s="3" t="str">
        <f>IFNA(VLOOKUP(M309,Promocodes!G:H,2,0),"")</f>
        <v>Поисковые запросы в Гугле</v>
      </c>
      <c r="O309" s="3">
        <f>IFNA(VLOOKUP(D309,Price!$E$2:$F$4,2,0),"")</f>
        <v>500</v>
      </c>
      <c r="P309" s="7" t="str">
        <f t="shared" si="4"/>
        <v>с промо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ht="15.75" customHeight="1">
      <c r="A310" s="3">
        <v>2284.0</v>
      </c>
      <c r="B310" s="1" t="s">
        <v>16</v>
      </c>
      <c r="C310" s="1" t="s">
        <v>17</v>
      </c>
      <c r="D310" s="1" t="s">
        <v>24</v>
      </c>
      <c r="E310" s="2">
        <v>44274.0</v>
      </c>
      <c r="F310" s="3" t="s">
        <v>82</v>
      </c>
      <c r="G310" s="5">
        <v>4500.0</v>
      </c>
      <c r="H310" s="3">
        <f>IFNA(VLOOKUP(F310,Promocodes!A:E,4,0),"")</f>
        <v>10</v>
      </c>
      <c r="I310" s="3">
        <f t="shared" si="1"/>
        <v>450</v>
      </c>
      <c r="J310" s="5">
        <f t="shared" si="2"/>
        <v>4050</v>
      </c>
      <c r="K310" s="3" t="str">
        <f>IFNA(VLOOKUP(D310,Price!$A$2:$C$18,3,0),"")</f>
        <v>услуга</v>
      </c>
      <c r="L310" s="6">
        <f t="shared" si="3"/>
        <v>3</v>
      </c>
      <c r="M310" s="6">
        <f>IFNA(VLOOKUP(F310,Promocodes!A:B,2,0),"")</f>
        <v>2</v>
      </c>
      <c r="N310" s="3" t="str">
        <f>IFNA(VLOOKUP(M310,Promocodes!G:H,2,0),"")</f>
        <v>Поисковые запросы в Гугле</v>
      </c>
      <c r="O310" s="3" t="str">
        <f>IFNA(VLOOKUP(D310,Price!$E$2:$F$4,2,0),"")</f>
        <v/>
      </c>
      <c r="P310" s="7" t="str">
        <f t="shared" si="4"/>
        <v>с промо</v>
      </c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ht="15.75" customHeight="1">
      <c r="A311" s="3">
        <v>3025.0</v>
      </c>
      <c r="B311" s="1" t="s">
        <v>16</v>
      </c>
      <c r="C311" s="1" t="s">
        <v>17</v>
      </c>
      <c r="D311" s="1" t="s">
        <v>24</v>
      </c>
      <c r="E311" s="2">
        <v>44300.0</v>
      </c>
      <c r="F311" s="3" t="s">
        <v>82</v>
      </c>
      <c r="G311" s="5">
        <v>4500.0</v>
      </c>
      <c r="H311" s="3">
        <f>IFNA(VLOOKUP(F311,Promocodes!A:E,4,0),"")</f>
        <v>10</v>
      </c>
      <c r="I311" s="3">
        <f t="shared" si="1"/>
        <v>450</v>
      </c>
      <c r="J311" s="5">
        <f t="shared" si="2"/>
        <v>4050</v>
      </c>
      <c r="K311" s="3" t="str">
        <f>IFNA(VLOOKUP(D311,Price!$A$2:$C$18,3,0),"")</f>
        <v>услуга</v>
      </c>
      <c r="L311" s="6">
        <f t="shared" si="3"/>
        <v>4</v>
      </c>
      <c r="M311" s="6">
        <f>IFNA(VLOOKUP(F311,Promocodes!A:B,2,0),"")</f>
        <v>2</v>
      </c>
      <c r="N311" s="3" t="str">
        <f>IFNA(VLOOKUP(M311,Promocodes!G:H,2,0),"")</f>
        <v>Поисковые запросы в Гугле</v>
      </c>
      <c r="O311" s="3" t="str">
        <f>IFNA(VLOOKUP(D311,Price!$E$2:$F$4,2,0),"")</f>
        <v/>
      </c>
      <c r="P311" s="7" t="str">
        <f t="shared" si="4"/>
        <v>с промо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ht="15.75" customHeight="1">
      <c r="A312" s="3">
        <v>3578.0</v>
      </c>
      <c r="B312" s="1" t="s">
        <v>16</v>
      </c>
      <c r="C312" s="1" t="s">
        <v>17</v>
      </c>
      <c r="D312" s="1" t="s">
        <v>24</v>
      </c>
      <c r="E312" s="2">
        <v>44321.0</v>
      </c>
      <c r="F312" s="3" t="s">
        <v>82</v>
      </c>
      <c r="G312" s="5">
        <v>4500.0</v>
      </c>
      <c r="H312" s="3">
        <f>IFNA(VLOOKUP(F312,Promocodes!A:E,4,0),"")</f>
        <v>10</v>
      </c>
      <c r="I312" s="3">
        <f t="shared" si="1"/>
        <v>450</v>
      </c>
      <c r="J312" s="5">
        <f t="shared" si="2"/>
        <v>4050</v>
      </c>
      <c r="K312" s="3" t="str">
        <f>IFNA(VLOOKUP(D312,Price!$A$2:$C$18,3,0),"")</f>
        <v>услуга</v>
      </c>
      <c r="L312" s="6">
        <f t="shared" si="3"/>
        <v>5</v>
      </c>
      <c r="M312" s="6">
        <f>IFNA(VLOOKUP(F312,Promocodes!A:B,2,0),"")</f>
        <v>2</v>
      </c>
      <c r="N312" s="3" t="str">
        <f>IFNA(VLOOKUP(M312,Promocodes!G:H,2,0),"")</f>
        <v>Поисковые запросы в Гугле</v>
      </c>
      <c r="O312" s="3" t="str">
        <f>IFNA(VLOOKUP(D312,Price!$E$2:$F$4,2,0),"")</f>
        <v/>
      </c>
      <c r="P312" s="7" t="str">
        <f t="shared" si="4"/>
        <v>с промо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ht="15.75" customHeight="1">
      <c r="A313" s="3">
        <v>4207.0</v>
      </c>
      <c r="B313" s="1" t="s">
        <v>16</v>
      </c>
      <c r="C313" s="1" t="s">
        <v>17</v>
      </c>
      <c r="D313" s="1" t="s">
        <v>23</v>
      </c>
      <c r="E313" s="2">
        <v>44346.0</v>
      </c>
      <c r="F313" s="3" t="s">
        <v>82</v>
      </c>
      <c r="G313" s="5">
        <v>5500.0</v>
      </c>
      <c r="H313" s="3">
        <f>IFNA(VLOOKUP(F313,Promocodes!A:E,4,0),"")</f>
        <v>10</v>
      </c>
      <c r="I313" s="3">
        <f t="shared" si="1"/>
        <v>550</v>
      </c>
      <c r="J313" s="5">
        <f t="shared" si="2"/>
        <v>4950</v>
      </c>
      <c r="K313" s="3" t="str">
        <f>IFNA(VLOOKUP(D313,Price!$A$2:$C$18,3,0),"")</f>
        <v>услуга</v>
      </c>
      <c r="L313" s="6">
        <f t="shared" si="3"/>
        <v>5</v>
      </c>
      <c r="M313" s="6">
        <f>IFNA(VLOOKUP(F313,Promocodes!A:B,2,0),"")</f>
        <v>2</v>
      </c>
      <c r="N313" s="3" t="str">
        <f>IFNA(VLOOKUP(M313,Promocodes!G:H,2,0),"")</f>
        <v>Поисковые запросы в Гугле</v>
      </c>
      <c r="O313" s="3" t="str">
        <f>IFNA(VLOOKUP(D313,Price!$E$2:$F$4,2,0),"")</f>
        <v/>
      </c>
      <c r="P313" s="7" t="str">
        <f t="shared" si="4"/>
        <v>с промо</v>
      </c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ht="15.75" customHeight="1">
      <c r="A314" s="3">
        <v>4564.0</v>
      </c>
      <c r="B314" s="1" t="s">
        <v>16</v>
      </c>
      <c r="C314" s="1" t="s">
        <v>22</v>
      </c>
      <c r="D314" s="1" t="s">
        <v>21</v>
      </c>
      <c r="E314" s="2">
        <v>44358.0</v>
      </c>
      <c r="F314" s="8" t="s">
        <v>82</v>
      </c>
      <c r="G314" s="5">
        <v>3500.0</v>
      </c>
      <c r="H314" s="3">
        <f>IFNA(VLOOKUP(F314,Promocodes!A:E,4,0),"")</f>
        <v>10</v>
      </c>
      <c r="I314" s="3">
        <f t="shared" si="1"/>
        <v>350</v>
      </c>
      <c r="J314" s="5">
        <f t="shared" si="2"/>
        <v>3150</v>
      </c>
      <c r="K314" s="3" t="str">
        <f>IFNA(VLOOKUP(D314,Price!$A$2:$C$18,3,0),"")</f>
        <v>услуга</v>
      </c>
      <c r="L314" s="6">
        <f t="shared" si="3"/>
        <v>6</v>
      </c>
      <c r="M314" s="6">
        <f>IFNA(VLOOKUP(F314,Promocodes!A:B,2,0),"")</f>
        <v>2</v>
      </c>
      <c r="N314" s="3" t="str">
        <f>IFNA(VLOOKUP(M314,Promocodes!G:H,2,0),"")</f>
        <v>Поисковые запросы в Гугле</v>
      </c>
      <c r="O314" s="3" t="str">
        <f>IFNA(VLOOKUP(D314,Price!$E$2:$F$4,2,0),"")</f>
        <v/>
      </c>
      <c r="P314" s="7" t="str">
        <f t="shared" si="4"/>
        <v>с промо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ht="15.75" customHeight="1">
      <c r="A315" s="3">
        <v>340.0</v>
      </c>
      <c r="B315" s="1" t="s">
        <v>16</v>
      </c>
      <c r="C315" s="1" t="s">
        <v>17</v>
      </c>
      <c r="D315" s="1" t="s">
        <v>21</v>
      </c>
      <c r="E315" s="2">
        <v>44209.0</v>
      </c>
      <c r="F315" s="3" t="s">
        <v>83</v>
      </c>
      <c r="G315" s="5">
        <v>3500.0</v>
      </c>
      <c r="H315" s="3">
        <f>IFNA(VLOOKUP(F315,Promocodes!A:E,4,0),"")</f>
        <v>20</v>
      </c>
      <c r="I315" s="3">
        <f t="shared" si="1"/>
        <v>700</v>
      </c>
      <c r="J315" s="5">
        <f t="shared" si="2"/>
        <v>2800</v>
      </c>
      <c r="K315" s="3" t="str">
        <f>IFNA(VLOOKUP(D315,Price!$A$2:$C$18,3,0),"")</f>
        <v>услуга</v>
      </c>
      <c r="L315" s="6">
        <f t="shared" si="3"/>
        <v>1</v>
      </c>
      <c r="M315" s="6">
        <f>IFNA(VLOOKUP(F315,Promocodes!A:B,2,0),"")</f>
        <v>6</v>
      </c>
      <c r="N315" s="3" t="str">
        <f>IFNA(VLOOKUP(M315,Promocodes!G:H,2,0),"")</f>
        <v>Реклама в VK</v>
      </c>
      <c r="O315" s="3" t="str">
        <f>IFNA(VLOOKUP(D315,Price!$E$2:$F$4,2,0),"")</f>
        <v/>
      </c>
      <c r="P315" s="7" t="str">
        <f t="shared" si="4"/>
        <v>с промо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ht="15.75" customHeight="1">
      <c r="A316" s="3">
        <v>1482.0</v>
      </c>
      <c r="B316" s="1" t="s">
        <v>16</v>
      </c>
      <c r="C316" s="1" t="s">
        <v>17</v>
      </c>
      <c r="D316" s="1" t="s">
        <v>23</v>
      </c>
      <c r="E316" s="2">
        <v>44247.0</v>
      </c>
      <c r="F316" s="3" t="s">
        <v>83</v>
      </c>
      <c r="G316" s="5">
        <v>5500.0</v>
      </c>
      <c r="H316" s="3">
        <f>IFNA(VLOOKUP(F316,Promocodes!A:E,4,0),"")</f>
        <v>20</v>
      </c>
      <c r="I316" s="3">
        <f t="shared" si="1"/>
        <v>1100</v>
      </c>
      <c r="J316" s="5">
        <f t="shared" si="2"/>
        <v>4400</v>
      </c>
      <c r="K316" s="3" t="str">
        <f>IFNA(VLOOKUP(D316,Price!$A$2:$C$18,3,0),"")</f>
        <v>услуга</v>
      </c>
      <c r="L316" s="6">
        <f t="shared" si="3"/>
        <v>2</v>
      </c>
      <c r="M316" s="6">
        <f>IFNA(VLOOKUP(F316,Promocodes!A:B,2,0),"")</f>
        <v>6</v>
      </c>
      <c r="N316" s="3" t="str">
        <f>IFNA(VLOOKUP(M316,Promocodes!G:H,2,0),"")</f>
        <v>Реклама в VK</v>
      </c>
      <c r="O316" s="3" t="str">
        <f>IFNA(VLOOKUP(D316,Price!$E$2:$F$4,2,0),"")</f>
        <v/>
      </c>
      <c r="P316" s="7" t="str">
        <f t="shared" si="4"/>
        <v>с промо</v>
      </c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ht="15.75" customHeight="1">
      <c r="A317" s="3">
        <v>2362.0</v>
      </c>
      <c r="B317" s="1" t="s">
        <v>16</v>
      </c>
      <c r="C317" s="1" t="s">
        <v>17</v>
      </c>
      <c r="D317" s="1" t="s">
        <v>23</v>
      </c>
      <c r="E317" s="2">
        <v>44276.0</v>
      </c>
      <c r="F317" s="3" t="s">
        <v>83</v>
      </c>
      <c r="G317" s="5">
        <v>5500.0</v>
      </c>
      <c r="H317" s="3">
        <f>IFNA(VLOOKUP(F317,Promocodes!A:E,4,0),"")</f>
        <v>20</v>
      </c>
      <c r="I317" s="3">
        <f t="shared" si="1"/>
        <v>1100</v>
      </c>
      <c r="J317" s="5">
        <f t="shared" si="2"/>
        <v>4400</v>
      </c>
      <c r="K317" s="3" t="str">
        <f>IFNA(VLOOKUP(D317,Price!$A$2:$C$18,3,0),"")</f>
        <v>услуга</v>
      </c>
      <c r="L317" s="6">
        <f t="shared" si="3"/>
        <v>3</v>
      </c>
      <c r="M317" s="6">
        <f>IFNA(VLOOKUP(F317,Promocodes!A:B,2,0),"")</f>
        <v>6</v>
      </c>
      <c r="N317" s="3" t="str">
        <f>IFNA(VLOOKUP(M317,Promocodes!G:H,2,0),"")</f>
        <v>Реклама в VK</v>
      </c>
      <c r="O317" s="3" t="str">
        <f>IFNA(VLOOKUP(D317,Price!$E$2:$F$4,2,0),"")</f>
        <v/>
      </c>
      <c r="P317" s="7" t="str">
        <f t="shared" si="4"/>
        <v>с промо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ht="15.75" customHeight="1">
      <c r="A318" s="3">
        <v>3103.0</v>
      </c>
      <c r="B318" s="1" t="s">
        <v>16</v>
      </c>
      <c r="C318" s="1" t="s">
        <v>17</v>
      </c>
      <c r="D318" s="1" t="s">
        <v>23</v>
      </c>
      <c r="E318" s="2">
        <v>44303.0</v>
      </c>
      <c r="F318" s="3" t="s">
        <v>83</v>
      </c>
      <c r="G318" s="5">
        <v>5500.0</v>
      </c>
      <c r="H318" s="3">
        <f>IFNA(VLOOKUP(F318,Promocodes!A:E,4,0),"")</f>
        <v>20</v>
      </c>
      <c r="I318" s="3">
        <f t="shared" si="1"/>
        <v>1100</v>
      </c>
      <c r="J318" s="5">
        <f t="shared" si="2"/>
        <v>4400</v>
      </c>
      <c r="K318" s="3" t="str">
        <f>IFNA(VLOOKUP(D318,Price!$A$2:$C$18,3,0),"")</f>
        <v>услуга</v>
      </c>
      <c r="L318" s="6">
        <f t="shared" si="3"/>
        <v>4</v>
      </c>
      <c r="M318" s="6">
        <f>IFNA(VLOOKUP(F318,Promocodes!A:B,2,0),"")</f>
        <v>6</v>
      </c>
      <c r="N318" s="3" t="str">
        <f>IFNA(VLOOKUP(M318,Promocodes!G:H,2,0),"")</f>
        <v>Реклама в VK</v>
      </c>
      <c r="O318" s="3" t="str">
        <f>IFNA(VLOOKUP(D318,Price!$E$2:$F$4,2,0),"")</f>
        <v/>
      </c>
      <c r="P318" s="7" t="str">
        <f t="shared" si="4"/>
        <v>с промо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ht="15.75" customHeight="1">
      <c r="A319" s="3">
        <v>3681.0</v>
      </c>
      <c r="B319" s="1" t="s">
        <v>16</v>
      </c>
      <c r="C319" s="1" t="s">
        <v>17</v>
      </c>
      <c r="D319" s="1" t="s">
        <v>24</v>
      </c>
      <c r="E319" s="2">
        <v>44325.0</v>
      </c>
      <c r="F319" s="3" t="s">
        <v>83</v>
      </c>
      <c r="G319" s="5">
        <v>4500.0</v>
      </c>
      <c r="H319" s="3">
        <f>IFNA(VLOOKUP(F319,Promocodes!A:E,4,0),"")</f>
        <v>20</v>
      </c>
      <c r="I319" s="3">
        <f t="shared" si="1"/>
        <v>900</v>
      </c>
      <c r="J319" s="5">
        <f t="shared" si="2"/>
        <v>3600</v>
      </c>
      <c r="K319" s="3" t="str">
        <f>IFNA(VLOOKUP(D319,Price!$A$2:$C$18,3,0),"")</f>
        <v>услуга</v>
      </c>
      <c r="L319" s="6">
        <f t="shared" si="3"/>
        <v>5</v>
      </c>
      <c r="M319" s="6">
        <f>IFNA(VLOOKUP(F319,Promocodes!A:B,2,0),"")</f>
        <v>6</v>
      </c>
      <c r="N319" s="3" t="str">
        <f>IFNA(VLOOKUP(M319,Promocodes!G:H,2,0),"")</f>
        <v>Реклама в VK</v>
      </c>
      <c r="O319" s="3" t="str">
        <f>IFNA(VLOOKUP(D319,Price!$E$2:$F$4,2,0),"")</f>
        <v/>
      </c>
      <c r="P319" s="7" t="str">
        <f t="shared" si="4"/>
        <v>с промо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ht="15.75" customHeight="1">
      <c r="A320" s="3">
        <v>4734.0</v>
      </c>
      <c r="B320" s="1" t="s">
        <v>16</v>
      </c>
      <c r="C320" s="1" t="s">
        <v>17</v>
      </c>
      <c r="D320" s="1" t="s">
        <v>21</v>
      </c>
      <c r="E320" s="2">
        <v>44363.0</v>
      </c>
      <c r="F320" s="8" t="s">
        <v>83</v>
      </c>
      <c r="G320" s="5">
        <v>3500.0</v>
      </c>
      <c r="H320" s="3">
        <f>IFNA(VLOOKUP(F320,Promocodes!A:E,4,0),"")</f>
        <v>20</v>
      </c>
      <c r="I320" s="3">
        <f t="shared" si="1"/>
        <v>700</v>
      </c>
      <c r="J320" s="5">
        <f t="shared" si="2"/>
        <v>2800</v>
      </c>
      <c r="K320" s="3" t="str">
        <f>IFNA(VLOOKUP(D320,Price!$A$2:$C$18,3,0),"")</f>
        <v>услуга</v>
      </c>
      <c r="L320" s="6">
        <f t="shared" si="3"/>
        <v>6</v>
      </c>
      <c r="M320" s="6">
        <f>IFNA(VLOOKUP(F320,Promocodes!A:B,2,0),"")</f>
        <v>6</v>
      </c>
      <c r="N320" s="3" t="str">
        <f>IFNA(VLOOKUP(M320,Promocodes!G:H,2,0),"")</f>
        <v>Реклама в VK</v>
      </c>
      <c r="O320" s="3" t="str">
        <f>IFNA(VLOOKUP(D320,Price!$E$2:$F$4,2,0),"")</f>
        <v/>
      </c>
      <c r="P320" s="7" t="str">
        <f t="shared" si="4"/>
        <v>с промо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ht="15.75" customHeight="1">
      <c r="A321" s="3">
        <v>595.0</v>
      </c>
      <c r="B321" s="1" t="s">
        <v>16</v>
      </c>
      <c r="C321" s="1" t="s">
        <v>17</v>
      </c>
      <c r="D321" s="1" t="s">
        <v>21</v>
      </c>
      <c r="E321" s="2">
        <v>44218.0</v>
      </c>
      <c r="F321" s="3" t="s">
        <v>84</v>
      </c>
      <c r="G321" s="5">
        <v>3500.0</v>
      </c>
      <c r="H321" s="3">
        <f>IFNA(VLOOKUP(F321,Promocodes!A:E,4,0),"")</f>
        <v>0.5</v>
      </c>
      <c r="I321" s="3">
        <f t="shared" si="1"/>
        <v>17.5</v>
      </c>
      <c r="J321" s="5">
        <f t="shared" si="2"/>
        <v>3482.5</v>
      </c>
      <c r="K321" s="3" t="str">
        <f>IFNA(VLOOKUP(D321,Price!$A$2:$C$18,3,0),"")</f>
        <v>услуга</v>
      </c>
      <c r="L321" s="6">
        <f t="shared" si="3"/>
        <v>1</v>
      </c>
      <c r="M321" s="6">
        <f>IFNA(VLOOKUP(F321,Promocodes!A:B,2,0),"")</f>
        <v>4</v>
      </c>
      <c r="N321" s="3" t="str">
        <f>IFNA(VLOOKUP(M321,Promocodes!G:H,2,0),"")</f>
        <v>Посты в Telegram</v>
      </c>
      <c r="O321" s="3" t="str">
        <f>IFNA(VLOOKUP(D321,Price!$E$2:$F$4,2,0),"")</f>
        <v/>
      </c>
      <c r="P321" s="7" t="str">
        <f t="shared" si="4"/>
        <v>с промо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ht="15.75" customHeight="1">
      <c r="A322" s="3">
        <v>1614.0</v>
      </c>
      <c r="B322" s="1" t="s">
        <v>16</v>
      </c>
      <c r="C322" s="1" t="s">
        <v>17</v>
      </c>
      <c r="D322" s="1" t="s">
        <v>21</v>
      </c>
      <c r="E322" s="2">
        <v>44251.0</v>
      </c>
      <c r="F322" s="3" t="s">
        <v>84</v>
      </c>
      <c r="G322" s="5">
        <v>3500.0</v>
      </c>
      <c r="H322" s="3">
        <f>IFNA(VLOOKUP(F322,Promocodes!A:E,4,0),"")</f>
        <v>0.5</v>
      </c>
      <c r="I322" s="3">
        <f t="shared" si="1"/>
        <v>17.5</v>
      </c>
      <c r="J322" s="5">
        <f t="shared" si="2"/>
        <v>3482.5</v>
      </c>
      <c r="K322" s="3" t="str">
        <f>IFNA(VLOOKUP(D322,Price!$A$2:$C$18,3,0),"")</f>
        <v>услуга</v>
      </c>
      <c r="L322" s="6">
        <f t="shared" si="3"/>
        <v>2</v>
      </c>
      <c r="M322" s="6">
        <f>IFNA(VLOOKUP(F322,Promocodes!A:B,2,0),"")</f>
        <v>4</v>
      </c>
      <c r="N322" s="3" t="str">
        <f>IFNA(VLOOKUP(M322,Promocodes!G:H,2,0),"")</f>
        <v>Посты в Telegram</v>
      </c>
      <c r="O322" s="3" t="str">
        <f>IFNA(VLOOKUP(D322,Price!$E$2:$F$4,2,0),"")</f>
        <v/>
      </c>
      <c r="P322" s="7" t="str">
        <f t="shared" si="4"/>
        <v>с промо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ht="15.75" customHeight="1">
      <c r="A323" s="3">
        <v>2570.0</v>
      </c>
      <c r="B323" s="1" t="s">
        <v>16</v>
      </c>
      <c r="C323" s="1" t="s">
        <v>17</v>
      </c>
      <c r="D323" s="1" t="s">
        <v>24</v>
      </c>
      <c r="E323" s="2">
        <v>44283.0</v>
      </c>
      <c r="F323" s="3" t="s">
        <v>84</v>
      </c>
      <c r="G323" s="5">
        <v>4500.0</v>
      </c>
      <c r="H323" s="3">
        <f>IFNA(VLOOKUP(F323,Promocodes!A:E,4,0),"")</f>
        <v>0.5</v>
      </c>
      <c r="I323" s="3">
        <f t="shared" si="1"/>
        <v>22.5</v>
      </c>
      <c r="J323" s="5">
        <f t="shared" si="2"/>
        <v>4477.5</v>
      </c>
      <c r="K323" s="3" t="str">
        <f>IFNA(VLOOKUP(D323,Price!$A$2:$C$18,3,0),"")</f>
        <v>услуга</v>
      </c>
      <c r="L323" s="6">
        <f t="shared" si="3"/>
        <v>3</v>
      </c>
      <c r="M323" s="6">
        <f>IFNA(VLOOKUP(F323,Promocodes!A:B,2,0),"")</f>
        <v>4</v>
      </c>
      <c r="N323" s="3" t="str">
        <f>IFNA(VLOOKUP(M323,Promocodes!G:H,2,0),"")</f>
        <v>Посты в Telegram</v>
      </c>
      <c r="O323" s="3" t="str">
        <f>IFNA(VLOOKUP(D323,Price!$E$2:$F$4,2,0),"")</f>
        <v/>
      </c>
      <c r="P323" s="7" t="str">
        <f t="shared" si="4"/>
        <v>с промо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ht="15.75" customHeight="1">
      <c r="A324" s="3">
        <v>3313.0</v>
      </c>
      <c r="B324" s="1" t="s">
        <v>16</v>
      </c>
      <c r="C324" s="1" t="s">
        <v>17</v>
      </c>
      <c r="D324" s="1" t="s">
        <v>24</v>
      </c>
      <c r="E324" s="2">
        <v>44311.0</v>
      </c>
      <c r="F324" s="3" t="s">
        <v>84</v>
      </c>
      <c r="G324" s="5">
        <v>4500.0</v>
      </c>
      <c r="H324" s="3">
        <f>IFNA(VLOOKUP(F324,Promocodes!A:E,4,0),"")</f>
        <v>0.5</v>
      </c>
      <c r="I324" s="3">
        <f t="shared" si="1"/>
        <v>22.5</v>
      </c>
      <c r="J324" s="5">
        <f t="shared" si="2"/>
        <v>4477.5</v>
      </c>
      <c r="K324" s="3" t="str">
        <f>IFNA(VLOOKUP(D324,Price!$A$2:$C$18,3,0),"")</f>
        <v>услуга</v>
      </c>
      <c r="L324" s="6">
        <f t="shared" si="3"/>
        <v>4</v>
      </c>
      <c r="M324" s="6">
        <f>IFNA(VLOOKUP(F324,Promocodes!A:B,2,0),"")</f>
        <v>4</v>
      </c>
      <c r="N324" s="3" t="str">
        <f>IFNA(VLOOKUP(M324,Promocodes!G:H,2,0),"")</f>
        <v>Посты в Telegram</v>
      </c>
      <c r="O324" s="3" t="str">
        <f>IFNA(VLOOKUP(D324,Price!$E$2:$F$4,2,0),"")</f>
        <v/>
      </c>
      <c r="P324" s="7" t="str">
        <f t="shared" si="4"/>
        <v>с промо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ht="15.75" customHeight="1">
      <c r="A325" s="3">
        <v>3924.0</v>
      </c>
      <c r="B325" s="1" t="s">
        <v>16</v>
      </c>
      <c r="C325" s="1" t="s">
        <v>17</v>
      </c>
      <c r="D325" s="1" t="s">
        <v>21</v>
      </c>
      <c r="E325" s="2">
        <v>44335.0</v>
      </c>
      <c r="F325" s="3" t="s">
        <v>84</v>
      </c>
      <c r="G325" s="5">
        <v>3500.0</v>
      </c>
      <c r="H325" s="3">
        <f>IFNA(VLOOKUP(F325,Promocodes!A:E,4,0),"")</f>
        <v>0.5</v>
      </c>
      <c r="I325" s="3">
        <f t="shared" si="1"/>
        <v>17.5</v>
      </c>
      <c r="J325" s="5">
        <f t="shared" si="2"/>
        <v>3482.5</v>
      </c>
      <c r="K325" s="3" t="str">
        <f>IFNA(VLOOKUP(D325,Price!$A$2:$C$18,3,0),"")</f>
        <v>услуга</v>
      </c>
      <c r="L325" s="6">
        <f t="shared" si="3"/>
        <v>5</v>
      </c>
      <c r="M325" s="6">
        <f>IFNA(VLOOKUP(F325,Promocodes!A:B,2,0),"")</f>
        <v>4</v>
      </c>
      <c r="N325" s="3" t="str">
        <f>IFNA(VLOOKUP(M325,Promocodes!G:H,2,0),"")</f>
        <v>Посты в Telegram</v>
      </c>
      <c r="O325" s="3" t="str">
        <f>IFNA(VLOOKUP(D325,Price!$E$2:$F$4,2,0),"")</f>
        <v/>
      </c>
      <c r="P325" s="7" t="str">
        <f t="shared" si="4"/>
        <v>с промо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ht="15.75" customHeight="1">
      <c r="A326" s="3">
        <v>4854.0</v>
      </c>
      <c r="B326" s="1" t="s">
        <v>16</v>
      </c>
      <c r="C326" s="1" t="s">
        <v>22</v>
      </c>
      <c r="D326" s="1" t="s">
        <v>23</v>
      </c>
      <c r="E326" s="2">
        <v>44367.0</v>
      </c>
      <c r="F326" s="8" t="s">
        <v>84</v>
      </c>
      <c r="G326" s="5">
        <v>5500.0</v>
      </c>
      <c r="H326" s="3">
        <f>IFNA(VLOOKUP(F326,Promocodes!A:E,4,0),"")</f>
        <v>0.5</v>
      </c>
      <c r="I326" s="3">
        <f t="shared" si="1"/>
        <v>27.5</v>
      </c>
      <c r="J326" s="5">
        <f t="shared" si="2"/>
        <v>5472.5</v>
      </c>
      <c r="K326" s="3" t="str">
        <f>IFNA(VLOOKUP(D326,Price!$A$2:$C$18,3,0),"")</f>
        <v>услуга</v>
      </c>
      <c r="L326" s="6">
        <f t="shared" si="3"/>
        <v>6</v>
      </c>
      <c r="M326" s="6">
        <f>IFNA(VLOOKUP(F326,Promocodes!A:B,2,0),"")</f>
        <v>4</v>
      </c>
      <c r="N326" s="3" t="str">
        <f>IFNA(VLOOKUP(M326,Promocodes!G:H,2,0),"")</f>
        <v>Посты в Telegram</v>
      </c>
      <c r="O326" s="3" t="str">
        <f>IFNA(VLOOKUP(D326,Price!$E$2:$F$4,2,0),"")</f>
        <v/>
      </c>
      <c r="P326" s="7" t="str">
        <f t="shared" si="4"/>
        <v>с промо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ht="15.75" customHeight="1">
      <c r="A327" s="3">
        <v>824.0</v>
      </c>
      <c r="B327" s="1" t="s">
        <v>16</v>
      </c>
      <c r="C327" s="1" t="s">
        <v>17</v>
      </c>
      <c r="D327" s="1" t="s">
        <v>23</v>
      </c>
      <c r="E327" s="2">
        <v>44226.0</v>
      </c>
      <c r="F327" s="3" t="s">
        <v>85</v>
      </c>
      <c r="G327" s="5">
        <v>5500.0</v>
      </c>
      <c r="H327" s="3">
        <f>IFNA(VLOOKUP(F327,Promocodes!A:E,4,0),"")</f>
        <v>0.5</v>
      </c>
      <c r="I327" s="3">
        <f t="shared" si="1"/>
        <v>27.5</v>
      </c>
      <c r="J327" s="5">
        <f t="shared" si="2"/>
        <v>5472.5</v>
      </c>
      <c r="K327" s="3" t="str">
        <f>IFNA(VLOOKUP(D327,Price!$A$2:$C$18,3,0),"")</f>
        <v>услуга</v>
      </c>
      <c r="L327" s="6">
        <f t="shared" si="3"/>
        <v>1</v>
      </c>
      <c r="M327" s="6">
        <f>IFNA(VLOOKUP(F327,Promocodes!A:B,2,0),"")</f>
        <v>4</v>
      </c>
      <c r="N327" s="3" t="str">
        <f>IFNA(VLOOKUP(M327,Promocodes!G:H,2,0),"")</f>
        <v>Посты в Telegram</v>
      </c>
      <c r="O327" s="3" t="str">
        <f>IFNA(VLOOKUP(D327,Price!$E$2:$F$4,2,0),"")</f>
        <v/>
      </c>
      <c r="P327" s="7" t="str">
        <f t="shared" si="4"/>
        <v>с промо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ht="15.75" customHeight="1">
      <c r="A328" s="3">
        <v>1856.0</v>
      </c>
      <c r="B328" s="1" t="s">
        <v>16</v>
      </c>
      <c r="C328" s="1" t="s">
        <v>17</v>
      </c>
      <c r="D328" s="1" t="s">
        <v>24</v>
      </c>
      <c r="E328" s="2">
        <v>44259.0</v>
      </c>
      <c r="F328" s="3" t="s">
        <v>85</v>
      </c>
      <c r="G328" s="5">
        <v>4500.0</v>
      </c>
      <c r="H328" s="3">
        <f>IFNA(VLOOKUP(F328,Promocodes!A:E,4,0),"")</f>
        <v>0.5</v>
      </c>
      <c r="I328" s="3">
        <f t="shared" si="1"/>
        <v>22.5</v>
      </c>
      <c r="J328" s="5">
        <f t="shared" si="2"/>
        <v>4477.5</v>
      </c>
      <c r="K328" s="3" t="str">
        <f>IFNA(VLOOKUP(D328,Price!$A$2:$C$18,3,0),"")</f>
        <v>услуга</v>
      </c>
      <c r="L328" s="6">
        <f t="shared" si="3"/>
        <v>3</v>
      </c>
      <c r="M328" s="6">
        <f>IFNA(VLOOKUP(F328,Promocodes!A:B,2,0),"")</f>
        <v>4</v>
      </c>
      <c r="N328" s="3" t="str">
        <f>IFNA(VLOOKUP(M328,Promocodes!G:H,2,0),"")</f>
        <v>Посты в Telegram</v>
      </c>
      <c r="O328" s="3" t="str">
        <f>IFNA(VLOOKUP(D328,Price!$E$2:$F$4,2,0),"")</f>
        <v/>
      </c>
      <c r="P328" s="7" t="str">
        <f t="shared" si="4"/>
        <v>с промо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ht="15.75" customHeight="1">
      <c r="A329" s="3">
        <v>5022.0</v>
      </c>
      <c r="B329" s="1" t="s">
        <v>16</v>
      </c>
      <c r="C329" s="1" t="s">
        <v>17</v>
      </c>
      <c r="D329" s="1" t="s">
        <v>21</v>
      </c>
      <c r="E329" s="2">
        <v>44373.0</v>
      </c>
      <c r="F329" s="8" t="s">
        <v>85</v>
      </c>
      <c r="G329" s="5">
        <v>3500.0</v>
      </c>
      <c r="H329" s="3">
        <f>IFNA(VLOOKUP(F329,Promocodes!A:E,4,0),"")</f>
        <v>0.5</v>
      </c>
      <c r="I329" s="3">
        <f t="shared" si="1"/>
        <v>17.5</v>
      </c>
      <c r="J329" s="5">
        <f t="shared" si="2"/>
        <v>3482.5</v>
      </c>
      <c r="K329" s="3" t="str">
        <f>IFNA(VLOOKUP(D329,Price!$A$2:$C$18,3,0),"")</f>
        <v>услуга</v>
      </c>
      <c r="L329" s="6">
        <f t="shared" si="3"/>
        <v>6</v>
      </c>
      <c r="M329" s="6">
        <f>IFNA(VLOOKUP(F329,Promocodes!A:B,2,0),"")</f>
        <v>4</v>
      </c>
      <c r="N329" s="3" t="str">
        <f>IFNA(VLOOKUP(M329,Promocodes!G:H,2,0),"")</f>
        <v>Посты в Telegram</v>
      </c>
      <c r="O329" s="3" t="str">
        <f>IFNA(VLOOKUP(D329,Price!$E$2:$F$4,2,0),"")</f>
        <v/>
      </c>
      <c r="P329" s="7" t="str">
        <f t="shared" si="4"/>
        <v>с промо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ht="15.75" customHeight="1">
      <c r="A330" s="3">
        <v>259.0</v>
      </c>
      <c r="B330" s="1" t="s">
        <v>16</v>
      </c>
      <c r="C330" s="1" t="s">
        <v>17</v>
      </c>
      <c r="D330" s="1" t="s">
        <v>21</v>
      </c>
      <c r="E330" s="2">
        <v>44206.0</v>
      </c>
      <c r="F330" s="3" t="s">
        <v>86</v>
      </c>
      <c r="G330" s="5">
        <v>3500.0</v>
      </c>
      <c r="H330" s="3">
        <f>IFNA(VLOOKUP(F330,Promocodes!A:E,4,0),"")</f>
        <v>15</v>
      </c>
      <c r="I330" s="3">
        <f t="shared" si="1"/>
        <v>525</v>
      </c>
      <c r="J330" s="5">
        <f t="shared" si="2"/>
        <v>2975</v>
      </c>
      <c r="K330" s="3" t="str">
        <f>IFNA(VLOOKUP(D330,Price!$A$2:$C$18,3,0),"")</f>
        <v>услуга</v>
      </c>
      <c r="L330" s="6">
        <f t="shared" si="3"/>
        <v>1</v>
      </c>
      <c r="M330" s="6">
        <f>IFNA(VLOOKUP(F330,Promocodes!A:B,2,0),"")</f>
        <v>7</v>
      </c>
      <c r="N330" s="3" t="str">
        <f>IFNA(VLOOKUP(M330,Promocodes!G:H,2,0),"")</f>
        <v>Сторис в VK</v>
      </c>
      <c r="O330" s="3" t="str">
        <f>IFNA(VLOOKUP(D330,Price!$E$2:$F$4,2,0),"")</f>
        <v/>
      </c>
      <c r="P330" s="7" t="str">
        <f t="shared" si="4"/>
        <v>с промо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ht="15.75" customHeight="1">
      <c r="A331" s="3">
        <v>1313.0</v>
      </c>
      <c r="B331" s="1" t="s">
        <v>16</v>
      </c>
      <c r="C331" s="1" t="s">
        <v>17</v>
      </c>
      <c r="D331" s="1" t="s">
        <v>24</v>
      </c>
      <c r="E331" s="2">
        <v>44242.0</v>
      </c>
      <c r="F331" s="3" t="s">
        <v>86</v>
      </c>
      <c r="G331" s="5">
        <v>4500.0</v>
      </c>
      <c r="H331" s="3">
        <f>IFNA(VLOOKUP(F331,Promocodes!A:E,4,0),"")</f>
        <v>15</v>
      </c>
      <c r="I331" s="3">
        <f t="shared" si="1"/>
        <v>675</v>
      </c>
      <c r="J331" s="5">
        <f t="shared" si="2"/>
        <v>3825</v>
      </c>
      <c r="K331" s="3" t="str">
        <f>IFNA(VLOOKUP(D331,Price!$A$2:$C$18,3,0),"")</f>
        <v>услуга</v>
      </c>
      <c r="L331" s="6">
        <f t="shared" si="3"/>
        <v>2</v>
      </c>
      <c r="M331" s="6">
        <f>IFNA(VLOOKUP(F331,Promocodes!A:B,2,0),"")</f>
        <v>7</v>
      </c>
      <c r="N331" s="3" t="str">
        <f>IFNA(VLOOKUP(M331,Promocodes!G:H,2,0),"")</f>
        <v>Сторис в VK</v>
      </c>
      <c r="O331" s="3" t="str">
        <f>IFNA(VLOOKUP(D331,Price!$E$2:$F$4,2,0),"")</f>
        <v/>
      </c>
      <c r="P331" s="7" t="str">
        <f t="shared" si="4"/>
        <v>с промо</v>
      </c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ht="15.75" customHeight="1">
      <c r="A332" s="3">
        <v>2278.0</v>
      </c>
      <c r="B332" s="1" t="s">
        <v>16</v>
      </c>
      <c r="C332" s="1" t="s">
        <v>22</v>
      </c>
      <c r="D332" s="1" t="s">
        <v>24</v>
      </c>
      <c r="E332" s="2">
        <v>44274.0</v>
      </c>
      <c r="F332" s="3" t="s">
        <v>86</v>
      </c>
      <c r="G332" s="5">
        <v>4500.0</v>
      </c>
      <c r="H332" s="3">
        <f>IFNA(VLOOKUP(F332,Promocodes!A:E,4,0),"")</f>
        <v>15</v>
      </c>
      <c r="I332" s="3">
        <f t="shared" si="1"/>
        <v>675</v>
      </c>
      <c r="J332" s="5">
        <f t="shared" si="2"/>
        <v>3825</v>
      </c>
      <c r="K332" s="3" t="str">
        <f>IFNA(VLOOKUP(D332,Price!$A$2:$C$18,3,0),"")</f>
        <v>услуга</v>
      </c>
      <c r="L332" s="6">
        <f t="shared" si="3"/>
        <v>3</v>
      </c>
      <c r="M332" s="6">
        <f>IFNA(VLOOKUP(F332,Promocodes!A:B,2,0),"")</f>
        <v>7</v>
      </c>
      <c r="N332" s="3" t="str">
        <f>IFNA(VLOOKUP(M332,Promocodes!G:H,2,0),"")</f>
        <v>Сторис в VK</v>
      </c>
      <c r="O332" s="3" t="str">
        <f>IFNA(VLOOKUP(D332,Price!$E$2:$F$4,2,0),"")</f>
        <v/>
      </c>
      <c r="P332" s="7" t="str">
        <f t="shared" si="4"/>
        <v>с промо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ht="15.75" customHeight="1">
      <c r="A333" s="3">
        <v>3019.0</v>
      </c>
      <c r="B333" s="1" t="s">
        <v>16</v>
      </c>
      <c r="C333" s="1" t="s">
        <v>22</v>
      </c>
      <c r="D333" s="1" t="s">
        <v>24</v>
      </c>
      <c r="E333" s="2">
        <v>44300.0</v>
      </c>
      <c r="F333" s="3" t="s">
        <v>86</v>
      </c>
      <c r="G333" s="5">
        <v>4500.0</v>
      </c>
      <c r="H333" s="3">
        <f>IFNA(VLOOKUP(F333,Promocodes!A:E,4,0),"")</f>
        <v>15</v>
      </c>
      <c r="I333" s="3">
        <f t="shared" si="1"/>
        <v>675</v>
      </c>
      <c r="J333" s="5">
        <f t="shared" si="2"/>
        <v>3825</v>
      </c>
      <c r="K333" s="3" t="str">
        <f>IFNA(VLOOKUP(D333,Price!$A$2:$C$18,3,0),"")</f>
        <v>услуга</v>
      </c>
      <c r="L333" s="6">
        <f t="shared" si="3"/>
        <v>4</v>
      </c>
      <c r="M333" s="6">
        <f>IFNA(VLOOKUP(F333,Promocodes!A:B,2,0),"")</f>
        <v>7</v>
      </c>
      <c r="N333" s="3" t="str">
        <f>IFNA(VLOOKUP(M333,Promocodes!G:H,2,0),"")</f>
        <v>Сторис в VK</v>
      </c>
      <c r="O333" s="3" t="str">
        <f>IFNA(VLOOKUP(D333,Price!$E$2:$F$4,2,0),"")</f>
        <v/>
      </c>
      <c r="P333" s="7" t="str">
        <f t="shared" si="4"/>
        <v>с промо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ht="15.75" customHeight="1">
      <c r="A334" s="3">
        <v>3551.0</v>
      </c>
      <c r="B334" s="1" t="s">
        <v>16</v>
      </c>
      <c r="C334" s="1" t="s">
        <v>22</v>
      </c>
      <c r="D334" s="1" t="s">
        <v>23</v>
      </c>
      <c r="E334" s="2">
        <v>44320.0</v>
      </c>
      <c r="F334" s="3" t="s">
        <v>86</v>
      </c>
      <c r="G334" s="5">
        <v>5500.0</v>
      </c>
      <c r="H334" s="3">
        <f>IFNA(VLOOKUP(F334,Promocodes!A:E,4,0),"")</f>
        <v>15</v>
      </c>
      <c r="I334" s="3">
        <f t="shared" si="1"/>
        <v>825</v>
      </c>
      <c r="J334" s="5">
        <f t="shared" si="2"/>
        <v>4675</v>
      </c>
      <c r="K334" s="3" t="str">
        <f>IFNA(VLOOKUP(D334,Price!$A$2:$C$18,3,0),"")</f>
        <v>услуга</v>
      </c>
      <c r="L334" s="6">
        <f t="shared" si="3"/>
        <v>5</v>
      </c>
      <c r="M334" s="6">
        <f>IFNA(VLOOKUP(F334,Promocodes!A:B,2,0),"")</f>
        <v>7</v>
      </c>
      <c r="N334" s="3" t="str">
        <f>IFNA(VLOOKUP(M334,Promocodes!G:H,2,0),"")</f>
        <v>Сторис в VK</v>
      </c>
      <c r="O334" s="3" t="str">
        <f>IFNA(VLOOKUP(D334,Price!$E$2:$F$4,2,0),"")</f>
        <v/>
      </c>
      <c r="P334" s="7" t="str">
        <f t="shared" si="4"/>
        <v>с промо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ht="15.75" customHeight="1">
      <c r="A335" s="3">
        <v>4204.0</v>
      </c>
      <c r="B335" s="1" t="s">
        <v>16</v>
      </c>
      <c r="C335" s="1" t="s">
        <v>17</v>
      </c>
      <c r="D335" s="1" t="s">
        <v>24</v>
      </c>
      <c r="E335" s="2">
        <v>44346.0</v>
      </c>
      <c r="F335" s="3" t="s">
        <v>86</v>
      </c>
      <c r="G335" s="5">
        <v>4500.0</v>
      </c>
      <c r="H335" s="3">
        <f>IFNA(VLOOKUP(F335,Promocodes!A:E,4,0),"")</f>
        <v>15</v>
      </c>
      <c r="I335" s="3">
        <f t="shared" si="1"/>
        <v>675</v>
      </c>
      <c r="J335" s="5">
        <f t="shared" si="2"/>
        <v>3825</v>
      </c>
      <c r="K335" s="3" t="str">
        <f>IFNA(VLOOKUP(D335,Price!$A$2:$C$18,3,0),"")</f>
        <v>услуга</v>
      </c>
      <c r="L335" s="6">
        <f t="shared" si="3"/>
        <v>5</v>
      </c>
      <c r="M335" s="6">
        <f>IFNA(VLOOKUP(F335,Promocodes!A:B,2,0),"")</f>
        <v>7</v>
      </c>
      <c r="N335" s="3" t="str">
        <f>IFNA(VLOOKUP(M335,Promocodes!G:H,2,0),"")</f>
        <v>Сторис в VK</v>
      </c>
      <c r="O335" s="3" t="str">
        <f>IFNA(VLOOKUP(D335,Price!$E$2:$F$4,2,0),"")</f>
        <v/>
      </c>
      <c r="P335" s="7" t="str">
        <f t="shared" si="4"/>
        <v>с промо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ht="15.75" customHeight="1">
      <c r="A336" s="3">
        <v>4560.0</v>
      </c>
      <c r="B336" s="1" t="s">
        <v>16</v>
      </c>
      <c r="C336" s="1" t="s">
        <v>17</v>
      </c>
      <c r="D336" s="1" t="s">
        <v>24</v>
      </c>
      <c r="E336" s="2">
        <v>44358.0</v>
      </c>
      <c r="F336" s="8" t="s">
        <v>86</v>
      </c>
      <c r="G336" s="5">
        <v>4500.0</v>
      </c>
      <c r="H336" s="3">
        <f>IFNA(VLOOKUP(F336,Promocodes!A:E,4,0),"")</f>
        <v>15</v>
      </c>
      <c r="I336" s="3">
        <f t="shared" si="1"/>
        <v>675</v>
      </c>
      <c r="J336" s="5">
        <f t="shared" si="2"/>
        <v>3825</v>
      </c>
      <c r="K336" s="3" t="str">
        <f>IFNA(VLOOKUP(D336,Price!$A$2:$C$18,3,0),"")</f>
        <v>услуга</v>
      </c>
      <c r="L336" s="6">
        <f t="shared" si="3"/>
        <v>6</v>
      </c>
      <c r="M336" s="6">
        <f>IFNA(VLOOKUP(F336,Promocodes!A:B,2,0),"")</f>
        <v>7</v>
      </c>
      <c r="N336" s="3" t="str">
        <f>IFNA(VLOOKUP(M336,Promocodes!G:H,2,0),"")</f>
        <v>Сторис в VK</v>
      </c>
      <c r="O336" s="3" t="str">
        <f>IFNA(VLOOKUP(D336,Price!$E$2:$F$4,2,0),"")</f>
        <v/>
      </c>
      <c r="P336" s="7" t="str">
        <f t="shared" si="4"/>
        <v>с промо</v>
      </c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ht="15.75" customHeight="1">
      <c r="A337" s="3">
        <v>420.0</v>
      </c>
      <c r="B337" s="1" t="s">
        <v>16</v>
      </c>
      <c r="C337" s="1" t="s">
        <v>17</v>
      </c>
      <c r="D337" s="1" t="s">
        <v>23</v>
      </c>
      <c r="E337" s="2">
        <v>44211.0</v>
      </c>
      <c r="F337" s="3" t="s">
        <v>87</v>
      </c>
      <c r="G337" s="5">
        <v>5500.0</v>
      </c>
      <c r="H337" s="3">
        <f>IFNA(VLOOKUP(F337,Promocodes!A:E,4,0),"")</f>
        <v>5</v>
      </c>
      <c r="I337" s="3">
        <f t="shared" si="1"/>
        <v>275</v>
      </c>
      <c r="J337" s="5">
        <f t="shared" si="2"/>
        <v>5225</v>
      </c>
      <c r="K337" s="3" t="str">
        <f>IFNA(VLOOKUP(D337,Price!$A$2:$C$18,3,0),"")</f>
        <v>услуга</v>
      </c>
      <c r="L337" s="6">
        <f t="shared" si="3"/>
        <v>1</v>
      </c>
      <c r="M337" s="6">
        <f>IFNA(VLOOKUP(F337,Promocodes!A:B,2,0),"")</f>
        <v>3</v>
      </c>
      <c r="N337" s="3" t="str">
        <f>IFNA(VLOOKUP(M337,Promocodes!G:H,2,0),"")</f>
        <v>Поисковые запросы в Яндексе</v>
      </c>
      <c r="O337" s="3" t="str">
        <f>IFNA(VLOOKUP(D337,Price!$E$2:$F$4,2,0),"")</f>
        <v/>
      </c>
      <c r="P337" s="7" t="str">
        <f t="shared" si="4"/>
        <v>с промо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ht="15.75" customHeight="1">
      <c r="A338" s="3">
        <v>1508.0</v>
      </c>
      <c r="B338" s="1" t="s">
        <v>16</v>
      </c>
      <c r="C338" s="1" t="s">
        <v>17</v>
      </c>
      <c r="D338" s="1" t="s">
        <v>21</v>
      </c>
      <c r="E338" s="2">
        <v>44248.0</v>
      </c>
      <c r="F338" s="3" t="s">
        <v>87</v>
      </c>
      <c r="G338" s="5">
        <v>3500.0</v>
      </c>
      <c r="H338" s="3">
        <f>IFNA(VLOOKUP(F338,Promocodes!A:E,4,0),"")</f>
        <v>5</v>
      </c>
      <c r="I338" s="3">
        <f t="shared" si="1"/>
        <v>175</v>
      </c>
      <c r="J338" s="5">
        <f t="shared" si="2"/>
        <v>3325</v>
      </c>
      <c r="K338" s="3" t="str">
        <f>IFNA(VLOOKUP(D338,Price!$A$2:$C$18,3,0),"")</f>
        <v>услуга</v>
      </c>
      <c r="L338" s="6">
        <f t="shared" si="3"/>
        <v>2</v>
      </c>
      <c r="M338" s="6">
        <f>IFNA(VLOOKUP(F338,Promocodes!A:B,2,0),"")</f>
        <v>3</v>
      </c>
      <c r="N338" s="3" t="str">
        <f>IFNA(VLOOKUP(M338,Promocodes!G:H,2,0),"")</f>
        <v>Поисковые запросы в Яндексе</v>
      </c>
      <c r="O338" s="3" t="str">
        <f>IFNA(VLOOKUP(D338,Price!$E$2:$F$4,2,0),"")</f>
        <v/>
      </c>
      <c r="P338" s="7" t="str">
        <f t="shared" si="4"/>
        <v>с промо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ht="15.75" customHeight="1">
      <c r="A339" s="3">
        <v>2495.0</v>
      </c>
      <c r="B339" s="1" t="s">
        <v>16</v>
      </c>
      <c r="C339" s="1" t="s">
        <v>17</v>
      </c>
      <c r="D339" s="1" t="s">
        <v>23</v>
      </c>
      <c r="E339" s="2">
        <v>44281.0</v>
      </c>
      <c r="F339" s="3" t="s">
        <v>87</v>
      </c>
      <c r="G339" s="5">
        <v>5500.0</v>
      </c>
      <c r="H339" s="3">
        <f>IFNA(VLOOKUP(F339,Promocodes!A:E,4,0),"")</f>
        <v>5</v>
      </c>
      <c r="I339" s="3">
        <f t="shared" si="1"/>
        <v>275</v>
      </c>
      <c r="J339" s="5">
        <f t="shared" si="2"/>
        <v>5225</v>
      </c>
      <c r="K339" s="3" t="str">
        <f>IFNA(VLOOKUP(D339,Price!$A$2:$C$18,3,0),"")</f>
        <v>услуга</v>
      </c>
      <c r="L339" s="6">
        <f t="shared" si="3"/>
        <v>3</v>
      </c>
      <c r="M339" s="6">
        <f>IFNA(VLOOKUP(F339,Promocodes!A:B,2,0),"")</f>
        <v>3</v>
      </c>
      <c r="N339" s="3" t="str">
        <f>IFNA(VLOOKUP(M339,Promocodes!G:H,2,0),"")</f>
        <v>Поисковые запросы в Яндексе</v>
      </c>
      <c r="O339" s="3" t="str">
        <f>IFNA(VLOOKUP(D339,Price!$E$2:$F$4,2,0),"")</f>
        <v/>
      </c>
      <c r="P339" s="7" t="str">
        <f t="shared" si="4"/>
        <v>с промо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ht="15.75" customHeight="1">
      <c r="A340" s="3">
        <v>3236.0</v>
      </c>
      <c r="B340" s="1" t="s">
        <v>16</v>
      </c>
      <c r="C340" s="1" t="s">
        <v>17</v>
      </c>
      <c r="D340" s="1" t="s">
        <v>23</v>
      </c>
      <c r="E340" s="2">
        <v>44308.0</v>
      </c>
      <c r="F340" s="3" t="s">
        <v>87</v>
      </c>
      <c r="G340" s="5">
        <v>5500.0</v>
      </c>
      <c r="H340" s="3">
        <f>IFNA(VLOOKUP(F340,Promocodes!A:E,4,0),"")</f>
        <v>5</v>
      </c>
      <c r="I340" s="3">
        <f t="shared" si="1"/>
        <v>275</v>
      </c>
      <c r="J340" s="5">
        <f t="shared" si="2"/>
        <v>5225</v>
      </c>
      <c r="K340" s="3" t="str">
        <f>IFNA(VLOOKUP(D340,Price!$A$2:$C$18,3,0),"")</f>
        <v>услуга</v>
      </c>
      <c r="L340" s="6">
        <f t="shared" si="3"/>
        <v>4</v>
      </c>
      <c r="M340" s="6">
        <f>IFNA(VLOOKUP(F340,Promocodes!A:B,2,0),"")</f>
        <v>3</v>
      </c>
      <c r="N340" s="3" t="str">
        <f>IFNA(VLOOKUP(M340,Promocodes!G:H,2,0),"")</f>
        <v>Поисковые запросы в Яндексе</v>
      </c>
      <c r="O340" s="3" t="str">
        <f>IFNA(VLOOKUP(D340,Price!$E$2:$F$4,2,0),"")</f>
        <v/>
      </c>
      <c r="P340" s="7" t="str">
        <f t="shared" si="4"/>
        <v>с промо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ht="15.75" customHeight="1">
      <c r="A341" s="3">
        <v>3714.0</v>
      </c>
      <c r="B341" s="1" t="s">
        <v>16</v>
      </c>
      <c r="C341" s="1" t="s">
        <v>17</v>
      </c>
      <c r="D341" s="1" t="s">
        <v>24</v>
      </c>
      <c r="E341" s="2">
        <v>44327.0</v>
      </c>
      <c r="F341" s="3" t="s">
        <v>87</v>
      </c>
      <c r="G341" s="5">
        <v>4500.0</v>
      </c>
      <c r="H341" s="3">
        <f>IFNA(VLOOKUP(F341,Promocodes!A:E,4,0),"")</f>
        <v>5</v>
      </c>
      <c r="I341" s="3">
        <f t="shared" si="1"/>
        <v>225</v>
      </c>
      <c r="J341" s="5">
        <f t="shared" si="2"/>
        <v>4275</v>
      </c>
      <c r="K341" s="3" t="str">
        <f>IFNA(VLOOKUP(D341,Price!$A$2:$C$18,3,0),"")</f>
        <v>услуга</v>
      </c>
      <c r="L341" s="6">
        <f t="shared" si="3"/>
        <v>5</v>
      </c>
      <c r="M341" s="6">
        <f>IFNA(VLOOKUP(F341,Promocodes!A:B,2,0),"")</f>
        <v>3</v>
      </c>
      <c r="N341" s="3" t="str">
        <f>IFNA(VLOOKUP(M341,Promocodes!G:H,2,0),"")</f>
        <v>Поисковые запросы в Яндексе</v>
      </c>
      <c r="O341" s="3" t="str">
        <f>IFNA(VLOOKUP(D341,Price!$E$2:$F$4,2,0),"")</f>
        <v/>
      </c>
      <c r="P341" s="7" t="str">
        <f t="shared" si="4"/>
        <v>с промо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ht="15.75" customHeight="1">
      <c r="A342" s="3">
        <v>4761.0</v>
      </c>
      <c r="B342" s="1" t="s">
        <v>16</v>
      </c>
      <c r="C342" s="1" t="s">
        <v>17</v>
      </c>
      <c r="D342" s="1" t="s">
        <v>23</v>
      </c>
      <c r="E342" s="2">
        <v>44364.0</v>
      </c>
      <c r="F342" s="8" t="s">
        <v>87</v>
      </c>
      <c r="G342" s="5">
        <v>5500.0</v>
      </c>
      <c r="H342" s="3">
        <f>IFNA(VLOOKUP(F342,Promocodes!A:E,4,0),"")</f>
        <v>5</v>
      </c>
      <c r="I342" s="3">
        <f t="shared" si="1"/>
        <v>275</v>
      </c>
      <c r="J342" s="5">
        <f t="shared" si="2"/>
        <v>5225</v>
      </c>
      <c r="K342" s="3" t="str">
        <f>IFNA(VLOOKUP(D342,Price!$A$2:$C$18,3,0),"")</f>
        <v>услуга</v>
      </c>
      <c r="L342" s="6">
        <f t="shared" si="3"/>
        <v>6</v>
      </c>
      <c r="M342" s="6">
        <f>IFNA(VLOOKUP(F342,Promocodes!A:B,2,0),"")</f>
        <v>3</v>
      </c>
      <c r="N342" s="3" t="str">
        <f>IFNA(VLOOKUP(M342,Promocodes!G:H,2,0),"")</f>
        <v>Поисковые запросы в Яндексе</v>
      </c>
      <c r="O342" s="3" t="str">
        <f>IFNA(VLOOKUP(D342,Price!$E$2:$F$4,2,0),"")</f>
        <v/>
      </c>
      <c r="P342" s="7" t="str">
        <f t="shared" si="4"/>
        <v>с промо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ht="15.75" customHeight="1">
      <c r="A343" s="3">
        <v>585.0</v>
      </c>
      <c r="B343" s="1" t="s">
        <v>16</v>
      </c>
      <c r="C343" s="1" t="s">
        <v>17</v>
      </c>
      <c r="D343" s="1" t="s">
        <v>23</v>
      </c>
      <c r="E343" s="2">
        <v>44217.0</v>
      </c>
      <c r="F343" s="3" t="s">
        <v>88</v>
      </c>
      <c r="G343" s="5">
        <v>5500.0</v>
      </c>
      <c r="H343" s="3">
        <f>IFNA(VLOOKUP(F343,Promocodes!A:E,4,0),"")</f>
        <v>0.1</v>
      </c>
      <c r="I343" s="3">
        <f t="shared" si="1"/>
        <v>5.5</v>
      </c>
      <c r="J343" s="5">
        <f t="shared" si="2"/>
        <v>5494.5</v>
      </c>
      <c r="K343" s="3" t="str">
        <f>IFNA(VLOOKUP(D343,Price!$A$2:$C$18,3,0),"")</f>
        <v>услуга</v>
      </c>
      <c r="L343" s="6">
        <f t="shared" si="3"/>
        <v>1</v>
      </c>
      <c r="M343" s="6">
        <f>IFNA(VLOOKUP(F343,Promocodes!A:B,2,0),"")</f>
        <v>1</v>
      </c>
      <c r="N343" s="3" t="str">
        <f>IFNA(VLOOKUP(M343,Promocodes!G:H,2,0),"")</f>
        <v>Обещаем скидки</v>
      </c>
      <c r="O343" s="3" t="str">
        <f>IFNA(VLOOKUP(D343,Price!$E$2:$F$4,2,0),"")</f>
        <v/>
      </c>
      <c r="P343" s="7" t="str">
        <f t="shared" si="4"/>
        <v>с промо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ht="15.75" customHeight="1">
      <c r="A344" s="3">
        <v>1613.0</v>
      </c>
      <c r="B344" s="1" t="s">
        <v>16</v>
      </c>
      <c r="C344" s="1" t="s">
        <v>22</v>
      </c>
      <c r="D344" s="1" t="s">
        <v>23</v>
      </c>
      <c r="E344" s="2">
        <v>44251.0</v>
      </c>
      <c r="F344" s="3" t="s">
        <v>88</v>
      </c>
      <c r="G344" s="5">
        <v>5500.0</v>
      </c>
      <c r="H344" s="3">
        <f>IFNA(VLOOKUP(F344,Promocodes!A:E,4,0),"")</f>
        <v>0.1</v>
      </c>
      <c r="I344" s="3">
        <f t="shared" si="1"/>
        <v>5.5</v>
      </c>
      <c r="J344" s="5">
        <f t="shared" si="2"/>
        <v>5494.5</v>
      </c>
      <c r="K344" s="3" t="str">
        <f>IFNA(VLOOKUP(D344,Price!$A$2:$C$18,3,0),"")</f>
        <v>услуга</v>
      </c>
      <c r="L344" s="6">
        <f t="shared" si="3"/>
        <v>2</v>
      </c>
      <c r="M344" s="6">
        <f>IFNA(VLOOKUP(F344,Promocodes!A:B,2,0),"")</f>
        <v>1</v>
      </c>
      <c r="N344" s="3" t="str">
        <f>IFNA(VLOOKUP(M344,Promocodes!G:H,2,0),"")</f>
        <v>Обещаем скидки</v>
      </c>
      <c r="O344" s="3" t="str">
        <f>IFNA(VLOOKUP(D344,Price!$E$2:$F$4,2,0),"")</f>
        <v/>
      </c>
      <c r="P344" s="7" t="str">
        <f t="shared" si="4"/>
        <v>с промо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ht="15.75" customHeight="1">
      <c r="A345" s="3">
        <v>2569.0</v>
      </c>
      <c r="B345" s="1" t="s">
        <v>16</v>
      </c>
      <c r="C345" s="1" t="s">
        <v>17</v>
      </c>
      <c r="D345" s="1" t="s">
        <v>21</v>
      </c>
      <c r="E345" s="2">
        <v>44283.0</v>
      </c>
      <c r="F345" s="3" t="s">
        <v>88</v>
      </c>
      <c r="G345" s="5">
        <v>3500.0</v>
      </c>
      <c r="H345" s="3">
        <f>IFNA(VLOOKUP(F345,Promocodes!A:E,4,0),"")</f>
        <v>0.1</v>
      </c>
      <c r="I345" s="3">
        <f t="shared" si="1"/>
        <v>3.5</v>
      </c>
      <c r="J345" s="5">
        <f t="shared" si="2"/>
        <v>3496.5</v>
      </c>
      <c r="K345" s="3" t="str">
        <f>IFNA(VLOOKUP(D345,Price!$A$2:$C$18,3,0),"")</f>
        <v>услуга</v>
      </c>
      <c r="L345" s="6">
        <f t="shared" si="3"/>
        <v>3</v>
      </c>
      <c r="M345" s="6">
        <f>IFNA(VLOOKUP(F345,Promocodes!A:B,2,0),"")</f>
        <v>1</v>
      </c>
      <c r="N345" s="3" t="str">
        <f>IFNA(VLOOKUP(M345,Promocodes!G:H,2,0),"")</f>
        <v>Обещаем скидки</v>
      </c>
      <c r="O345" s="3" t="str">
        <f>IFNA(VLOOKUP(D345,Price!$E$2:$F$4,2,0),"")</f>
        <v/>
      </c>
      <c r="P345" s="7" t="str">
        <f t="shared" si="4"/>
        <v>с промо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ht="15.75" customHeight="1">
      <c r="A346" s="3">
        <v>3312.0</v>
      </c>
      <c r="B346" s="1" t="s">
        <v>16</v>
      </c>
      <c r="C346" s="1" t="s">
        <v>17</v>
      </c>
      <c r="D346" s="1" t="s">
        <v>21</v>
      </c>
      <c r="E346" s="2">
        <v>44311.0</v>
      </c>
      <c r="F346" s="3" t="s">
        <v>88</v>
      </c>
      <c r="G346" s="5">
        <v>3500.0</v>
      </c>
      <c r="H346" s="3">
        <f>IFNA(VLOOKUP(F346,Promocodes!A:E,4,0),"")</f>
        <v>0.1</v>
      </c>
      <c r="I346" s="3">
        <f t="shared" si="1"/>
        <v>3.5</v>
      </c>
      <c r="J346" s="5">
        <f t="shared" si="2"/>
        <v>3496.5</v>
      </c>
      <c r="K346" s="3" t="str">
        <f>IFNA(VLOOKUP(D346,Price!$A$2:$C$18,3,0),"")</f>
        <v>услуга</v>
      </c>
      <c r="L346" s="6">
        <f t="shared" si="3"/>
        <v>4</v>
      </c>
      <c r="M346" s="6">
        <f>IFNA(VLOOKUP(F346,Promocodes!A:B,2,0),"")</f>
        <v>1</v>
      </c>
      <c r="N346" s="3" t="str">
        <f>IFNA(VLOOKUP(M346,Promocodes!G:H,2,0),"")</f>
        <v>Обещаем скидки</v>
      </c>
      <c r="O346" s="3" t="str">
        <f>IFNA(VLOOKUP(D346,Price!$E$2:$F$4,2,0),"")</f>
        <v/>
      </c>
      <c r="P346" s="7" t="str">
        <f t="shared" si="4"/>
        <v>с промо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ht="15.75" customHeight="1">
      <c r="A347" s="3">
        <v>3923.0</v>
      </c>
      <c r="B347" s="1" t="s">
        <v>16</v>
      </c>
      <c r="C347" s="1" t="s">
        <v>22</v>
      </c>
      <c r="D347" s="1" t="s">
        <v>21</v>
      </c>
      <c r="E347" s="2">
        <v>44335.0</v>
      </c>
      <c r="F347" s="3" t="s">
        <v>88</v>
      </c>
      <c r="G347" s="5">
        <v>3500.0</v>
      </c>
      <c r="H347" s="3">
        <f>IFNA(VLOOKUP(F347,Promocodes!A:E,4,0),"")</f>
        <v>0.1</v>
      </c>
      <c r="I347" s="3">
        <f t="shared" si="1"/>
        <v>3.5</v>
      </c>
      <c r="J347" s="5">
        <f t="shared" si="2"/>
        <v>3496.5</v>
      </c>
      <c r="K347" s="3" t="str">
        <f>IFNA(VLOOKUP(D347,Price!$A$2:$C$18,3,0),"")</f>
        <v>услуга</v>
      </c>
      <c r="L347" s="6">
        <f t="shared" si="3"/>
        <v>5</v>
      </c>
      <c r="M347" s="6">
        <f>IFNA(VLOOKUP(F347,Promocodes!A:B,2,0),"")</f>
        <v>1</v>
      </c>
      <c r="N347" s="3" t="str">
        <f>IFNA(VLOOKUP(M347,Promocodes!G:H,2,0),"")</f>
        <v>Обещаем скидки</v>
      </c>
      <c r="O347" s="3" t="str">
        <f>IFNA(VLOOKUP(D347,Price!$E$2:$F$4,2,0),"")</f>
        <v/>
      </c>
      <c r="P347" s="7" t="str">
        <f t="shared" si="4"/>
        <v>с промо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ht="15.75" customHeight="1">
      <c r="A348" s="3">
        <v>4850.0</v>
      </c>
      <c r="B348" s="1" t="s">
        <v>16</v>
      </c>
      <c r="C348" s="1" t="s">
        <v>17</v>
      </c>
      <c r="D348" s="1" t="s">
        <v>24</v>
      </c>
      <c r="E348" s="2">
        <v>44367.0</v>
      </c>
      <c r="F348" s="8" t="s">
        <v>88</v>
      </c>
      <c r="G348" s="5">
        <v>4500.0</v>
      </c>
      <c r="H348" s="3">
        <f>IFNA(VLOOKUP(F348,Promocodes!A:E,4,0),"")</f>
        <v>0.1</v>
      </c>
      <c r="I348" s="3">
        <f t="shared" si="1"/>
        <v>4.5</v>
      </c>
      <c r="J348" s="5">
        <f t="shared" si="2"/>
        <v>4495.5</v>
      </c>
      <c r="K348" s="3" t="str">
        <f>IFNA(VLOOKUP(D348,Price!$A$2:$C$18,3,0),"")</f>
        <v>услуга</v>
      </c>
      <c r="L348" s="6">
        <f t="shared" si="3"/>
        <v>6</v>
      </c>
      <c r="M348" s="6">
        <f>IFNA(VLOOKUP(F348,Promocodes!A:B,2,0),"")</f>
        <v>1</v>
      </c>
      <c r="N348" s="3" t="str">
        <f>IFNA(VLOOKUP(M348,Promocodes!G:H,2,0),"")</f>
        <v>Обещаем скидки</v>
      </c>
      <c r="O348" s="3" t="str">
        <f>IFNA(VLOOKUP(D348,Price!$E$2:$F$4,2,0),"")</f>
        <v/>
      </c>
      <c r="P348" s="7" t="str">
        <f t="shared" si="4"/>
        <v>с промо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ht="15.75" customHeight="1">
      <c r="A349" s="3">
        <v>801.0</v>
      </c>
      <c r="B349" s="1" t="s">
        <v>16</v>
      </c>
      <c r="C349" s="1" t="s">
        <v>22</v>
      </c>
      <c r="D349" s="1" t="s">
        <v>21</v>
      </c>
      <c r="E349" s="2">
        <v>44225.0</v>
      </c>
      <c r="F349" s="3" t="s">
        <v>89</v>
      </c>
      <c r="G349" s="5">
        <v>3500.0</v>
      </c>
      <c r="H349" s="3">
        <f>IFNA(VLOOKUP(F349,Promocodes!A:E,4,0),"")</f>
        <v>5</v>
      </c>
      <c r="I349" s="3">
        <f t="shared" si="1"/>
        <v>175</v>
      </c>
      <c r="J349" s="5">
        <f t="shared" si="2"/>
        <v>3325</v>
      </c>
      <c r="K349" s="3" t="str">
        <f>IFNA(VLOOKUP(D349,Price!$A$2:$C$18,3,0),"")</f>
        <v>услуга</v>
      </c>
      <c r="L349" s="6">
        <f t="shared" si="3"/>
        <v>1</v>
      </c>
      <c r="M349" s="6">
        <f>IFNA(VLOOKUP(F349,Promocodes!A:B,2,0),"")</f>
        <v>3</v>
      </c>
      <c r="N349" s="3" t="str">
        <f>IFNA(VLOOKUP(M349,Promocodes!G:H,2,0),"")</f>
        <v>Поисковые запросы в Яндексе</v>
      </c>
      <c r="O349" s="3" t="str">
        <f>IFNA(VLOOKUP(D349,Price!$E$2:$F$4,2,0),"")</f>
        <v/>
      </c>
      <c r="P349" s="7" t="str">
        <f t="shared" si="4"/>
        <v>с промо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ht="15.75" customHeight="1">
      <c r="A350" s="3">
        <v>1841.0</v>
      </c>
      <c r="B350" s="1" t="s">
        <v>16</v>
      </c>
      <c r="C350" s="1" t="s">
        <v>22</v>
      </c>
      <c r="D350" s="1" t="s">
        <v>20</v>
      </c>
      <c r="E350" s="2">
        <v>44259.0</v>
      </c>
      <c r="F350" s="3" t="s">
        <v>89</v>
      </c>
      <c r="G350" s="5">
        <v>500.0</v>
      </c>
      <c r="H350" s="3">
        <f>IFNA(VLOOKUP(F350,Promocodes!A:E,4,0),"")</f>
        <v>5</v>
      </c>
      <c r="I350" s="3">
        <f t="shared" si="1"/>
        <v>25</v>
      </c>
      <c r="J350" s="5">
        <f t="shared" si="2"/>
        <v>475</v>
      </c>
      <c r="K350" s="3" t="str">
        <f>IFNA(VLOOKUP(D350,Price!$A$2:$C$18,3,0),"")</f>
        <v>товар</v>
      </c>
      <c r="L350" s="6">
        <f t="shared" si="3"/>
        <v>3</v>
      </c>
      <c r="M350" s="6">
        <f>IFNA(VLOOKUP(F350,Promocodes!A:B,2,0),"")</f>
        <v>3</v>
      </c>
      <c r="N350" s="3" t="str">
        <f>IFNA(VLOOKUP(M350,Promocodes!G:H,2,0),"")</f>
        <v>Поисковые запросы в Яндексе</v>
      </c>
      <c r="O350" s="3">
        <f>IFNA(VLOOKUP(D350,Price!$E$2:$F$4,2,0),"")</f>
        <v>250</v>
      </c>
      <c r="P350" s="7" t="str">
        <f t="shared" si="4"/>
        <v>с промо</v>
      </c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ht="15.75" customHeight="1">
      <c r="A351" s="3">
        <v>5007.0</v>
      </c>
      <c r="B351" s="1" t="s">
        <v>16</v>
      </c>
      <c r="C351" s="1" t="s">
        <v>17</v>
      </c>
      <c r="D351" s="1" t="s">
        <v>20</v>
      </c>
      <c r="E351" s="2">
        <v>44372.0</v>
      </c>
      <c r="F351" s="8" t="s">
        <v>89</v>
      </c>
      <c r="G351" s="5">
        <v>500.0</v>
      </c>
      <c r="H351" s="3">
        <f>IFNA(VLOOKUP(F351,Promocodes!A:E,4,0),"")</f>
        <v>5</v>
      </c>
      <c r="I351" s="3">
        <f t="shared" si="1"/>
        <v>25</v>
      </c>
      <c r="J351" s="5">
        <f t="shared" si="2"/>
        <v>475</v>
      </c>
      <c r="K351" s="3" t="str">
        <f>IFNA(VLOOKUP(D351,Price!$A$2:$C$18,3,0),"")</f>
        <v>товар</v>
      </c>
      <c r="L351" s="6">
        <f t="shared" si="3"/>
        <v>6</v>
      </c>
      <c r="M351" s="6">
        <f>IFNA(VLOOKUP(F351,Promocodes!A:B,2,0),"")</f>
        <v>3</v>
      </c>
      <c r="N351" s="3" t="str">
        <f>IFNA(VLOOKUP(M351,Promocodes!G:H,2,0),"")</f>
        <v>Поисковые запросы в Яндексе</v>
      </c>
      <c r="O351" s="3">
        <f>IFNA(VLOOKUP(D351,Price!$E$2:$F$4,2,0),"")</f>
        <v>250</v>
      </c>
      <c r="P351" s="7" t="str">
        <f t="shared" si="4"/>
        <v>с промо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ht="15.75" customHeight="1">
      <c r="A352" s="3">
        <v>551.0</v>
      </c>
      <c r="B352" s="1" t="s">
        <v>16</v>
      </c>
      <c r="C352" s="1" t="s">
        <v>22</v>
      </c>
      <c r="D352" s="1" t="s">
        <v>25</v>
      </c>
      <c r="E352" s="2">
        <v>44216.0</v>
      </c>
      <c r="F352" s="3" t="s">
        <v>90</v>
      </c>
      <c r="G352" s="5">
        <v>300.0</v>
      </c>
      <c r="H352" s="3">
        <f>IFNA(VLOOKUP(F352,Promocodes!A:E,4,0),"")</f>
        <v>20</v>
      </c>
      <c r="I352" s="3">
        <f t="shared" si="1"/>
        <v>60</v>
      </c>
      <c r="J352" s="5">
        <f t="shared" si="2"/>
        <v>240</v>
      </c>
      <c r="K352" s="3" t="str">
        <f>IFNA(VLOOKUP(D352,Price!$A$2:$C$18,3,0),"")</f>
        <v>товар</v>
      </c>
      <c r="L352" s="6">
        <f t="shared" si="3"/>
        <v>1</v>
      </c>
      <c r="M352" s="6">
        <f>IFNA(VLOOKUP(F352,Promocodes!A:B,2,0),"")</f>
        <v>6</v>
      </c>
      <c r="N352" s="3" t="str">
        <f>IFNA(VLOOKUP(M352,Promocodes!G:H,2,0),"")</f>
        <v>Реклама в VK</v>
      </c>
      <c r="O352" s="3">
        <f>IFNA(VLOOKUP(D352,Price!$E$2:$F$4,2,0),"")</f>
        <v>150</v>
      </c>
      <c r="P352" s="7" t="str">
        <f t="shared" si="4"/>
        <v>с промо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ht="15.75" customHeight="1">
      <c r="A353" s="3">
        <v>1565.0</v>
      </c>
      <c r="B353" s="1" t="s">
        <v>16</v>
      </c>
      <c r="C353" s="1" t="s">
        <v>17</v>
      </c>
      <c r="D353" s="1" t="s">
        <v>21</v>
      </c>
      <c r="E353" s="2">
        <v>44250.0</v>
      </c>
      <c r="F353" s="3" t="s">
        <v>90</v>
      </c>
      <c r="G353" s="5">
        <v>3500.0</v>
      </c>
      <c r="H353" s="3">
        <f>IFNA(VLOOKUP(F353,Promocodes!A:E,4,0),"")</f>
        <v>20</v>
      </c>
      <c r="I353" s="3">
        <f t="shared" si="1"/>
        <v>700</v>
      </c>
      <c r="J353" s="5">
        <f t="shared" si="2"/>
        <v>2800</v>
      </c>
      <c r="K353" s="3" t="str">
        <f>IFNA(VLOOKUP(D353,Price!$A$2:$C$18,3,0),"")</f>
        <v>услуга</v>
      </c>
      <c r="L353" s="6">
        <f t="shared" si="3"/>
        <v>2</v>
      </c>
      <c r="M353" s="6">
        <f>IFNA(VLOOKUP(F353,Promocodes!A:B,2,0),"")</f>
        <v>6</v>
      </c>
      <c r="N353" s="3" t="str">
        <f>IFNA(VLOOKUP(M353,Promocodes!G:H,2,0),"")</f>
        <v>Реклама в VK</v>
      </c>
      <c r="O353" s="3" t="str">
        <f>IFNA(VLOOKUP(D353,Price!$E$2:$F$4,2,0),"")</f>
        <v/>
      </c>
      <c r="P353" s="7" t="str">
        <f t="shared" si="4"/>
        <v>с промо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ht="15.75" customHeight="1">
      <c r="A354" s="3">
        <v>2551.0</v>
      </c>
      <c r="B354" s="1" t="s">
        <v>16</v>
      </c>
      <c r="C354" s="1" t="s">
        <v>17</v>
      </c>
      <c r="D354" s="1" t="s">
        <v>25</v>
      </c>
      <c r="E354" s="2">
        <v>44283.0</v>
      </c>
      <c r="F354" s="3" t="s">
        <v>90</v>
      </c>
      <c r="G354" s="5">
        <v>300.0</v>
      </c>
      <c r="H354" s="3">
        <f>IFNA(VLOOKUP(F354,Promocodes!A:E,4,0),"")</f>
        <v>20</v>
      </c>
      <c r="I354" s="3">
        <f t="shared" si="1"/>
        <v>60</v>
      </c>
      <c r="J354" s="5">
        <f t="shared" si="2"/>
        <v>240</v>
      </c>
      <c r="K354" s="3" t="str">
        <f>IFNA(VLOOKUP(D354,Price!$A$2:$C$18,3,0),"")</f>
        <v>товар</v>
      </c>
      <c r="L354" s="6">
        <f t="shared" si="3"/>
        <v>3</v>
      </c>
      <c r="M354" s="6">
        <f>IFNA(VLOOKUP(F354,Promocodes!A:B,2,0),"")</f>
        <v>6</v>
      </c>
      <c r="N354" s="3" t="str">
        <f>IFNA(VLOOKUP(M354,Promocodes!G:H,2,0),"")</f>
        <v>Реклама в VK</v>
      </c>
      <c r="O354" s="3">
        <f>IFNA(VLOOKUP(D354,Price!$E$2:$F$4,2,0),"")</f>
        <v>150</v>
      </c>
      <c r="P354" s="7" t="str">
        <f t="shared" si="4"/>
        <v>с промо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ht="15.75" customHeight="1">
      <c r="A355" s="3">
        <v>3294.0</v>
      </c>
      <c r="B355" s="1" t="s">
        <v>16</v>
      </c>
      <c r="C355" s="1" t="s">
        <v>17</v>
      </c>
      <c r="D355" s="1" t="s">
        <v>25</v>
      </c>
      <c r="E355" s="2">
        <v>44310.0</v>
      </c>
      <c r="F355" s="3" t="s">
        <v>90</v>
      </c>
      <c r="G355" s="5">
        <v>300.0</v>
      </c>
      <c r="H355" s="3">
        <f>IFNA(VLOOKUP(F355,Promocodes!A:E,4,0),"")</f>
        <v>20</v>
      </c>
      <c r="I355" s="3">
        <f t="shared" si="1"/>
        <v>60</v>
      </c>
      <c r="J355" s="5">
        <f t="shared" si="2"/>
        <v>240</v>
      </c>
      <c r="K355" s="3" t="str">
        <f>IFNA(VLOOKUP(D355,Price!$A$2:$C$18,3,0),"")</f>
        <v>товар</v>
      </c>
      <c r="L355" s="6">
        <f t="shared" si="3"/>
        <v>4</v>
      </c>
      <c r="M355" s="6">
        <f>IFNA(VLOOKUP(F355,Promocodes!A:B,2,0),"")</f>
        <v>6</v>
      </c>
      <c r="N355" s="3" t="str">
        <f>IFNA(VLOOKUP(M355,Promocodes!G:H,2,0),"")</f>
        <v>Реклама в VK</v>
      </c>
      <c r="O355" s="3">
        <f>IFNA(VLOOKUP(D355,Price!$E$2:$F$4,2,0),"")</f>
        <v>150</v>
      </c>
      <c r="P355" s="7" t="str">
        <f t="shared" si="4"/>
        <v>с промо</v>
      </c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ht="15.75" customHeight="1">
      <c r="A356" s="3">
        <v>3829.0</v>
      </c>
      <c r="B356" s="1" t="s">
        <v>16</v>
      </c>
      <c r="C356" s="1" t="s">
        <v>17</v>
      </c>
      <c r="D356" s="1" t="s">
        <v>23</v>
      </c>
      <c r="E356" s="2">
        <v>44331.0</v>
      </c>
      <c r="F356" s="3" t="s">
        <v>90</v>
      </c>
      <c r="G356" s="5">
        <v>5500.0</v>
      </c>
      <c r="H356" s="3">
        <f>IFNA(VLOOKUP(F356,Promocodes!A:E,4,0),"")</f>
        <v>20</v>
      </c>
      <c r="I356" s="3">
        <f t="shared" si="1"/>
        <v>1100</v>
      </c>
      <c r="J356" s="5">
        <f t="shared" si="2"/>
        <v>4400</v>
      </c>
      <c r="K356" s="3" t="str">
        <f>IFNA(VLOOKUP(D356,Price!$A$2:$C$18,3,0),"")</f>
        <v>услуга</v>
      </c>
      <c r="L356" s="6">
        <f t="shared" si="3"/>
        <v>5</v>
      </c>
      <c r="M356" s="6">
        <f>IFNA(VLOOKUP(F356,Promocodes!A:B,2,0),"")</f>
        <v>6</v>
      </c>
      <c r="N356" s="3" t="str">
        <f>IFNA(VLOOKUP(M356,Promocodes!G:H,2,0),"")</f>
        <v>Реклама в VK</v>
      </c>
      <c r="O356" s="3" t="str">
        <f>IFNA(VLOOKUP(D356,Price!$E$2:$F$4,2,0),"")</f>
        <v/>
      </c>
      <c r="P356" s="7" t="str">
        <f t="shared" si="4"/>
        <v>с промо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ht="15.75" customHeight="1">
      <c r="A357" s="3">
        <v>4818.0</v>
      </c>
      <c r="B357" s="1" t="s">
        <v>16</v>
      </c>
      <c r="C357" s="1" t="s">
        <v>17</v>
      </c>
      <c r="D357" s="1" t="s">
        <v>21</v>
      </c>
      <c r="E357" s="2">
        <v>44366.0</v>
      </c>
      <c r="F357" s="8" t="s">
        <v>90</v>
      </c>
      <c r="G357" s="5">
        <v>3500.0</v>
      </c>
      <c r="H357" s="3">
        <f>IFNA(VLOOKUP(F357,Promocodes!A:E,4,0),"")</f>
        <v>20</v>
      </c>
      <c r="I357" s="3">
        <f t="shared" si="1"/>
        <v>700</v>
      </c>
      <c r="J357" s="5">
        <f t="shared" si="2"/>
        <v>2800</v>
      </c>
      <c r="K357" s="3" t="str">
        <f>IFNA(VLOOKUP(D357,Price!$A$2:$C$18,3,0),"")</f>
        <v>услуга</v>
      </c>
      <c r="L357" s="6">
        <f t="shared" si="3"/>
        <v>6</v>
      </c>
      <c r="M357" s="6">
        <f>IFNA(VLOOKUP(F357,Promocodes!A:B,2,0),"")</f>
        <v>6</v>
      </c>
      <c r="N357" s="3" t="str">
        <f>IFNA(VLOOKUP(M357,Promocodes!G:H,2,0),"")</f>
        <v>Реклама в VK</v>
      </c>
      <c r="O357" s="3" t="str">
        <f>IFNA(VLOOKUP(D357,Price!$E$2:$F$4,2,0),"")</f>
        <v/>
      </c>
      <c r="P357" s="7" t="str">
        <f t="shared" si="4"/>
        <v>с промо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ht="15.75" customHeight="1">
      <c r="A358" s="3">
        <v>956.0</v>
      </c>
      <c r="B358" s="1" t="s">
        <v>16</v>
      </c>
      <c r="C358" s="1" t="s">
        <v>17</v>
      </c>
      <c r="D358" s="1" t="s">
        <v>24</v>
      </c>
      <c r="E358" s="2">
        <v>44230.0</v>
      </c>
      <c r="F358" s="3" t="s">
        <v>91</v>
      </c>
      <c r="G358" s="5">
        <v>4500.0</v>
      </c>
      <c r="H358" s="3">
        <f>IFNA(VLOOKUP(F358,Promocodes!A:E,4,0),"")</f>
        <v>0.1</v>
      </c>
      <c r="I358" s="3">
        <f t="shared" si="1"/>
        <v>4.5</v>
      </c>
      <c r="J358" s="5">
        <f t="shared" si="2"/>
        <v>4495.5</v>
      </c>
      <c r="K358" s="3" t="str">
        <f>IFNA(VLOOKUP(D358,Price!$A$2:$C$18,3,0),"")</f>
        <v>услуга</v>
      </c>
      <c r="L358" s="6">
        <f t="shared" si="3"/>
        <v>2</v>
      </c>
      <c r="M358" s="6">
        <f>IFNA(VLOOKUP(F358,Promocodes!A:B,2,0),"")</f>
        <v>1</v>
      </c>
      <c r="N358" s="3" t="str">
        <f>IFNA(VLOOKUP(M358,Promocodes!G:H,2,0),"")</f>
        <v>Обещаем скидки</v>
      </c>
      <c r="O358" s="3" t="str">
        <f>IFNA(VLOOKUP(D358,Price!$E$2:$F$4,2,0),"")</f>
        <v/>
      </c>
      <c r="P358" s="7" t="str">
        <f t="shared" si="4"/>
        <v>с промо</v>
      </c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ht="15.75" customHeight="1">
      <c r="A359" s="3">
        <v>1900.0</v>
      </c>
      <c r="B359" s="1" t="s">
        <v>16</v>
      </c>
      <c r="C359" s="1" t="s">
        <v>17</v>
      </c>
      <c r="D359" s="1" t="s">
        <v>23</v>
      </c>
      <c r="E359" s="2">
        <v>44261.0</v>
      </c>
      <c r="F359" s="3" t="s">
        <v>91</v>
      </c>
      <c r="G359" s="5">
        <v>5500.0</v>
      </c>
      <c r="H359" s="3">
        <f>IFNA(VLOOKUP(F359,Promocodes!A:E,4,0),"")</f>
        <v>0.1</v>
      </c>
      <c r="I359" s="3">
        <f t="shared" si="1"/>
        <v>5.5</v>
      </c>
      <c r="J359" s="5">
        <f t="shared" si="2"/>
        <v>5494.5</v>
      </c>
      <c r="K359" s="3" t="str">
        <f>IFNA(VLOOKUP(D359,Price!$A$2:$C$18,3,0),"")</f>
        <v>услуга</v>
      </c>
      <c r="L359" s="6">
        <f t="shared" si="3"/>
        <v>3</v>
      </c>
      <c r="M359" s="6">
        <f>IFNA(VLOOKUP(F359,Promocodes!A:B,2,0),"")</f>
        <v>1</v>
      </c>
      <c r="N359" s="3" t="str">
        <f>IFNA(VLOOKUP(M359,Promocodes!G:H,2,0),"")</f>
        <v>Обещаем скидки</v>
      </c>
      <c r="O359" s="3" t="str">
        <f>IFNA(VLOOKUP(D359,Price!$E$2:$F$4,2,0),"")</f>
        <v/>
      </c>
      <c r="P359" s="7" t="str">
        <f t="shared" si="4"/>
        <v>с промо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ht="15.75" customHeight="1">
      <c r="A360" s="3">
        <v>2661.0</v>
      </c>
      <c r="B360" s="1" t="s">
        <v>16</v>
      </c>
      <c r="C360" s="1" t="s">
        <v>17</v>
      </c>
      <c r="D360" s="1" t="s">
        <v>24</v>
      </c>
      <c r="E360" s="2">
        <v>44286.0</v>
      </c>
      <c r="F360" s="3" t="s">
        <v>91</v>
      </c>
      <c r="G360" s="5">
        <v>4500.0</v>
      </c>
      <c r="H360" s="3">
        <f>IFNA(VLOOKUP(F360,Promocodes!A:E,4,0),"")</f>
        <v>0.1</v>
      </c>
      <c r="I360" s="3">
        <f t="shared" si="1"/>
        <v>4.5</v>
      </c>
      <c r="J360" s="5">
        <f t="shared" si="2"/>
        <v>4495.5</v>
      </c>
      <c r="K360" s="3" t="str">
        <f>IFNA(VLOOKUP(D360,Price!$A$2:$C$18,3,0),"")</f>
        <v>услуга</v>
      </c>
      <c r="L360" s="6">
        <f t="shared" si="3"/>
        <v>3</v>
      </c>
      <c r="M360" s="6">
        <f>IFNA(VLOOKUP(F360,Promocodes!A:B,2,0),"")</f>
        <v>1</v>
      </c>
      <c r="N360" s="3" t="str">
        <f>IFNA(VLOOKUP(M360,Promocodes!G:H,2,0),"")</f>
        <v>Обещаем скидки</v>
      </c>
      <c r="O360" s="3" t="str">
        <f>IFNA(VLOOKUP(D360,Price!$E$2:$F$4,2,0),"")</f>
        <v/>
      </c>
      <c r="P360" s="7" t="str">
        <f t="shared" si="4"/>
        <v>с промо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ht="15.75" customHeight="1">
      <c r="A361" s="3">
        <v>3984.0</v>
      </c>
      <c r="B361" s="1" t="s">
        <v>16</v>
      </c>
      <c r="C361" s="1" t="s">
        <v>17</v>
      </c>
      <c r="D361" s="1" t="s">
        <v>21</v>
      </c>
      <c r="E361" s="2">
        <v>44337.0</v>
      </c>
      <c r="F361" s="3" t="s">
        <v>91</v>
      </c>
      <c r="G361" s="5">
        <v>3500.0</v>
      </c>
      <c r="H361" s="3">
        <f>IFNA(VLOOKUP(F361,Promocodes!A:E,4,0),"")</f>
        <v>0.1</v>
      </c>
      <c r="I361" s="3">
        <f t="shared" si="1"/>
        <v>3.5</v>
      </c>
      <c r="J361" s="5">
        <f t="shared" si="2"/>
        <v>3496.5</v>
      </c>
      <c r="K361" s="3" t="str">
        <f>IFNA(VLOOKUP(D361,Price!$A$2:$C$18,3,0),"")</f>
        <v>услуга</v>
      </c>
      <c r="L361" s="6">
        <f t="shared" si="3"/>
        <v>5</v>
      </c>
      <c r="M361" s="6">
        <f>IFNA(VLOOKUP(F361,Promocodes!A:B,2,0),"")</f>
        <v>1</v>
      </c>
      <c r="N361" s="3" t="str">
        <f>IFNA(VLOOKUP(M361,Promocodes!G:H,2,0),"")</f>
        <v>Обещаем скидки</v>
      </c>
      <c r="O361" s="3" t="str">
        <f>IFNA(VLOOKUP(D361,Price!$E$2:$F$4,2,0),"")</f>
        <v/>
      </c>
      <c r="P361" s="7" t="str">
        <f t="shared" si="4"/>
        <v>с промо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ht="15.75" customHeight="1">
      <c r="A362" s="3">
        <v>5116.0</v>
      </c>
      <c r="B362" s="1" t="s">
        <v>16</v>
      </c>
      <c r="C362" s="1" t="s">
        <v>17</v>
      </c>
      <c r="D362" s="1" t="s">
        <v>21</v>
      </c>
      <c r="E362" s="2">
        <v>44376.0</v>
      </c>
      <c r="F362" s="8" t="s">
        <v>91</v>
      </c>
      <c r="G362" s="5">
        <v>3500.0</v>
      </c>
      <c r="H362" s="3">
        <f>IFNA(VLOOKUP(F362,Promocodes!A:E,4,0),"")</f>
        <v>0.1</v>
      </c>
      <c r="I362" s="3">
        <f t="shared" si="1"/>
        <v>3.5</v>
      </c>
      <c r="J362" s="5">
        <f t="shared" si="2"/>
        <v>3496.5</v>
      </c>
      <c r="K362" s="3" t="str">
        <f>IFNA(VLOOKUP(D362,Price!$A$2:$C$18,3,0),"")</f>
        <v>услуга</v>
      </c>
      <c r="L362" s="6">
        <f t="shared" si="3"/>
        <v>6</v>
      </c>
      <c r="M362" s="6">
        <f>IFNA(VLOOKUP(F362,Promocodes!A:B,2,0),"")</f>
        <v>1</v>
      </c>
      <c r="N362" s="3" t="str">
        <f>IFNA(VLOOKUP(M362,Promocodes!G:H,2,0),"")</f>
        <v>Обещаем скидки</v>
      </c>
      <c r="O362" s="3" t="str">
        <f>IFNA(VLOOKUP(D362,Price!$E$2:$F$4,2,0),"")</f>
        <v/>
      </c>
      <c r="P362" s="7" t="str">
        <f t="shared" si="4"/>
        <v>с промо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ht="15.75" customHeight="1">
      <c r="A363" s="3">
        <v>233.0</v>
      </c>
      <c r="B363" s="1" t="s">
        <v>16</v>
      </c>
      <c r="C363" s="1" t="s">
        <v>17</v>
      </c>
      <c r="D363" s="1" t="s">
        <v>23</v>
      </c>
      <c r="E363" s="2">
        <v>44205.0</v>
      </c>
      <c r="F363" s="3" t="s">
        <v>92</v>
      </c>
      <c r="G363" s="5">
        <v>5500.0</v>
      </c>
      <c r="H363" s="3">
        <f>IFNA(VLOOKUP(F363,Promocodes!A:E,4,0),"")</f>
        <v>5</v>
      </c>
      <c r="I363" s="3">
        <f t="shared" si="1"/>
        <v>275</v>
      </c>
      <c r="J363" s="5">
        <f t="shared" si="2"/>
        <v>5225</v>
      </c>
      <c r="K363" s="3" t="str">
        <f>IFNA(VLOOKUP(D363,Price!$A$2:$C$18,3,0),"")</f>
        <v>услуга</v>
      </c>
      <c r="L363" s="6">
        <f t="shared" si="3"/>
        <v>1</v>
      </c>
      <c r="M363" s="6">
        <f>IFNA(VLOOKUP(F363,Promocodes!A:B,2,0),"")</f>
        <v>3</v>
      </c>
      <c r="N363" s="3" t="str">
        <f>IFNA(VLOOKUP(M363,Promocodes!G:H,2,0),"")</f>
        <v>Поисковые запросы в Яндексе</v>
      </c>
      <c r="O363" s="3" t="str">
        <f>IFNA(VLOOKUP(D363,Price!$E$2:$F$4,2,0),"")</f>
        <v/>
      </c>
      <c r="P363" s="7" t="str">
        <f t="shared" si="4"/>
        <v>с промо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ht="15.75" customHeight="1">
      <c r="A364" s="3">
        <v>1279.0</v>
      </c>
      <c r="B364" s="1" t="s">
        <v>16</v>
      </c>
      <c r="C364" s="1" t="s">
        <v>17</v>
      </c>
      <c r="D364" s="1" t="s">
        <v>23</v>
      </c>
      <c r="E364" s="2">
        <v>44241.0</v>
      </c>
      <c r="F364" s="3" t="s">
        <v>92</v>
      </c>
      <c r="G364" s="5">
        <v>5500.0</v>
      </c>
      <c r="H364" s="3">
        <f>IFNA(VLOOKUP(F364,Promocodes!A:E,4,0),"")</f>
        <v>5</v>
      </c>
      <c r="I364" s="3">
        <f t="shared" si="1"/>
        <v>275</v>
      </c>
      <c r="J364" s="5">
        <f t="shared" si="2"/>
        <v>5225</v>
      </c>
      <c r="K364" s="3" t="str">
        <f>IFNA(VLOOKUP(D364,Price!$A$2:$C$18,3,0),"")</f>
        <v>услуга</v>
      </c>
      <c r="L364" s="6">
        <f t="shared" si="3"/>
        <v>2</v>
      </c>
      <c r="M364" s="6">
        <f>IFNA(VLOOKUP(F364,Promocodes!A:B,2,0),"")</f>
        <v>3</v>
      </c>
      <c r="N364" s="3" t="str">
        <f>IFNA(VLOOKUP(M364,Promocodes!G:H,2,0),"")</f>
        <v>Поисковые запросы в Яндексе</v>
      </c>
      <c r="O364" s="3" t="str">
        <f>IFNA(VLOOKUP(D364,Price!$E$2:$F$4,2,0),"")</f>
        <v/>
      </c>
      <c r="P364" s="7" t="str">
        <f t="shared" si="4"/>
        <v>с промо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ht="15.75" customHeight="1">
      <c r="A365" s="3">
        <v>2261.0</v>
      </c>
      <c r="B365" s="1" t="s">
        <v>16</v>
      </c>
      <c r="C365" s="1" t="s">
        <v>22</v>
      </c>
      <c r="D365" s="1" t="s">
        <v>21</v>
      </c>
      <c r="E365" s="2">
        <v>44273.0</v>
      </c>
      <c r="F365" s="3" t="s">
        <v>92</v>
      </c>
      <c r="G365" s="5">
        <v>3500.0</v>
      </c>
      <c r="H365" s="3">
        <f>IFNA(VLOOKUP(F365,Promocodes!A:E,4,0),"")</f>
        <v>5</v>
      </c>
      <c r="I365" s="3">
        <f t="shared" si="1"/>
        <v>175</v>
      </c>
      <c r="J365" s="5">
        <f t="shared" si="2"/>
        <v>3325</v>
      </c>
      <c r="K365" s="3" t="str">
        <f>IFNA(VLOOKUP(D365,Price!$A$2:$C$18,3,0),"")</f>
        <v>услуга</v>
      </c>
      <c r="L365" s="6">
        <f t="shared" si="3"/>
        <v>3</v>
      </c>
      <c r="M365" s="6">
        <f>IFNA(VLOOKUP(F365,Promocodes!A:B,2,0),"")</f>
        <v>3</v>
      </c>
      <c r="N365" s="3" t="str">
        <f>IFNA(VLOOKUP(M365,Promocodes!G:H,2,0),"")</f>
        <v>Поисковые запросы в Яндексе</v>
      </c>
      <c r="O365" s="3" t="str">
        <f>IFNA(VLOOKUP(D365,Price!$E$2:$F$4,2,0),"")</f>
        <v/>
      </c>
      <c r="P365" s="7" t="str">
        <f t="shared" si="4"/>
        <v>с промо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ht="15.75" customHeight="1">
      <c r="A366" s="3">
        <v>3002.0</v>
      </c>
      <c r="B366" s="1" t="s">
        <v>16</v>
      </c>
      <c r="C366" s="1" t="s">
        <v>22</v>
      </c>
      <c r="D366" s="1" t="s">
        <v>21</v>
      </c>
      <c r="E366" s="2">
        <v>44299.0</v>
      </c>
      <c r="F366" s="3" t="s">
        <v>92</v>
      </c>
      <c r="G366" s="5">
        <v>3500.0</v>
      </c>
      <c r="H366" s="3">
        <f>IFNA(VLOOKUP(F366,Promocodes!A:E,4,0),"")</f>
        <v>5</v>
      </c>
      <c r="I366" s="3">
        <f t="shared" si="1"/>
        <v>175</v>
      </c>
      <c r="J366" s="5">
        <f t="shared" si="2"/>
        <v>3325</v>
      </c>
      <c r="K366" s="3" t="str">
        <f>IFNA(VLOOKUP(D366,Price!$A$2:$C$18,3,0),"")</f>
        <v>услуга</v>
      </c>
      <c r="L366" s="6">
        <f t="shared" si="3"/>
        <v>4</v>
      </c>
      <c r="M366" s="6">
        <f>IFNA(VLOOKUP(F366,Promocodes!A:B,2,0),"")</f>
        <v>3</v>
      </c>
      <c r="N366" s="3" t="str">
        <f>IFNA(VLOOKUP(M366,Promocodes!G:H,2,0),"")</f>
        <v>Поисковые запросы в Яндексе</v>
      </c>
      <c r="O366" s="3" t="str">
        <f>IFNA(VLOOKUP(D366,Price!$E$2:$F$4,2,0),"")</f>
        <v/>
      </c>
      <c r="P366" s="7" t="str">
        <f t="shared" si="4"/>
        <v>с промо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ht="15.75" customHeight="1">
      <c r="A367" s="3">
        <v>4187.0</v>
      </c>
      <c r="B367" s="1" t="s">
        <v>16</v>
      </c>
      <c r="C367" s="1" t="s">
        <v>17</v>
      </c>
      <c r="D367" s="1" t="s">
        <v>23</v>
      </c>
      <c r="E367" s="2">
        <v>44345.0</v>
      </c>
      <c r="F367" s="3" t="s">
        <v>92</v>
      </c>
      <c r="G367" s="5">
        <v>5500.0</v>
      </c>
      <c r="H367" s="3">
        <f>IFNA(VLOOKUP(F367,Promocodes!A:E,4,0),"")</f>
        <v>5</v>
      </c>
      <c r="I367" s="3">
        <f t="shared" si="1"/>
        <v>275</v>
      </c>
      <c r="J367" s="5">
        <f t="shared" si="2"/>
        <v>5225</v>
      </c>
      <c r="K367" s="3" t="str">
        <f>IFNA(VLOOKUP(D367,Price!$A$2:$C$18,3,0),"")</f>
        <v>услуга</v>
      </c>
      <c r="L367" s="6">
        <f t="shared" si="3"/>
        <v>5</v>
      </c>
      <c r="M367" s="6">
        <f>IFNA(VLOOKUP(F367,Promocodes!A:B,2,0),"")</f>
        <v>3</v>
      </c>
      <c r="N367" s="3" t="str">
        <f>IFNA(VLOOKUP(M367,Promocodes!G:H,2,0),"")</f>
        <v>Поисковые запросы в Яндексе</v>
      </c>
      <c r="O367" s="3" t="str">
        <f>IFNA(VLOOKUP(D367,Price!$E$2:$F$4,2,0),"")</f>
        <v/>
      </c>
      <c r="P367" s="7" t="str">
        <f t="shared" si="4"/>
        <v>с промо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ht="15.75" customHeight="1">
      <c r="A368" s="3">
        <v>4520.0</v>
      </c>
      <c r="B368" s="1" t="s">
        <v>16</v>
      </c>
      <c r="C368" s="1" t="s">
        <v>22</v>
      </c>
      <c r="D368" s="1" t="s">
        <v>23</v>
      </c>
      <c r="E368" s="2">
        <v>44356.0</v>
      </c>
      <c r="F368" s="8" t="s">
        <v>92</v>
      </c>
      <c r="G368" s="5">
        <v>5500.0</v>
      </c>
      <c r="H368" s="3">
        <f>IFNA(VLOOKUP(F368,Promocodes!A:E,4,0),"")</f>
        <v>5</v>
      </c>
      <c r="I368" s="3">
        <f t="shared" si="1"/>
        <v>275</v>
      </c>
      <c r="J368" s="5">
        <f t="shared" si="2"/>
        <v>5225</v>
      </c>
      <c r="K368" s="3" t="str">
        <f>IFNA(VLOOKUP(D368,Price!$A$2:$C$18,3,0),"")</f>
        <v>услуга</v>
      </c>
      <c r="L368" s="6">
        <f t="shared" si="3"/>
        <v>6</v>
      </c>
      <c r="M368" s="6">
        <f>IFNA(VLOOKUP(F368,Promocodes!A:B,2,0),"")</f>
        <v>3</v>
      </c>
      <c r="N368" s="3" t="str">
        <f>IFNA(VLOOKUP(M368,Promocodes!G:H,2,0),"")</f>
        <v>Поисковые запросы в Яндексе</v>
      </c>
      <c r="O368" s="3" t="str">
        <f>IFNA(VLOOKUP(D368,Price!$E$2:$F$4,2,0),"")</f>
        <v/>
      </c>
      <c r="P368" s="7" t="str">
        <f t="shared" si="4"/>
        <v>с промо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ht="15.75" customHeight="1">
      <c r="A369" s="3">
        <v>439.0</v>
      </c>
      <c r="B369" s="1" t="s">
        <v>16</v>
      </c>
      <c r="C369" s="1" t="s">
        <v>17</v>
      </c>
      <c r="D369" s="1" t="s">
        <v>21</v>
      </c>
      <c r="E369" s="2">
        <v>44212.0</v>
      </c>
      <c r="F369" s="3" t="s">
        <v>93</v>
      </c>
      <c r="G369" s="5">
        <v>3500.0</v>
      </c>
      <c r="H369" s="3">
        <f>IFNA(VLOOKUP(F369,Promocodes!A:E,4,0),"")</f>
        <v>5</v>
      </c>
      <c r="I369" s="3">
        <f t="shared" si="1"/>
        <v>175</v>
      </c>
      <c r="J369" s="5">
        <f t="shared" si="2"/>
        <v>3325</v>
      </c>
      <c r="K369" s="3" t="str">
        <f>IFNA(VLOOKUP(D369,Price!$A$2:$C$18,3,0),"")</f>
        <v>услуга</v>
      </c>
      <c r="L369" s="6">
        <f t="shared" si="3"/>
        <v>1</v>
      </c>
      <c r="M369" s="6">
        <f>IFNA(VLOOKUP(F369,Promocodes!A:B,2,0),"")</f>
        <v>3</v>
      </c>
      <c r="N369" s="3" t="str">
        <f>IFNA(VLOOKUP(M369,Promocodes!G:H,2,0),"")</f>
        <v>Поисковые запросы в Яндексе</v>
      </c>
      <c r="O369" s="3" t="str">
        <f>IFNA(VLOOKUP(D369,Price!$E$2:$F$4,2,0),"")</f>
        <v/>
      </c>
      <c r="P369" s="7" t="str">
        <f t="shared" si="4"/>
        <v>с промо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ht="15.75" customHeight="1">
      <c r="A370" s="3">
        <v>1538.0</v>
      </c>
      <c r="B370" s="1" t="s">
        <v>16</v>
      </c>
      <c r="C370" s="1" t="s">
        <v>17</v>
      </c>
      <c r="D370" s="1" t="s">
        <v>21</v>
      </c>
      <c r="E370" s="2">
        <v>44249.0</v>
      </c>
      <c r="F370" s="3" t="s">
        <v>93</v>
      </c>
      <c r="G370" s="5">
        <v>3500.0</v>
      </c>
      <c r="H370" s="3">
        <f>IFNA(VLOOKUP(F370,Promocodes!A:E,4,0),"")</f>
        <v>5</v>
      </c>
      <c r="I370" s="3">
        <f t="shared" si="1"/>
        <v>175</v>
      </c>
      <c r="J370" s="5">
        <f t="shared" si="2"/>
        <v>3325</v>
      </c>
      <c r="K370" s="3" t="str">
        <f>IFNA(VLOOKUP(D370,Price!$A$2:$C$18,3,0),"")</f>
        <v>услуга</v>
      </c>
      <c r="L370" s="6">
        <f t="shared" si="3"/>
        <v>2</v>
      </c>
      <c r="M370" s="6">
        <f>IFNA(VLOOKUP(F370,Promocodes!A:B,2,0),"")</f>
        <v>3</v>
      </c>
      <c r="N370" s="3" t="str">
        <f>IFNA(VLOOKUP(M370,Promocodes!G:H,2,0),"")</f>
        <v>Поисковые запросы в Яндексе</v>
      </c>
      <c r="O370" s="3" t="str">
        <f>IFNA(VLOOKUP(D370,Price!$E$2:$F$4,2,0),"")</f>
        <v/>
      </c>
      <c r="P370" s="7" t="str">
        <f t="shared" si="4"/>
        <v>с промо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ht="15.75" customHeight="1">
      <c r="A371" s="3">
        <v>2527.0</v>
      </c>
      <c r="B371" s="1" t="s">
        <v>16</v>
      </c>
      <c r="C371" s="1" t="s">
        <v>17</v>
      </c>
      <c r="D371" s="1" t="s">
        <v>24</v>
      </c>
      <c r="E371" s="2">
        <v>44282.0</v>
      </c>
      <c r="F371" s="3" t="s">
        <v>93</v>
      </c>
      <c r="G371" s="5">
        <v>4500.0</v>
      </c>
      <c r="H371" s="3">
        <f>IFNA(VLOOKUP(F371,Promocodes!A:E,4,0),"")</f>
        <v>5</v>
      </c>
      <c r="I371" s="3">
        <f t="shared" si="1"/>
        <v>225</v>
      </c>
      <c r="J371" s="5">
        <f t="shared" si="2"/>
        <v>4275</v>
      </c>
      <c r="K371" s="3" t="str">
        <f>IFNA(VLOOKUP(D371,Price!$A$2:$C$18,3,0),"")</f>
        <v>услуга</v>
      </c>
      <c r="L371" s="6">
        <f t="shared" si="3"/>
        <v>3</v>
      </c>
      <c r="M371" s="6">
        <f>IFNA(VLOOKUP(F371,Promocodes!A:B,2,0),"")</f>
        <v>3</v>
      </c>
      <c r="N371" s="3" t="str">
        <f>IFNA(VLOOKUP(M371,Promocodes!G:H,2,0),"")</f>
        <v>Поисковые запросы в Яндексе</v>
      </c>
      <c r="O371" s="3" t="str">
        <f>IFNA(VLOOKUP(D371,Price!$E$2:$F$4,2,0),"")</f>
        <v/>
      </c>
      <c r="P371" s="7" t="str">
        <f t="shared" si="4"/>
        <v>с промо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ht="15.75" customHeight="1">
      <c r="A372" s="3">
        <v>3270.0</v>
      </c>
      <c r="B372" s="1" t="s">
        <v>16</v>
      </c>
      <c r="C372" s="1" t="s">
        <v>17</v>
      </c>
      <c r="D372" s="1" t="s">
        <v>24</v>
      </c>
      <c r="E372" s="2">
        <v>44310.0</v>
      </c>
      <c r="F372" s="3" t="s">
        <v>93</v>
      </c>
      <c r="G372" s="5">
        <v>4500.0</v>
      </c>
      <c r="H372" s="3">
        <f>IFNA(VLOOKUP(F372,Promocodes!A:E,4,0),"")</f>
        <v>5</v>
      </c>
      <c r="I372" s="3">
        <f t="shared" si="1"/>
        <v>225</v>
      </c>
      <c r="J372" s="5">
        <f t="shared" si="2"/>
        <v>4275</v>
      </c>
      <c r="K372" s="3" t="str">
        <f>IFNA(VLOOKUP(D372,Price!$A$2:$C$18,3,0),"")</f>
        <v>услуга</v>
      </c>
      <c r="L372" s="6">
        <f t="shared" si="3"/>
        <v>4</v>
      </c>
      <c r="M372" s="6">
        <f>IFNA(VLOOKUP(F372,Promocodes!A:B,2,0),"")</f>
        <v>3</v>
      </c>
      <c r="N372" s="3" t="str">
        <f>IFNA(VLOOKUP(M372,Promocodes!G:H,2,0),"")</f>
        <v>Поисковые запросы в Яндексе</v>
      </c>
      <c r="O372" s="3" t="str">
        <f>IFNA(VLOOKUP(D372,Price!$E$2:$F$4,2,0),"")</f>
        <v/>
      </c>
      <c r="P372" s="7" t="str">
        <f t="shared" si="4"/>
        <v>с промо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ht="15.75" customHeight="1">
      <c r="A373" s="3">
        <v>3754.0</v>
      </c>
      <c r="B373" s="1" t="s">
        <v>16</v>
      </c>
      <c r="C373" s="1" t="s">
        <v>22</v>
      </c>
      <c r="D373" s="1" t="s">
        <v>21</v>
      </c>
      <c r="E373" s="2">
        <v>44328.0</v>
      </c>
      <c r="F373" s="3" t="s">
        <v>93</v>
      </c>
      <c r="G373" s="5">
        <v>3500.0</v>
      </c>
      <c r="H373" s="3">
        <f>IFNA(VLOOKUP(F373,Promocodes!A:E,4,0),"")</f>
        <v>5</v>
      </c>
      <c r="I373" s="3">
        <f t="shared" si="1"/>
        <v>175</v>
      </c>
      <c r="J373" s="5">
        <f t="shared" si="2"/>
        <v>3325</v>
      </c>
      <c r="K373" s="3" t="str">
        <f>IFNA(VLOOKUP(D373,Price!$A$2:$C$18,3,0),"")</f>
        <v>услуга</v>
      </c>
      <c r="L373" s="6">
        <f t="shared" si="3"/>
        <v>5</v>
      </c>
      <c r="M373" s="6">
        <f>IFNA(VLOOKUP(F373,Promocodes!A:B,2,0),"")</f>
        <v>3</v>
      </c>
      <c r="N373" s="3" t="str">
        <f>IFNA(VLOOKUP(M373,Promocodes!G:H,2,0),"")</f>
        <v>Поисковые запросы в Яндексе</v>
      </c>
      <c r="O373" s="3" t="str">
        <f>IFNA(VLOOKUP(D373,Price!$E$2:$F$4,2,0),"")</f>
        <v/>
      </c>
      <c r="P373" s="7" t="str">
        <f t="shared" si="4"/>
        <v>с промо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ht="15.75" customHeight="1">
      <c r="A374" s="3">
        <v>4783.0</v>
      </c>
      <c r="B374" s="1" t="s">
        <v>16</v>
      </c>
      <c r="C374" s="1" t="s">
        <v>17</v>
      </c>
      <c r="D374" s="1" t="s">
        <v>24</v>
      </c>
      <c r="E374" s="2">
        <v>44365.0</v>
      </c>
      <c r="F374" s="8" t="s">
        <v>93</v>
      </c>
      <c r="G374" s="5">
        <v>4500.0</v>
      </c>
      <c r="H374" s="3">
        <f>IFNA(VLOOKUP(F374,Promocodes!A:E,4,0),"")</f>
        <v>5</v>
      </c>
      <c r="I374" s="3">
        <f t="shared" si="1"/>
        <v>225</v>
      </c>
      <c r="J374" s="5">
        <f t="shared" si="2"/>
        <v>4275</v>
      </c>
      <c r="K374" s="3" t="str">
        <f>IFNA(VLOOKUP(D374,Price!$A$2:$C$18,3,0),"")</f>
        <v>услуга</v>
      </c>
      <c r="L374" s="6">
        <f t="shared" si="3"/>
        <v>6</v>
      </c>
      <c r="M374" s="6">
        <f>IFNA(VLOOKUP(F374,Promocodes!A:B,2,0),"")</f>
        <v>3</v>
      </c>
      <c r="N374" s="3" t="str">
        <f>IFNA(VLOOKUP(M374,Promocodes!G:H,2,0),"")</f>
        <v>Поисковые запросы в Яндексе</v>
      </c>
      <c r="O374" s="3" t="str">
        <f>IFNA(VLOOKUP(D374,Price!$E$2:$F$4,2,0),"")</f>
        <v/>
      </c>
      <c r="P374" s="7" t="str">
        <f t="shared" si="4"/>
        <v>с промо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ht="15.75" customHeight="1">
      <c r="A375" s="3">
        <v>1105.0</v>
      </c>
      <c r="B375" s="1" t="s">
        <v>16</v>
      </c>
      <c r="C375" s="1" t="s">
        <v>17</v>
      </c>
      <c r="D375" s="1" t="s">
        <v>18</v>
      </c>
      <c r="E375" s="2">
        <v>44235.0</v>
      </c>
      <c r="F375" s="3" t="s">
        <v>94</v>
      </c>
      <c r="G375" s="5">
        <v>1000.0</v>
      </c>
      <c r="H375" s="3">
        <f>IFNA(VLOOKUP(F375,Promocodes!A:E,4,0),"")</f>
        <v>0.15</v>
      </c>
      <c r="I375" s="3">
        <f t="shared" si="1"/>
        <v>1.5</v>
      </c>
      <c r="J375" s="5">
        <f t="shared" si="2"/>
        <v>998.5</v>
      </c>
      <c r="K375" s="3" t="str">
        <f>IFNA(VLOOKUP(D375,Price!$A$2:$C$18,3,0),"")</f>
        <v>товар</v>
      </c>
      <c r="L375" s="6">
        <f t="shared" si="3"/>
        <v>2</v>
      </c>
      <c r="M375" s="6">
        <f>IFNA(VLOOKUP(F375,Promocodes!A:B,2,0),"")</f>
        <v>5</v>
      </c>
      <c r="N375" s="3" t="str">
        <f>IFNA(VLOOKUP(M375,Promocodes!G:H,2,0),"")</f>
        <v>Посты в VK</v>
      </c>
      <c r="O375" s="3">
        <f>IFNA(VLOOKUP(D375,Price!$E$2:$F$4,2,0),"")</f>
        <v>500</v>
      </c>
      <c r="P375" s="7" t="str">
        <f t="shared" si="4"/>
        <v>с промо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ht="15.75" customHeight="1">
      <c r="A376" s="3">
        <v>1989.0</v>
      </c>
      <c r="B376" s="1" t="s">
        <v>16</v>
      </c>
      <c r="C376" s="1" t="s">
        <v>17</v>
      </c>
      <c r="D376" s="1" t="s">
        <v>24</v>
      </c>
      <c r="E376" s="2">
        <v>44264.0</v>
      </c>
      <c r="F376" s="3" t="s">
        <v>94</v>
      </c>
      <c r="G376" s="5">
        <v>4500.0</v>
      </c>
      <c r="H376" s="3">
        <f>IFNA(VLOOKUP(F376,Promocodes!A:E,4,0),"")</f>
        <v>0.15</v>
      </c>
      <c r="I376" s="3">
        <f t="shared" si="1"/>
        <v>6.75</v>
      </c>
      <c r="J376" s="5">
        <f t="shared" si="2"/>
        <v>4493.25</v>
      </c>
      <c r="K376" s="3" t="str">
        <f>IFNA(VLOOKUP(D376,Price!$A$2:$C$18,3,0),"")</f>
        <v>услуга</v>
      </c>
      <c r="L376" s="6">
        <f t="shared" si="3"/>
        <v>3</v>
      </c>
      <c r="M376" s="6">
        <f>IFNA(VLOOKUP(F376,Promocodes!A:B,2,0),"")</f>
        <v>5</v>
      </c>
      <c r="N376" s="3" t="str">
        <f>IFNA(VLOOKUP(M376,Promocodes!G:H,2,0),"")</f>
        <v>Посты в VK</v>
      </c>
      <c r="O376" s="3" t="str">
        <f>IFNA(VLOOKUP(D376,Price!$E$2:$F$4,2,0),"")</f>
        <v/>
      </c>
      <c r="P376" s="7" t="str">
        <f t="shared" si="4"/>
        <v>с промо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ht="15.75" customHeight="1">
      <c r="A377" s="3">
        <v>2730.0</v>
      </c>
      <c r="B377" s="1" t="s">
        <v>16</v>
      </c>
      <c r="C377" s="1" t="s">
        <v>17</v>
      </c>
      <c r="D377" s="1" t="s">
        <v>24</v>
      </c>
      <c r="E377" s="2">
        <v>44289.0</v>
      </c>
      <c r="F377" s="3" t="s">
        <v>94</v>
      </c>
      <c r="G377" s="5">
        <v>4500.0</v>
      </c>
      <c r="H377" s="3">
        <f>IFNA(VLOOKUP(F377,Promocodes!A:E,4,0),"")</f>
        <v>0.15</v>
      </c>
      <c r="I377" s="3">
        <f t="shared" si="1"/>
        <v>6.75</v>
      </c>
      <c r="J377" s="5">
        <f t="shared" si="2"/>
        <v>4493.25</v>
      </c>
      <c r="K377" s="3" t="str">
        <f>IFNA(VLOOKUP(D377,Price!$A$2:$C$18,3,0),"")</f>
        <v>услуга</v>
      </c>
      <c r="L377" s="6">
        <f t="shared" si="3"/>
        <v>4</v>
      </c>
      <c r="M377" s="6">
        <f>IFNA(VLOOKUP(F377,Promocodes!A:B,2,0),"")</f>
        <v>5</v>
      </c>
      <c r="N377" s="3" t="str">
        <f>IFNA(VLOOKUP(M377,Promocodes!G:H,2,0),"")</f>
        <v>Посты в VK</v>
      </c>
      <c r="O377" s="3" t="str">
        <f>IFNA(VLOOKUP(D377,Price!$E$2:$F$4,2,0),"")</f>
        <v/>
      </c>
      <c r="P377" s="7" t="str">
        <f t="shared" si="4"/>
        <v>с промо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ht="15.75" customHeight="1">
      <c r="A378" s="3">
        <v>4059.0</v>
      </c>
      <c r="B378" s="1" t="s">
        <v>16</v>
      </c>
      <c r="C378" s="1" t="s">
        <v>22</v>
      </c>
      <c r="D378" s="1" t="s">
        <v>23</v>
      </c>
      <c r="E378" s="2">
        <v>44340.0</v>
      </c>
      <c r="F378" s="3" t="s">
        <v>94</v>
      </c>
      <c r="G378" s="5">
        <v>5500.0</v>
      </c>
      <c r="H378" s="3">
        <f>IFNA(VLOOKUP(F378,Promocodes!A:E,4,0),"")</f>
        <v>0.15</v>
      </c>
      <c r="I378" s="3">
        <f t="shared" si="1"/>
        <v>8.25</v>
      </c>
      <c r="J378" s="5">
        <f t="shared" si="2"/>
        <v>5491.75</v>
      </c>
      <c r="K378" s="3" t="str">
        <f>IFNA(VLOOKUP(D378,Price!$A$2:$C$18,3,0),"")</f>
        <v>услуга</v>
      </c>
      <c r="L378" s="6">
        <f t="shared" si="3"/>
        <v>5</v>
      </c>
      <c r="M378" s="6">
        <f>IFNA(VLOOKUP(F378,Promocodes!A:B,2,0),"")</f>
        <v>5</v>
      </c>
      <c r="N378" s="3" t="str">
        <f>IFNA(VLOOKUP(M378,Promocodes!G:H,2,0),"")</f>
        <v>Посты в VK</v>
      </c>
      <c r="O378" s="3" t="str">
        <f>IFNA(VLOOKUP(D378,Price!$E$2:$F$4,2,0),"")</f>
        <v/>
      </c>
      <c r="P378" s="7" t="str">
        <f t="shared" si="4"/>
        <v>с промо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ht="15.75" customHeight="1">
      <c r="A379" s="3">
        <v>731.0</v>
      </c>
      <c r="B379" s="1" t="s">
        <v>16</v>
      </c>
      <c r="C379" s="1" t="s">
        <v>22</v>
      </c>
      <c r="D379" s="1" t="s">
        <v>24</v>
      </c>
      <c r="E379" s="2">
        <v>44223.0</v>
      </c>
      <c r="F379" s="3" t="s">
        <v>95</v>
      </c>
      <c r="G379" s="5">
        <v>4500.0</v>
      </c>
      <c r="H379" s="3">
        <f>IFNA(VLOOKUP(F379,Promocodes!A:E,4,0),"")</f>
        <v>5</v>
      </c>
      <c r="I379" s="3">
        <f t="shared" si="1"/>
        <v>225</v>
      </c>
      <c r="J379" s="5">
        <f t="shared" si="2"/>
        <v>4275</v>
      </c>
      <c r="K379" s="3" t="str">
        <f>IFNA(VLOOKUP(D379,Price!$A$2:$C$18,3,0),"")</f>
        <v>услуга</v>
      </c>
      <c r="L379" s="6">
        <f t="shared" si="3"/>
        <v>1</v>
      </c>
      <c r="M379" s="6">
        <f>IFNA(VLOOKUP(F379,Promocodes!A:B,2,0),"")</f>
        <v>3</v>
      </c>
      <c r="N379" s="3" t="str">
        <f>IFNA(VLOOKUP(M379,Promocodes!G:H,2,0),"")</f>
        <v>Поисковые запросы в Яндексе</v>
      </c>
      <c r="O379" s="3" t="str">
        <f>IFNA(VLOOKUP(D379,Price!$E$2:$F$4,2,0),"")</f>
        <v/>
      </c>
      <c r="P379" s="7" t="str">
        <f t="shared" si="4"/>
        <v>с промо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ht="15.75" customHeight="1">
      <c r="A380" s="3">
        <v>1775.0</v>
      </c>
      <c r="B380" s="1" t="s">
        <v>16</v>
      </c>
      <c r="C380" s="1" t="s">
        <v>17</v>
      </c>
      <c r="D380" s="1" t="s">
        <v>25</v>
      </c>
      <c r="E380" s="2">
        <v>44257.0</v>
      </c>
      <c r="F380" s="3" t="s">
        <v>95</v>
      </c>
      <c r="G380" s="5">
        <v>300.0</v>
      </c>
      <c r="H380" s="3">
        <f>IFNA(VLOOKUP(F380,Promocodes!A:E,4,0),"")</f>
        <v>5</v>
      </c>
      <c r="I380" s="3">
        <f t="shared" si="1"/>
        <v>15</v>
      </c>
      <c r="J380" s="5">
        <f t="shared" si="2"/>
        <v>285</v>
      </c>
      <c r="K380" s="3" t="str">
        <f>IFNA(VLOOKUP(D380,Price!$A$2:$C$18,3,0),"")</f>
        <v>товар</v>
      </c>
      <c r="L380" s="6">
        <f t="shared" si="3"/>
        <v>3</v>
      </c>
      <c r="M380" s="6">
        <f>IFNA(VLOOKUP(F380,Promocodes!A:B,2,0),"")</f>
        <v>3</v>
      </c>
      <c r="N380" s="3" t="str">
        <f>IFNA(VLOOKUP(M380,Promocodes!G:H,2,0),"")</f>
        <v>Поисковые запросы в Яндексе</v>
      </c>
      <c r="O380" s="3">
        <f>IFNA(VLOOKUP(D380,Price!$E$2:$F$4,2,0),"")</f>
        <v>150</v>
      </c>
      <c r="P380" s="7" t="str">
        <f t="shared" si="4"/>
        <v>с промо</v>
      </c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ht="15.75" customHeight="1">
      <c r="A381" s="3">
        <v>4950.0</v>
      </c>
      <c r="B381" s="1" t="s">
        <v>16</v>
      </c>
      <c r="C381" s="1" t="s">
        <v>17</v>
      </c>
      <c r="D381" s="1" t="s">
        <v>24</v>
      </c>
      <c r="E381" s="2">
        <v>44370.0</v>
      </c>
      <c r="F381" s="8" t="s">
        <v>95</v>
      </c>
      <c r="G381" s="5">
        <v>4500.0</v>
      </c>
      <c r="H381" s="3">
        <f>IFNA(VLOOKUP(F381,Promocodes!A:E,4,0),"")</f>
        <v>5</v>
      </c>
      <c r="I381" s="3">
        <f t="shared" si="1"/>
        <v>225</v>
      </c>
      <c r="J381" s="5">
        <f t="shared" si="2"/>
        <v>4275</v>
      </c>
      <c r="K381" s="3" t="str">
        <f>IFNA(VLOOKUP(D381,Price!$A$2:$C$18,3,0),"")</f>
        <v>услуга</v>
      </c>
      <c r="L381" s="6">
        <f t="shared" si="3"/>
        <v>6</v>
      </c>
      <c r="M381" s="6">
        <f>IFNA(VLOOKUP(F381,Promocodes!A:B,2,0),"")</f>
        <v>3</v>
      </c>
      <c r="N381" s="3" t="str">
        <f>IFNA(VLOOKUP(M381,Promocodes!G:H,2,0),"")</f>
        <v>Поисковые запросы в Яндексе</v>
      </c>
      <c r="O381" s="3" t="str">
        <f>IFNA(VLOOKUP(D381,Price!$E$2:$F$4,2,0),"")</f>
        <v/>
      </c>
      <c r="P381" s="7" t="str">
        <f t="shared" si="4"/>
        <v>с промо</v>
      </c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ht="15.75" customHeight="1">
      <c r="A382" s="3">
        <v>794.0</v>
      </c>
      <c r="B382" s="1" t="s">
        <v>16</v>
      </c>
      <c r="C382" s="1" t="s">
        <v>17</v>
      </c>
      <c r="D382" s="1" t="s">
        <v>21</v>
      </c>
      <c r="E382" s="2">
        <v>44225.0</v>
      </c>
      <c r="F382" s="3" t="s">
        <v>96</v>
      </c>
      <c r="G382" s="5">
        <v>3500.0</v>
      </c>
      <c r="H382" s="3">
        <f>IFNA(VLOOKUP(F382,Promocodes!A:E,4,0),"")</f>
        <v>20</v>
      </c>
      <c r="I382" s="3">
        <f t="shared" si="1"/>
        <v>700</v>
      </c>
      <c r="J382" s="5">
        <f t="shared" si="2"/>
        <v>2800</v>
      </c>
      <c r="K382" s="3" t="str">
        <f>IFNA(VLOOKUP(D382,Price!$A$2:$C$18,3,0),"")</f>
        <v>услуга</v>
      </c>
      <c r="L382" s="6">
        <f t="shared" si="3"/>
        <v>1</v>
      </c>
      <c r="M382" s="6">
        <f>IFNA(VLOOKUP(F382,Promocodes!A:B,2,0),"")</f>
        <v>6</v>
      </c>
      <c r="N382" s="3" t="str">
        <f>IFNA(VLOOKUP(M382,Promocodes!G:H,2,0),"")</f>
        <v>Реклама в VK</v>
      </c>
      <c r="O382" s="3" t="str">
        <f>IFNA(VLOOKUP(D382,Price!$E$2:$F$4,2,0),"")</f>
        <v/>
      </c>
      <c r="P382" s="7" t="str">
        <f t="shared" si="4"/>
        <v>с промо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ht="15.75" customHeight="1">
      <c r="A383" s="3">
        <v>1813.0</v>
      </c>
      <c r="B383" s="1" t="s">
        <v>16</v>
      </c>
      <c r="C383" s="1" t="s">
        <v>17</v>
      </c>
      <c r="D383" s="1" t="s">
        <v>24</v>
      </c>
      <c r="E383" s="2">
        <v>44258.0</v>
      </c>
      <c r="F383" s="3" t="s">
        <v>96</v>
      </c>
      <c r="G383" s="5">
        <v>4500.0</v>
      </c>
      <c r="H383" s="3">
        <f>IFNA(VLOOKUP(F383,Promocodes!A:E,4,0),"")</f>
        <v>20</v>
      </c>
      <c r="I383" s="3">
        <f t="shared" si="1"/>
        <v>900</v>
      </c>
      <c r="J383" s="5">
        <f t="shared" si="2"/>
        <v>3600</v>
      </c>
      <c r="K383" s="3" t="str">
        <f>IFNA(VLOOKUP(D383,Price!$A$2:$C$18,3,0),"")</f>
        <v>услуга</v>
      </c>
      <c r="L383" s="6">
        <f t="shared" si="3"/>
        <v>3</v>
      </c>
      <c r="M383" s="6">
        <f>IFNA(VLOOKUP(F383,Promocodes!A:B,2,0),"")</f>
        <v>6</v>
      </c>
      <c r="N383" s="3" t="str">
        <f>IFNA(VLOOKUP(M383,Promocodes!G:H,2,0),"")</f>
        <v>Реклама в VK</v>
      </c>
      <c r="O383" s="3" t="str">
        <f>IFNA(VLOOKUP(D383,Price!$E$2:$F$4,2,0),"")</f>
        <v/>
      </c>
      <c r="P383" s="7" t="str">
        <f t="shared" si="4"/>
        <v>с промо</v>
      </c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ht="15.75" customHeight="1">
      <c r="A384" s="3">
        <v>5000.0</v>
      </c>
      <c r="B384" s="1" t="s">
        <v>16</v>
      </c>
      <c r="C384" s="1" t="s">
        <v>22</v>
      </c>
      <c r="D384" s="1" t="s">
        <v>18</v>
      </c>
      <c r="E384" s="2">
        <v>44372.0</v>
      </c>
      <c r="F384" s="8" t="s">
        <v>96</v>
      </c>
      <c r="G384" s="5">
        <v>1000.0</v>
      </c>
      <c r="H384" s="3">
        <f>IFNA(VLOOKUP(F384,Promocodes!A:E,4,0),"")</f>
        <v>20</v>
      </c>
      <c r="I384" s="3">
        <f t="shared" si="1"/>
        <v>200</v>
      </c>
      <c r="J384" s="5">
        <f t="shared" si="2"/>
        <v>800</v>
      </c>
      <c r="K384" s="3" t="str">
        <f>IFNA(VLOOKUP(D384,Price!$A$2:$C$18,3,0),"")</f>
        <v>товар</v>
      </c>
      <c r="L384" s="6">
        <f t="shared" si="3"/>
        <v>6</v>
      </c>
      <c r="M384" s="6">
        <f>IFNA(VLOOKUP(F384,Promocodes!A:B,2,0),"")</f>
        <v>6</v>
      </c>
      <c r="N384" s="3" t="str">
        <f>IFNA(VLOOKUP(M384,Promocodes!G:H,2,0),"")</f>
        <v>Реклама в VK</v>
      </c>
      <c r="O384" s="3">
        <f>IFNA(VLOOKUP(D384,Price!$E$2:$F$4,2,0),"")</f>
        <v>500</v>
      </c>
      <c r="P384" s="7" t="str">
        <f t="shared" si="4"/>
        <v>с промо</v>
      </c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ht="15.75" customHeight="1">
      <c r="A385" s="3">
        <v>253.0</v>
      </c>
      <c r="B385" s="1" t="s">
        <v>16</v>
      </c>
      <c r="C385" s="1" t="s">
        <v>17</v>
      </c>
      <c r="D385" s="1" t="s">
        <v>24</v>
      </c>
      <c r="E385" s="2">
        <v>44206.0</v>
      </c>
      <c r="F385" s="3" t="s">
        <v>97</v>
      </c>
      <c r="G385" s="5">
        <v>4500.0</v>
      </c>
      <c r="H385" s="3">
        <f>IFNA(VLOOKUP(F385,Promocodes!A:E,4,0),"")</f>
        <v>15</v>
      </c>
      <c r="I385" s="3">
        <f t="shared" si="1"/>
        <v>675</v>
      </c>
      <c r="J385" s="5">
        <f t="shared" si="2"/>
        <v>3825</v>
      </c>
      <c r="K385" s="3" t="str">
        <f>IFNA(VLOOKUP(D385,Price!$A$2:$C$18,3,0),"")</f>
        <v>услуга</v>
      </c>
      <c r="L385" s="6">
        <f t="shared" si="3"/>
        <v>1</v>
      </c>
      <c r="M385" s="6">
        <f>IFNA(VLOOKUP(F385,Promocodes!A:B,2,0),"")</f>
        <v>7</v>
      </c>
      <c r="N385" s="3" t="str">
        <f>IFNA(VLOOKUP(M385,Promocodes!G:H,2,0),"")</f>
        <v>Сторис в VK</v>
      </c>
      <c r="O385" s="3" t="str">
        <f>IFNA(VLOOKUP(D385,Price!$E$2:$F$4,2,0),"")</f>
        <v/>
      </c>
      <c r="P385" s="7" t="str">
        <f t="shared" si="4"/>
        <v>с промо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ht="15.75" customHeight="1">
      <c r="A386" s="3">
        <v>1308.0</v>
      </c>
      <c r="B386" s="1" t="s">
        <v>16</v>
      </c>
      <c r="C386" s="1" t="s">
        <v>22</v>
      </c>
      <c r="D386" s="1" t="s">
        <v>21</v>
      </c>
      <c r="E386" s="2">
        <v>44242.0</v>
      </c>
      <c r="F386" s="3" t="s">
        <v>97</v>
      </c>
      <c r="G386" s="5">
        <v>3500.0</v>
      </c>
      <c r="H386" s="3">
        <f>IFNA(VLOOKUP(F386,Promocodes!A:E,4,0),"")</f>
        <v>15</v>
      </c>
      <c r="I386" s="3">
        <f t="shared" si="1"/>
        <v>525</v>
      </c>
      <c r="J386" s="5">
        <f t="shared" si="2"/>
        <v>2975</v>
      </c>
      <c r="K386" s="3" t="str">
        <f>IFNA(VLOOKUP(D386,Price!$A$2:$C$18,3,0),"")</f>
        <v>услуга</v>
      </c>
      <c r="L386" s="6">
        <f t="shared" si="3"/>
        <v>2</v>
      </c>
      <c r="M386" s="6">
        <f>IFNA(VLOOKUP(F386,Promocodes!A:B,2,0),"")</f>
        <v>7</v>
      </c>
      <c r="N386" s="3" t="str">
        <f>IFNA(VLOOKUP(M386,Promocodes!G:H,2,0),"")</f>
        <v>Сторис в VK</v>
      </c>
      <c r="O386" s="3" t="str">
        <f>IFNA(VLOOKUP(D386,Price!$E$2:$F$4,2,0),"")</f>
        <v/>
      </c>
      <c r="P386" s="7" t="str">
        <f t="shared" si="4"/>
        <v>с промо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ht="15.75" customHeight="1">
      <c r="A387" s="3">
        <v>2271.0</v>
      </c>
      <c r="B387" s="1" t="s">
        <v>16</v>
      </c>
      <c r="C387" s="1" t="s">
        <v>22</v>
      </c>
      <c r="D387" s="1" t="s">
        <v>24</v>
      </c>
      <c r="E387" s="2">
        <v>44273.0</v>
      </c>
      <c r="F387" s="3" t="s">
        <v>97</v>
      </c>
      <c r="G387" s="5">
        <v>4500.0</v>
      </c>
      <c r="H387" s="3">
        <f>IFNA(VLOOKUP(F387,Promocodes!A:E,4,0),"")</f>
        <v>15</v>
      </c>
      <c r="I387" s="3">
        <f t="shared" si="1"/>
        <v>675</v>
      </c>
      <c r="J387" s="5">
        <f t="shared" si="2"/>
        <v>3825</v>
      </c>
      <c r="K387" s="3" t="str">
        <f>IFNA(VLOOKUP(D387,Price!$A$2:$C$18,3,0),"")</f>
        <v>услуга</v>
      </c>
      <c r="L387" s="6">
        <f t="shared" si="3"/>
        <v>3</v>
      </c>
      <c r="M387" s="6">
        <f>IFNA(VLOOKUP(F387,Promocodes!A:B,2,0),"")</f>
        <v>7</v>
      </c>
      <c r="N387" s="3" t="str">
        <f>IFNA(VLOOKUP(M387,Promocodes!G:H,2,0),"")</f>
        <v>Сторис в VK</v>
      </c>
      <c r="O387" s="3" t="str">
        <f>IFNA(VLOOKUP(D387,Price!$E$2:$F$4,2,0),"")</f>
        <v/>
      </c>
      <c r="P387" s="7" t="str">
        <f t="shared" si="4"/>
        <v>с промо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ht="15.75" customHeight="1">
      <c r="A388" s="3">
        <v>3012.0</v>
      </c>
      <c r="B388" s="1" t="s">
        <v>16</v>
      </c>
      <c r="C388" s="1" t="s">
        <v>22</v>
      </c>
      <c r="D388" s="1" t="s">
        <v>24</v>
      </c>
      <c r="E388" s="2">
        <v>44300.0</v>
      </c>
      <c r="F388" s="3" t="s">
        <v>97</v>
      </c>
      <c r="G388" s="5">
        <v>4500.0</v>
      </c>
      <c r="H388" s="3">
        <f>IFNA(VLOOKUP(F388,Promocodes!A:E,4,0),"")</f>
        <v>15</v>
      </c>
      <c r="I388" s="3">
        <f t="shared" si="1"/>
        <v>675</v>
      </c>
      <c r="J388" s="5">
        <f t="shared" si="2"/>
        <v>3825</v>
      </c>
      <c r="K388" s="3" t="str">
        <f>IFNA(VLOOKUP(D388,Price!$A$2:$C$18,3,0),"")</f>
        <v>услуга</v>
      </c>
      <c r="L388" s="6">
        <f t="shared" si="3"/>
        <v>4</v>
      </c>
      <c r="M388" s="6">
        <f>IFNA(VLOOKUP(F388,Promocodes!A:B,2,0),"")</f>
        <v>7</v>
      </c>
      <c r="N388" s="3" t="str">
        <f>IFNA(VLOOKUP(M388,Promocodes!G:H,2,0),"")</f>
        <v>Сторис в VK</v>
      </c>
      <c r="O388" s="3" t="str">
        <f>IFNA(VLOOKUP(D388,Price!$E$2:$F$4,2,0),"")</f>
        <v/>
      </c>
      <c r="P388" s="7" t="str">
        <f t="shared" si="4"/>
        <v>с промо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ht="15.75" customHeight="1">
      <c r="A389" s="3">
        <v>3539.0</v>
      </c>
      <c r="B389" s="1" t="s">
        <v>16</v>
      </c>
      <c r="C389" s="1" t="s">
        <v>17</v>
      </c>
      <c r="D389" s="1" t="s">
        <v>24</v>
      </c>
      <c r="E389" s="2">
        <v>44320.0</v>
      </c>
      <c r="F389" s="3" t="s">
        <v>97</v>
      </c>
      <c r="G389" s="5">
        <v>4500.0</v>
      </c>
      <c r="H389" s="3">
        <f>IFNA(VLOOKUP(F389,Promocodes!A:E,4,0),"")</f>
        <v>15</v>
      </c>
      <c r="I389" s="3">
        <f t="shared" si="1"/>
        <v>675</v>
      </c>
      <c r="J389" s="5">
        <f t="shared" si="2"/>
        <v>3825</v>
      </c>
      <c r="K389" s="3" t="str">
        <f>IFNA(VLOOKUP(D389,Price!$A$2:$C$18,3,0),"")</f>
        <v>услуга</v>
      </c>
      <c r="L389" s="6">
        <f t="shared" si="3"/>
        <v>5</v>
      </c>
      <c r="M389" s="6">
        <f>IFNA(VLOOKUP(F389,Promocodes!A:B,2,0),"")</f>
        <v>7</v>
      </c>
      <c r="N389" s="3" t="str">
        <f>IFNA(VLOOKUP(M389,Promocodes!G:H,2,0),"")</f>
        <v>Сторис в VK</v>
      </c>
      <c r="O389" s="3" t="str">
        <f>IFNA(VLOOKUP(D389,Price!$E$2:$F$4,2,0),"")</f>
        <v/>
      </c>
      <c r="P389" s="7" t="str">
        <f t="shared" si="4"/>
        <v>с промо</v>
      </c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ht="15.75" customHeight="1">
      <c r="A390" s="3">
        <v>4198.0</v>
      </c>
      <c r="B390" s="1" t="s">
        <v>16</v>
      </c>
      <c r="C390" s="1" t="s">
        <v>17</v>
      </c>
      <c r="D390" s="1" t="s">
        <v>20</v>
      </c>
      <c r="E390" s="2">
        <v>44345.0</v>
      </c>
      <c r="F390" s="3" t="s">
        <v>97</v>
      </c>
      <c r="G390" s="5">
        <v>500.0</v>
      </c>
      <c r="H390" s="3">
        <f>IFNA(VLOOKUP(F390,Promocodes!A:E,4,0),"")</f>
        <v>15</v>
      </c>
      <c r="I390" s="3">
        <f t="shared" si="1"/>
        <v>75</v>
      </c>
      <c r="J390" s="5">
        <f t="shared" si="2"/>
        <v>425</v>
      </c>
      <c r="K390" s="3" t="str">
        <f>IFNA(VLOOKUP(D390,Price!$A$2:$C$18,3,0),"")</f>
        <v>товар</v>
      </c>
      <c r="L390" s="6">
        <f t="shared" si="3"/>
        <v>5</v>
      </c>
      <c r="M390" s="6">
        <f>IFNA(VLOOKUP(F390,Promocodes!A:B,2,0),"")</f>
        <v>7</v>
      </c>
      <c r="N390" s="3" t="str">
        <f>IFNA(VLOOKUP(M390,Promocodes!G:H,2,0),"")</f>
        <v>Сторис в VK</v>
      </c>
      <c r="O390" s="3">
        <f>IFNA(VLOOKUP(D390,Price!$E$2:$F$4,2,0),"")</f>
        <v>250</v>
      </c>
      <c r="P390" s="7" t="str">
        <f t="shared" si="4"/>
        <v>с промо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ht="15.75" customHeight="1">
      <c r="A391" s="3">
        <v>4555.0</v>
      </c>
      <c r="B391" s="1" t="s">
        <v>16</v>
      </c>
      <c r="C391" s="1" t="s">
        <v>17</v>
      </c>
      <c r="D391" s="1" t="s">
        <v>21</v>
      </c>
      <c r="E391" s="2">
        <v>44357.0</v>
      </c>
      <c r="F391" s="8" t="s">
        <v>97</v>
      </c>
      <c r="G391" s="5">
        <v>3500.0</v>
      </c>
      <c r="H391" s="3">
        <f>IFNA(VLOOKUP(F391,Promocodes!A:E,4,0),"")</f>
        <v>15</v>
      </c>
      <c r="I391" s="3">
        <f t="shared" si="1"/>
        <v>525</v>
      </c>
      <c r="J391" s="5">
        <f t="shared" si="2"/>
        <v>2975</v>
      </c>
      <c r="K391" s="3" t="str">
        <f>IFNA(VLOOKUP(D391,Price!$A$2:$C$18,3,0),"")</f>
        <v>услуга</v>
      </c>
      <c r="L391" s="6">
        <f t="shared" si="3"/>
        <v>6</v>
      </c>
      <c r="M391" s="6">
        <f>IFNA(VLOOKUP(F391,Promocodes!A:B,2,0),"")</f>
        <v>7</v>
      </c>
      <c r="N391" s="3" t="str">
        <f>IFNA(VLOOKUP(M391,Promocodes!G:H,2,0),"")</f>
        <v>Сторис в VK</v>
      </c>
      <c r="O391" s="3" t="str">
        <f>IFNA(VLOOKUP(D391,Price!$E$2:$F$4,2,0),"")</f>
        <v/>
      </c>
      <c r="P391" s="7" t="str">
        <f t="shared" si="4"/>
        <v>с промо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ht="15.75" customHeight="1">
      <c r="A392" s="3">
        <v>228.0</v>
      </c>
      <c r="B392" s="1" t="s">
        <v>16</v>
      </c>
      <c r="C392" s="1" t="s">
        <v>17</v>
      </c>
      <c r="D392" s="1" t="s">
        <v>24</v>
      </c>
      <c r="E392" s="2">
        <v>44205.0</v>
      </c>
      <c r="F392" s="3" t="s">
        <v>98</v>
      </c>
      <c r="G392" s="5">
        <v>4500.0</v>
      </c>
      <c r="H392" s="3">
        <f>IFNA(VLOOKUP(F392,Promocodes!A:E,4,0),"")</f>
        <v>10</v>
      </c>
      <c r="I392" s="3">
        <f t="shared" si="1"/>
        <v>450</v>
      </c>
      <c r="J392" s="5">
        <f t="shared" si="2"/>
        <v>4050</v>
      </c>
      <c r="K392" s="3" t="str">
        <f>IFNA(VLOOKUP(D392,Price!$A$2:$C$18,3,0),"")</f>
        <v>услуга</v>
      </c>
      <c r="L392" s="6">
        <f t="shared" si="3"/>
        <v>1</v>
      </c>
      <c r="M392" s="6">
        <f>IFNA(VLOOKUP(F392,Promocodes!A:B,2,0),"")</f>
        <v>2</v>
      </c>
      <c r="N392" s="3" t="str">
        <f>IFNA(VLOOKUP(M392,Promocodes!G:H,2,0),"")</f>
        <v>Поисковые запросы в Гугле</v>
      </c>
      <c r="O392" s="3" t="str">
        <f>IFNA(VLOOKUP(D392,Price!$E$2:$F$4,2,0),"")</f>
        <v/>
      </c>
      <c r="P392" s="7" t="str">
        <f t="shared" si="4"/>
        <v>с промо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ht="15.75" customHeight="1">
      <c r="A393" s="3">
        <v>1266.0</v>
      </c>
      <c r="B393" s="1" t="s">
        <v>16</v>
      </c>
      <c r="C393" s="1" t="s">
        <v>22</v>
      </c>
      <c r="D393" s="1" t="s">
        <v>23</v>
      </c>
      <c r="E393" s="2">
        <v>44240.0</v>
      </c>
      <c r="F393" s="3" t="s">
        <v>98</v>
      </c>
      <c r="G393" s="5">
        <v>5500.0</v>
      </c>
      <c r="H393" s="3">
        <f>IFNA(VLOOKUP(F393,Promocodes!A:E,4,0),"")</f>
        <v>10</v>
      </c>
      <c r="I393" s="3">
        <f t="shared" si="1"/>
        <v>550</v>
      </c>
      <c r="J393" s="5">
        <f t="shared" si="2"/>
        <v>4950</v>
      </c>
      <c r="K393" s="3" t="str">
        <f>IFNA(VLOOKUP(D393,Price!$A$2:$C$18,3,0),"")</f>
        <v>услуга</v>
      </c>
      <c r="L393" s="6">
        <f t="shared" si="3"/>
        <v>2</v>
      </c>
      <c r="M393" s="6">
        <f>IFNA(VLOOKUP(F393,Promocodes!A:B,2,0),"")</f>
        <v>2</v>
      </c>
      <c r="N393" s="3" t="str">
        <f>IFNA(VLOOKUP(M393,Promocodes!G:H,2,0),"")</f>
        <v>Поисковые запросы в Гугле</v>
      </c>
      <c r="O393" s="3" t="str">
        <f>IFNA(VLOOKUP(D393,Price!$E$2:$F$4,2,0),"")</f>
        <v/>
      </c>
      <c r="P393" s="7" t="str">
        <f t="shared" si="4"/>
        <v>с промо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ht="15.75" customHeight="1">
      <c r="A394" s="3">
        <v>2251.0</v>
      </c>
      <c r="B394" s="1" t="s">
        <v>16</v>
      </c>
      <c r="C394" s="1" t="s">
        <v>17</v>
      </c>
      <c r="D394" s="1" t="s">
        <v>24</v>
      </c>
      <c r="E394" s="2">
        <v>44273.0</v>
      </c>
      <c r="F394" s="3" t="s">
        <v>98</v>
      </c>
      <c r="G394" s="5">
        <v>4500.0</v>
      </c>
      <c r="H394" s="3">
        <f>IFNA(VLOOKUP(F394,Promocodes!A:E,4,0),"")</f>
        <v>10</v>
      </c>
      <c r="I394" s="3">
        <f t="shared" si="1"/>
        <v>450</v>
      </c>
      <c r="J394" s="5">
        <f t="shared" si="2"/>
        <v>4050</v>
      </c>
      <c r="K394" s="3" t="str">
        <f>IFNA(VLOOKUP(D394,Price!$A$2:$C$18,3,0),"")</f>
        <v>услуга</v>
      </c>
      <c r="L394" s="6">
        <f t="shared" si="3"/>
        <v>3</v>
      </c>
      <c r="M394" s="6">
        <f>IFNA(VLOOKUP(F394,Promocodes!A:B,2,0),"")</f>
        <v>2</v>
      </c>
      <c r="N394" s="3" t="str">
        <f>IFNA(VLOOKUP(M394,Promocodes!G:H,2,0),"")</f>
        <v>Поисковые запросы в Гугле</v>
      </c>
      <c r="O394" s="3" t="str">
        <f>IFNA(VLOOKUP(D394,Price!$E$2:$F$4,2,0),"")</f>
        <v/>
      </c>
      <c r="P394" s="7" t="str">
        <f t="shared" si="4"/>
        <v>с промо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ht="15.75" customHeight="1">
      <c r="A395" s="3">
        <v>2992.0</v>
      </c>
      <c r="B395" s="1" t="s">
        <v>16</v>
      </c>
      <c r="C395" s="1" t="s">
        <v>17</v>
      </c>
      <c r="D395" s="1" t="s">
        <v>24</v>
      </c>
      <c r="E395" s="2">
        <v>44299.0</v>
      </c>
      <c r="F395" s="3" t="s">
        <v>98</v>
      </c>
      <c r="G395" s="5">
        <v>4500.0</v>
      </c>
      <c r="H395" s="3">
        <f>IFNA(VLOOKUP(F395,Promocodes!A:E,4,0),"")</f>
        <v>10</v>
      </c>
      <c r="I395" s="3">
        <f t="shared" si="1"/>
        <v>450</v>
      </c>
      <c r="J395" s="5">
        <f t="shared" si="2"/>
        <v>4050</v>
      </c>
      <c r="K395" s="3" t="str">
        <f>IFNA(VLOOKUP(D395,Price!$A$2:$C$18,3,0),"")</f>
        <v>услуга</v>
      </c>
      <c r="L395" s="6">
        <f t="shared" si="3"/>
        <v>4</v>
      </c>
      <c r="M395" s="6">
        <f>IFNA(VLOOKUP(F395,Promocodes!A:B,2,0),"")</f>
        <v>2</v>
      </c>
      <c r="N395" s="3" t="str">
        <f>IFNA(VLOOKUP(M395,Promocodes!G:H,2,0),"")</f>
        <v>Поисковые запросы в Гугле</v>
      </c>
      <c r="O395" s="3" t="str">
        <f>IFNA(VLOOKUP(D395,Price!$E$2:$F$4,2,0),"")</f>
        <v/>
      </c>
      <c r="P395" s="7" t="str">
        <f t="shared" si="4"/>
        <v>с промо</v>
      </c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ht="15.75" customHeight="1">
      <c r="A396" s="3">
        <v>4183.0</v>
      </c>
      <c r="B396" s="1" t="s">
        <v>16</v>
      </c>
      <c r="C396" s="1" t="s">
        <v>17</v>
      </c>
      <c r="D396" s="1" t="s">
        <v>24</v>
      </c>
      <c r="E396" s="2">
        <v>44345.0</v>
      </c>
      <c r="F396" s="3" t="s">
        <v>98</v>
      </c>
      <c r="G396" s="5">
        <v>4500.0</v>
      </c>
      <c r="H396" s="3">
        <f>IFNA(VLOOKUP(F396,Promocodes!A:E,4,0),"")</f>
        <v>10</v>
      </c>
      <c r="I396" s="3">
        <f t="shared" si="1"/>
        <v>450</v>
      </c>
      <c r="J396" s="5">
        <f t="shared" si="2"/>
        <v>4050</v>
      </c>
      <c r="K396" s="3" t="str">
        <f>IFNA(VLOOKUP(D396,Price!$A$2:$C$18,3,0),"")</f>
        <v>услуга</v>
      </c>
      <c r="L396" s="6">
        <f t="shared" si="3"/>
        <v>5</v>
      </c>
      <c r="M396" s="6">
        <f>IFNA(VLOOKUP(F396,Promocodes!A:B,2,0),"")</f>
        <v>2</v>
      </c>
      <c r="N396" s="3" t="str">
        <f>IFNA(VLOOKUP(M396,Promocodes!G:H,2,0),"")</f>
        <v>Поисковые запросы в Гугле</v>
      </c>
      <c r="O396" s="3" t="str">
        <f>IFNA(VLOOKUP(D396,Price!$E$2:$F$4,2,0),"")</f>
        <v/>
      </c>
      <c r="P396" s="7" t="str">
        <f t="shared" si="4"/>
        <v>с промо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ht="15.75" customHeight="1">
      <c r="A397" s="3">
        <v>4507.0</v>
      </c>
      <c r="B397" s="1" t="s">
        <v>16</v>
      </c>
      <c r="C397" s="1" t="s">
        <v>17</v>
      </c>
      <c r="D397" s="1" t="s">
        <v>24</v>
      </c>
      <c r="E397" s="2">
        <v>44356.0</v>
      </c>
      <c r="F397" s="8" t="s">
        <v>98</v>
      </c>
      <c r="G397" s="5">
        <v>4500.0</v>
      </c>
      <c r="H397" s="3">
        <f>IFNA(VLOOKUP(F397,Promocodes!A:E,4,0),"")</f>
        <v>10</v>
      </c>
      <c r="I397" s="3">
        <f t="shared" si="1"/>
        <v>450</v>
      </c>
      <c r="J397" s="5">
        <f t="shared" si="2"/>
        <v>4050</v>
      </c>
      <c r="K397" s="3" t="str">
        <f>IFNA(VLOOKUP(D397,Price!$A$2:$C$18,3,0),"")</f>
        <v>услуга</v>
      </c>
      <c r="L397" s="6">
        <f t="shared" si="3"/>
        <v>6</v>
      </c>
      <c r="M397" s="6">
        <f>IFNA(VLOOKUP(F397,Promocodes!A:B,2,0),"")</f>
        <v>2</v>
      </c>
      <c r="N397" s="3" t="str">
        <f>IFNA(VLOOKUP(M397,Promocodes!G:H,2,0),"")</f>
        <v>Поисковые запросы в Гугле</v>
      </c>
      <c r="O397" s="3" t="str">
        <f>IFNA(VLOOKUP(D397,Price!$E$2:$F$4,2,0),"")</f>
        <v/>
      </c>
      <c r="P397" s="7" t="str">
        <f t="shared" si="4"/>
        <v>с промо</v>
      </c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ht="15.75" customHeight="1">
      <c r="A398" s="3">
        <v>54.0</v>
      </c>
      <c r="B398" s="1" t="s">
        <v>16</v>
      </c>
      <c r="C398" s="1" t="s">
        <v>17</v>
      </c>
      <c r="D398" s="1" t="s">
        <v>18</v>
      </c>
      <c r="E398" s="2">
        <v>44198.0</v>
      </c>
      <c r="F398" s="3" t="s">
        <v>99</v>
      </c>
      <c r="G398" s="5">
        <v>1000.0</v>
      </c>
      <c r="H398" s="3">
        <f>IFNA(VLOOKUP(F398,Promocodes!A:E,4,0),"")</f>
        <v>15</v>
      </c>
      <c r="I398" s="3">
        <f t="shared" si="1"/>
        <v>150</v>
      </c>
      <c r="J398" s="5">
        <f t="shared" si="2"/>
        <v>850</v>
      </c>
      <c r="K398" s="3" t="str">
        <f>IFNA(VLOOKUP(D398,Price!$A$2:$C$18,3,0),"")</f>
        <v>товар</v>
      </c>
      <c r="L398" s="6">
        <f t="shared" si="3"/>
        <v>1</v>
      </c>
      <c r="M398" s="6">
        <f>IFNA(VLOOKUP(F398,Promocodes!A:B,2,0),"")</f>
        <v>7</v>
      </c>
      <c r="N398" s="3" t="str">
        <f>IFNA(VLOOKUP(M398,Promocodes!G:H,2,0),"")</f>
        <v>Сторис в VK</v>
      </c>
      <c r="O398" s="3">
        <f>IFNA(VLOOKUP(D398,Price!$E$2:$F$4,2,0),"")</f>
        <v>500</v>
      </c>
      <c r="P398" s="7" t="str">
        <f t="shared" si="4"/>
        <v>с промо</v>
      </c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ht="15.75" customHeight="1">
      <c r="A399" s="3">
        <v>1148.0</v>
      </c>
      <c r="B399" s="1" t="s">
        <v>16</v>
      </c>
      <c r="C399" s="1" t="s">
        <v>17</v>
      </c>
      <c r="D399" s="1" t="s">
        <v>24</v>
      </c>
      <c r="E399" s="2">
        <v>44236.0</v>
      </c>
      <c r="F399" s="3" t="s">
        <v>99</v>
      </c>
      <c r="G399" s="5">
        <v>4500.0</v>
      </c>
      <c r="H399" s="3">
        <f>IFNA(VLOOKUP(F399,Promocodes!A:E,4,0),"")</f>
        <v>15</v>
      </c>
      <c r="I399" s="3">
        <f t="shared" si="1"/>
        <v>675</v>
      </c>
      <c r="J399" s="5">
        <f t="shared" si="2"/>
        <v>3825</v>
      </c>
      <c r="K399" s="3" t="str">
        <f>IFNA(VLOOKUP(D399,Price!$A$2:$C$18,3,0),"")</f>
        <v>услуга</v>
      </c>
      <c r="L399" s="6">
        <f t="shared" si="3"/>
        <v>2</v>
      </c>
      <c r="M399" s="6">
        <f>IFNA(VLOOKUP(F399,Promocodes!A:B,2,0),"")</f>
        <v>7</v>
      </c>
      <c r="N399" s="3" t="str">
        <f>IFNA(VLOOKUP(M399,Promocodes!G:H,2,0),"")</f>
        <v>Сторис в VK</v>
      </c>
      <c r="O399" s="3" t="str">
        <f>IFNA(VLOOKUP(D399,Price!$E$2:$F$4,2,0),"")</f>
        <v/>
      </c>
      <c r="P399" s="7" t="str">
        <f t="shared" si="4"/>
        <v>с промо</v>
      </c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ht="15.75" customHeight="1">
      <c r="A400" s="3">
        <v>2091.0</v>
      </c>
      <c r="B400" s="1" t="s">
        <v>16</v>
      </c>
      <c r="C400" s="1" t="s">
        <v>22</v>
      </c>
      <c r="D400" s="1" t="s">
        <v>25</v>
      </c>
      <c r="E400" s="2">
        <v>44267.0</v>
      </c>
      <c r="F400" s="3" t="s">
        <v>99</v>
      </c>
      <c r="G400" s="5">
        <v>300.0</v>
      </c>
      <c r="H400" s="3">
        <f>IFNA(VLOOKUP(F400,Promocodes!A:E,4,0),"")</f>
        <v>15</v>
      </c>
      <c r="I400" s="3">
        <f t="shared" si="1"/>
        <v>45</v>
      </c>
      <c r="J400" s="5">
        <f t="shared" si="2"/>
        <v>255</v>
      </c>
      <c r="K400" s="3" t="str">
        <f>IFNA(VLOOKUP(D400,Price!$A$2:$C$18,3,0),"")</f>
        <v>товар</v>
      </c>
      <c r="L400" s="6">
        <f t="shared" si="3"/>
        <v>3</v>
      </c>
      <c r="M400" s="6">
        <f>IFNA(VLOOKUP(F400,Promocodes!A:B,2,0),"")</f>
        <v>7</v>
      </c>
      <c r="N400" s="3" t="str">
        <f>IFNA(VLOOKUP(M400,Promocodes!G:H,2,0),"")</f>
        <v>Сторис в VK</v>
      </c>
      <c r="O400" s="3">
        <f>IFNA(VLOOKUP(D400,Price!$E$2:$F$4,2,0),"")</f>
        <v>150</v>
      </c>
      <c r="P400" s="7" t="str">
        <f t="shared" si="4"/>
        <v>с промо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ht="15.75" customHeight="1">
      <c r="A401" s="3">
        <v>2832.0</v>
      </c>
      <c r="B401" s="1" t="s">
        <v>16</v>
      </c>
      <c r="C401" s="1" t="s">
        <v>22</v>
      </c>
      <c r="D401" s="1" t="s">
        <v>25</v>
      </c>
      <c r="E401" s="2">
        <v>44293.0</v>
      </c>
      <c r="F401" s="3" t="s">
        <v>99</v>
      </c>
      <c r="G401" s="5">
        <v>300.0</v>
      </c>
      <c r="H401" s="3">
        <f>IFNA(VLOOKUP(F401,Promocodes!A:E,4,0),"")</f>
        <v>15</v>
      </c>
      <c r="I401" s="3">
        <f t="shared" si="1"/>
        <v>45</v>
      </c>
      <c r="J401" s="5">
        <f t="shared" si="2"/>
        <v>255</v>
      </c>
      <c r="K401" s="3" t="str">
        <f>IFNA(VLOOKUP(D401,Price!$A$2:$C$18,3,0),"")</f>
        <v>товар</v>
      </c>
      <c r="L401" s="6">
        <f t="shared" si="3"/>
        <v>4</v>
      </c>
      <c r="M401" s="6">
        <f>IFNA(VLOOKUP(F401,Promocodes!A:B,2,0),"")</f>
        <v>7</v>
      </c>
      <c r="N401" s="3" t="str">
        <f>IFNA(VLOOKUP(M401,Promocodes!G:H,2,0),"")</f>
        <v>Сторис в VK</v>
      </c>
      <c r="O401" s="3">
        <f>IFNA(VLOOKUP(D401,Price!$E$2:$F$4,2,0),"")</f>
        <v>150</v>
      </c>
      <c r="P401" s="7" t="str">
        <f t="shared" si="4"/>
        <v>с промо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ht="15.75" customHeight="1">
      <c r="A402" s="3">
        <v>4076.0</v>
      </c>
      <c r="B402" s="1" t="s">
        <v>16</v>
      </c>
      <c r="C402" s="1" t="s">
        <v>17</v>
      </c>
      <c r="D402" s="1" t="s">
        <v>24</v>
      </c>
      <c r="E402" s="2">
        <v>44341.0</v>
      </c>
      <c r="F402" s="3" t="s">
        <v>99</v>
      </c>
      <c r="G402" s="5">
        <v>4500.0</v>
      </c>
      <c r="H402" s="3">
        <f>IFNA(VLOOKUP(F402,Promocodes!A:E,4,0),"")</f>
        <v>15</v>
      </c>
      <c r="I402" s="3">
        <f t="shared" si="1"/>
        <v>675</v>
      </c>
      <c r="J402" s="5">
        <f t="shared" si="2"/>
        <v>3825</v>
      </c>
      <c r="K402" s="3" t="str">
        <f>IFNA(VLOOKUP(D402,Price!$A$2:$C$18,3,0),"")</f>
        <v>услуга</v>
      </c>
      <c r="L402" s="6">
        <f t="shared" si="3"/>
        <v>5</v>
      </c>
      <c r="M402" s="6">
        <f>IFNA(VLOOKUP(F402,Promocodes!A:B,2,0),"")</f>
        <v>7</v>
      </c>
      <c r="N402" s="3" t="str">
        <f>IFNA(VLOOKUP(M402,Promocodes!G:H,2,0),"")</f>
        <v>Сторис в VK</v>
      </c>
      <c r="O402" s="3" t="str">
        <f>IFNA(VLOOKUP(D402,Price!$E$2:$F$4,2,0),"")</f>
        <v/>
      </c>
      <c r="P402" s="7" t="str">
        <f t="shared" si="4"/>
        <v>с промо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ht="15.75" customHeight="1">
      <c r="A403" s="3">
        <v>4386.0</v>
      </c>
      <c r="B403" s="1" t="s">
        <v>16</v>
      </c>
      <c r="C403" s="1" t="s">
        <v>17</v>
      </c>
      <c r="D403" s="1" t="s">
        <v>24</v>
      </c>
      <c r="E403" s="2">
        <v>44352.0</v>
      </c>
      <c r="F403" s="8" t="s">
        <v>99</v>
      </c>
      <c r="G403" s="5">
        <v>4500.0</v>
      </c>
      <c r="H403" s="3">
        <f>IFNA(VLOOKUP(F403,Promocodes!A:E,4,0),"")</f>
        <v>15</v>
      </c>
      <c r="I403" s="3">
        <f t="shared" si="1"/>
        <v>675</v>
      </c>
      <c r="J403" s="5">
        <f t="shared" si="2"/>
        <v>3825</v>
      </c>
      <c r="K403" s="3" t="str">
        <f>IFNA(VLOOKUP(D403,Price!$A$2:$C$18,3,0),"")</f>
        <v>услуга</v>
      </c>
      <c r="L403" s="6">
        <f t="shared" si="3"/>
        <v>6</v>
      </c>
      <c r="M403" s="6">
        <f>IFNA(VLOOKUP(F403,Promocodes!A:B,2,0),"")</f>
        <v>7</v>
      </c>
      <c r="N403" s="3" t="str">
        <f>IFNA(VLOOKUP(M403,Promocodes!G:H,2,0),"")</f>
        <v>Сторис в VK</v>
      </c>
      <c r="O403" s="3" t="str">
        <f>IFNA(VLOOKUP(D403,Price!$E$2:$F$4,2,0),"")</f>
        <v/>
      </c>
      <c r="P403" s="7" t="str">
        <f t="shared" si="4"/>
        <v>с промо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ht="15.75" customHeight="1">
      <c r="A404" s="3">
        <v>5233.0</v>
      </c>
      <c r="B404" s="1" t="s">
        <v>16</v>
      </c>
      <c r="C404" s="1" t="s">
        <v>17</v>
      </c>
      <c r="D404" s="1" t="s">
        <v>18</v>
      </c>
      <c r="E404" s="2">
        <v>44379.0</v>
      </c>
      <c r="F404" s="3" t="s">
        <v>99</v>
      </c>
      <c r="G404" s="5">
        <v>1000.0</v>
      </c>
      <c r="H404" s="3">
        <f>IFNA(VLOOKUP(F404,Promocodes!A:E,4,0),"")</f>
        <v>15</v>
      </c>
      <c r="I404" s="3">
        <f t="shared" si="1"/>
        <v>150</v>
      </c>
      <c r="J404" s="5">
        <f t="shared" si="2"/>
        <v>850</v>
      </c>
      <c r="K404" s="3" t="str">
        <f>IFNA(VLOOKUP(D404,Price!$A$2:$C$18,3,0),"")</f>
        <v>товар</v>
      </c>
      <c r="L404" s="6">
        <f t="shared" si="3"/>
        <v>7</v>
      </c>
      <c r="M404" s="6">
        <f>IFNA(VLOOKUP(F404,Promocodes!A:B,2,0),"")</f>
        <v>7</v>
      </c>
      <c r="N404" s="3" t="str">
        <f>IFNA(VLOOKUP(M404,Promocodes!G:H,2,0),"")</f>
        <v>Сторис в VK</v>
      </c>
      <c r="O404" s="3">
        <f>IFNA(VLOOKUP(D404,Price!$E$2:$F$4,2,0),"")</f>
        <v>500</v>
      </c>
      <c r="P404" s="7" t="str">
        <f t="shared" si="4"/>
        <v>с промо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ht="15.75" customHeight="1">
      <c r="A405" s="3">
        <v>581.0</v>
      </c>
      <c r="B405" s="1" t="s">
        <v>16</v>
      </c>
      <c r="C405" s="1" t="s">
        <v>17</v>
      </c>
      <c r="D405" s="1" t="s">
        <v>21</v>
      </c>
      <c r="E405" s="2">
        <v>44217.0</v>
      </c>
      <c r="F405" s="3" t="s">
        <v>100</v>
      </c>
      <c r="G405" s="5">
        <v>3500.0</v>
      </c>
      <c r="H405" s="3">
        <f>IFNA(VLOOKUP(F405,Promocodes!A:E,4,0),"")</f>
        <v>15</v>
      </c>
      <c r="I405" s="3">
        <f t="shared" si="1"/>
        <v>525</v>
      </c>
      <c r="J405" s="5">
        <f t="shared" si="2"/>
        <v>2975</v>
      </c>
      <c r="K405" s="3" t="str">
        <f>IFNA(VLOOKUP(D405,Price!$A$2:$C$18,3,0),"")</f>
        <v>услуга</v>
      </c>
      <c r="L405" s="6">
        <f t="shared" si="3"/>
        <v>1</v>
      </c>
      <c r="M405" s="6">
        <f>IFNA(VLOOKUP(F405,Promocodes!A:B,2,0),"")</f>
        <v>7</v>
      </c>
      <c r="N405" s="3" t="str">
        <f>IFNA(VLOOKUP(M405,Promocodes!G:H,2,0),"")</f>
        <v>Сторис в VK</v>
      </c>
      <c r="O405" s="3" t="str">
        <f>IFNA(VLOOKUP(D405,Price!$E$2:$F$4,2,0),"")</f>
        <v/>
      </c>
      <c r="P405" s="7" t="str">
        <f t="shared" si="4"/>
        <v>с промо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ht="15.75" customHeight="1">
      <c r="A406" s="3">
        <v>1599.0</v>
      </c>
      <c r="B406" s="1" t="s">
        <v>16</v>
      </c>
      <c r="C406" s="1" t="s">
        <v>22</v>
      </c>
      <c r="D406" s="1" t="s">
        <v>23</v>
      </c>
      <c r="E406" s="2">
        <v>44251.0</v>
      </c>
      <c r="F406" s="3" t="s">
        <v>100</v>
      </c>
      <c r="G406" s="5">
        <v>5500.0</v>
      </c>
      <c r="H406" s="3">
        <f>IFNA(VLOOKUP(F406,Promocodes!A:E,4,0),"")</f>
        <v>15</v>
      </c>
      <c r="I406" s="3">
        <f t="shared" si="1"/>
        <v>825</v>
      </c>
      <c r="J406" s="5">
        <f t="shared" si="2"/>
        <v>4675</v>
      </c>
      <c r="K406" s="3" t="str">
        <f>IFNA(VLOOKUP(D406,Price!$A$2:$C$18,3,0),"")</f>
        <v>услуга</v>
      </c>
      <c r="L406" s="6">
        <f t="shared" si="3"/>
        <v>2</v>
      </c>
      <c r="M406" s="6">
        <f>IFNA(VLOOKUP(F406,Promocodes!A:B,2,0),"")</f>
        <v>7</v>
      </c>
      <c r="N406" s="3" t="str">
        <f>IFNA(VLOOKUP(M406,Promocodes!G:H,2,0),"")</f>
        <v>Сторис в VK</v>
      </c>
      <c r="O406" s="3" t="str">
        <f>IFNA(VLOOKUP(D406,Price!$E$2:$F$4,2,0),"")</f>
        <v/>
      </c>
      <c r="P406" s="7" t="str">
        <f t="shared" si="4"/>
        <v>с промо</v>
      </c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ht="15.75" customHeight="1">
      <c r="A407" s="3">
        <v>2564.0</v>
      </c>
      <c r="B407" s="1" t="s">
        <v>16</v>
      </c>
      <c r="C407" s="1" t="s">
        <v>17</v>
      </c>
      <c r="D407" s="1" t="s">
        <v>21</v>
      </c>
      <c r="E407" s="2">
        <v>44283.0</v>
      </c>
      <c r="F407" s="3" t="s">
        <v>100</v>
      </c>
      <c r="G407" s="5">
        <v>3500.0</v>
      </c>
      <c r="H407" s="3">
        <f>IFNA(VLOOKUP(F407,Promocodes!A:E,4,0),"")</f>
        <v>15</v>
      </c>
      <c r="I407" s="3">
        <f t="shared" si="1"/>
        <v>525</v>
      </c>
      <c r="J407" s="5">
        <f t="shared" si="2"/>
        <v>2975</v>
      </c>
      <c r="K407" s="3" t="str">
        <f>IFNA(VLOOKUP(D407,Price!$A$2:$C$18,3,0),"")</f>
        <v>услуга</v>
      </c>
      <c r="L407" s="6">
        <f t="shared" si="3"/>
        <v>3</v>
      </c>
      <c r="M407" s="6">
        <f>IFNA(VLOOKUP(F407,Promocodes!A:B,2,0),"")</f>
        <v>7</v>
      </c>
      <c r="N407" s="3" t="str">
        <f>IFNA(VLOOKUP(M407,Promocodes!G:H,2,0),"")</f>
        <v>Сторис в VK</v>
      </c>
      <c r="O407" s="3" t="str">
        <f>IFNA(VLOOKUP(D407,Price!$E$2:$F$4,2,0),"")</f>
        <v/>
      </c>
      <c r="P407" s="7" t="str">
        <f t="shared" si="4"/>
        <v>с промо</v>
      </c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ht="15.75" customHeight="1">
      <c r="A408" s="3">
        <v>3307.0</v>
      </c>
      <c r="B408" s="1" t="s">
        <v>16</v>
      </c>
      <c r="C408" s="1" t="s">
        <v>17</v>
      </c>
      <c r="D408" s="1" t="s">
        <v>21</v>
      </c>
      <c r="E408" s="2">
        <v>44311.0</v>
      </c>
      <c r="F408" s="3" t="s">
        <v>100</v>
      </c>
      <c r="G408" s="5">
        <v>3500.0</v>
      </c>
      <c r="H408" s="3">
        <f>IFNA(VLOOKUP(F408,Promocodes!A:E,4,0),"")</f>
        <v>15</v>
      </c>
      <c r="I408" s="3">
        <f t="shared" si="1"/>
        <v>525</v>
      </c>
      <c r="J408" s="5">
        <f t="shared" si="2"/>
        <v>2975</v>
      </c>
      <c r="K408" s="3" t="str">
        <f>IFNA(VLOOKUP(D408,Price!$A$2:$C$18,3,0),"")</f>
        <v>услуга</v>
      </c>
      <c r="L408" s="6">
        <f t="shared" si="3"/>
        <v>4</v>
      </c>
      <c r="M408" s="6">
        <f>IFNA(VLOOKUP(F408,Promocodes!A:B,2,0),"")</f>
        <v>7</v>
      </c>
      <c r="N408" s="3" t="str">
        <f>IFNA(VLOOKUP(M408,Promocodes!G:H,2,0),"")</f>
        <v>Сторис в VK</v>
      </c>
      <c r="O408" s="3" t="str">
        <f>IFNA(VLOOKUP(D408,Price!$E$2:$F$4,2,0),"")</f>
        <v/>
      </c>
      <c r="P408" s="7" t="str">
        <f t="shared" si="4"/>
        <v>с промо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ht="15.75" customHeight="1">
      <c r="A409" s="3">
        <v>3910.0</v>
      </c>
      <c r="B409" s="1" t="s">
        <v>16</v>
      </c>
      <c r="C409" s="1" t="s">
        <v>17</v>
      </c>
      <c r="D409" s="1" t="s">
        <v>23</v>
      </c>
      <c r="E409" s="2">
        <v>44334.0</v>
      </c>
      <c r="F409" s="3" t="s">
        <v>100</v>
      </c>
      <c r="G409" s="5">
        <v>5500.0</v>
      </c>
      <c r="H409" s="3">
        <f>IFNA(VLOOKUP(F409,Promocodes!A:E,4,0),"")</f>
        <v>15</v>
      </c>
      <c r="I409" s="3">
        <f t="shared" si="1"/>
        <v>825</v>
      </c>
      <c r="J409" s="5">
        <f t="shared" si="2"/>
        <v>4675</v>
      </c>
      <c r="K409" s="3" t="str">
        <f>IFNA(VLOOKUP(D409,Price!$A$2:$C$18,3,0),"")</f>
        <v>услуга</v>
      </c>
      <c r="L409" s="6">
        <f t="shared" si="3"/>
        <v>5</v>
      </c>
      <c r="M409" s="6">
        <f>IFNA(VLOOKUP(F409,Promocodes!A:B,2,0),"")</f>
        <v>7</v>
      </c>
      <c r="N409" s="3" t="str">
        <f>IFNA(VLOOKUP(M409,Promocodes!G:H,2,0),"")</f>
        <v>Сторис в VK</v>
      </c>
      <c r="O409" s="3" t="str">
        <f>IFNA(VLOOKUP(D409,Price!$E$2:$F$4,2,0),"")</f>
        <v/>
      </c>
      <c r="P409" s="7" t="str">
        <f t="shared" si="4"/>
        <v>с промо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ht="15.75" customHeight="1">
      <c r="A410" s="3">
        <v>4837.0</v>
      </c>
      <c r="B410" s="1" t="s">
        <v>16</v>
      </c>
      <c r="C410" s="1" t="s">
        <v>17</v>
      </c>
      <c r="D410" s="1" t="s">
        <v>23</v>
      </c>
      <c r="E410" s="2">
        <v>44366.0</v>
      </c>
      <c r="F410" s="8" t="s">
        <v>100</v>
      </c>
      <c r="G410" s="5">
        <v>5500.0</v>
      </c>
      <c r="H410" s="3">
        <f>IFNA(VLOOKUP(F410,Promocodes!A:E,4,0),"")</f>
        <v>15</v>
      </c>
      <c r="I410" s="3">
        <f t="shared" si="1"/>
        <v>825</v>
      </c>
      <c r="J410" s="5">
        <f t="shared" si="2"/>
        <v>4675</v>
      </c>
      <c r="K410" s="3" t="str">
        <f>IFNA(VLOOKUP(D410,Price!$A$2:$C$18,3,0),"")</f>
        <v>услуга</v>
      </c>
      <c r="L410" s="6">
        <f t="shared" si="3"/>
        <v>6</v>
      </c>
      <c r="M410" s="6">
        <f>IFNA(VLOOKUP(F410,Promocodes!A:B,2,0),"")</f>
        <v>7</v>
      </c>
      <c r="N410" s="3" t="str">
        <f>IFNA(VLOOKUP(M410,Promocodes!G:H,2,0),"")</f>
        <v>Сторис в VK</v>
      </c>
      <c r="O410" s="3" t="str">
        <f>IFNA(VLOOKUP(D410,Price!$E$2:$F$4,2,0),"")</f>
        <v/>
      </c>
      <c r="P410" s="7" t="str">
        <f t="shared" si="4"/>
        <v>с промо</v>
      </c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ht="15.75" customHeight="1">
      <c r="A411" s="3">
        <v>567.0</v>
      </c>
      <c r="B411" s="1" t="s">
        <v>16</v>
      </c>
      <c r="C411" s="1" t="s">
        <v>17</v>
      </c>
      <c r="D411" s="1" t="s">
        <v>21</v>
      </c>
      <c r="E411" s="2">
        <v>44217.0</v>
      </c>
      <c r="F411" s="3" t="s">
        <v>101</v>
      </c>
      <c r="G411" s="5">
        <v>3500.0</v>
      </c>
      <c r="H411" s="3">
        <f>IFNA(VLOOKUP(F411,Promocodes!A:E,4,0),"")</f>
        <v>15</v>
      </c>
      <c r="I411" s="3">
        <f t="shared" si="1"/>
        <v>525</v>
      </c>
      <c r="J411" s="5">
        <f t="shared" si="2"/>
        <v>2975</v>
      </c>
      <c r="K411" s="3" t="str">
        <f>IFNA(VLOOKUP(D411,Price!$A$2:$C$18,3,0),"")</f>
        <v>услуга</v>
      </c>
      <c r="L411" s="6">
        <f t="shared" si="3"/>
        <v>1</v>
      </c>
      <c r="M411" s="6">
        <f>IFNA(VLOOKUP(F411,Promocodes!A:B,2,0),"")</f>
        <v>7</v>
      </c>
      <c r="N411" s="3" t="str">
        <f>IFNA(VLOOKUP(M411,Promocodes!G:H,2,0),"")</f>
        <v>Сторис в VK</v>
      </c>
      <c r="O411" s="3" t="str">
        <f>IFNA(VLOOKUP(D411,Price!$E$2:$F$4,2,0),"")</f>
        <v/>
      </c>
      <c r="P411" s="7" t="str">
        <f t="shared" si="4"/>
        <v>с промо</v>
      </c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ht="15.75" customHeight="1">
      <c r="A412" s="3">
        <v>1594.0</v>
      </c>
      <c r="B412" s="1" t="s">
        <v>16</v>
      </c>
      <c r="C412" s="1" t="s">
        <v>17</v>
      </c>
      <c r="D412" s="1" t="s">
        <v>24</v>
      </c>
      <c r="E412" s="2">
        <v>44251.0</v>
      </c>
      <c r="F412" s="3" t="s">
        <v>101</v>
      </c>
      <c r="G412" s="5">
        <v>4500.0</v>
      </c>
      <c r="H412" s="3">
        <f>IFNA(VLOOKUP(F412,Promocodes!A:E,4,0),"")</f>
        <v>15</v>
      </c>
      <c r="I412" s="3">
        <f t="shared" si="1"/>
        <v>675</v>
      </c>
      <c r="J412" s="5">
        <f t="shared" si="2"/>
        <v>3825</v>
      </c>
      <c r="K412" s="3" t="str">
        <f>IFNA(VLOOKUP(D412,Price!$A$2:$C$18,3,0),"")</f>
        <v>услуга</v>
      </c>
      <c r="L412" s="6">
        <f t="shared" si="3"/>
        <v>2</v>
      </c>
      <c r="M412" s="6">
        <f>IFNA(VLOOKUP(F412,Promocodes!A:B,2,0),"")</f>
        <v>7</v>
      </c>
      <c r="N412" s="3" t="str">
        <f>IFNA(VLOOKUP(M412,Promocodes!G:H,2,0),"")</f>
        <v>Сторис в VK</v>
      </c>
      <c r="O412" s="3" t="str">
        <f>IFNA(VLOOKUP(D412,Price!$E$2:$F$4,2,0),"")</f>
        <v/>
      </c>
      <c r="P412" s="7" t="str">
        <f t="shared" si="4"/>
        <v>с промо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ht="15.75" customHeight="1">
      <c r="A413" s="3">
        <v>2558.0</v>
      </c>
      <c r="B413" s="1" t="s">
        <v>16</v>
      </c>
      <c r="C413" s="1" t="s">
        <v>17</v>
      </c>
      <c r="D413" s="1" t="s">
        <v>24</v>
      </c>
      <c r="E413" s="2">
        <v>44283.0</v>
      </c>
      <c r="F413" s="3" t="s">
        <v>101</v>
      </c>
      <c r="G413" s="5">
        <v>4500.0</v>
      </c>
      <c r="H413" s="3">
        <f>IFNA(VLOOKUP(F413,Promocodes!A:E,4,0),"")</f>
        <v>15</v>
      </c>
      <c r="I413" s="3">
        <f t="shared" si="1"/>
        <v>675</v>
      </c>
      <c r="J413" s="5">
        <f t="shared" si="2"/>
        <v>3825</v>
      </c>
      <c r="K413" s="3" t="str">
        <f>IFNA(VLOOKUP(D413,Price!$A$2:$C$18,3,0),"")</f>
        <v>услуга</v>
      </c>
      <c r="L413" s="6">
        <f t="shared" si="3"/>
        <v>3</v>
      </c>
      <c r="M413" s="6">
        <f>IFNA(VLOOKUP(F413,Promocodes!A:B,2,0),"")</f>
        <v>7</v>
      </c>
      <c r="N413" s="3" t="str">
        <f>IFNA(VLOOKUP(M413,Promocodes!G:H,2,0),"")</f>
        <v>Сторис в VK</v>
      </c>
      <c r="O413" s="3" t="str">
        <f>IFNA(VLOOKUP(D413,Price!$E$2:$F$4,2,0),"")</f>
        <v/>
      </c>
      <c r="P413" s="7" t="str">
        <f t="shared" si="4"/>
        <v>с промо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ht="15.75" customHeight="1">
      <c r="A414" s="3">
        <v>3301.0</v>
      </c>
      <c r="B414" s="1" t="s">
        <v>16</v>
      </c>
      <c r="C414" s="1" t="s">
        <v>17</v>
      </c>
      <c r="D414" s="1" t="s">
        <v>24</v>
      </c>
      <c r="E414" s="2">
        <v>44311.0</v>
      </c>
      <c r="F414" s="3" t="s">
        <v>101</v>
      </c>
      <c r="G414" s="5">
        <v>4500.0</v>
      </c>
      <c r="H414" s="3">
        <f>IFNA(VLOOKUP(F414,Promocodes!A:E,4,0),"")</f>
        <v>15</v>
      </c>
      <c r="I414" s="3">
        <f t="shared" si="1"/>
        <v>675</v>
      </c>
      <c r="J414" s="5">
        <f t="shared" si="2"/>
        <v>3825</v>
      </c>
      <c r="K414" s="3" t="str">
        <f>IFNA(VLOOKUP(D414,Price!$A$2:$C$18,3,0),"")</f>
        <v>услуга</v>
      </c>
      <c r="L414" s="6">
        <f t="shared" si="3"/>
        <v>4</v>
      </c>
      <c r="M414" s="6">
        <f>IFNA(VLOOKUP(F414,Promocodes!A:B,2,0),"")</f>
        <v>7</v>
      </c>
      <c r="N414" s="3" t="str">
        <f>IFNA(VLOOKUP(M414,Promocodes!G:H,2,0),"")</f>
        <v>Сторис в VK</v>
      </c>
      <c r="O414" s="3" t="str">
        <f>IFNA(VLOOKUP(D414,Price!$E$2:$F$4,2,0),"")</f>
        <v/>
      </c>
      <c r="P414" s="7" t="str">
        <f t="shared" si="4"/>
        <v>с промо</v>
      </c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ht="15.75" customHeight="1">
      <c r="A415" s="3">
        <v>3884.0</v>
      </c>
      <c r="B415" s="1" t="s">
        <v>16</v>
      </c>
      <c r="C415" s="1" t="s">
        <v>17</v>
      </c>
      <c r="D415" s="1" t="s">
        <v>24</v>
      </c>
      <c r="E415" s="2">
        <v>44333.0</v>
      </c>
      <c r="F415" s="3" t="s">
        <v>101</v>
      </c>
      <c r="G415" s="5">
        <v>4500.0</v>
      </c>
      <c r="H415" s="3">
        <f>IFNA(VLOOKUP(F415,Promocodes!A:E,4,0),"")</f>
        <v>15</v>
      </c>
      <c r="I415" s="3">
        <f t="shared" si="1"/>
        <v>675</v>
      </c>
      <c r="J415" s="5">
        <f t="shared" si="2"/>
        <v>3825</v>
      </c>
      <c r="K415" s="3" t="str">
        <f>IFNA(VLOOKUP(D415,Price!$A$2:$C$18,3,0),"")</f>
        <v>услуга</v>
      </c>
      <c r="L415" s="6">
        <f t="shared" si="3"/>
        <v>5</v>
      </c>
      <c r="M415" s="6">
        <f>IFNA(VLOOKUP(F415,Promocodes!A:B,2,0),"")</f>
        <v>7</v>
      </c>
      <c r="N415" s="3" t="str">
        <f>IFNA(VLOOKUP(M415,Promocodes!G:H,2,0),"")</f>
        <v>Сторис в VK</v>
      </c>
      <c r="O415" s="3" t="str">
        <f>IFNA(VLOOKUP(D415,Price!$E$2:$F$4,2,0),"")</f>
        <v/>
      </c>
      <c r="P415" s="7" t="str">
        <f t="shared" si="4"/>
        <v>с промо</v>
      </c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ht="15.75" customHeight="1">
      <c r="A416" s="3">
        <v>4821.0</v>
      </c>
      <c r="B416" s="1" t="s">
        <v>16</v>
      </c>
      <c r="C416" s="1" t="s">
        <v>17</v>
      </c>
      <c r="D416" s="1" t="s">
        <v>21</v>
      </c>
      <c r="E416" s="2">
        <v>44366.0</v>
      </c>
      <c r="F416" s="8" t="s">
        <v>101</v>
      </c>
      <c r="G416" s="5">
        <v>3500.0</v>
      </c>
      <c r="H416" s="3">
        <f>IFNA(VLOOKUP(F416,Promocodes!A:E,4,0),"")</f>
        <v>15</v>
      </c>
      <c r="I416" s="3">
        <f t="shared" si="1"/>
        <v>525</v>
      </c>
      <c r="J416" s="5">
        <f t="shared" si="2"/>
        <v>2975</v>
      </c>
      <c r="K416" s="3" t="str">
        <f>IFNA(VLOOKUP(D416,Price!$A$2:$C$18,3,0),"")</f>
        <v>услуга</v>
      </c>
      <c r="L416" s="6">
        <f t="shared" si="3"/>
        <v>6</v>
      </c>
      <c r="M416" s="6">
        <f>IFNA(VLOOKUP(F416,Promocodes!A:B,2,0),"")</f>
        <v>7</v>
      </c>
      <c r="N416" s="3" t="str">
        <f>IFNA(VLOOKUP(M416,Promocodes!G:H,2,0),"")</f>
        <v>Сторис в VK</v>
      </c>
      <c r="O416" s="3" t="str">
        <f>IFNA(VLOOKUP(D416,Price!$E$2:$F$4,2,0),"")</f>
        <v/>
      </c>
      <c r="P416" s="7" t="str">
        <f t="shared" si="4"/>
        <v>с промо</v>
      </c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ht="15.75" customHeight="1">
      <c r="A417" s="3">
        <v>449.0</v>
      </c>
      <c r="B417" s="1" t="s">
        <v>16</v>
      </c>
      <c r="C417" s="1" t="s">
        <v>17</v>
      </c>
      <c r="D417" s="1" t="s">
        <v>24</v>
      </c>
      <c r="E417" s="2">
        <v>44213.0</v>
      </c>
      <c r="F417" s="3" t="s">
        <v>102</v>
      </c>
      <c r="G417" s="5">
        <v>4500.0</v>
      </c>
      <c r="H417" s="3">
        <f>IFNA(VLOOKUP(F417,Promocodes!A:E,4,0),"")</f>
        <v>0.5</v>
      </c>
      <c r="I417" s="3">
        <f t="shared" si="1"/>
        <v>22.5</v>
      </c>
      <c r="J417" s="5">
        <f t="shared" si="2"/>
        <v>4477.5</v>
      </c>
      <c r="K417" s="3" t="str">
        <f>IFNA(VLOOKUP(D417,Price!$A$2:$C$18,3,0),"")</f>
        <v>услуга</v>
      </c>
      <c r="L417" s="6">
        <f t="shared" si="3"/>
        <v>1</v>
      </c>
      <c r="M417" s="6">
        <f>IFNA(VLOOKUP(F417,Promocodes!A:B,2,0),"")</f>
        <v>4</v>
      </c>
      <c r="N417" s="3" t="str">
        <f>IFNA(VLOOKUP(M417,Promocodes!G:H,2,0),"")</f>
        <v>Посты в Telegram</v>
      </c>
      <c r="O417" s="3" t="str">
        <f>IFNA(VLOOKUP(D417,Price!$E$2:$F$4,2,0),"")</f>
        <v/>
      </c>
      <c r="P417" s="7" t="str">
        <f t="shared" si="4"/>
        <v>с промо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ht="15.75" customHeight="1">
      <c r="A418" s="3">
        <v>1543.0</v>
      </c>
      <c r="B418" s="1" t="s">
        <v>16</v>
      </c>
      <c r="C418" s="1" t="s">
        <v>17</v>
      </c>
      <c r="D418" s="1" t="s">
        <v>21</v>
      </c>
      <c r="E418" s="2">
        <v>44249.0</v>
      </c>
      <c r="F418" s="3" t="s">
        <v>102</v>
      </c>
      <c r="G418" s="5">
        <v>3500.0</v>
      </c>
      <c r="H418" s="3">
        <f>IFNA(VLOOKUP(F418,Promocodes!A:E,4,0),"")</f>
        <v>0.5</v>
      </c>
      <c r="I418" s="3">
        <f t="shared" si="1"/>
        <v>17.5</v>
      </c>
      <c r="J418" s="5">
        <f t="shared" si="2"/>
        <v>3482.5</v>
      </c>
      <c r="K418" s="3" t="str">
        <f>IFNA(VLOOKUP(D418,Price!$A$2:$C$18,3,0),"")</f>
        <v>услуга</v>
      </c>
      <c r="L418" s="6">
        <f t="shared" si="3"/>
        <v>2</v>
      </c>
      <c r="M418" s="6">
        <f>IFNA(VLOOKUP(F418,Promocodes!A:B,2,0),"")</f>
        <v>4</v>
      </c>
      <c r="N418" s="3" t="str">
        <f>IFNA(VLOOKUP(M418,Promocodes!G:H,2,0),"")</f>
        <v>Посты в Telegram</v>
      </c>
      <c r="O418" s="3" t="str">
        <f>IFNA(VLOOKUP(D418,Price!$E$2:$F$4,2,0),"")</f>
        <v/>
      </c>
      <c r="P418" s="7" t="str">
        <f t="shared" si="4"/>
        <v>с промо</v>
      </c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ht="15.75" customHeight="1">
      <c r="A419" s="3">
        <v>2533.0</v>
      </c>
      <c r="B419" s="1" t="s">
        <v>16</v>
      </c>
      <c r="C419" s="1" t="s">
        <v>17</v>
      </c>
      <c r="D419" s="1" t="s">
        <v>24</v>
      </c>
      <c r="E419" s="2">
        <v>44282.0</v>
      </c>
      <c r="F419" s="3" t="s">
        <v>102</v>
      </c>
      <c r="G419" s="5">
        <v>4500.0</v>
      </c>
      <c r="H419" s="3">
        <f>IFNA(VLOOKUP(F419,Promocodes!A:E,4,0),"")</f>
        <v>0.5</v>
      </c>
      <c r="I419" s="3">
        <f t="shared" si="1"/>
        <v>22.5</v>
      </c>
      <c r="J419" s="5">
        <f t="shared" si="2"/>
        <v>4477.5</v>
      </c>
      <c r="K419" s="3" t="str">
        <f>IFNA(VLOOKUP(D419,Price!$A$2:$C$18,3,0),"")</f>
        <v>услуга</v>
      </c>
      <c r="L419" s="6">
        <f t="shared" si="3"/>
        <v>3</v>
      </c>
      <c r="M419" s="6">
        <f>IFNA(VLOOKUP(F419,Promocodes!A:B,2,0),"")</f>
        <v>4</v>
      </c>
      <c r="N419" s="3" t="str">
        <f>IFNA(VLOOKUP(M419,Promocodes!G:H,2,0),"")</f>
        <v>Посты в Telegram</v>
      </c>
      <c r="O419" s="3" t="str">
        <f>IFNA(VLOOKUP(D419,Price!$E$2:$F$4,2,0),"")</f>
        <v/>
      </c>
      <c r="P419" s="7" t="str">
        <f t="shared" si="4"/>
        <v>с промо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ht="15.75" customHeight="1">
      <c r="A420" s="3">
        <v>3276.0</v>
      </c>
      <c r="B420" s="1" t="s">
        <v>16</v>
      </c>
      <c r="C420" s="1" t="s">
        <v>17</v>
      </c>
      <c r="D420" s="1" t="s">
        <v>24</v>
      </c>
      <c r="E420" s="2">
        <v>44310.0</v>
      </c>
      <c r="F420" s="3" t="s">
        <v>102</v>
      </c>
      <c r="G420" s="5">
        <v>4500.0</v>
      </c>
      <c r="H420" s="3">
        <f>IFNA(VLOOKUP(F420,Promocodes!A:E,4,0),"")</f>
        <v>0.5</v>
      </c>
      <c r="I420" s="3">
        <f t="shared" si="1"/>
        <v>22.5</v>
      </c>
      <c r="J420" s="5">
        <f t="shared" si="2"/>
        <v>4477.5</v>
      </c>
      <c r="K420" s="3" t="str">
        <f>IFNA(VLOOKUP(D420,Price!$A$2:$C$18,3,0),"")</f>
        <v>услуга</v>
      </c>
      <c r="L420" s="6">
        <f t="shared" si="3"/>
        <v>4</v>
      </c>
      <c r="M420" s="6">
        <f>IFNA(VLOOKUP(F420,Promocodes!A:B,2,0),"")</f>
        <v>4</v>
      </c>
      <c r="N420" s="3" t="str">
        <f>IFNA(VLOOKUP(M420,Promocodes!G:H,2,0),"")</f>
        <v>Посты в Telegram</v>
      </c>
      <c r="O420" s="3" t="str">
        <f>IFNA(VLOOKUP(D420,Price!$E$2:$F$4,2,0),"")</f>
        <v/>
      </c>
      <c r="P420" s="7" t="str">
        <f t="shared" si="4"/>
        <v>с промо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ht="15.75" customHeight="1">
      <c r="A421" s="3">
        <v>3774.0</v>
      </c>
      <c r="B421" s="1" t="s">
        <v>16</v>
      </c>
      <c r="C421" s="1" t="s">
        <v>17</v>
      </c>
      <c r="D421" s="1" t="s">
        <v>18</v>
      </c>
      <c r="E421" s="2">
        <v>44329.0</v>
      </c>
      <c r="F421" s="3" t="s">
        <v>102</v>
      </c>
      <c r="G421" s="5">
        <v>1000.0</v>
      </c>
      <c r="H421" s="3">
        <f>IFNA(VLOOKUP(F421,Promocodes!A:E,4,0),"")</f>
        <v>0.5</v>
      </c>
      <c r="I421" s="3">
        <f t="shared" si="1"/>
        <v>5</v>
      </c>
      <c r="J421" s="5">
        <f t="shared" si="2"/>
        <v>995</v>
      </c>
      <c r="K421" s="3" t="str">
        <f>IFNA(VLOOKUP(D421,Price!$A$2:$C$18,3,0),"")</f>
        <v>товар</v>
      </c>
      <c r="L421" s="6">
        <f t="shared" si="3"/>
        <v>5</v>
      </c>
      <c r="M421" s="6">
        <f>IFNA(VLOOKUP(F421,Promocodes!A:B,2,0),"")</f>
        <v>4</v>
      </c>
      <c r="N421" s="3" t="str">
        <f>IFNA(VLOOKUP(M421,Promocodes!G:H,2,0),"")</f>
        <v>Посты в Telegram</v>
      </c>
      <c r="O421" s="3">
        <f>IFNA(VLOOKUP(D421,Price!$E$2:$F$4,2,0),"")</f>
        <v>500</v>
      </c>
      <c r="P421" s="7" t="str">
        <f t="shared" si="4"/>
        <v>с промо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ht="15.75" customHeight="1">
      <c r="A422" s="3">
        <v>4794.0</v>
      </c>
      <c r="B422" s="1" t="s">
        <v>16</v>
      </c>
      <c r="C422" s="1" t="s">
        <v>17</v>
      </c>
      <c r="D422" s="1" t="s">
        <v>21</v>
      </c>
      <c r="E422" s="2">
        <v>44365.0</v>
      </c>
      <c r="F422" s="8" t="s">
        <v>102</v>
      </c>
      <c r="G422" s="5">
        <v>3500.0</v>
      </c>
      <c r="H422" s="3">
        <f>IFNA(VLOOKUP(F422,Promocodes!A:E,4,0),"")</f>
        <v>0.5</v>
      </c>
      <c r="I422" s="3">
        <f t="shared" si="1"/>
        <v>17.5</v>
      </c>
      <c r="J422" s="5">
        <f t="shared" si="2"/>
        <v>3482.5</v>
      </c>
      <c r="K422" s="3" t="str">
        <f>IFNA(VLOOKUP(D422,Price!$A$2:$C$18,3,0),"")</f>
        <v>услуга</v>
      </c>
      <c r="L422" s="6">
        <f t="shared" si="3"/>
        <v>6</v>
      </c>
      <c r="M422" s="6">
        <f>IFNA(VLOOKUP(F422,Promocodes!A:B,2,0),"")</f>
        <v>4</v>
      </c>
      <c r="N422" s="3" t="str">
        <f>IFNA(VLOOKUP(M422,Promocodes!G:H,2,0),"")</f>
        <v>Посты в Telegram</v>
      </c>
      <c r="O422" s="3" t="str">
        <f>IFNA(VLOOKUP(D422,Price!$E$2:$F$4,2,0),"")</f>
        <v/>
      </c>
      <c r="P422" s="7" t="str">
        <f t="shared" si="4"/>
        <v>с промо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ht="15.75" customHeight="1">
      <c r="A423" s="3">
        <v>932.0</v>
      </c>
      <c r="B423" s="1" t="s">
        <v>16</v>
      </c>
      <c r="C423" s="1" t="s">
        <v>22</v>
      </c>
      <c r="D423" s="1" t="s">
        <v>23</v>
      </c>
      <c r="E423" s="2">
        <v>44229.0</v>
      </c>
      <c r="F423" s="3" t="s">
        <v>103</v>
      </c>
      <c r="G423" s="5">
        <v>5500.0</v>
      </c>
      <c r="H423" s="3">
        <f>IFNA(VLOOKUP(F423,Promocodes!A:E,4,0),"")</f>
        <v>0.5</v>
      </c>
      <c r="I423" s="3">
        <f t="shared" si="1"/>
        <v>27.5</v>
      </c>
      <c r="J423" s="5">
        <f t="shared" si="2"/>
        <v>5472.5</v>
      </c>
      <c r="K423" s="3" t="str">
        <f>IFNA(VLOOKUP(D423,Price!$A$2:$C$18,3,0),"")</f>
        <v>услуга</v>
      </c>
      <c r="L423" s="6">
        <f t="shared" si="3"/>
        <v>2</v>
      </c>
      <c r="M423" s="6">
        <f>IFNA(VLOOKUP(F423,Promocodes!A:B,2,0),"")</f>
        <v>4</v>
      </c>
      <c r="N423" s="3" t="str">
        <f>IFNA(VLOOKUP(M423,Promocodes!G:H,2,0),"")</f>
        <v>Посты в Telegram</v>
      </c>
      <c r="O423" s="3" t="str">
        <f>IFNA(VLOOKUP(D423,Price!$E$2:$F$4,2,0),"")</f>
        <v/>
      </c>
      <c r="P423" s="7" t="str">
        <f t="shared" si="4"/>
        <v>с промо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ht="15.75" customHeight="1">
      <c r="A424" s="3">
        <v>1876.0</v>
      </c>
      <c r="B424" s="1" t="s">
        <v>16</v>
      </c>
      <c r="C424" s="1" t="s">
        <v>17</v>
      </c>
      <c r="D424" s="1" t="s">
        <v>24</v>
      </c>
      <c r="E424" s="2">
        <v>44260.0</v>
      </c>
      <c r="F424" s="3" t="s">
        <v>103</v>
      </c>
      <c r="G424" s="5">
        <v>4500.0</v>
      </c>
      <c r="H424" s="3">
        <f>IFNA(VLOOKUP(F424,Promocodes!A:E,4,0),"")</f>
        <v>0.5</v>
      </c>
      <c r="I424" s="3">
        <f t="shared" si="1"/>
        <v>22.5</v>
      </c>
      <c r="J424" s="5">
        <f t="shared" si="2"/>
        <v>4477.5</v>
      </c>
      <c r="K424" s="3" t="str">
        <f>IFNA(VLOOKUP(D424,Price!$A$2:$C$18,3,0),"")</f>
        <v>услуга</v>
      </c>
      <c r="L424" s="6">
        <f t="shared" si="3"/>
        <v>3</v>
      </c>
      <c r="M424" s="6">
        <f>IFNA(VLOOKUP(F424,Promocodes!A:B,2,0),"")</f>
        <v>4</v>
      </c>
      <c r="N424" s="3" t="str">
        <f>IFNA(VLOOKUP(M424,Promocodes!G:H,2,0),"")</f>
        <v>Посты в Telegram</v>
      </c>
      <c r="O424" s="3" t="str">
        <f>IFNA(VLOOKUP(D424,Price!$E$2:$F$4,2,0),"")</f>
        <v/>
      </c>
      <c r="P424" s="7" t="str">
        <f t="shared" si="4"/>
        <v>с промо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ht="15.75" customHeight="1">
      <c r="A425" s="3">
        <v>2630.0</v>
      </c>
      <c r="B425" s="1" t="s">
        <v>16</v>
      </c>
      <c r="C425" s="1" t="s">
        <v>22</v>
      </c>
      <c r="D425" s="1" t="s">
        <v>23</v>
      </c>
      <c r="E425" s="2">
        <v>44285.0</v>
      </c>
      <c r="F425" s="3" t="s">
        <v>103</v>
      </c>
      <c r="G425" s="5">
        <v>5500.0</v>
      </c>
      <c r="H425" s="3">
        <f>IFNA(VLOOKUP(F425,Promocodes!A:E,4,0),"")</f>
        <v>0.5</v>
      </c>
      <c r="I425" s="3">
        <f t="shared" si="1"/>
        <v>27.5</v>
      </c>
      <c r="J425" s="5">
        <f t="shared" si="2"/>
        <v>5472.5</v>
      </c>
      <c r="K425" s="3" t="str">
        <f>IFNA(VLOOKUP(D425,Price!$A$2:$C$18,3,0),"")</f>
        <v>услуга</v>
      </c>
      <c r="L425" s="6">
        <f t="shared" si="3"/>
        <v>3</v>
      </c>
      <c r="M425" s="6">
        <f>IFNA(VLOOKUP(F425,Promocodes!A:B,2,0),"")</f>
        <v>4</v>
      </c>
      <c r="N425" s="3" t="str">
        <f>IFNA(VLOOKUP(M425,Promocodes!G:H,2,0),"")</f>
        <v>Посты в Telegram</v>
      </c>
      <c r="O425" s="3" t="str">
        <f>IFNA(VLOOKUP(D425,Price!$E$2:$F$4,2,0),"")</f>
        <v/>
      </c>
      <c r="P425" s="7" t="str">
        <f t="shared" si="4"/>
        <v>с промо</v>
      </c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ht="15.75" customHeight="1">
      <c r="A426" s="3">
        <v>3954.0</v>
      </c>
      <c r="B426" s="1" t="s">
        <v>16</v>
      </c>
      <c r="C426" s="1" t="s">
        <v>17</v>
      </c>
      <c r="D426" s="1" t="s">
        <v>21</v>
      </c>
      <c r="E426" s="2">
        <v>44336.0</v>
      </c>
      <c r="F426" s="3" t="s">
        <v>103</v>
      </c>
      <c r="G426" s="5">
        <v>3500.0</v>
      </c>
      <c r="H426" s="3">
        <f>IFNA(VLOOKUP(F426,Promocodes!A:E,4,0),"")</f>
        <v>0.5</v>
      </c>
      <c r="I426" s="3">
        <f t="shared" si="1"/>
        <v>17.5</v>
      </c>
      <c r="J426" s="5">
        <f t="shared" si="2"/>
        <v>3482.5</v>
      </c>
      <c r="K426" s="3" t="str">
        <f>IFNA(VLOOKUP(D426,Price!$A$2:$C$18,3,0),"")</f>
        <v>услуга</v>
      </c>
      <c r="L426" s="6">
        <f t="shared" si="3"/>
        <v>5</v>
      </c>
      <c r="M426" s="6">
        <f>IFNA(VLOOKUP(F426,Promocodes!A:B,2,0),"")</f>
        <v>4</v>
      </c>
      <c r="N426" s="3" t="str">
        <f>IFNA(VLOOKUP(M426,Promocodes!G:H,2,0),"")</f>
        <v>Посты в Telegram</v>
      </c>
      <c r="O426" s="3" t="str">
        <f>IFNA(VLOOKUP(D426,Price!$E$2:$F$4,2,0),"")</f>
        <v/>
      </c>
      <c r="P426" s="7" t="str">
        <f t="shared" si="4"/>
        <v>с промо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ht="15.75" customHeight="1">
      <c r="A427" s="3">
        <v>5097.0</v>
      </c>
      <c r="B427" s="1" t="s">
        <v>16</v>
      </c>
      <c r="C427" s="1" t="s">
        <v>17</v>
      </c>
      <c r="D427" s="1" t="s">
        <v>23</v>
      </c>
      <c r="E427" s="2">
        <v>44375.0</v>
      </c>
      <c r="F427" s="8" t="s">
        <v>103</v>
      </c>
      <c r="G427" s="5">
        <v>5500.0</v>
      </c>
      <c r="H427" s="3">
        <f>IFNA(VLOOKUP(F427,Promocodes!A:E,4,0),"")</f>
        <v>0.5</v>
      </c>
      <c r="I427" s="3">
        <f t="shared" si="1"/>
        <v>27.5</v>
      </c>
      <c r="J427" s="5">
        <f t="shared" si="2"/>
        <v>5472.5</v>
      </c>
      <c r="K427" s="3" t="str">
        <f>IFNA(VLOOKUP(D427,Price!$A$2:$C$18,3,0),"")</f>
        <v>услуга</v>
      </c>
      <c r="L427" s="6">
        <f t="shared" si="3"/>
        <v>6</v>
      </c>
      <c r="M427" s="6">
        <f>IFNA(VLOOKUP(F427,Promocodes!A:B,2,0),"")</f>
        <v>4</v>
      </c>
      <c r="N427" s="3" t="str">
        <f>IFNA(VLOOKUP(M427,Promocodes!G:H,2,0),"")</f>
        <v>Посты в Telegram</v>
      </c>
      <c r="O427" s="3" t="str">
        <f>IFNA(VLOOKUP(D427,Price!$E$2:$F$4,2,0),"")</f>
        <v/>
      </c>
      <c r="P427" s="7" t="str">
        <f t="shared" si="4"/>
        <v>с промо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ht="15.75" customHeight="1">
      <c r="A428" s="3">
        <v>711.0</v>
      </c>
      <c r="B428" s="1" t="s">
        <v>16</v>
      </c>
      <c r="C428" s="1" t="s">
        <v>17</v>
      </c>
      <c r="D428" s="1" t="s">
        <v>24</v>
      </c>
      <c r="E428" s="2">
        <v>44222.0</v>
      </c>
      <c r="F428" s="3" t="s">
        <v>104</v>
      </c>
      <c r="G428" s="5">
        <v>4500.0</v>
      </c>
      <c r="H428" s="3">
        <f>IFNA(VLOOKUP(F428,Promocodes!A:E,4,0),"")</f>
        <v>0.15</v>
      </c>
      <c r="I428" s="3">
        <f t="shared" si="1"/>
        <v>6.75</v>
      </c>
      <c r="J428" s="5">
        <f t="shared" si="2"/>
        <v>4493.25</v>
      </c>
      <c r="K428" s="3" t="str">
        <f>IFNA(VLOOKUP(D428,Price!$A$2:$C$18,3,0),"")</f>
        <v>услуга</v>
      </c>
      <c r="L428" s="6">
        <f t="shared" si="3"/>
        <v>1</v>
      </c>
      <c r="M428" s="6">
        <f>IFNA(VLOOKUP(F428,Promocodes!A:B,2,0),"")</f>
        <v>5</v>
      </c>
      <c r="N428" s="3" t="str">
        <f>IFNA(VLOOKUP(M428,Promocodes!G:H,2,0),"")</f>
        <v>Посты в VK</v>
      </c>
      <c r="O428" s="3" t="str">
        <f>IFNA(VLOOKUP(D428,Price!$E$2:$F$4,2,0),"")</f>
        <v/>
      </c>
      <c r="P428" s="7" t="str">
        <f t="shared" si="4"/>
        <v>с промо</v>
      </c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ht="15.75" customHeight="1">
      <c r="A429" s="3">
        <v>1665.0</v>
      </c>
      <c r="B429" s="1" t="s">
        <v>16</v>
      </c>
      <c r="C429" s="1" t="s">
        <v>22</v>
      </c>
      <c r="D429" s="1" t="s">
        <v>18</v>
      </c>
      <c r="E429" s="2">
        <v>44253.0</v>
      </c>
      <c r="F429" s="3" t="s">
        <v>104</v>
      </c>
      <c r="G429" s="5">
        <v>1000.0</v>
      </c>
      <c r="H429" s="3">
        <f>IFNA(VLOOKUP(F429,Promocodes!A:E,4,0),"")</f>
        <v>0.15</v>
      </c>
      <c r="I429" s="3">
        <f t="shared" si="1"/>
        <v>1.5</v>
      </c>
      <c r="J429" s="5">
        <f t="shared" si="2"/>
        <v>998.5</v>
      </c>
      <c r="K429" s="3" t="str">
        <f>IFNA(VLOOKUP(D429,Price!$A$2:$C$18,3,0),"")</f>
        <v>товар</v>
      </c>
      <c r="L429" s="6">
        <f t="shared" si="3"/>
        <v>2</v>
      </c>
      <c r="M429" s="6">
        <f>IFNA(VLOOKUP(F429,Promocodes!A:B,2,0),"")</f>
        <v>5</v>
      </c>
      <c r="N429" s="3" t="str">
        <f>IFNA(VLOOKUP(M429,Promocodes!G:H,2,0),"")</f>
        <v>Посты в VK</v>
      </c>
      <c r="O429" s="3">
        <f>IFNA(VLOOKUP(D429,Price!$E$2:$F$4,2,0),"")</f>
        <v>500</v>
      </c>
      <c r="P429" s="7" t="str">
        <f t="shared" si="4"/>
        <v>с промо</v>
      </c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ht="15.75" customHeight="1">
      <c r="A430" s="3">
        <v>1721.0</v>
      </c>
      <c r="B430" s="1" t="s">
        <v>16</v>
      </c>
      <c r="C430" s="1" t="s">
        <v>22</v>
      </c>
      <c r="D430" s="1" t="s">
        <v>18</v>
      </c>
      <c r="E430" s="2">
        <v>44255.0</v>
      </c>
      <c r="F430" s="3" t="s">
        <v>104</v>
      </c>
      <c r="G430" s="5">
        <v>1000.0</v>
      </c>
      <c r="H430" s="3">
        <f>IFNA(VLOOKUP(F430,Promocodes!A:E,4,0),"")</f>
        <v>0.15</v>
      </c>
      <c r="I430" s="3">
        <f t="shared" si="1"/>
        <v>1.5</v>
      </c>
      <c r="J430" s="5">
        <f t="shared" si="2"/>
        <v>998.5</v>
      </c>
      <c r="K430" s="3" t="str">
        <f>IFNA(VLOOKUP(D430,Price!$A$2:$C$18,3,0),"")</f>
        <v>товар</v>
      </c>
      <c r="L430" s="6">
        <f t="shared" si="3"/>
        <v>2</v>
      </c>
      <c r="M430" s="6">
        <f>IFNA(VLOOKUP(F430,Promocodes!A:B,2,0),"")</f>
        <v>5</v>
      </c>
      <c r="N430" s="3" t="str">
        <f>IFNA(VLOOKUP(M430,Promocodes!G:H,2,0),"")</f>
        <v>Посты в VK</v>
      </c>
      <c r="O430" s="3">
        <f>IFNA(VLOOKUP(D430,Price!$E$2:$F$4,2,0),"")</f>
        <v>500</v>
      </c>
      <c r="P430" s="7" t="str">
        <f t="shared" si="4"/>
        <v>с промо</v>
      </c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ht="15.75" customHeight="1">
      <c r="A431" s="3">
        <v>3387.0</v>
      </c>
      <c r="B431" s="1" t="s">
        <v>16</v>
      </c>
      <c r="C431" s="1" t="s">
        <v>22</v>
      </c>
      <c r="D431" s="1" t="s">
        <v>23</v>
      </c>
      <c r="E431" s="2">
        <v>44314.0</v>
      </c>
      <c r="F431" s="3" t="s">
        <v>104</v>
      </c>
      <c r="G431" s="5">
        <v>5500.0</v>
      </c>
      <c r="H431" s="3">
        <f>IFNA(VLOOKUP(F431,Promocodes!A:E,4,0),"")</f>
        <v>0.15</v>
      </c>
      <c r="I431" s="3">
        <f t="shared" si="1"/>
        <v>8.25</v>
      </c>
      <c r="J431" s="5">
        <f t="shared" si="2"/>
        <v>5491.75</v>
      </c>
      <c r="K431" s="3" t="str">
        <f>IFNA(VLOOKUP(D431,Price!$A$2:$C$18,3,0),"")</f>
        <v>услуга</v>
      </c>
      <c r="L431" s="6">
        <f t="shared" si="3"/>
        <v>4</v>
      </c>
      <c r="M431" s="6">
        <f>IFNA(VLOOKUP(F431,Promocodes!A:B,2,0),"")</f>
        <v>5</v>
      </c>
      <c r="N431" s="3" t="str">
        <f>IFNA(VLOOKUP(M431,Promocodes!G:H,2,0),"")</f>
        <v>Посты в VK</v>
      </c>
      <c r="O431" s="3" t="str">
        <f>IFNA(VLOOKUP(D431,Price!$E$2:$F$4,2,0),"")</f>
        <v/>
      </c>
      <c r="P431" s="7" t="str">
        <f t="shared" si="4"/>
        <v>с промо</v>
      </c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ht="15.75" customHeight="1">
      <c r="A432" s="3">
        <v>3437.0</v>
      </c>
      <c r="B432" s="1" t="s">
        <v>16</v>
      </c>
      <c r="C432" s="1" t="s">
        <v>22</v>
      </c>
      <c r="D432" s="1" t="s">
        <v>23</v>
      </c>
      <c r="E432" s="2">
        <v>44316.0</v>
      </c>
      <c r="F432" s="3" t="s">
        <v>104</v>
      </c>
      <c r="G432" s="5">
        <v>5500.0</v>
      </c>
      <c r="H432" s="3">
        <f>IFNA(VLOOKUP(F432,Promocodes!A:E,4,0),"")</f>
        <v>0.15</v>
      </c>
      <c r="I432" s="3">
        <f t="shared" si="1"/>
        <v>8.25</v>
      </c>
      <c r="J432" s="5">
        <f t="shared" si="2"/>
        <v>5491.75</v>
      </c>
      <c r="K432" s="3" t="str">
        <f>IFNA(VLOOKUP(D432,Price!$A$2:$C$18,3,0),"")</f>
        <v>услуга</v>
      </c>
      <c r="L432" s="6">
        <f t="shared" si="3"/>
        <v>4</v>
      </c>
      <c r="M432" s="6">
        <f>IFNA(VLOOKUP(F432,Promocodes!A:B,2,0),"")</f>
        <v>5</v>
      </c>
      <c r="N432" s="3" t="str">
        <f>IFNA(VLOOKUP(M432,Promocodes!G:H,2,0),"")</f>
        <v>Посты в VK</v>
      </c>
      <c r="O432" s="3" t="str">
        <f>IFNA(VLOOKUP(D432,Price!$E$2:$F$4,2,0),"")</f>
        <v/>
      </c>
      <c r="P432" s="7" t="str">
        <f t="shared" si="4"/>
        <v>с промо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ht="15.75" customHeight="1">
      <c r="A433" s="3">
        <v>4914.0</v>
      </c>
      <c r="B433" s="1" t="s">
        <v>16</v>
      </c>
      <c r="C433" s="1" t="s">
        <v>17</v>
      </c>
      <c r="D433" s="1" t="s">
        <v>24</v>
      </c>
      <c r="E433" s="2">
        <v>44369.0</v>
      </c>
      <c r="F433" s="8" t="s">
        <v>104</v>
      </c>
      <c r="G433" s="5">
        <v>4500.0</v>
      </c>
      <c r="H433" s="3">
        <f>IFNA(VLOOKUP(F433,Promocodes!A:E,4,0),"")</f>
        <v>0.15</v>
      </c>
      <c r="I433" s="3">
        <f t="shared" si="1"/>
        <v>6.75</v>
      </c>
      <c r="J433" s="5">
        <f t="shared" si="2"/>
        <v>4493.25</v>
      </c>
      <c r="K433" s="3" t="str">
        <f>IFNA(VLOOKUP(D433,Price!$A$2:$C$18,3,0),"")</f>
        <v>услуга</v>
      </c>
      <c r="L433" s="6">
        <f t="shared" si="3"/>
        <v>6</v>
      </c>
      <c r="M433" s="6">
        <f>IFNA(VLOOKUP(F433,Promocodes!A:B,2,0),"")</f>
        <v>5</v>
      </c>
      <c r="N433" s="3" t="str">
        <f>IFNA(VLOOKUP(M433,Promocodes!G:H,2,0),"")</f>
        <v>Посты в VK</v>
      </c>
      <c r="O433" s="3" t="str">
        <f>IFNA(VLOOKUP(D433,Price!$E$2:$F$4,2,0),"")</f>
        <v/>
      </c>
      <c r="P433" s="7" t="str">
        <f t="shared" si="4"/>
        <v>с промо</v>
      </c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ht="15.75" customHeight="1">
      <c r="A434" s="3">
        <v>425.0</v>
      </c>
      <c r="B434" s="1" t="s">
        <v>16</v>
      </c>
      <c r="C434" s="1" t="s">
        <v>22</v>
      </c>
      <c r="D434" s="1" t="s">
        <v>23</v>
      </c>
      <c r="E434" s="2">
        <v>44212.0</v>
      </c>
      <c r="F434" s="3" t="s">
        <v>105</v>
      </c>
      <c r="G434" s="5">
        <v>5500.0</v>
      </c>
      <c r="H434" s="3">
        <f>IFNA(VLOOKUP(F434,Promocodes!A:E,4,0),"")</f>
        <v>0.15</v>
      </c>
      <c r="I434" s="3">
        <f t="shared" si="1"/>
        <v>8.25</v>
      </c>
      <c r="J434" s="5">
        <f t="shared" si="2"/>
        <v>5491.75</v>
      </c>
      <c r="K434" s="3" t="str">
        <f>IFNA(VLOOKUP(D434,Price!$A$2:$C$18,3,0),"")</f>
        <v>услуга</v>
      </c>
      <c r="L434" s="6">
        <f t="shared" si="3"/>
        <v>1</v>
      </c>
      <c r="M434" s="6">
        <f>IFNA(VLOOKUP(F434,Promocodes!A:B,2,0),"")</f>
        <v>5</v>
      </c>
      <c r="N434" s="3" t="str">
        <f>IFNA(VLOOKUP(M434,Promocodes!G:H,2,0),"")</f>
        <v>Посты в VK</v>
      </c>
      <c r="O434" s="3" t="str">
        <f>IFNA(VLOOKUP(D434,Price!$E$2:$F$4,2,0),"")</f>
        <v/>
      </c>
      <c r="P434" s="7" t="str">
        <f t="shared" si="4"/>
        <v>с промо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ht="15.75" customHeight="1">
      <c r="A435" s="3">
        <v>1521.0</v>
      </c>
      <c r="B435" s="1" t="s">
        <v>16</v>
      </c>
      <c r="C435" s="1" t="s">
        <v>17</v>
      </c>
      <c r="D435" s="1" t="s">
        <v>23</v>
      </c>
      <c r="E435" s="2">
        <v>44248.0</v>
      </c>
      <c r="F435" s="3" t="s">
        <v>105</v>
      </c>
      <c r="G435" s="5">
        <v>5500.0</v>
      </c>
      <c r="H435" s="3">
        <f>IFNA(VLOOKUP(F435,Promocodes!A:E,4,0),"")</f>
        <v>0.15</v>
      </c>
      <c r="I435" s="3">
        <f t="shared" si="1"/>
        <v>8.25</v>
      </c>
      <c r="J435" s="5">
        <f t="shared" si="2"/>
        <v>5491.75</v>
      </c>
      <c r="K435" s="3" t="str">
        <f>IFNA(VLOOKUP(D435,Price!$A$2:$C$18,3,0),"")</f>
        <v>услуга</v>
      </c>
      <c r="L435" s="6">
        <f t="shared" si="3"/>
        <v>2</v>
      </c>
      <c r="M435" s="6">
        <f>IFNA(VLOOKUP(F435,Promocodes!A:B,2,0),"")</f>
        <v>5</v>
      </c>
      <c r="N435" s="3" t="str">
        <f>IFNA(VLOOKUP(M435,Promocodes!G:H,2,0),"")</f>
        <v>Посты в VK</v>
      </c>
      <c r="O435" s="3" t="str">
        <f>IFNA(VLOOKUP(D435,Price!$E$2:$F$4,2,0),"")</f>
        <v/>
      </c>
      <c r="P435" s="7" t="str">
        <f t="shared" si="4"/>
        <v>с промо</v>
      </c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ht="15.75" customHeight="1">
      <c r="A436" s="3">
        <v>2509.0</v>
      </c>
      <c r="B436" s="1" t="s">
        <v>16</v>
      </c>
      <c r="C436" s="1" t="s">
        <v>17</v>
      </c>
      <c r="D436" s="1" t="s">
        <v>21</v>
      </c>
      <c r="E436" s="2">
        <v>44281.0</v>
      </c>
      <c r="F436" s="3" t="s">
        <v>105</v>
      </c>
      <c r="G436" s="5">
        <v>3500.0</v>
      </c>
      <c r="H436" s="3">
        <f>IFNA(VLOOKUP(F436,Promocodes!A:E,4,0),"")</f>
        <v>0.15</v>
      </c>
      <c r="I436" s="3">
        <f t="shared" si="1"/>
        <v>5.25</v>
      </c>
      <c r="J436" s="5">
        <f t="shared" si="2"/>
        <v>3494.75</v>
      </c>
      <c r="K436" s="3" t="str">
        <f>IFNA(VLOOKUP(D436,Price!$A$2:$C$18,3,0),"")</f>
        <v>услуга</v>
      </c>
      <c r="L436" s="6">
        <f t="shared" si="3"/>
        <v>3</v>
      </c>
      <c r="M436" s="6">
        <f>IFNA(VLOOKUP(F436,Promocodes!A:B,2,0),"")</f>
        <v>5</v>
      </c>
      <c r="N436" s="3" t="str">
        <f>IFNA(VLOOKUP(M436,Promocodes!G:H,2,0),"")</f>
        <v>Посты в VK</v>
      </c>
      <c r="O436" s="3" t="str">
        <f>IFNA(VLOOKUP(D436,Price!$E$2:$F$4,2,0),"")</f>
        <v/>
      </c>
      <c r="P436" s="7" t="str">
        <f t="shared" si="4"/>
        <v>с промо</v>
      </c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ht="15.75" customHeight="1">
      <c r="A437" s="3">
        <v>3250.0</v>
      </c>
      <c r="B437" s="1" t="s">
        <v>16</v>
      </c>
      <c r="C437" s="1" t="s">
        <v>17</v>
      </c>
      <c r="D437" s="1" t="s">
        <v>21</v>
      </c>
      <c r="E437" s="2">
        <v>44309.0</v>
      </c>
      <c r="F437" s="3" t="s">
        <v>105</v>
      </c>
      <c r="G437" s="5">
        <v>3500.0</v>
      </c>
      <c r="H437" s="3">
        <f>IFNA(VLOOKUP(F437,Promocodes!A:E,4,0),"")</f>
        <v>0.15</v>
      </c>
      <c r="I437" s="3">
        <f t="shared" si="1"/>
        <v>5.25</v>
      </c>
      <c r="J437" s="5">
        <f t="shared" si="2"/>
        <v>3494.75</v>
      </c>
      <c r="K437" s="3" t="str">
        <f>IFNA(VLOOKUP(D437,Price!$A$2:$C$18,3,0),"")</f>
        <v>услуга</v>
      </c>
      <c r="L437" s="6">
        <f t="shared" si="3"/>
        <v>4</v>
      </c>
      <c r="M437" s="6">
        <f>IFNA(VLOOKUP(F437,Promocodes!A:B,2,0),"")</f>
        <v>5</v>
      </c>
      <c r="N437" s="3" t="str">
        <f>IFNA(VLOOKUP(M437,Promocodes!G:H,2,0),"")</f>
        <v>Посты в VK</v>
      </c>
      <c r="O437" s="3" t="str">
        <f>IFNA(VLOOKUP(D437,Price!$E$2:$F$4,2,0),"")</f>
        <v/>
      </c>
      <c r="P437" s="7" t="str">
        <f t="shared" si="4"/>
        <v>с промо</v>
      </c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ht="15.75" customHeight="1">
      <c r="A438" s="3">
        <v>3729.0</v>
      </c>
      <c r="B438" s="1" t="s">
        <v>16</v>
      </c>
      <c r="C438" s="1" t="s">
        <v>17</v>
      </c>
      <c r="D438" s="1" t="s">
        <v>23</v>
      </c>
      <c r="E438" s="2">
        <v>44327.0</v>
      </c>
      <c r="F438" s="3" t="s">
        <v>105</v>
      </c>
      <c r="G438" s="5">
        <v>5500.0</v>
      </c>
      <c r="H438" s="3">
        <f>IFNA(VLOOKUP(F438,Promocodes!A:E,4,0),"")</f>
        <v>0.15</v>
      </c>
      <c r="I438" s="3">
        <f t="shared" si="1"/>
        <v>8.25</v>
      </c>
      <c r="J438" s="5">
        <f t="shared" si="2"/>
        <v>5491.75</v>
      </c>
      <c r="K438" s="3" t="str">
        <f>IFNA(VLOOKUP(D438,Price!$A$2:$C$18,3,0),"")</f>
        <v>услуга</v>
      </c>
      <c r="L438" s="6">
        <f t="shared" si="3"/>
        <v>5</v>
      </c>
      <c r="M438" s="6">
        <f>IFNA(VLOOKUP(F438,Promocodes!A:B,2,0),"")</f>
        <v>5</v>
      </c>
      <c r="N438" s="3" t="str">
        <f>IFNA(VLOOKUP(M438,Promocodes!G:H,2,0),"")</f>
        <v>Посты в VK</v>
      </c>
      <c r="O438" s="3" t="str">
        <f>IFNA(VLOOKUP(D438,Price!$E$2:$F$4,2,0),"")</f>
        <v/>
      </c>
      <c r="P438" s="7" t="str">
        <f t="shared" si="4"/>
        <v>с промо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ht="15.75" customHeight="1">
      <c r="A439" s="3">
        <v>4764.0</v>
      </c>
      <c r="B439" s="1" t="s">
        <v>16</v>
      </c>
      <c r="C439" s="1" t="s">
        <v>17</v>
      </c>
      <c r="D439" s="1" t="s">
        <v>21</v>
      </c>
      <c r="E439" s="2">
        <v>44364.0</v>
      </c>
      <c r="F439" s="8" t="s">
        <v>105</v>
      </c>
      <c r="G439" s="5">
        <v>3500.0</v>
      </c>
      <c r="H439" s="3">
        <f>IFNA(VLOOKUP(F439,Promocodes!A:E,4,0),"")</f>
        <v>0.15</v>
      </c>
      <c r="I439" s="3">
        <f t="shared" si="1"/>
        <v>5.25</v>
      </c>
      <c r="J439" s="5">
        <f t="shared" si="2"/>
        <v>3494.75</v>
      </c>
      <c r="K439" s="3" t="str">
        <f>IFNA(VLOOKUP(D439,Price!$A$2:$C$18,3,0),"")</f>
        <v>услуга</v>
      </c>
      <c r="L439" s="6">
        <f t="shared" si="3"/>
        <v>6</v>
      </c>
      <c r="M439" s="6">
        <f>IFNA(VLOOKUP(F439,Promocodes!A:B,2,0),"")</f>
        <v>5</v>
      </c>
      <c r="N439" s="3" t="str">
        <f>IFNA(VLOOKUP(M439,Promocodes!G:H,2,0),"")</f>
        <v>Посты в VK</v>
      </c>
      <c r="O439" s="3" t="str">
        <f>IFNA(VLOOKUP(D439,Price!$E$2:$F$4,2,0),"")</f>
        <v/>
      </c>
      <c r="P439" s="7" t="str">
        <f t="shared" si="4"/>
        <v>с промо</v>
      </c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ht="15.75" customHeight="1">
      <c r="A440" s="3">
        <v>231.0</v>
      </c>
      <c r="B440" s="1" t="s">
        <v>16</v>
      </c>
      <c r="C440" s="1" t="s">
        <v>17</v>
      </c>
      <c r="D440" s="1" t="s">
        <v>23</v>
      </c>
      <c r="E440" s="2">
        <v>44205.0</v>
      </c>
      <c r="F440" s="3" t="s">
        <v>106</v>
      </c>
      <c r="G440" s="5">
        <v>5500.0</v>
      </c>
      <c r="H440" s="3">
        <f>IFNA(VLOOKUP(F440,Promocodes!A:E,4,0),"")</f>
        <v>0.15</v>
      </c>
      <c r="I440" s="3">
        <f t="shared" si="1"/>
        <v>8.25</v>
      </c>
      <c r="J440" s="5">
        <f t="shared" si="2"/>
        <v>5491.75</v>
      </c>
      <c r="K440" s="3" t="str">
        <f>IFNA(VLOOKUP(D440,Price!$A$2:$C$18,3,0),"")</f>
        <v>услуга</v>
      </c>
      <c r="L440" s="6">
        <f t="shared" si="3"/>
        <v>1</v>
      </c>
      <c r="M440" s="6">
        <f>IFNA(VLOOKUP(F440,Promocodes!A:B,2,0),"")</f>
        <v>5</v>
      </c>
      <c r="N440" s="3" t="str">
        <f>IFNA(VLOOKUP(M440,Promocodes!G:H,2,0),"")</f>
        <v>Посты в VK</v>
      </c>
      <c r="O440" s="3" t="str">
        <f>IFNA(VLOOKUP(D440,Price!$E$2:$F$4,2,0),"")</f>
        <v/>
      </c>
      <c r="P440" s="7" t="str">
        <f t="shared" si="4"/>
        <v>с промо</v>
      </c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ht="15.75" customHeight="1">
      <c r="A441" s="3">
        <v>1268.0</v>
      </c>
      <c r="B441" s="1" t="s">
        <v>16</v>
      </c>
      <c r="C441" s="1" t="s">
        <v>17</v>
      </c>
      <c r="D441" s="1" t="s">
        <v>24</v>
      </c>
      <c r="E441" s="2">
        <v>44240.0</v>
      </c>
      <c r="F441" s="3" t="s">
        <v>106</v>
      </c>
      <c r="G441" s="5">
        <v>4500.0</v>
      </c>
      <c r="H441" s="3">
        <f>IFNA(VLOOKUP(F441,Promocodes!A:E,4,0),"")</f>
        <v>0.15</v>
      </c>
      <c r="I441" s="3">
        <f t="shared" si="1"/>
        <v>6.75</v>
      </c>
      <c r="J441" s="5">
        <f t="shared" si="2"/>
        <v>4493.25</v>
      </c>
      <c r="K441" s="3" t="str">
        <f>IFNA(VLOOKUP(D441,Price!$A$2:$C$18,3,0),"")</f>
        <v>услуга</v>
      </c>
      <c r="L441" s="6">
        <f t="shared" si="3"/>
        <v>2</v>
      </c>
      <c r="M441" s="6">
        <f>IFNA(VLOOKUP(F441,Promocodes!A:B,2,0),"")</f>
        <v>5</v>
      </c>
      <c r="N441" s="3" t="str">
        <f>IFNA(VLOOKUP(M441,Promocodes!G:H,2,0),"")</f>
        <v>Посты в VK</v>
      </c>
      <c r="O441" s="3" t="str">
        <f>IFNA(VLOOKUP(D441,Price!$E$2:$F$4,2,0),"")</f>
        <v/>
      </c>
      <c r="P441" s="7" t="str">
        <f t="shared" si="4"/>
        <v>с промо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ht="15.75" customHeight="1">
      <c r="A442" s="3">
        <v>2258.0</v>
      </c>
      <c r="B442" s="1" t="s">
        <v>16</v>
      </c>
      <c r="C442" s="1" t="s">
        <v>17</v>
      </c>
      <c r="D442" s="1" t="s">
        <v>20</v>
      </c>
      <c r="E442" s="2">
        <v>44273.0</v>
      </c>
      <c r="F442" s="3" t="s">
        <v>106</v>
      </c>
      <c r="G442" s="5">
        <v>500.0</v>
      </c>
      <c r="H442" s="3">
        <f>IFNA(VLOOKUP(F442,Promocodes!A:E,4,0),"")</f>
        <v>0.15</v>
      </c>
      <c r="I442" s="3">
        <f t="shared" si="1"/>
        <v>0.75</v>
      </c>
      <c r="J442" s="5">
        <f t="shared" si="2"/>
        <v>499.25</v>
      </c>
      <c r="K442" s="3" t="str">
        <f>IFNA(VLOOKUP(D442,Price!$A$2:$C$18,3,0),"")</f>
        <v>товар</v>
      </c>
      <c r="L442" s="6">
        <f t="shared" si="3"/>
        <v>3</v>
      </c>
      <c r="M442" s="6">
        <f>IFNA(VLOOKUP(F442,Promocodes!A:B,2,0),"")</f>
        <v>5</v>
      </c>
      <c r="N442" s="3" t="str">
        <f>IFNA(VLOOKUP(M442,Promocodes!G:H,2,0),"")</f>
        <v>Посты в VK</v>
      </c>
      <c r="O442" s="3">
        <f>IFNA(VLOOKUP(D442,Price!$E$2:$F$4,2,0),"")</f>
        <v>250</v>
      </c>
      <c r="P442" s="7" t="str">
        <f t="shared" si="4"/>
        <v>с промо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ht="15.75" customHeight="1">
      <c r="A443" s="3">
        <v>2999.0</v>
      </c>
      <c r="B443" s="1" t="s">
        <v>16</v>
      </c>
      <c r="C443" s="1" t="s">
        <v>17</v>
      </c>
      <c r="D443" s="1" t="s">
        <v>20</v>
      </c>
      <c r="E443" s="2">
        <v>44299.0</v>
      </c>
      <c r="F443" s="3" t="s">
        <v>106</v>
      </c>
      <c r="G443" s="5">
        <v>500.0</v>
      </c>
      <c r="H443" s="3">
        <f>IFNA(VLOOKUP(F443,Promocodes!A:E,4,0),"")</f>
        <v>0.15</v>
      </c>
      <c r="I443" s="3">
        <f t="shared" si="1"/>
        <v>0.75</v>
      </c>
      <c r="J443" s="5">
        <f t="shared" si="2"/>
        <v>499.25</v>
      </c>
      <c r="K443" s="3" t="str">
        <f>IFNA(VLOOKUP(D443,Price!$A$2:$C$18,3,0),"")</f>
        <v>товар</v>
      </c>
      <c r="L443" s="6">
        <f t="shared" si="3"/>
        <v>4</v>
      </c>
      <c r="M443" s="6">
        <f>IFNA(VLOOKUP(F443,Promocodes!A:B,2,0),"")</f>
        <v>5</v>
      </c>
      <c r="N443" s="3" t="str">
        <f>IFNA(VLOOKUP(M443,Promocodes!G:H,2,0),"")</f>
        <v>Посты в VK</v>
      </c>
      <c r="O443" s="3">
        <f>IFNA(VLOOKUP(D443,Price!$E$2:$F$4,2,0),"")</f>
        <v>250</v>
      </c>
      <c r="P443" s="7" t="str">
        <f t="shared" si="4"/>
        <v>с промо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ht="15.75" customHeight="1">
      <c r="A444" s="3">
        <v>4184.0</v>
      </c>
      <c r="B444" s="1" t="s">
        <v>16</v>
      </c>
      <c r="C444" s="1" t="s">
        <v>17</v>
      </c>
      <c r="D444" s="1" t="s">
        <v>24</v>
      </c>
      <c r="E444" s="2">
        <v>44345.0</v>
      </c>
      <c r="F444" s="3" t="s">
        <v>106</v>
      </c>
      <c r="G444" s="5">
        <v>4500.0</v>
      </c>
      <c r="H444" s="3">
        <f>IFNA(VLOOKUP(F444,Promocodes!A:E,4,0),"")</f>
        <v>0.15</v>
      </c>
      <c r="I444" s="3">
        <f t="shared" si="1"/>
        <v>6.75</v>
      </c>
      <c r="J444" s="5">
        <f t="shared" si="2"/>
        <v>4493.25</v>
      </c>
      <c r="K444" s="3" t="str">
        <f>IFNA(VLOOKUP(D444,Price!$A$2:$C$18,3,0),"")</f>
        <v>услуга</v>
      </c>
      <c r="L444" s="6">
        <f t="shared" si="3"/>
        <v>5</v>
      </c>
      <c r="M444" s="6">
        <f>IFNA(VLOOKUP(F444,Promocodes!A:B,2,0),"")</f>
        <v>5</v>
      </c>
      <c r="N444" s="3" t="str">
        <f>IFNA(VLOOKUP(M444,Promocodes!G:H,2,0),"")</f>
        <v>Посты в VK</v>
      </c>
      <c r="O444" s="3" t="str">
        <f>IFNA(VLOOKUP(D444,Price!$E$2:$F$4,2,0),"")</f>
        <v/>
      </c>
      <c r="P444" s="7" t="str">
        <f t="shared" si="4"/>
        <v>с промо</v>
      </c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ht="15.75" customHeight="1">
      <c r="A445" s="3">
        <v>4511.0</v>
      </c>
      <c r="B445" s="1" t="s">
        <v>16</v>
      </c>
      <c r="C445" s="1" t="s">
        <v>17</v>
      </c>
      <c r="D445" s="1" t="s">
        <v>21</v>
      </c>
      <c r="E445" s="2">
        <v>44356.0</v>
      </c>
      <c r="F445" s="8" t="s">
        <v>106</v>
      </c>
      <c r="G445" s="5">
        <v>3500.0</v>
      </c>
      <c r="H445" s="3">
        <f>IFNA(VLOOKUP(F445,Promocodes!A:E,4,0),"")</f>
        <v>0.15</v>
      </c>
      <c r="I445" s="3">
        <f t="shared" si="1"/>
        <v>5.25</v>
      </c>
      <c r="J445" s="5">
        <f t="shared" si="2"/>
        <v>3494.75</v>
      </c>
      <c r="K445" s="3" t="str">
        <f>IFNA(VLOOKUP(D445,Price!$A$2:$C$18,3,0),"")</f>
        <v>услуга</v>
      </c>
      <c r="L445" s="6">
        <f t="shared" si="3"/>
        <v>6</v>
      </c>
      <c r="M445" s="6">
        <f>IFNA(VLOOKUP(F445,Promocodes!A:B,2,0),"")</f>
        <v>5</v>
      </c>
      <c r="N445" s="3" t="str">
        <f>IFNA(VLOOKUP(M445,Promocodes!G:H,2,0),"")</f>
        <v>Посты в VK</v>
      </c>
      <c r="O445" s="3" t="str">
        <f>IFNA(VLOOKUP(D445,Price!$E$2:$F$4,2,0),"")</f>
        <v/>
      </c>
      <c r="P445" s="7" t="str">
        <f t="shared" si="4"/>
        <v>с промо</v>
      </c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ht="15.75" customHeight="1">
      <c r="A446" s="3">
        <v>797.0</v>
      </c>
      <c r="B446" s="1" t="s">
        <v>16</v>
      </c>
      <c r="C446" s="1" t="s">
        <v>17</v>
      </c>
      <c r="D446" s="1" t="s">
        <v>24</v>
      </c>
      <c r="E446" s="2">
        <v>44225.0</v>
      </c>
      <c r="F446" s="3" t="s">
        <v>107</v>
      </c>
      <c r="G446" s="5">
        <v>4500.0</v>
      </c>
      <c r="H446" s="3">
        <f>IFNA(VLOOKUP(F446,Promocodes!A:E,4,0),"")</f>
        <v>0.1</v>
      </c>
      <c r="I446" s="3">
        <f t="shared" si="1"/>
        <v>4.5</v>
      </c>
      <c r="J446" s="5">
        <f t="shared" si="2"/>
        <v>4495.5</v>
      </c>
      <c r="K446" s="3" t="str">
        <f>IFNA(VLOOKUP(D446,Price!$A$2:$C$18,3,0),"")</f>
        <v>услуга</v>
      </c>
      <c r="L446" s="6">
        <f t="shared" si="3"/>
        <v>1</v>
      </c>
      <c r="M446" s="6">
        <f>IFNA(VLOOKUP(F446,Promocodes!A:B,2,0),"")</f>
        <v>1</v>
      </c>
      <c r="N446" s="3" t="str">
        <f>IFNA(VLOOKUP(M446,Promocodes!G:H,2,0),"")</f>
        <v>Обещаем скидки</v>
      </c>
      <c r="O446" s="3" t="str">
        <f>IFNA(VLOOKUP(D446,Price!$E$2:$F$4,2,0),"")</f>
        <v/>
      </c>
      <c r="P446" s="7" t="str">
        <f t="shared" si="4"/>
        <v>с промо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ht="15.75" customHeight="1">
      <c r="A447" s="3">
        <v>1824.0</v>
      </c>
      <c r="B447" s="1" t="s">
        <v>16</v>
      </c>
      <c r="C447" s="1" t="s">
        <v>17</v>
      </c>
      <c r="D447" s="1" t="s">
        <v>23</v>
      </c>
      <c r="E447" s="2">
        <v>44258.0</v>
      </c>
      <c r="F447" s="3" t="s">
        <v>107</v>
      </c>
      <c r="G447" s="5">
        <v>5500.0</v>
      </c>
      <c r="H447" s="3">
        <f>IFNA(VLOOKUP(F447,Promocodes!A:E,4,0),"")</f>
        <v>0.1</v>
      </c>
      <c r="I447" s="3">
        <f t="shared" si="1"/>
        <v>5.5</v>
      </c>
      <c r="J447" s="5">
        <f t="shared" si="2"/>
        <v>5494.5</v>
      </c>
      <c r="K447" s="3" t="str">
        <f>IFNA(VLOOKUP(D447,Price!$A$2:$C$18,3,0),"")</f>
        <v>услуга</v>
      </c>
      <c r="L447" s="6">
        <f t="shared" si="3"/>
        <v>3</v>
      </c>
      <c r="M447" s="6">
        <f>IFNA(VLOOKUP(F447,Promocodes!A:B,2,0),"")</f>
        <v>1</v>
      </c>
      <c r="N447" s="3" t="str">
        <f>IFNA(VLOOKUP(M447,Promocodes!G:H,2,0),"")</f>
        <v>Обещаем скидки</v>
      </c>
      <c r="O447" s="3" t="str">
        <f>IFNA(VLOOKUP(D447,Price!$E$2:$F$4,2,0),"")</f>
        <v/>
      </c>
      <c r="P447" s="7" t="str">
        <f t="shared" si="4"/>
        <v>с промо</v>
      </c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ht="15.75" customHeight="1">
      <c r="A448" s="3">
        <v>5004.0</v>
      </c>
      <c r="B448" s="1" t="s">
        <v>16</v>
      </c>
      <c r="C448" s="1" t="s">
        <v>17</v>
      </c>
      <c r="D448" s="1" t="s">
        <v>21</v>
      </c>
      <c r="E448" s="2">
        <v>44372.0</v>
      </c>
      <c r="F448" s="8" t="s">
        <v>107</v>
      </c>
      <c r="G448" s="5">
        <v>3500.0</v>
      </c>
      <c r="H448" s="3">
        <f>IFNA(VLOOKUP(F448,Promocodes!A:E,4,0),"")</f>
        <v>0.1</v>
      </c>
      <c r="I448" s="3">
        <f t="shared" si="1"/>
        <v>3.5</v>
      </c>
      <c r="J448" s="5">
        <f t="shared" si="2"/>
        <v>3496.5</v>
      </c>
      <c r="K448" s="3" t="str">
        <f>IFNA(VLOOKUP(D448,Price!$A$2:$C$18,3,0),"")</f>
        <v>услуга</v>
      </c>
      <c r="L448" s="6">
        <f t="shared" si="3"/>
        <v>6</v>
      </c>
      <c r="M448" s="6">
        <f>IFNA(VLOOKUP(F448,Promocodes!A:B,2,0),"")</f>
        <v>1</v>
      </c>
      <c r="N448" s="3" t="str">
        <f>IFNA(VLOOKUP(M448,Promocodes!G:H,2,0),"")</f>
        <v>Обещаем скидки</v>
      </c>
      <c r="O448" s="3" t="str">
        <f>IFNA(VLOOKUP(D448,Price!$E$2:$F$4,2,0),"")</f>
        <v/>
      </c>
      <c r="P448" s="7" t="str">
        <f t="shared" si="4"/>
        <v>с промо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ht="15.75" customHeight="1">
      <c r="A449" s="3">
        <v>79.0</v>
      </c>
      <c r="B449" s="1" t="s">
        <v>16</v>
      </c>
      <c r="C449" s="1" t="s">
        <v>17</v>
      </c>
      <c r="D449" s="1" t="s">
        <v>24</v>
      </c>
      <c r="E449" s="2">
        <v>44199.0</v>
      </c>
      <c r="F449" s="3" t="s">
        <v>108</v>
      </c>
      <c r="G449" s="5">
        <v>4500.0</v>
      </c>
      <c r="H449" s="3">
        <f>IFNA(VLOOKUP(F449,Promocodes!A:E,4,0),"")</f>
        <v>20</v>
      </c>
      <c r="I449" s="3">
        <f t="shared" si="1"/>
        <v>900</v>
      </c>
      <c r="J449" s="5">
        <f t="shared" si="2"/>
        <v>3600</v>
      </c>
      <c r="K449" s="3" t="str">
        <f>IFNA(VLOOKUP(D449,Price!$A$2:$C$18,3,0),"")</f>
        <v>услуга</v>
      </c>
      <c r="L449" s="6">
        <f t="shared" si="3"/>
        <v>1</v>
      </c>
      <c r="M449" s="6">
        <f>IFNA(VLOOKUP(F449,Promocodes!A:B,2,0),"")</f>
        <v>6</v>
      </c>
      <c r="N449" s="3" t="str">
        <f>IFNA(VLOOKUP(M449,Promocodes!G:H,2,0),"")</f>
        <v>Реклама в VK</v>
      </c>
      <c r="O449" s="3" t="str">
        <f>IFNA(VLOOKUP(D449,Price!$E$2:$F$4,2,0),"")</f>
        <v/>
      </c>
      <c r="P449" s="7" t="str">
        <f t="shared" si="4"/>
        <v>с промо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ht="15.75" customHeight="1">
      <c r="A450" s="3">
        <v>1199.0</v>
      </c>
      <c r="B450" s="1" t="s">
        <v>16</v>
      </c>
      <c r="C450" s="1" t="s">
        <v>17</v>
      </c>
      <c r="D450" s="1" t="s">
        <v>24</v>
      </c>
      <c r="E450" s="2">
        <v>44238.0</v>
      </c>
      <c r="F450" s="3" t="s">
        <v>108</v>
      </c>
      <c r="G450" s="5">
        <v>4500.0</v>
      </c>
      <c r="H450" s="3">
        <f>IFNA(VLOOKUP(F450,Promocodes!A:E,4,0),"")</f>
        <v>20</v>
      </c>
      <c r="I450" s="3">
        <f t="shared" si="1"/>
        <v>900</v>
      </c>
      <c r="J450" s="5">
        <f t="shared" si="2"/>
        <v>3600</v>
      </c>
      <c r="K450" s="3" t="str">
        <f>IFNA(VLOOKUP(D450,Price!$A$2:$C$18,3,0),"")</f>
        <v>услуга</v>
      </c>
      <c r="L450" s="6">
        <f t="shared" si="3"/>
        <v>2</v>
      </c>
      <c r="M450" s="6">
        <f>IFNA(VLOOKUP(F450,Promocodes!A:B,2,0),"")</f>
        <v>6</v>
      </c>
      <c r="N450" s="3" t="str">
        <f>IFNA(VLOOKUP(M450,Promocodes!G:H,2,0),"")</f>
        <v>Реклама в VK</v>
      </c>
      <c r="O450" s="3" t="str">
        <f>IFNA(VLOOKUP(D450,Price!$E$2:$F$4,2,0),"")</f>
        <v/>
      </c>
      <c r="P450" s="7" t="str">
        <f t="shared" si="4"/>
        <v>с промо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ht="15.75" customHeight="1">
      <c r="A451" s="3">
        <v>2121.0</v>
      </c>
      <c r="B451" s="1" t="s">
        <v>16</v>
      </c>
      <c r="C451" s="1" t="s">
        <v>17</v>
      </c>
      <c r="D451" s="1" t="s">
        <v>21</v>
      </c>
      <c r="E451" s="2">
        <v>44268.0</v>
      </c>
      <c r="F451" s="3" t="s">
        <v>108</v>
      </c>
      <c r="G451" s="5">
        <v>3500.0</v>
      </c>
      <c r="H451" s="3">
        <f>IFNA(VLOOKUP(F451,Promocodes!A:E,4,0),"")</f>
        <v>20</v>
      </c>
      <c r="I451" s="3">
        <f t="shared" si="1"/>
        <v>700</v>
      </c>
      <c r="J451" s="5">
        <f t="shared" si="2"/>
        <v>2800</v>
      </c>
      <c r="K451" s="3" t="str">
        <f>IFNA(VLOOKUP(D451,Price!$A$2:$C$18,3,0),"")</f>
        <v>услуга</v>
      </c>
      <c r="L451" s="6">
        <f t="shared" si="3"/>
        <v>3</v>
      </c>
      <c r="M451" s="6">
        <f>IFNA(VLOOKUP(F451,Promocodes!A:B,2,0),"")</f>
        <v>6</v>
      </c>
      <c r="N451" s="3" t="str">
        <f>IFNA(VLOOKUP(M451,Promocodes!G:H,2,0),"")</f>
        <v>Реклама в VK</v>
      </c>
      <c r="O451" s="3" t="str">
        <f>IFNA(VLOOKUP(D451,Price!$E$2:$F$4,2,0),"")</f>
        <v/>
      </c>
      <c r="P451" s="7" t="str">
        <f t="shared" si="4"/>
        <v>с промо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ht="15.75" customHeight="1">
      <c r="A452" s="3">
        <v>2862.0</v>
      </c>
      <c r="B452" s="1" t="s">
        <v>16</v>
      </c>
      <c r="C452" s="1" t="s">
        <v>17</v>
      </c>
      <c r="D452" s="1" t="s">
        <v>21</v>
      </c>
      <c r="E452" s="2">
        <v>44294.0</v>
      </c>
      <c r="F452" s="3" t="s">
        <v>108</v>
      </c>
      <c r="G452" s="5">
        <v>3500.0</v>
      </c>
      <c r="H452" s="3">
        <f>IFNA(VLOOKUP(F452,Promocodes!A:E,4,0),"")</f>
        <v>20</v>
      </c>
      <c r="I452" s="3">
        <f t="shared" si="1"/>
        <v>700</v>
      </c>
      <c r="J452" s="5">
        <f t="shared" si="2"/>
        <v>2800</v>
      </c>
      <c r="K452" s="3" t="str">
        <f>IFNA(VLOOKUP(D452,Price!$A$2:$C$18,3,0),"")</f>
        <v>услуга</v>
      </c>
      <c r="L452" s="6">
        <f t="shared" si="3"/>
        <v>4</v>
      </c>
      <c r="M452" s="6">
        <f>IFNA(VLOOKUP(F452,Promocodes!A:B,2,0),"")</f>
        <v>6</v>
      </c>
      <c r="N452" s="3" t="str">
        <f>IFNA(VLOOKUP(M452,Promocodes!G:H,2,0),"")</f>
        <v>Реклама в VK</v>
      </c>
      <c r="O452" s="3" t="str">
        <f>IFNA(VLOOKUP(D452,Price!$E$2:$F$4,2,0),"")</f>
        <v/>
      </c>
      <c r="P452" s="7" t="str">
        <f t="shared" si="4"/>
        <v>с промо</v>
      </c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ht="15.75" customHeight="1">
      <c r="A453" s="3">
        <v>4104.0</v>
      </c>
      <c r="B453" s="1" t="s">
        <v>16</v>
      </c>
      <c r="C453" s="1" t="s">
        <v>17</v>
      </c>
      <c r="D453" s="1" t="s">
        <v>21</v>
      </c>
      <c r="E453" s="2">
        <v>44342.0</v>
      </c>
      <c r="F453" s="3" t="s">
        <v>108</v>
      </c>
      <c r="G453" s="5">
        <v>3500.0</v>
      </c>
      <c r="H453" s="3">
        <f>IFNA(VLOOKUP(F453,Promocodes!A:E,4,0),"")</f>
        <v>20</v>
      </c>
      <c r="I453" s="3">
        <f t="shared" si="1"/>
        <v>700</v>
      </c>
      <c r="J453" s="5">
        <f t="shared" si="2"/>
        <v>2800</v>
      </c>
      <c r="K453" s="3" t="str">
        <f>IFNA(VLOOKUP(D453,Price!$A$2:$C$18,3,0),"")</f>
        <v>услуга</v>
      </c>
      <c r="L453" s="6">
        <f t="shared" si="3"/>
        <v>5</v>
      </c>
      <c r="M453" s="6">
        <f>IFNA(VLOOKUP(F453,Promocodes!A:B,2,0),"")</f>
        <v>6</v>
      </c>
      <c r="N453" s="3" t="str">
        <f>IFNA(VLOOKUP(M453,Promocodes!G:H,2,0),"")</f>
        <v>Реклама в VK</v>
      </c>
      <c r="O453" s="3" t="str">
        <f>IFNA(VLOOKUP(D453,Price!$E$2:$F$4,2,0),"")</f>
        <v/>
      </c>
      <c r="P453" s="7" t="str">
        <f t="shared" si="4"/>
        <v>с промо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ht="15.75" customHeight="1">
      <c r="A454" s="3">
        <v>4413.0</v>
      </c>
      <c r="B454" s="1" t="s">
        <v>16</v>
      </c>
      <c r="C454" s="1" t="s">
        <v>17</v>
      </c>
      <c r="D454" s="1" t="s">
        <v>23</v>
      </c>
      <c r="E454" s="2">
        <v>44353.0</v>
      </c>
      <c r="F454" s="8" t="s">
        <v>108</v>
      </c>
      <c r="G454" s="5">
        <v>5500.0</v>
      </c>
      <c r="H454" s="3">
        <f>IFNA(VLOOKUP(F454,Promocodes!A:E,4,0),"")</f>
        <v>20</v>
      </c>
      <c r="I454" s="3">
        <f t="shared" si="1"/>
        <v>1100</v>
      </c>
      <c r="J454" s="5">
        <f t="shared" si="2"/>
        <v>4400</v>
      </c>
      <c r="K454" s="3" t="str">
        <f>IFNA(VLOOKUP(D454,Price!$A$2:$C$18,3,0),"")</f>
        <v>услуга</v>
      </c>
      <c r="L454" s="6">
        <f t="shared" si="3"/>
        <v>6</v>
      </c>
      <c r="M454" s="6">
        <f>IFNA(VLOOKUP(F454,Promocodes!A:B,2,0),"")</f>
        <v>6</v>
      </c>
      <c r="N454" s="3" t="str">
        <f>IFNA(VLOOKUP(M454,Promocodes!G:H,2,0),"")</f>
        <v>Реклама в VK</v>
      </c>
      <c r="O454" s="3" t="str">
        <f>IFNA(VLOOKUP(D454,Price!$E$2:$F$4,2,0),"")</f>
        <v/>
      </c>
      <c r="P454" s="7" t="str">
        <f t="shared" si="4"/>
        <v>с промо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ht="15.75" customHeight="1">
      <c r="A455" s="3">
        <v>5258.0</v>
      </c>
      <c r="B455" s="1" t="s">
        <v>16</v>
      </c>
      <c r="C455" s="1" t="s">
        <v>17</v>
      </c>
      <c r="D455" s="1" t="s">
        <v>24</v>
      </c>
      <c r="E455" s="2">
        <v>44380.0</v>
      </c>
      <c r="F455" s="3" t="s">
        <v>108</v>
      </c>
      <c r="G455" s="5">
        <v>4500.0</v>
      </c>
      <c r="H455" s="3">
        <f>IFNA(VLOOKUP(F455,Promocodes!A:E,4,0),"")</f>
        <v>20</v>
      </c>
      <c r="I455" s="3">
        <f t="shared" si="1"/>
        <v>900</v>
      </c>
      <c r="J455" s="5">
        <f t="shared" si="2"/>
        <v>3600</v>
      </c>
      <c r="K455" s="3" t="str">
        <f>IFNA(VLOOKUP(D455,Price!$A$2:$C$18,3,0),"")</f>
        <v>услуга</v>
      </c>
      <c r="L455" s="6">
        <f t="shared" si="3"/>
        <v>7</v>
      </c>
      <c r="M455" s="6">
        <f>IFNA(VLOOKUP(F455,Promocodes!A:B,2,0),"")</f>
        <v>6</v>
      </c>
      <c r="N455" s="3" t="str">
        <f>IFNA(VLOOKUP(M455,Promocodes!G:H,2,0),"")</f>
        <v>Реклама в VK</v>
      </c>
      <c r="O455" s="3" t="str">
        <f>IFNA(VLOOKUP(D455,Price!$E$2:$F$4,2,0),"")</f>
        <v/>
      </c>
      <c r="P455" s="7" t="str">
        <f t="shared" si="4"/>
        <v>с промо</v>
      </c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ht="15.75" customHeight="1">
      <c r="A456" s="3">
        <v>27.0</v>
      </c>
      <c r="B456" s="1" t="s">
        <v>16</v>
      </c>
      <c r="C456" s="1" t="s">
        <v>17</v>
      </c>
      <c r="D456" s="1" t="s">
        <v>21</v>
      </c>
      <c r="E456" s="2">
        <v>44197.0</v>
      </c>
      <c r="F456" s="3" t="s">
        <v>109</v>
      </c>
      <c r="G456" s="5">
        <v>3500.0</v>
      </c>
      <c r="H456" s="3">
        <f>IFNA(VLOOKUP(F456,Promocodes!A:E,4,0),"")</f>
        <v>20</v>
      </c>
      <c r="I456" s="3">
        <f t="shared" si="1"/>
        <v>700</v>
      </c>
      <c r="J456" s="5">
        <f t="shared" si="2"/>
        <v>2800</v>
      </c>
      <c r="K456" s="3" t="str">
        <f>IFNA(VLOOKUP(D456,Price!$A$2:$C$18,3,0),"")</f>
        <v>услуга</v>
      </c>
      <c r="L456" s="6">
        <f t="shared" si="3"/>
        <v>1</v>
      </c>
      <c r="M456" s="6">
        <f>IFNA(VLOOKUP(F456,Promocodes!A:B,2,0),"")</f>
        <v>6</v>
      </c>
      <c r="N456" s="3" t="str">
        <f>IFNA(VLOOKUP(M456,Promocodes!G:H,2,0),"")</f>
        <v>Реклама в VK</v>
      </c>
      <c r="O456" s="3" t="str">
        <f>IFNA(VLOOKUP(D456,Price!$E$2:$F$4,2,0),"")</f>
        <v/>
      </c>
      <c r="P456" s="7" t="str">
        <f t="shared" si="4"/>
        <v>с промо</v>
      </c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ht="15.75" customHeight="1">
      <c r="A457" s="3">
        <v>4317.0</v>
      </c>
      <c r="B457" s="1" t="s">
        <v>16</v>
      </c>
      <c r="C457" s="1" t="s">
        <v>17</v>
      </c>
      <c r="D457" s="1" t="s">
        <v>24</v>
      </c>
      <c r="E457" s="2">
        <v>44350.0</v>
      </c>
      <c r="F457" s="8" t="s">
        <v>109</v>
      </c>
      <c r="G457" s="5">
        <v>4500.0</v>
      </c>
      <c r="H457" s="3">
        <f>IFNA(VLOOKUP(F457,Promocodes!A:E,4,0),"")</f>
        <v>20</v>
      </c>
      <c r="I457" s="3">
        <f t="shared" si="1"/>
        <v>900</v>
      </c>
      <c r="J457" s="5">
        <f t="shared" si="2"/>
        <v>3600</v>
      </c>
      <c r="K457" s="3" t="str">
        <f>IFNA(VLOOKUP(D457,Price!$A$2:$C$18,3,0),"")</f>
        <v>услуга</v>
      </c>
      <c r="L457" s="6">
        <f t="shared" si="3"/>
        <v>6</v>
      </c>
      <c r="M457" s="6">
        <f>IFNA(VLOOKUP(F457,Promocodes!A:B,2,0),"")</f>
        <v>6</v>
      </c>
      <c r="N457" s="3" t="str">
        <f>IFNA(VLOOKUP(M457,Promocodes!G:H,2,0),"")</f>
        <v>Реклама в VK</v>
      </c>
      <c r="O457" s="3" t="str">
        <f>IFNA(VLOOKUP(D457,Price!$E$2:$F$4,2,0),"")</f>
        <v/>
      </c>
      <c r="P457" s="7" t="str">
        <f t="shared" si="4"/>
        <v>с промо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ht="15.75" customHeight="1">
      <c r="A458" s="3">
        <v>5206.0</v>
      </c>
      <c r="B458" s="1" t="s">
        <v>16</v>
      </c>
      <c r="C458" s="1" t="s">
        <v>17</v>
      </c>
      <c r="D458" s="1" t="s">
        <v>21</v>
      </c>
      <c r="E458" s="2">
        <v>44378.0</v>
      </c>
      <c r="F458" s="3" t="s">
        <v>109</v>
      </c>
      <c r="G458" s="5">
        <v>3500.0</v>
      </c>
      <c r="H458" s="3">
        <f>IFNA(VLOOKUP(F458,Promocodes!A:E,4,0),"")</f>
        <v>20</v>
      </c>
      <c r="I458" s="3">
        <f t="shared" si="1"/>
        <v>700</v>
      </c>
      <c r="J458" s="5">
        <f t="shared" si="2"/>
        <v>2800</v>
      </c>
      <c r="K458" s="3" t="str">
        <f>IFNA(VLOOKUP(D458,Price!$A$2:$C$18,3,0),"")</f>
        <v>услуга</v>
      </c>
      <c r="L458" s="6">
        <f t="shared" si="3"/>
        <v>7</v>
      </c>
      <c r="M458" s="6">
        <f>IFNA(VLOOKUP(F458,Promocodes!A:B,2,0),"")</f>
        <v>6</v>
      </c>
      <c r="N458" s="3" t="str">
        <f>IFNA(VLOOKUP(M458,Promocodes!G:H,2,0),"")</f>
        <v>Реклама в VK</v>
      </c>
      <c r="O458" s="3" t="str">
        <f>IFNA(VLOOKUP(D458,Price!$E$2:$F$4,2,0),"")</f>
        <v/>
      </c>
      <c r="P458" s="7" t="str">
        <f t="shared" si="4"/>
        <v>с промо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ht="15.75" customHeight="1">
      <c r="A459" s="3">
        <v>30.0</v>
      </c>
      <c r="B459" s="1" t="s">
        <v>16</v>
      </c>
      <c r="C459" s="1" t="s">
        <v>17</v>
      </c>
      <c r="D459" s="1" t="s">
        <v>24</v>
      </c>
      <c r="E459" s="2">
        <v>44198.0</v>
      </c>
      <c r="F459" s="3" t="s">
        <v>110</v>
      </c>
      <c r="G459" s="5">
        <v>4500.0</v>
      </c>
      <c r="H459" s="3">
        <f>IFNA(VLOOKUP(F459,Promocodes!A:E,4,0),"")</f>
        <v>5</v>
      </c>
      <c r="I459" s="3">
        <f t="shared" si="1"/>
        <v>225</v>
      </c>
      <c r="J459" s="5">
        <f t="shared" si="2"/>
        <v>4275</v>
      </c>
      <c r="K459" s="3" t="str">
        <f>IFNA(VLOOKUP(D459,Price!$A$2:$C$18,3,0),"")</f>
        <v>услуга</v>
      </c>
      <c r="L459" s="6">
        <f t="shared" si="3"/>
        <v>1</v>
      </c>
      <c r="M459" s="6">
        <f>IFNA(VLOOKUP(F459,Promocodes!A:B,2,0),"")</f>
        <v>3</v>
      </c>
      <c r="N459" s="3" t="str">
        <f>IFNA(VLOOKUP(M459,Promocodes!G:H,2,0),"")</f>
        <v>Поисковые запросы в Яндексе</v>
      </c>
      <c r="O459" s="3" t="str">
        <f>IFNA(VLOOKUP(D459,Price!$E$2:$F$4,2,0),"")</f>
        <v/>
      </c>
      <c r="P459" s="7" t="str">
        <f t="shared" si="4"/>
        <v>с промо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ht="15.75" customHeight="1">
      <c r="A460" s="3">
        <v>4335.0</v>
      </c>
      <c r="B460" s="1" t="s">
        <v>16</v>
      </c>
      <c r="C460" s="1" t="s">
        <v>17</v>
      </c>
      <c r="D460" s="1" t="s">
        <v>25</v>
      </c>
      <c r="E460" s="2">
        <v>44350.0</v>
      </c>
      <c r="F460" s="8" t="s">
        <v>110</v>
      </c>
      <c r="G460" s="5">
        <v>300.0</v>
      </c>
      <c r="H460" s="3">
        <f>IFNA(VLOOKUP(F460,Promocodes!A:E,4,0),"")</f>
        <v>5</v>
      </c>
      <c r="I460" s="3">
        <f t="shared" si="1"/>
        <v>15</v>
      </c>
      <c r="J460" s="5">
        <f t="shared" si="2"/>
        <v>285</v>
      </c>
      <c r="K460" s="3" t="str">
        <f>IFNA(VLOOKUP(D460,Price!$A$2:$C$18,3,0),"")</f>
        <v>товар</v>
      </c>
      <c r="L460" s="6">
        <f t="shared" si="3"/>
        <v>6</v>
      </c>
      <c r="M460" s="6">
        <f>IFNA(VLOOKUP(F460,Promocodes!A:B,2,0),"")</f>
        <v>3</v>
      </c>
      <c r="N460" s="3" t="str">
        <f>IFNA(VLOOKUP(M460,Promocodes!G:H,2,0),"")</f>
        <v>Поисковые запросы в Яндексе</v>
      </c>
      <c r="O460" s="3">
        <f>IFNA(VLOOKUP(D460,Price!$E$2:$F$4,2,0),"")</f>
        <v>150</v>
      </c>
      <c r="P460" s="7" t="str">
        <f t="shared" si="4"/>
        <v>с промо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ht="15.75" customHeight="1">
      <c r="A461" s="3">
        <v>5209.0</v>
      </c>
      <c r="B461" s="1" t="s">
        <v>16</v>
      </c>
      <c r="C461" s="1" t="s">
        <v>17</v>
      </c>
      <c r="D461" s="1" t="s">
        <v>24</v>
      </c>
      <c r="E461" s="2">
        <v>44379.0</v>
      </c>
      <c r="F461" s="3" t="s">
        <v>110</v>
      </c>
      <c r="G461" s="5">
        <v>4500.0</v>
      </c>
      <c r="H461" s="3">
        <f>IFNA(VLOOKUP(F461,Promocodes!A:E,4,0),"")</f>
        <v>5</v>
      </c>
      <c r="I461" s="3">
        <f t="shared" si="1"/>
        <v>225</v>
      </c>
      <c r="J461" s="5">
        <f t="shared" si="2"/>
        <v>4275</v>
      </c>
      <c r="K461" s="3" t="str">
        <f>IFNA(VLOOKUP(D461,Price!$A$2:$C$18,3,0),"")</f>
        <v>услуга</v>
      </c>
      <c r="L461" s="6">
        <f t="shared" si="3"/>
        <v>7</v>
      </c>
      <c r="M461" s="6">
        <f>IFNA(VLOOKUP(F461,Promocodes!A:B,2,0),"")</f>
        <v>3</v>
      </c>
      <c r="N461" s="3" t="str">
        <f>IFNA(VLOOKUP(M461,Promocodes!G:H,2,0),"")</f>
        <v>Поисковые запросы в Яндексе</v>
      </c>
      <c r="O461" s="3" t="str">
        <f>IFNA(VLOOKUP(D461,Price!$E$2:$F$4,2,0),"")</f>
        <v/>
      </c>
      <c r="P461" s="7" t="str">
        <f t="shared" si="4"/>
        <v>с промо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ht="15.75" customHeight="1">
      <c r="A462" s="3">
        <v>724.0</v>
      </c>
      <c r="B462" s="1" t="s">
        <v>16</v>
      </c>
      <c r="C462" s="1" t="s">
        <v>17</v>
      </c>
      <c r="D462" s="1" t="s">
        <v>23</v>
      </c>
      <c r="E462" s="2">
        <v>44222.0</v>
      </c>
      <c r="F462" s="3" t="s">
        <v>111</v>
      </c>
      <c r="G462" s="5">
        <v>5500.0</v>
      </c>
      <c r="H462" s="3">
        <f>IFNA(VLOOKUP(F462,Promocodes!A:E,4,0),"")</f>
        <v>5</v>
      </c>
      <c r="I462" s="3">
        <f t="shared" si="1"/>
        <v>275</v>
      </c>
      <c r="J462" s="5">
        <f t="shared" si="2"/>
        <v>5225</v>
      </c>
      <c r="K462" s="3" t="str">
        <f>IFNA(VLOOKUP(D462,Price!$A$2:$C$18,3,0),"")</f>
        <v>услуга</v>
      </c>
      <c r="L462" s="6">
        <f t="shared" si="3"/>
        <v>1</v>
      </c>
      <c r="M462" s="6">
        <f>IFNA(VLOOKUP(F462,Promocodes!A:B,2,0),"")</f>
        <v>3</v>
      </c>
      <c r="N462" s="3" t="str">
        <f>IFNA(VLOOKUP(M462,Promocodes!G:H,2,0),"")</f>
        <v>Поисковые запросы в Яндексе</v>
      </c>
      <c r="O462" s="3" t="str">
        <f>IFNA(VLOOKUP(D462,Price!$E$2:$F$4,2,0),"")</f>
        <v/>
      </c>
      <c r="P462" s="7" t="str">
        <f t="shared" si="4"/>
        <v>с промо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ht="15.75" customHeight="1">
      <c r="A463" s="3">
        <v>1748.0</v>
      </c>
      <c r="B463" s="1" t="s">
        <v>16</v>
      </c>
      <c r="C463" s="1" t="s">
        <v>17</v>
      </c>
      <c r="D463" s="1" t="s">
        <v>24</v>
      </c>
      <c r="E463" s="2">
        <v>44256.0</v>
      </c>
      <c r="F463" s="3" t="s">
        <v>111</v>
      </c>
      <c r="G463" s="5">
        <v>4500.0</v>
      </c>
      <c r="H463" s="3">
        <f>IFNA(VLOOKUP(F463,Promocodes!A:E,4,0),"")</f>
        <v>5</v>
      </c>
      <c r="I463" s="3">
        <f t="shared" si="1"/>
        <v>225</v>
      </c>
      <c r="J463" s="5">
        <f t="shared" si="2"/>
        <v>4275</v>
      </c>
      <c r="K463" s="3" t="str">
        <f>IFNA(VLOOKUP(D463,Price!$A$2:$C$18,3,0),"")</f>
        <v>услуга</v>
      </c>
      <c r="L463" s="6">
        <f t="shared" si="3"/>
        <v>3</v>
      </c>
      <c r="M463" s="6">
        <f>IFNA(VLOOKUP(F463,Promocodes!A:B,2,0),"")</f>
        <v>3</v>
      </c>
      <c r="N463" s="3" t="str">
        <f>IFNA(VLOOKUP(M463,Promocodes!G:H,2,0),"")</f>
        <v>Поисковые запросы в Яндексе</v>
      </c>
      <c r="O463" s="3" t="str">
        <f>IFNA(VLOOKUP(D463,Price!$E$2:$F$4,2,0),"")</f>
        <v/>
      </c>
      <c r="P463" s="7" t="str">
        <f t="shared" si="4"/>
        <v>с промо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ht="15.75" customHeight="1">
      <c r="A464" s="3">
        <v>4942.0</v>
      </c>
      <c r="B464" s="1" t="s">
        <v>16</v>
      </c>
      <c r="C464" s="1" t="s">
        <v>22</v>
      </c>
      <c r="D464" s="1" t="s">
        <v>23</v>
      </c>
      <c r="E464" s="2">
        <v>44370.0</v>
      </c>
      <c r="F464" s="8" t="s">
        <v>111</v>
      </c>
      <c r="G464" s="5">
        <v>5500.0</v>
      </c>
      <c r="H464" s="3">
        <f>IFNA(VLOOKUP(F464,Promocodes!A:E,4,0),"")</f>
        <v>5</v>
      </c>
      <c r="I464" s="3">
        <f t="shared" si="1"/>
        <v>275</v>
      </c>
      <c r="J464" s="5">
        <f t="shared" si="2"/>
        <v>5225</v>
      </c>
      <c r="K464" s="3" t="str">
        <f>IFNA(VLOOKUP(D464,Price!$A$2:$C$18,3,0),"")</f>
        <v>услуга</v>
      </c>
      <c r="L464" s="6">
        <f t="shared" si="3"/>
        <v>6</v>
      </c>
      <c r="M464" s="6">
        <f>IFNA(VLOOKUP(F464,Promocodes!A:B,2,0),"")</f>
        <v>3</v>
      </c>
      <c r="N464" s="3" t="str">
        <f>IFNA(VLOOKUP(M464,Promocodes!G:H,2,0),"")</f>
        <v>Поисковые запросы в Яндексе</v>
      </c>
      <c r="O464" s="3" t="str">
        <f>IFNA(VLOOKUP(D464,Price!$E$2:$F$4,2,0),"")</f>
        <v/>
      </c>
      <c r="P464" s="7" t="str">
        <f t="shared" si="4"/>
        <v>с промо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ht="15.75" customHeight="1">
      <c r="A465" s="3">
        <v>34.0</v>
      </c>
      <c r="B465" s="1" t="s">
        <v>16</v>
      </c>
      <c r="C465" s="1" t="s">
        <v>22</v>
      </c>
      <c r="D465" s="1" t="s">
        <v>21</v>
      </c>
      <c r="E465" s="2">
        <v>44198.0</v>
      </c>
      <c r="F465" s="3" t="s">
        <v>112</v>
      </c>
      <c r="G465" s="5">
        <v>3500.0</v>
      </c>
      <c r="H465" s="3">
        <f>IFNA(VLOOKUP(F465,Promocodes!A:E,4,0),"")</f>
        <v>10</v>
      </c>
      <c r="I465" s="3">
        <f t="shared" si="1"/>
        <v>350</v>
      </c>
      <c r="J465" s="5">
        <f t="shared" si="2"/>
        <v>3150</v>
      </c>
      <c r="K465" s="3" t="str">
        <f>IFNA(VLOOKUP(D465,Price!$A$2:$C$18,3,0),"")</f>
        <v>услуга</v>
      </c>
      <c r="L465" s="6">
        <f t="shared" si="3"/>
        <v>1</v>
      </c>
      <c r="M465" s="6">
        <f>IFNA(VLOOKUP(F465,Promocodes!A:B,2,0),"")</f>
        <v>2</v>
      </c>
      <c r="N465" s="3" t="str">
        <f>IFNA(VLOOKUP(M465,Promocodes!G:H,2,0),"")</f>
        <v>Поисковые запросы в Гугле</v>
      </c>
      <c r="O465" s="3" t="str">
        <f>IFNA(VLOOKUP(D465,Price!$E$2:$F$4,2,0),"")</f>
        <v/>
      </c>
      <c r="P465" s="7" t="str">
        <f t="shared" si="4"/>
        <v>с промо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ht="15.75" customHeight="1">
      <c r="A466" s="3">
        <v>4347.0</v>
      </c>
      <c r="B466" s="1" t="s">
        <v>16</v>
      </c>
      <c r="C466" s="1" t="s">
        <v>17</v>
      </c>
      <c r="D466" s="1" t="s">
        <v>24</v>
      </c>
      <c r="E466" s="2">
        <v>44351.0</v>
      </c>
      <c r="F466" s="8" t="s">
        <v>112</v>
      </c>
      <c r="G466" s="5">
        <v>4500.0</v>
      </c>
      <c r="H466" s="3">
        <f>IFNA(VLOOKUP(F466,Promocodes!A:E,4,0),"")</f>
        <v>10</v>
      </c>
      <c r="I466" s="3">
        <f t="shared" si="1"/>
        <v>450</v>
      </c>
      <c r="J466" s="5">
        <f t="shared" si="2"/>
        <v>4050</v>
      </c>
      <c r="K466" s="3" t="str">
        <f>IFNA(VLOOKUP(D466,Price!$A$2:$C$18,3,0),"")</f>
        <v>услуга</v>
      </c>
      <c r="L466" s="6">
        <f t="shared" si="3"/>
        <v>6</v>
      </c>
      <c r="M466" s="6">
        <f>IFNA(VLOOKUP(F466,Promocodes!A:B,2,0),"")</f>
        <v>2</v>
      </c>
      <c r="N466" s="3" t="str">
        <f>IFNA(VLOOKUP(M466,Promocodes!G:H,2,0),"")</f>
        <v>Поисковые запросы в Гугле</v>
      </c>
      <c r="O466" s="3" t="str">
        <f>IFNA(VLOOKUP(D466,Price!$E$2:$F$4,2,0),"")</f>
        <v/>
      </c>
      <c r="P466" s="7" t="str">
        <f t="shared" si="4"/>
        <v>с промо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ht="15.75" customHeight="1">
      <c r="A467" s="3">
        <v>5213.0</v>
      </c>
      <c r="B467" s="1" t="s">
        <v>16</v>
      </c>
      <c r="C467" s="1" t="s">
        <v>22</v>
      </c>
      <c r="D467" s="1" t="s">
        <v>21</v>
      </c>
      <c r="E467" s="2">
        <v>44379.0</v>
      </c>
      <c r="F467" s="3" t="s">
        <v>112</v>
      </c>
      <c r="G467" s="5">
        <v>3500.0</v>
      </c>
      <c r="H467" s="3">
        <f>IFNA(VLOOKUP(F467,Promocodes!A:E,4,0),"")</f>
        <v>10</v>
      </c>
      <c r="I467" s="3">
        <f t="shared" si="1"/>
        <v>350</v>
      </c>
      <c r="J467" s="5">
        <f t="shared" si="2"/>
        <v>3150</v>
      </c>
      <c r="K467" s="3" t="str">
        <f>IFNA(VLOOKUP(D467,Price!$A$2:$C$18,3,0),"")</f>
        <v>услуга</v>
      </c>
      <c r="L467" s="6">
        <f t="shared" si="3"/>
        <v>7</v>
      </c>
      <c r="M467" s="6">
        <f>IFNA(VLOOKUP(F467,Promocodes!A:B,2,0),"")</f>
        <v>2</v>
      </c>
      <c r="N467" s="3" t="str">
        <f>IFNA(VLOOKUP(M467,Promocodes!G:H,2,0),"")</f>
        <v>Поисковые запросы в Гугле</v>
      </c>
      <c r="O467" s="3" t="str">
        <f>IFNA(VLOOKUP(D467,Price!$E$2:$F$4,2,0),"")</f>
        <v/>
      </c>
      <c r="P467" s="7" t="str">
        <f t="shared" si="4"/>
        <v>с промо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ht="15.75" customHeight="1">
      <c r="A468" s="3">
        <v>339.0</v>
      </c>
      <c r="B468" s="1" t="s">
        <v>16</v>
      </c>
      <c r="C468" s="1" t="s">
        <v>22</v>
      </c>
      <c r="D468" s="1" t="s">
        <v>23</v>
      </c>
      <c r="E468" s="2">
        <v>44209.0</v>
      </c>
      <c r="F468" s="3" t="s">
        <v>113</v>
      </c>
      <c r="G468" s="5">
        <v>5500.0</v>
      </c>
      <c r="H468" s="3">
        <f>IFNA(VLOOKUP(F468,Promocodes!A:E,4,0),"")</f>
        <v>0.1</v>
      </c>
      <c r="I468" s="3">
        <f t="shared" si="1"/>
        <v>5.5</v>
      </c>
      <c r="J468" s="5">
        <f t="shared" si="2"/>
        <v>5494.5</v>
      </c>
      <c r="K468" s="3" t="str">
        <f>IFNA(VLOOKUP(D468,Price!$A$2:$C$18,3,0),"")</f>
        <v>услуга</v>
      </c>
      <c r="L468" s="6">
        <f t="shared" si="3"/>
        <v>1</v>
      </c>
      <c r="M468" s="6">
        <f>IFNA(VLOOKUP(F468,Promocodes!A:B,2,0),"")</f>
        <v>1</v>
      </c>
      <c r="N468" s="3" t="str">
        <f>IFNA(VLOOKUP(M468,Promocodes!G:H,2,0),"")</f>
        <v>Обещаем скидки</v>
      </c>
      <c r="O468" s="3" t="str">
        <f>IFNA(VLOOKUP(D468,Price!$E$2:$F$4,2,0),"")</f>
        <v/>
      </c>
      <c r="P468" s="7" t="str">
        <f t="shared" si="4"/>
        <v>с промо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ht="15.75" customHeight="1">
      <c r="A469" s="3">
        <v>1481.0</v>
      </c>
      <c r="B469" s="1" t="s">
        <v>16</v>
      </c>
      <c r="C469" s="1" t="s">
        <v>17</v>
      </c>
      <c r="D469" s="1" t="s">
        <v>23</v>
      </c>
      <c r="E469" s="2">
        <v>44247.0</v>
      </c>
      <c r="F469" s="3" t="s">
        <v>113</v>
      </c>
      <c r="G469" s="5">
        <v>5500.0</v>
      </c>
      <c r="H469" s="3">
        <f>IFNA(VLOOKUP(F469,Promocodes!A:E,4,0),"")</f>
        <v>0.1</v>
      </c>
      <c r="I469" s="3">
        <f t="shared" si="1"/>
        <v>5.5</v>
      </c>
      <c r="J469" s="5">
        <f t="shared" si="2"/>
        <v>5494.5</v>
      </c>
      <c r="K469" s="3" t="str">
        <f>IFNA(VLOOKUP(D469,Price!$A$2:$C$18,3,0),"")</f>
        <v>услуга</v>
      </c>
      <c r="L469" s="6">
        <f t="shared" si="3"/>
        <v>2</v>
      </c>
      <c r="M469" s="6">
        <f>IFNA(VLOOKUP(F469,Promocodes!A:B,2,0),"")</f>
        <v>1</v>
      </c>
      <c r="N469" s="3" t="str">
        <f>IFNA(VLOOKUP(M469,Promocodes!G:H,2,0),"")</f>
        <v>Обещаем скидки</v>
      </c>
      <c r="O469" s="3" t="str">
        <f>IFNA(VLOOKUP(D469,Price!$E$2:$F$4,2,0),"")</f>
        <v/>
      </c>
      <c r="P469" s="7" t="str">
        <f t="shared" si="4"/>
        <v>с промо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ht="15.75" customHeight="1">
      <c r="A470" s="3">
        <v>2359.0</v>
      </c>
      <c r="B470" s="1" t="s">
        <v>16</v>
      </c>
      <c r="C470" s="1" t="s">
        <v>17</v>
      </c>
      <c r="D470" s="1" t="s">
        <v>18</v>
      </c>
      <c r="E470" s="2">
        <v>44276.0</v>
      </c>
      <c r="F470" s="3" t="s">
        <v>113</v>
      </c>
      <c r="G470" s="5">
        <v>1000.0</v>
      </c>
      <c r="H470" s="3">
        <f>IFNA(VLOOKUP(F470,Promocodes!A:E,4,0),"")</f>
        <v>0.1</v>
      </c>
      <c r="I470" s="3">
        <f t="shared" si="1"/>
        <v>1</v>
      </c>
      <c r="J470" s="5">
        <f t="shared" si="2"/>
        <v>999</v>
      </c>
      <c r="K470" s="3" t="str">
        <f>IFNA(VLOOKUP(D470,Price!$A$2:$C$18,3,0),"")</f>
        <v>товар</v>
      </c>
      <c r="L470" s="6">
        <f t="shared" si="3"/>
        <v>3</v>
      </c>
      <c r="M470" s="6">
        <f>IFNA(VLOOKUP(F470,Promocodes!A:B,2,0),"")</f>
        <v>1</v>
      </c>
      <c r="N470" s="3" t="str">
        <f>IFNA(VLOOKUP(M470,Promocodes!G:H,2,0),"")</f>
        <v>Обещаем скидки</v>
      </c>
      <c r="O470" s="3">
        <f>IFNA(VLOOKUP(D470,Price!$E$2:$F$4,2,0),"")</f>
        <v>500</v>
      </c>
      <c r="P470" s="7" t="str">
        <f t="shared" si="4"/>
        <v>с промо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ht="15.75" customHeight="1">
      <c r="A471" s="3">
        <v>3100.0</v>
      </c>
      <c r="B471" s="1" t="s">
        <v>16</v>
      </c>
      <c r="C471" s="1" t="s">
        <v>17</v>
      </c>
      <c r="D471" s="1" t="s">
        <v>18</v>
      </c>
      <c r="E471" s="2">
        <v>44303.0</v>
      </c>
      <c r="F471" s="3" t="s">
        <v>113</v>
      </c>
      <c r="G471" s="5">
        <v>1000.0</v>
      </c>
      <c r="H471" s="3">
        <f>IFNA(VLOOKUP(F471,Promocodes!A:E,4,0),"")</f>
        <v>0.1</v>
      </c>
      <c r="I471" s="3">
        <f t="shared" si="1"/>
        <v>1</v>
      </c>
      <c r="J471" s="5">
        <f t="shared" si="2"/>
        <v>999</v>
      </c>
      <c r="K471" s="3" t="str">
        <f>IFNA(VLOOKUP(D471,Price!$A$2:$C$18,3,0),"")</f>
        <v>товар</v>
      </c>
      <c r="L471" s="6">
        <f t="shared" si="3"/>
        <v>4</v>
      </c>
      <c r="M471" s="6">
        <f>IFNA(VLOOKUP(F471,Promocodes!A:B,2,0),"")</f>
        <v>1</v>
      </c>
      <c r="N471" s="3" t="str">
        <f>IFNA(VLOOKUP(M471,Promocodes!G:H,2,0),"")</f>
        <v>Обещаем скидки</v>
      </c>
      <c r="O471" s="3">
        <f>IFNA(VLOOKUP(D471,Price!$E$2:$F$4,2,0),"")</f>
        <v>500</v>
      </c>
      <c r="P471" s="7" t="str">
        <f t="shared" si="4"/>
        <v>с промо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ht="15.75" customHeight="1">
      <c r="A472" s="3">
        <v>3679.0</v>
      </c>
      <c r="B472" s="1" t="s">
        <v>16</v>
      </c>
      <c r="C472" s="1" t="s">
        <v>17</v>
      </c>
      <c r="D472" s="1" t="s">
        <v>23</v>
      </c>
      <c r="E472" s="2">
        <v>44325.0</v>
      </c>
      <c r="F472" s="3" t="s">
        <v>113</v>
      </c>
      <c r="G472" s="5">
        <v>5500.0</v>
      </c>
      <c r="H472" s="3">
        <f>IFNA(VLOOKUP(F472,Promocodes!A:E,4,0),"")</f>
        <v>0.1</v>
      </c>
      <c r="I472" s="3">
        <f t="shared" si="1"/>
        <v>5.5</v>
      </c>
      <c r="J472" s="5">
        <f t="shared" si="2"/>
        <v>5494.5</v>
      </c>
      <c r="K472" s="3" t="str">
        <f>IFNA(VLOOKUP(D472,Price!$A$2:$C$18,3,0),"")</f>
        <v>услуга</v>
      </c>
      <c r="L472" s="6">
        <f t="shared" si="3"/>
        <v>5</v>
      </c>
      <c r="M472" s="6">
        <f>IFNA(VLOOKUP(F472,Promocodes!A:B,2,0),"")</f>
        <v>1</v>
      </c>
      <c r="N472" s="3" t="str">
        <f>IFNA(VLOOKUP(M472,Promocodes!G:H,2,0),"")</f>
        <v>Обещаем скидки</v>
      </c>
      <c r="O472" s="3" t="str">
        <f>IFNA(VLOOKUP(D472,Price!$E$2:$F$4,2,0),"")</f>
        <v/>
      </c>
      <c r="P472" s="7" t="str">
        <f t="shared" si="4"/>
        <v>с промо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ht="15.75" customHeight="1">
      <c r="A473" s="3">
        <v>4733.0</v>
      </c>
      <c r="B473" s="1" t="s">
        <v>16</v>
      </c>
      <c r="C473" s="1" t="s">
        <v>22</v>
      </c>
      <c r="D473" s="1" t="s">
        <v>21</v>
      </c>
      <c r="E473" s="2">
        <v>44363.0</v>
      </c>
      <c r="F473" s="8" t="s">
        <v>113</v>
      </c>
      <c r="G473" s="5">
        <v>3500.0</v>
      </c>
      <c r="H473" s="3">
        <f>IFNA(VLOOKUP(F473,Promocodes!A:E,4,0),"")</f>
        <v>0.1</v>
      </c>
      <c r="I473" s="3">
        <f t="shared" si="1"/>
        <v>3.5</v>
      </c>
      <c r="J473" s="5">
        <f t="shared" si="2"/>
        <v>3496.5</v>
      </c>
      <c r="K473" s="3" t="str">
        <f>IFNA(VLOOKUP(D473,Price!$A$2:$C$18,3,0),"")</f>
        <v>услуга</v>
      </c>
      <c r="L473" s="6">
        <f t="shared" si="3"/>
        <v>6</v>
      </c>
      <c r="M473" s="6">
        <f>IFNA(VLOOKUP(F473,Promocodes!A:B,2,0),"")</f>
        <v>1</v>
      </c>
      <c r="N473" s="3" t="str">
        <f>IFNA(VLOOKUP(M473,Promocodes!G:H,2,0),"")</f>
        <v>Обещаем скидки</v>
      </c>
      <c r="O473" s="3" t="str">
        <f>IFNA(VLOOKUP(D473,Price!$E$2:$F$4,2,0),"")</f>
        <v/>
      </c>
      <c r="P473" s="7" t="str">
        <f t="shared" si="4"/>
        <v>с промо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ht="15.75" customHeight="1">
      <c r="A474" s="3">
        <v>726.0</v>
      </c>
      <c r="B474" s="1" t="s">
        <v>16</v>
      </c>
      <c r="C474" s="1" t="s">
        <v>17</v>
      </c>
      <c r="D474" s="1" t="s">
        <v>24</v>
      </c>
      <c r="E474" s="2">
        <v>44222.0</v>
      </c>
      <c r="F474" s="3" t="s">
        <v>114</v>
      </c>
      <c r="G474" s="5">
        <v>4500.0</v>
      </c>
      <c r="H474" s="3">
        <f>IFNA(VLOOKUP(F474,Promocodes!A:E,4,0),"")</f>
        <v>15</v>
      </c>
      <c r="I474" s="3">
        <f t="shared" si="1"/>
        <v>675</v>
      </c>
      <c r="J474" s="5">
        <f t="shared" si="2"/>
        <v>3825</v>
      </c>
      <c r="K474" s="3" t="str">
        <f>IFNA(VLOOKUP(D474,Price!$A$2:$C$18,3,0),"")</f>
        <v>услуга</v>
      </c>
      <c r="L474" s="6">
        <f t="shared" si="3"/>
        <v>1</v>
      </c>
      <c r="M474" s="6">
        <f>IFNA(VLOOKUP(F474,Promocodes!A:B,2,0),"")</f>
        <v>7</v>
      </c>
      <c r="N474" s="3" t="str">
        <f>IFNA(VLOOKUP(M474,Promocodes!G:H,2,0),"")</f>
        <v>Сторис в VK</v>
      </c>
      <c r="O474" s="3" t="str">
        <f>IFNA(VLOOKUP(D474,Price!$E$2:$F$4,2,0),"")</f>
        <v/>
      </c>
      <c r="P474" s="7" t="str">
        <f t="shared" si="4"/>
        <v>с промо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ht="15.75" customHeight="1">
      <c r="A475" s="3">
        <v>1764.0</v>
      </c>
      <c r="B475" s="1" t="s">
        <v>16</v>
      </c>
      <c r="C475" s="1" t="s">
        <v>22</v>
      </c>
      <c r="D475" s="1" t="s">
        <v>21</v>
      </c>
      <c r="E475" s="2">
        <v>44256.0</v>
      </c>
      <c r="F475" s="3" t="s">
        <v>114</v>
      </c>
      <c r="G475" s="5">
        <v>3500.0</v>
      </c>
      <c r="H475" s="3">
        <f>IFNA(VLOOKUP(F475,Promocodes!A:E,4,0),"")</f>
        <v>15</v>
      </c>
      <c r="I475" s="3">
        <f t="shared" si="1"/>
        <v>525</v>
      </c>
      <c r="J475" s="5">
        <f t="shared" si="2"/>
        <v>2975</v>
      </c>
      <c r="K475" s="3" t="str">
        <f>IFNA(VLOOKUP(D475,Price!$A$2:$C$18,3,0),"")</f>
        <v>услуга</v>
      </c>
      <c r="L475" s="6">
        <f t="shared" si="3"/>
        <v>3</v>
      </c>
      <c r="M475" s="6">
        <f>IFNA(VLOOKUP(F475,Promocodes!A:B,2,0),"")</f>
        <v>7</v>
      </c>
      <c r="N475" s="3" t="str">
        <f>IFNA(VLOOKUP(M475,Promocodes!G:H,2,0),"")</f>
        <v>Сторис в VK</v>
      </c>
      <c r="O475" s="3" t="str">
        <f>IFNA(VLOOKUP(D475,Price!$E$2:$F$4,2,0),"")</f>
        <v/>
      </c>
      <c r="P475" s="7" t="str">
        <f t="shared" si="4"/>
        <v>с промо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ht="15.75" customHeight="1">
      <c r="A476" s="3">
        <v>4943.0</v>
      </c>
      <c r="B476" s="1" t="s">
        <v>16</v>
      </c>
      <c r="C476" s="1" t="s">
        <v>17</v>
      </c>
      <c r="D476" s="1" t="s">
        <v>25</v>
      </c>
      <c r="E476" s="2">
        <v>44370.0</v>
      </c>
      <c r="F476" s="8" t="s">
        <v>114</v>
      </c>
      <c r="G476" s="5">
        <v>300.0</v>
      </c>
      <c r="H476" s="3">
        <f>IFNA(VLOOKUP(F476,Promocodes!A:E,4,0),"")</f>
        <v>15</v>
      </c>
      <c r="I476" s="3">
        <f t="shared" si="1"/>
        <v>45</v>
      </c>
      <c r="J476" s="5">
        <f t="shared" si="2"/>
        <v>255</v>
      </c>
      <c r="K476" s="3" t="str">
        <f>IFNA(VLOOKUP(D476,Price!$A$2:$C$18,3,0),"")</f>
        <v>товар</v>
      </c>
      <c r="L476" s="6">
        <f t="shared" si="3"/>
        <v>6</v>
      </c>
      <c r="M476" s="6">
        <f>IFNA(VLOOKUP(F476,Promocodes!A:B,2,0),"")</f>
        <v>7</v>
      </c>
      <c r="N476" s="3" t="str">
        <f>IFNA(VLOOKUP(M476,Promocodes!G:H,2,0),"")</f>
        <v>Сторис в VK</v>
      </c>
      <c r="O476" s="3">
        <f>IFNA(VLOOKUP(D476,Price!$E$2:$F$4,2,0),"")</f>
        <v>150</v>
      </c>
      <c r="P476" s="7" t="str">
        <f t="shared" si="4"/>
        <v>с промо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ht="15.75" customHeight="1">
      <c r="A477" s="3">
        <v>514.0</v>
      </c>
      <c r="B477" s="1" t="s">
        <v>16</v>
      </c>
      <c r="C477" s="1" t="s">
        <v>17</v>
      </c>
      <c r="D477" s="1" t="s">
        <v>21</v>
      </c>
      <c r="E477" s="2">
        <v>44215.0</v>
      </c>
      <c r="F477" s="3" t="s">
        <v>115</v>
      </c>
      <c r="G477" s="5">
        <f>VLOOKUP(D477,Price!$A$2:$B$18,2,1)</f>
        <v>3500</v>
      </c>
      <c r="H477" s="3">
        <f>IFNA(VLOOKUP(F477,Promocodes!A:E,4,0),"")</f>
        <v>0.5</v>
      </c>
      <c r="I477" s="3">
        <f t="shared" si="1"/>
        <v>17.5</v>
      </c>
      <c r="J477" s="5">
        <f t="shared" si="2"/>
        <v>3482.5</v>
      </c>
      <c r="K477" s="3" t="str">
        <f>IFNA(VLOOKUP(D477,Price!$A$2:$C$18,3,0),"")</f>
        <v>услуга</v>
      </c>
      <c r="L477" s="6">
        <f t="shared" si="3"/>
        <v>1</v>
      </c>
      <c r="M477" s="6">
        <f>IFNA(VLOOKUP(F477,Promocodes!A:B,2,0),"")</f>
        <v>4</v>
      </c>
      <c r="N477" s="3" t="str">
        <f>IFNA(VLOOKUP(M477,Promocodes!G:H,2,0),"")</f>
        <v>Посты в Telegram</v>
      </c>
      <c r="O477" s="3" t="str">
        <f>IFNA(VLOOKUP(D477,Price!$E$2:$F$4,2,0),"")</f>
        <v/>
      </c>
      <c r="P477" s="7" t="str">
        <f t="shared" si="4"/>
        <v>с промо</v>
      </c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ht="15.75" customHeight="1">
      <c r="A478" s="3">
        <v>1564.0</v>
      </c>
      <c r="B478" s="1" t="s">
        <v>16</v>
      </c>
      <c r="C478" s="1" t="s">
        <v>17</v>
      </c>
      <c r="D478" s="1" t="s">
        <v>21</v>
      </c>
      <c r="E478" s="2">
        <v>44250.0</v>
      </c>
      <c r="F478" s="3" t="s">
        <v>115</v>
      </c>
      <c r="G478" s="5">
        <v>3500.0</v>
      </c>
      <c r="H478" s="3">
        <f>IFNA(VLOOKUP(F478,Promocodes!A:E,4,0),"")</f>
        <v>0.5</v>
      </c>
      <c r="I478" s="3">
        <f t="shared" si="1"/>
        <v>17.5</v>
      </c>
      <c r="J478" s="5">
        <f t="shared" si="2"/>
        <v>3482.5</v>
      </c>
      <c r="K478" s="3" t="str">
        <f>IFNA(VLOOKUP(D478,Price!$A$2:$C$18,3,0),"")</f>
        <v>услуга</v>
      </c>
      <c r="L478" s="6">
        <f t="shared" si="3"/>
        <v>2</v>
      </c>
      <c r="M478" s="6">
        <f>IFNA(VLOOKUP(F478,Promocodes!A:B,2,0),"")</f>
        <v>4</v>
      </c>
      <c r="N478" s="3" t="str">
        <f>IFNA(VLOOKUP(M478,Promocodes!G:H,2,0),"")</f>
        <v>Посты в Telegram</v>
      </c>
      <c r="O478" s="3" t="str">
        <f>IFNA(VLOOKUP(D478,Price!$E$2:$F$4,2,0),"")</f>
        <v/>
      </c>
      <c r="P478" s="7" t="str">
        <f t="shared" si="4"/>
        <v>с промо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ht="15.75" customHeight="1">
      <c r="A479" s="3">
        <v>2539.0</v>
      </c>
      <c r="B479" s="1" t="s">
        <v>16</v>
      </c>
      <c r="C479" s="1" t="s">
        <v>17</v>
      </c>
      <c r="D479" s="1" t="s">
        <v>21</v>
      </c>
      <c r="E479" s="2">
        <v>44282.0</v>
      </c>
      <c r="F479" s="3" t="s">
        <v>115</v>
      </c>
      <c r="G479" s="5">
        <v>3500.0</v>
      </c>
      <c r="H479" s="3">
        <f>IFNA(VLOOKUP(F479,Promocodes!A:E,4,0),"")</f>
        <v>0.5</v>
      </c>
      <c r="I479" s="3">
        <f t="shared" si="1"/>
        <v>17.5</v>
      </c>
      <c r="J479" s="5">
        <f t="shared" si="2"/>
        <v>3482.5</v>
      </c>
      <c r="K479" s="3" t="str">
        <f>IFNA(VLOOKUP(D479,Price!$A$2:$C$18,3,0),"")</f>
        <v>услуга</v>
      </c>
      <c r="L479" s="6">
        <f t="shared" si="3"/>
        <v>3</v>
      </c>
      <c r="M479" s="6">
        <f>IFNA(VLOOKUP(F479,Promocodes!A:B,2,0),"")</f>
        <v>4</v>
      </c>
      <c r="N479" s="3" t="str">
        <f>IFNA(VLOOKUP(M479,Promocodes!G:H,2,0),"")</f>
        <v>Посты в Telegram</v>
      </c>
      <c r="O479" s="3" t="str">
        <f>IFNA(VLOOKUP(D479,Price!$E$2:$F$4,2,0),"")</f>
        <v/>
      </c>
      <c r="P479" s="7" t="str">
        <f t="shared" si="4"/>
        <v>с промо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ht="15.75" customHeight="1">
      <c r="A480" s="3">
        <v>3282.0</v>
      </c>
      <c r="B480" s="1" t="s">
        <v>16</v>
      </c>
      <c r="C480" s="1" t="s">
        <v>17</v>
      </c>
      <c r="D480" s="1" t="s">
        <v>21</v>
      </c>
      <c r="E480" s="2">
        <v>44310.0</v>
      </c>
      <c r="F480" s="3" t="s">
        <v>115</v>
      </c>
      <c r="G480" s="5">
        <v>3500.0</v>
      </c>
      <c r="H480" s="3">
        <f>IFNA(VLOOKUP(F480,Promocodes!A:E,4,0),"")</f>
        <v>0.5</v>
      </c>
      <c r="I480" s="3">
        <f t="shared" si="1"/>
        <v>17.5</v>
      </c>
      <c r="J480" s="5">
        <f t="shared" si="2"/>
        <v>3482.5</v>
      </c>
      <c r="K480" s="3" t="str">
        <f>IFNA(VLOOKUP(D480,Price!$A$2:$C$18,3,0),"")</f>
        <v>услуга</v>
      </c>
      <c r="L480" s="6">
        <f t="shared" si="3"/>
        <v>4</v>
      </c>
      <c r="M480" s="6">
        <f>IFNA(VLOOKUP(F480,Promocodes!A:B,2,0),"")</f>
        <v>4</v>
      </c>
      <c r="N480" s="3" t="str">
        <f>IFNA(VLOOKUP(M480,Promocodes!G:H,2,0),"")</f>
        <v>Посты в Telegram</v>
      </c>
      <c r="O480" s="3" t="str">
        <f>IFNA(VLOOKUP(D480,Price!$E$2:$F$4,2,0),"")</f>
        <v/>
      </c>
      <c r="P480" s="7" t="str">
        <f t="shared" si="4"/>
        <v>с промо</v>
      </c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ht="15.75" customHeight="1">
      <c r="A481" s="3">
        <v>3799.0</v>
      </c>
      <c r="B481" s="1" t="s">
        <v>16</v>
      </c>
      <c r="C481" s="1" t="s">
        <v>17</v>
      </c>
      <c r="D481" s="1" t="s">
        <v>24</v>
      </c>
      <c r="E481" s="2">
        <v>44330.0</v>
      </c>
      <c r="F481" s="3" t="s">
        <v>115</v>
      </c>
      <c r="G481" s="5">
        <v>4500.0</v>
      </c>
      <c r="H481" s="3">
        <f>IFNA(VLOOKUP(F481,Promocodes!A:E,4,0),"")</f>
        <v>0.5</v>
      </c>
      <c r="I481" s="3">
        <f t="shared" si="1"/>
        <v>22.5</v>
      </c>
      <c r="J481" s="5">
        <f t="shared" si="2"/>
        <v>4477.5</v>
      </c>
      <c r="K481" s="3" t="str">
        <f>IFNA(VLOOKUP(D481,Price!$A$2:$C$18,3,0),"")</f>
        <v>услуга</v>
      </c>
      <c r="L481" s="6">
        <f t="shared" si="3"/>
        <v>5</v>
      </c>
      <c r="M481" s="6">
        <f>IFNA(VLOOKUP(F481,Promocodes!A:B,2,0),"")</f>
        <v>4</v>
      </c>
      <c r="N481" s="3" t="str">
        <f>IFNA(VLOOKUP(M481,Promocodes!G:H,2,0),"")</f>
        <v>Посты в Telegram</v>
      </c>
      <c r="O481" s="3" t="str">
        <f>IFNA(VLOOKUP(D481,Price!$E$2:$F$4,2,0),"")</f>
        <v/>
      </c>
      <c r="P481" s="7" t="str">
        <f t="shared" si="4"/>
        <v>с промо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ht="15.75" customHeight="1">
      <c r="A482" s="3">
        <v>4806.0</v>
      </c>
      <c r="B482" s="1" t="s">
        <v>16</v>
      </c>
      <c r="C482" s="1" t="s">
        <v>17</v>
      </c>
      <c r="D482" s="1" t="s">
        <v>24</v>
      </c>
      <c r="E482" s="2">
        <v>44365.0</v>
      </c>
      <c r="F482" s="8" t="s">
        <v>115</v>
      </c>
      <c r="G482" s="5">
        <v>4500.0</v>
      </c>
      <c r="H482" s="3">
        <f>IFNA(VLOOKUP(F482,Promocodes!A:E,4,0),"")</f>
        <v>0.5</v>
      </c>
      <c r="I482" s="3">
        <f t="shared" si="1"/>
        <v>22.5</v>
      </c>
      <c r="J482" s="5">
        <f t="shared" si="2"/>
        <v>4477.5</v>
      </c>
      <c r="K482" s="3" t="str">
        <f>IFNA(VLOOKUP(D482,Price!$A$2:$C$18,3,0),"")</f>
        <v>услуга</v>
      </c>
      <c r="L482" s="6">
        <f t="shared" si="3"/>
        <v>6</v>
      </c>
      <c r="M482" s="6">
        <f>IFNA(VLOOKUP(F482,Promocodes!A:B,2,0),"")</f>
        <v>4</v>
      </c>
      <c r="N482" s="3" t="str">
        <f>IFNA(VLOOKUP(M482,Promocodes!G:H,2,0),"")</f>
        <v>Посты в Telegram</v>
      </c>
      <c r="O482" s="3" t="str">
        <f>IFNA(VLOOKUP(D482,Price!$E$2:$F$4,2,0),"")</f>
        <v/>
      </c>
      <c r="P482" s="7" t="str">
        <f t="shared" si="4"/>
        <v>с промо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ht="15.75" customHeight="1">
      <c r="A483" s="3">
        <v>265.0</v>
      </c>
      <c r="B483" s="1" t="s">
        <v>16</v>
      </c>
      <c r="C483" s="1" t="s">
        <v>17</v>
      </c>
      <c r="D483" s="1" t="s">
        <v>24</v>
      </c>
      <c r="E483" s="2">
        <v>44206.0</v>
      </c>
      <c r="F483" s="3" t="s">
        <v>116</v>
      </c>
      <c r="G483" s="5">
        <v>4500.0</v>
      </c>
      <c r="H483" s="3">
        <f>IFNA(VLOOKUP(F483,Promocodes!A:E,4,0),"")</f>
        <v>0.5</v>
      </c>
      <c r="I483" s="3">
        <f t="shared" si="1"/>
        <v>22.5</v>
      </c>
      <c r="J483" s="5">
        <f t="shared" si="2"/>
        <v>4477.5</v>
      </c>
      <c r="K483" s="3" t="str">
        <f>IFNA(VLOOKUP(D483,Price!$A$2:$C$18,3,0),"")</f>
        <v>услуга</v>
      </c>
      <c r="L483" s="6">
        <f t="shared" si="3"/>
        <v>1</v>
      </c>
      <c r="M483" s="6">
        <f>IFNA(VLOOKUP(F483,Promocodes!A:B,2,0),"")</f>
        <v>4</v>
      </c>
      <c r="N483" s="3" t="str">
        <f>IFNA(VLOOKUP(M483,Promocodes!G:H,2,0),"")</f>
        <v>Посты в Telegram</v>
      </c>
      <c r="O483" s="3" t="str">
        <f>IFNA(VLOOKUP(D483,Price!$E$2:$F$4,2,0),"")</f>
        <v/>
      </c>
      <c r="P483" s="7" t="str">
        <f t="shared" si="4"/>
        <v>с промо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ht="15.75" customHeight="1">
      <c r="A484" s="3">
        <v>1331.0</v>
      </c>
      <c r="B484" s="1" t="s">
        <v>16</v>
      </c>
      <c r="C484" s="1" t="s">
        <v>17</v>
      </c>
      <c r="D484" s="1" t="s">
        <v>23</v>
      </c>
      <c r="E484" s="2">
        <v>44242.0</v>
      </c>
      <c r="F484" s="3" t="s">
        <v>116</v>
      </c>
      <c r="G484" s="5">
        <v>5500.0</v>
      </c>
      <c r="H484" s="3">
        <f>IFNA(VLOOKUP(F484,Promocodes!A:E,4,0),"")</f>
        <v>0.5</v>
      </c>
      <c r="I484" s="3">
        <f t="shared" si="1"/>
        <v>27.5</v>
      </c>
      <c r="J484" s="5">
        <f t="shared" si="2"/>
        <v>5472.5</v>
      </c>
      <c r="K484" s="3" t="str">
        <f>IFNA(VLOOKUP(D484,Price!$A$2:$C$18,3,0),"")</f>
        <v>услуга</v>
      </c>
      <c r="L484" s="6">
        <f t="shared" si="3"/>
        <v>2</v>
      </c>
      <c r="M484" s="6">
        <f>IFNA(VLOOKUP(F484,Promocodes!A:B,2,0),"")</f>
        <v>4</v>
      </c>
      <c r="N484" s="3" t="str">
        <f>IFNA(VLOOKUP(M484,Promocodes!G:H,2,0),"")</f>
        <v>Посты в Telegram</v>
      </c>
      <c r="O484" s="3" t="str">
        <f>IFNA(VLOOKUP(D484,Price!$E$2:$F$4,2,0),"")</f>
        <v/>
      </c>
      <c r="P484" s="7" t="str">
        <f t="shared" si="4"/>
        <v>с промо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ht="15.75" customHeight="1">
      <c r="A485" s="3">
        <v>2288.0</v>
      </c>
      <c r="B485" s="1" t="s">
        <v>16</v>
      </c>
      <c r="C485" s="1" t="s">
        <v>17</v>
      </c>
      <c r="D485" s="1" t="s">
        <v>21</v>
      </c>
      <c r="E485" s="2">
        <v>44274.0</v>
      </c>
      <c r="F485" s="3" t="s">
        <v>116</v>
      </c>
      <c r="G485" s="5">
        <v>3500.0</v>
      </c>
      <c r="H485" s="3">
        <f>IFNA(VLOOKUP(F485,Promocodes!A:E,4,0),"")</f>
        <v>0.5</v>
      </c>
      <c r="I485" s="3">
        <f t="shared" si="1"/>
        <v>17.5</v>
      </c>
      <c r="J485" s="5">
        <f t="shared" si="2"/>
        <v>3482.5</v>
      </c>
      <c r="K485" s="3" t="str">
        <f>IFNA(VLOOKUP(D485,Price!$A$2:$C$18,3,0),"")</f>
        <v>услуга</v>
      </c>
      <c r="L485" s="6">
        <f t="shared" si="3"/>
        <v>3</v>
      </c>
      <c r="M485" s="6">
        <f>IFNA(VLOOKUP(F485,Promocodes!A:B,2,0),"")</f>
        <v>4</v>
      </c>
      <c r="N485" s="3" t="str">
        <f>IFNA(VLOOKUP(M485,Promocodes!G:H,2,0),"")</f>
        <v>Посты в Telegram</v>
      </c>
      <c r="O485" s="3" t="str">
        <f>IFNA(VLOOKUP(D485,Price!$E$2:$F$4,2,0),"")</f>
        <v/>
      </c>
      <c r="P485" s="7" t="str">
        <f t="shared" si="4"/>
        <v>с промо</v>
      </c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ht="15.75" customHeight="1">
      <c r="A486" s="3">
        <v>3029.0</v>
      </c>
      <c r="B486" s="1" t="s">
        <v>16</v>
      </c>
      <c r="C486" s="1" t="s">
        <v>17</v>
      </c>
      <c r="D486" s="1" t="s">
        <v>21</v>
      </c>
      <c r="E486" s="2">
        <v>44300.0</v>
      </c>
      <c r="F486" s="3" t="s">
        <v>116</v>
      </c>
      <c r="G486" s="5">
        <v>3500.0</v>
      </c>
      <c r="H486" s="3">
        <f>IFNA(VLOOKUP(F486,Promocodes!A:E,4,0),"")</f>
        <v>0.5</v>
      </c>
      <c r="I486" s="3">
        <f t="shared" si="1"/>
        <v>17.5</v>
      </c>
      <c r="J486" s="5">
        <f t="shared" si="2"/>
        <v>3482.5</v>
      </c>
      <c r="K486" s="3" t="str">
        <f>IFNA(VLOOKUP(D486,Price!$A$2:$C$18,3,0),"")</f>
        <v>услуга</v>
      </c>
      <c r="L486" s="6">
        <f t="shared" si="3"/>
        <v>4</v>
      </c>
      <c r="M486" s="6">
        <f>IFNA(VLOOKUP(F486,Promocodes!A:B,2,0),"")</f>
        <v>4</v>
      </c>
      <c r="N486" s="3" t="str">
        <f>IFNA(VLOOKUP(M486,Promocodes!G:H,2,0),"")</f>
        <v>Посты в Telegram</v>
      </c>
      <c r="O486" s="3" t="str">
        <f>IFNA(VLOOKUP(D486,Price!$E$2:$F$4,2,0),"")</f>
        <v/>
      </c>
      <c r="P486" s="7" t="str">
        <f t="shared" si="4"/>
        <v>с промо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ht="15.75" customHeight="1">
      <c r="A487" s="3">
        <v>3584.0</v>
      </c>
      <c r="B487" s="1" t="s">
        <v>16</v>
      </c>
      <c r="C487" s="1" t="s">
        <v>17</v>
      </c>
      <c r="D487" s="1" t="s">
        <v>25</v>
      </c>
      <c r="E487" s="2">
        <v>44322.0</v>
      </c>
      <c r="F487" s="3" t="s">
        <v>116</v>
      </c>
      <c r="G487" s="5">
        <v>300.0</v>
      </c>
      <c r="H487" s="3">
        <f>IFNA(VLOOKUP(F487,Promocodes!A:E,4,0),"")</f>
        <v>0.5</v>
      </c>
      <c r="I487" s="3">
        <f t="shared" si="1"/>
        <v>1.5</v>
      </c>
      <c r="J487" s="5">
        <f t="shared" si="2"/>
        <v>298.5</v>
      </c>
      <c r="K487" s="3" t="str">
        <f>IFNA(VLOOKUP(D487,Price!$A$2:$C$18,3,0),"")</f>
        <v>товар</v>
      </c>
      <c r="L487" s="6">
        <f t="shared" si="3"/>
        <v>5</v>
      </c>
      <c r="M487" s="6">
        <f>IFNA(VLOOKUP(F487,Promocodes!A:B,2,0),"")</f>
        <v>4</v>
      </c>
      <c r="N487" s="3" t="str">
        <f>IFNA(VLOOKUP(M487,Promocodes!G:H,2,0),"")</f>
        <v>Посты в Telegram</v>
      </c>
      <c r="O487" s="3">
        <f>IFNA(VLOOKUP(D487,Price!$E$2:$F$4,2,0),"")</f>
        <v>150</v>
      </c>
      <c r="P487" s="7" t="str">
        <f t="shared" si="4"/>
        <v>с промо</v>
      </c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ht="15.75" customHeight="1">
      <c r="A488" s="3">
        <v>4213.0</v>
      </c>
      <c r="B488" s="1" t="s">
        <v>16</v>
      </c>
      <c r="C488" s="1" t="s">
        <v>17</v>
      </c>
      <c r="D488" s="1" t="s">
        <v>21</v>
      </c>
      <c r="E488" s="2">
        <v>44346.0</v>
      </c>
      <c r="F488" s="3" t="s">
        <v>116</v>
      </c>
      <c r="G488" s="5">
        <v>3500.0</v>
      </c>
      <c r="H488" s="3">
        <f>IFNA(VLOOKUP(F488,Promocodes!A:E,4,0),"")</f>
        <v>0.5</v>
      </c>
      <c r="I488" s="3">
        <f t="shared" si="1"/>
        <v>17.5</v>
      </c>
      <c r="J488" s="5">
        <f t="shared" si="2"/>
        <v>3482.5</v>
      </c>
      <c r="K488" s="3" t="str">
        <f>IFNA(VLOOKUP(D488,Price!$A$2:$C$18,3,0),"")</f>
        <v>услуга</v>
      </c>
      <c r="L488" s="6">
        <f t="shared" si="3"/>
        <v>5</v>
      </c>
      <c r="M488" s="6">
        <f>IFNA(VLOOKUP(F488,Promocodes!A:B,2,0),"")</f>
        <v>4</v>
      </c>
      <c r="N488" s="3" t="str">
        <f>IFNA(VLOOKUP(M488,Promocodes!G:H,2,0),"")</f>
        <v>Посты в Telegram</v>
      </c>
      <c r="O488" s="3" t="str">
        <f>IFNA(VLOOKUP(D488,Price!$E$2:$F$4,2,0),"")</f>
        <v/>
      </c>
      <c r="P488" s="7" t="str">
        <f t="shared" si="4"/>
        <v>с промо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ht="15.75" customHeight="1">
      <c r="A489" s="3">
        <v>4569.0</v>
      </c>
      <c r="B489" s="1" t="s">
        <v>16</v>
      </c>
      <c r="C489" s="1" t="s">
        <v>17</v>
      </c>
      <c r="D489" s="1" t="s">
        <v>24</v>
      </c>
      <c r="E489" s="2">
        <v>44358.0</v>
      </c>
      <c r="F489" s="8" t="s">
        <v>116</v>
      </c>
      <c r="G489" s="5">
        <v>4500.0</v>
      </c>
      <c r="H489" s="3">
        <f>IFNA(VLOOKUP(F489,Promocodes!A:E,4,0),"")</f>
        <v>0.5</v>
      </c>
      <c r="I489" s="3">
        <f t="shared" si="1"/>
        <v>22.5</v>
      </c>
      <c r="J489" s="5">
        <f t="shared" si="2"/>
        <v>4477.5</v>
      </c>
      <c r="K489" s="3" t="str">
        <f>IFNA(VLOOKUP(D489,Price!$A$2:$C$18,3,0),"")</f>
        <v>услуга</v>
      </c>
      <c r="L489" s="6">
        <f t="shared" si="3"/>
        <v>6</v>
      </c>
      <c r="M489" s="6">
        <f>IFNA(VLOOKUP(F489,Promocodes!A:B,2,0),"")</f>
        <v>4</v>
      </c>
      <c r="N489" s="3" t="str">
        <f>IFNA(VLOOKUP(M489,Promocodes!G:H,2,0),"")</f>
        <v>Посты в Telegram</v>
      </c>
      <c r="O489" s="3" t="str">
        <f>IFNA(VLOOKUP(D489,Price!$E$2:$F$4,2,0),"")</f>
        <v/>
      </c>
      <c r="P489" s="7" t="str">
        <f t="shared" si="4"/>
        <v>с промо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ht="15.75" customHeight="1">
      <c r="A490" s="3">
        <v>1060.0</v>
      </c>
      <c r="B490" s="1" t="s">
        <v>16</v>
      </c>
      <c r="C490" s="1" t="s">
        <v>22</v>
      </c>
      <c r="D490" s="1" t="s">
        <v>25</v>
      </c>
      <c r="E490" s="2">
        <v>44234.0</v>
      </c>
      <c r="F490" s="3" t="s">
        <v>117</v>
      </c>
      <c r="G490" s="5">
        <v>300.0</v>
      </c>
      <c r="H490" s="3">
        <f>IFNA(VLOOKUP(F490,Promocodes!A:E,4,0),"")</f>
        <v>5</v>
      </c>
      <c r="I490" s="3">
        <f t="shared" si="1"/>
        <v>15</v>
      </c>
      <c r="J490" s="5">
        <f t="shared" si="2"/>
        <v>285</v>
      </c>
      <c r="K490" s="3" t="str">
        <f>IFNA(VLOOKUP(D490,Price!$A$2:$C$18,3,0),"")</f>
        <v>товар</v>
      </c>
      <c r="L490" s="6">
        <f t="shared" si="3"/>
        <v>2</v>
      </c>
      <c r="M490" s="6">
        <f>IFNA(VLOOKUP(F490,Promocodes!A:B,2,0),"")</f>
        <v>3</v>
      </c>
      <c r="N490" s="3" t="str">
        <f>IFNA(VLOOKUP(M490,Promocodes!G:H,2,0),"")</f>
        <v>Поисковые запросы в Яндексе</v>
      </c>
      <c r="O490" s="3">
        <f>IFNA(VLOOKUP(D490,Price!$E$2:$F$4,2,0),"")</f>
        <v>150</v>
      </c>
      <c r="P490" s="7" t="str">
        <f t="shared" si="4"/>
        <v>с промо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ht="15.75" customHeight="1">
      <c r="A491" s="3">
        <v>1962.0</v>
      </c>
      <c r="B491" s="1" t="s">
        <v>16</v>
      </c>
      <c r="C491" s="1" t="s">
        <v>17</v>
      </c>
      <c r="D491" s="1" t="s">
        <v>21</v>
      </c>
      <c r="E491" s="2">
        <v>44263.0</v>
      </c>
      <c r="F491" s="3" t="s">
        <v>117</v>
      </c>
      <c r="G491" s="5">
        <v>3500.0</v>
      </c>
      <c r="H491" s="3">
        <f>IFNA(VLOOKUP(F491,Promocodes!A:E,4,0),"")</f>
        <v>5</v>
      </c>
      <c r="I491" s="3">
        <f t="shared" si="1"/>
        <v>175</v>
      </c>
      <c r="J491" s="5">
        <f t="shared" si="2"/>
        <v>3325</v>
      </c>
      <c r="K491" s="3" t="str">
        <f>IFNA(VLOOKUP(D491,Price!$A$2:$C$18,3,0),"")</f>
        <v>услуга</v>
      </c>
      <c r="L491" s="6">
        <f t="shared" si="3"/>
        <v>3</v>
      </c>
      <c r="M491" s="6">
        <f>IFNA(VLOOKUP(F491,Promocodes!A:B,2,0),"")</f>
        <v>3</v>
      </c>
      <c r="N491" s="3" t="str">
        <f>IFNA(VLOOKUP(M491,Promocodes!G:H,2,0),"")</f>
        <v>Поисковые запросы в Яндексе</v>
      </c>
      <c r="O491" s="3" t="str">
        <f>IFNA(VLOOKUP(D491,Price!$E$2:$F$4,2,0),"")</f>
        <v/>
      </c>
      <c r="P491" s="7" t="str">
        <f t="shared" si="4"/>
        <v>с промо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ht="15.75" customHeight="1">
      <c r="A492" s="3">
        <v>2703.0</v>
      </c>
      <c r="B492" s="1" t="s">
        <v>16</v>
      </c>
      <c r="C492" s="1" t="s">
        <v>17</v>
      </c>
      <c r="D492" s="1" t="s">
        <v>21</v>
      </c>
      <c r="E492" s="2">
        <v>44288.0</v>
      </c>
      <c r="F492" s="3" t="s">
        <v>117</v>
      </c>
      <c r="G492" s="5">
        <v>3500.0</v>
      </c>
      <c r="H492" s="3">
        <f>IFNA(VLOOKUP(F492,Promocodes!A:E,4,0),"")</f>
        <v>5</v>
      </c>
      <c r="I492" s="3">
        <f t="shared" si="1"/>
        <v>175</v>
      </c>
      <c r="J492" s="5">
        <f t="shared" si="2"/>
        <v>3325</v>
      </c>
      <c r="K492" s="3" t="str">
        <f>IFNA(VLOOKUP(D492,Price!$A$2:$C$18,3,0),"")</f>
        <v>услуга</v>
      </c>
      <c r="L492" s="6">
        <f t="shared" si="3"/>
        <v>4</v>
      </c>
      <c r="M492" s="6">
        <f>IFNA(VLOOKUP(F492,Promocodes!A:B,2,0),"")</f>
        <v>3</v>
      </c>
      <c r="N492" s="3" t="str">
        <f>IFNA(VLOOKUP(M492,Promocodes!G:H,2,0),"")</f>
        <v>Поисковые запросы в Яндексе</v>
      </c>
      <c r="O492" s="3" t="str">
        <f>IFNA(VLOOKUP(D492,Price!$E$2:$F$4,2,0),"")</f>
        <v/>
      </c>
      <c r="P492" s="7" t="str">
        <f t="shared" si="4"/>
        <v>с промо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ht="15.75" customHeight="1">
      <c r="A493" s="3">
        <v>4008.0</v>
      </c>
      <c r="B493" s="1" t="s">
        <v>16</v>
      </c>
      <c r="C493" s="1" t="s">
        <v>17</v>
      </c>
      <c r="D493" s="1" t="s">
        <v>21</v>
      </c>
      <c r="E493" s="2">
        <v>44338.0</v>
      </c>
      <c r="F493" s="3" t="s">
        <v>117</v>
      </c>
      <c r="G493" s="5">
        <v>3500.0</v>
      </c>
      <c r="H493" s="3">
        <f>IFNA(VLOOKUP(F493,Promocodes!A:E,4,0),"")</f>
        <v>5</v>
      </c>
      <c r="I493" s="3">
        <f t="shared" si="1"/>
        <v>175</v>
      </c>
      <c r="J493" s="5">
        <f t="shared" si="2"/>
        <v>3325</v>
      </c>
      <c r="K493" s="3" t="str">
        <f>IFNA(VLOOKUP(D493,Price!$A$2:$C$18,3,0),"")</f>
        <v>услуга</v>
      </c>
      <c r="L493" s="6">
        <f t="shared" si="3"/>
        <v>5</v>
      </c>
      <c r="M493" s="6">
        <f>IFNA(VLOOKUP(F493,Promocodes!A:B,2,0),"")</f>
        <v>3</v>
      </c>
      <c r="N493" s="3" t="str">
        <f>IFNA(VLOOKUP(M493,Promocodes!G:H,2,0),"")</f>
        <v>Поисковые запросы в Яндексе</v>
      </c>
      <c r="O493" s="3" t="str">
        <f>IFNA(VLOOKUP(D493,Price!$E$2:$F$4,2,0),"")</f>
        <v/>
      </c>
      <c r="P493" s="7" t="str">
        <f t="shared" si="4"/>
        <v>с промо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ht="15.75" customHeight="1">
      <c r="A494" s="3">
        <v>759.0</v>
      </c>
      <c r="B494" s="1" t="s">
        <v>16</v>
      </c>
      <c r="C494" s="1" t="s">
        <v>22</v>
      </c>
      <c r="D494" s="1" t="s">
        <v>23</v>
      </c>
      <c r="E494" s="2">
        <v>44224.0</v>
      </c>
      <c r="F494" s="3" t="s">
        <v>118</v>
      </c>
      <c r="G494" s="5">
        <v>5500.0</v>
      </c>
      <c r="H494" s="3">
        <f>IFNA(VLOOKUP(F494,Promocodes!A:E,4,0),"")</f>
        <v>10</v>
      </c>
      <c r="I494" s="3">
        <f t="shared" si="1"/>
        <v>550</v>
      </c>
      <c r="J494" s="5">
        <f t="shared" si="2"/>
        <v>4950</v>
      </c>
      <c r="K494" s="3" t="str">
        <f>IFNA(VLOOKUP(D494,Price!$A$2:$C$18,3,0),"")</f>
        <v>услуга</v>
      </c>
      <c r="L494" s="6">
        <f t="shared" si="3"/>
        <v>1</v>
      </c>
      <c r="M494" s="6">
        <f>IFNA(VLOOKUP(F494,Promocodes!A:B,2,0),"")</f>
        <v>2</v>
      </c>
      <c r="N494" s="3" t="str">
        <f>IFNA(VLOOKUP(M494,Promocodes!G:H,2,0),"")</f>
        <v>Поисковые запросы в Гугле</v>
      </c>
      <c r="O494" s="3" t="str">
        <f>IFNA(VLOOKUP(D494,Price!$E$2:$F$4,2,0),"")</f>
        <v/>
      </c>
      <c r="P494" s="7" t="str">
        <f t="shared" si="4"/>
        <v>с промо</v>
      </c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ht="15.75" customHeight="1">
      <c r="A495" s="3">
        <v>1783.0</v>
      </c>
      <c r="B495" s="1" t="s">
        <v>16</v>
      </c>
      <c r="C495" s="1" t="s">
        <v>22</v>
      </c>
      <c r="D495" s="1" t="s">
        <v>18</v>
      </c>
      <c r="E495" s="2">
        <v>44257.0</v>
      </c>
      <c r="F495" s="3" t="s">
        <v>118</v>
      </c>
      <c r="G495" s="5">
        <v>1000.0</v>
      </c>
      <c r="H495" s="3">
        <f>IFNA(VLOOKUP(F495,Promocodes!A:E,4,0),"")</f>
        <v>10</v>
      </c>
      <c r="I495" s="3">
        <f t="shared" si="1"/>
        <v>100</v>
      </c>
      <c r="J495" s="5">
        <f t="shared" si="2"/>
        <v>900</v>
      </c>
      <c r="K495" s="3" t="str">
        <f>IFNA(VLOOKUP(D495,Price!$A$2:$C$18,3,0),"")</f>
        <v>товар</v>
      </c>
      <c r="L495" s="6">
        <f t="shared" si="3"/>
        <v>3</v>
      </c>
      <c r="M495" s="6">
        <f>IFNA(VLOOKUP(F495,Promocodes!A:B,2,0),"")</f>
        <v>2</v>
      </c>
      <c r="N495" s="3" t="str">
        <f>IFNA(VLOOKUP(M495,Promocodes!G:H,2,0),"")</f>
        <v>Поисковые запросы в Гугле</v>
      </c>
      <c r="O495" s="3">
        <f>IFNA(VLOOKUP(D495,Price!$E$2:$F$4,2,0),"")</f>
        <v>500</v>
      </c>
      <c r="P495" s="7" t="str">
        <f t="shared" si="4"/>
        <v>с промо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ht="15.75" customHeight="1">
      <c r="A496" s="3">
        <v>4992.0</v>
      </c>
      <c r="B496" s="1" t="s">
        <v>16</v>
      </c>
      <c r="C496" s="1" t="s">
        <v>17</v>
      </c>
      <c r="D496" s="1" t="s">
        <v>24</v>
      </c>
      <c r="E496" s="2">
        <v>44372.0</v>
      </c>
      <c r="F496" s="8" t="s">
        <v>118</v>
      </c>
      <c r="G496" s="5">
        <v>4500.0</v>
      </c>
      <c r="H496" s="3">
        <f>IFNA(VLOOKUP(F496,Promocodes!A:E,4,0),"")</f>
        <v>10</v>
      </c>
      <c r="I496" s="3">
        <f t="shared" si="1"/>
        <v>450</v>
      </c>
      <c r="J496" s="5">
        <f t="shared" si="2"/>
        <v>4050</v>
      </c>
      <c r="K496" s="3" t="str">
        <f>IFNA(VLOOKUP(D496,Price!$A$2:$C$18,3,0),"")</f>
        <v>услуга</v>
      </c>
      <c r="L496" s="6">
        <f t="shared" si="3"/>
        <v>6</v>
      </c>
      <c r="M496" s="6">
        <f>IFNA(VLOOKUP(F496,Promocodes!A:B,2,0),"")</f>
        <v>2</v>
      </c>
      <c r="N496" s="3" t="str">
        <f>IFNA(VLOOKUP(M496,Promocodes!G:H,2,0),"")</f>
        <v>Поисковые запросы в Гугле</v>
      </c>
      <c r="O496" s="3" t="str">
        <f>IFNA(VLOOKUP(D496,Price!$E$2:$F$4,2,0),"")</f>
        <v/>
      </c>
      <c r="P496" s="7" t="str">
        <f t="shared" si="4"/>
        <v>с промо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ht="15.75" customHeight="1">
      <c r="A497" s="3">
        <v>207.0</v>
      </c>
      <c r="B497" s="1" t="s">
        <v>16</v>
      </c>
      <c r="C497" s="1" t="s">
        <v>17</v>
      </c>
      <c r="D497" s="1" t="s">
        <v>23</v>
      </c>
      <c r="E497" s="2">
        <v>44204.0</v>
      </c>
      <c r="F497" s="3" t="s">
        <v>119</v>
      </c>
      <c r="G497" s="5">
        <v>5500.0</v>
      </c>
      <c r="H497" s="3">
        <f>IFNA(VLOOKUP(F497,Promocodes!A:E,4,0),"")</f>
        <v>0.1</v>
      </c>
      <c r="I497" s="3">
        <f t="shared" si="1"/>
        <v>5.5</v>
      </c>
      <c r="J497" s="5">
        <f t="shared" si="2"/>
        <v>5494.5</v>
      </c>
      <c r="K497" s="3" t="str">
        <f>IFNA(VLOOKUP(D497,Price!$A$2:$C$18,3,0),"")</f>
        <v>услуга</v>
      </c>
      <c r="L497" s="6">
        <f t="shared" si="3"/>
        <v>1</v>
      </c>
      <c r="M497" s="6">
        <f>IFNA(VLOOKUP(F497,Promocodes!A:B,2,0),"")</f>
        <v>1</v>
      </c>
      <c r="N497" s="3" t="str">
        <f>IFNA(VLOOKUP(M497,Promocodes!G:H,2,0),"")</f>
        <v>Обещаем скидки</v>
      </c>
      <c r="O497" s="3" t="str">
        <f>IFNA(VLOOKUP(D497,Price!$E$2:$F$4,2,0),"")</f>
        <v/>
      </c>
      <c r="P497" s="7" t="str">
        <f t="shared" si="4"/>
        <v>с промо</v>
      </c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ht="15.75" customHeight="1">
      <c r="A498" s="3">
        <v>1240.0</v>
      </c>
      <c r="B498" s="1" t="s">
        <v>16</v>
      </c>
      <c r="C498" s="1" t="s">
        <v>22</v>
      </c>
      <c r="D498" s="1" t="s">
        <v>24</v>
      </c>
      <c r="E498" s="2">
        <v>44239.0</v>
      </c>
      <c r="F498" s="3" t="s">
        <v>119</v>
      </c>
      <c r="G498" s="5">
        <v>4500.0</v>
      </c>
      <c r="H498" s="3">
        <f>IFNA(VLOOKUP(F498,Promocodes!A:E,4,0),"")</f>
        <v>0.1</v>
      </c>
      <c r="I498" s="3">
        <f t="shared" si="1"/>
        <v>4.5</v>
      </c>
      <c r="J498" s="5">
        <f t="shared" si="2"/>
        <v>4495.5</v>
      </c>
      <c r="K498" s="3" t="str">
        <f>IFNA(VLOOKUP(D498,Price!$A$2:$C$18,3,0),"")</f>
        <v>услуга</v>
      </c>
      <c r="L498" s="6">
        <f t="shared" si="3"/>
        <v>2</v>
      </c>
      <c r="M498" s="6">
        <f>IFNA(VLOOKUP(F498,Promocodes!A:B,2,0),"")</f>
        <v>1</v>
      </c>
      <c r="N498" s="3" t="str">
        <f>IFNA(VLOOKUP(M498,Promocodes!G:H,2,0),"")</f>
        <v>Обещаем скидки</v>
      </c>
      <c r="O498" s="3" t="str">
        <f>IFNA(VLOOKUP(D498,Price!$E$2:$F$4,2,0),"")</f>
        <v/>
      </c>
      <c r="P498" s="7" t="str">
        <f t="shared" si="4"/>
        <v>с промо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ht="15.75" customHeight="1">
      <c r="A499" s="3">
        <v>2179.0</v>
      </c>
      <c r="B499" s="1" t="s">
        <v>16</v>
      </c>
      <c r="C499" s="1" t="s">
        <v>17</v>
      </c>
      <c r="D499" s="1" t="s">
        <v>24</v>
      </c>
      <c r="E499" s="2">
        <v>44270.0</v>
      </c>
      <c r="F499" s="3" t="s">
        <v>119</v>
      </c>
      <c r="G499" s="5">
        <v>4500.0</v>
      </c>
      <c r="H499" s="3">
        <f>IFNA(VLOOKUP(F499,Promocodes!A:E,4,0),"")</f>
        <v>0.1</v>
      </c>
      <c r="I499" s="3">
        <f t="shared" si="1"/>
        <v>4.5</v>
      </c>
      <c r="J499" s="5">
        <f t="shared" si="2"/>
        <v>4495.5</v>
      </c>
      <c r="K499" s="3" t="str">
        <f>IFNA(VLOOKUP(D499,Price!$A$2:$C$18,3,0),"")</f>
        <v>услуга</v>
      </c>
      <c r="L499" s="6">
        <f t="shared" si="3"/>
        <v>3</v>
      </c>
      <c r="M499" s="6">
        <f>IFNA(VLOOKUP(F499,Promocodes!A:B,2,0),"")</f>
        <v>1</v>
      </c>
      <c r="N499" s="3" t="str">
        <f>IFNA(VLOOKUP(M499,Promocodes!G:H,2,0),"")</f>
        <v>Обещаем скидки</v>
      </c>
      <c r="O499" s="3" t="str">
        <f>IFNA(VLOOKUP(D499,Price!$E$2:$F$4,2,0),"")</f>
        <v/>
      </c>
      <c r="P499" s="7" t="str">
        <f t="shared" si="4"/>
        <v>с промо</v>
      </c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ht="15.75" customHeight="1">
      <c r="A500" s="3">
        <v>2920.0</v>
      </c>
      <c r="B500" s="1" t="s">
        <v>16</v>
      </c>
      <c r="C500" s="1" t="s">
        <v>17</v>
      </c>
      <c r="D500" s="1" t="s">
        <v>24</v>
      </c>
      <c r="E500" s="2">
        <v>44296.0</v>
      </c>
      <c r="F500" s="3" t="s">
        <v>119</v>
      </c>
      <c r="G500" s="5">
        <v>4500.0</v>
      </c>
      <c r="H500" s="3">
        <f>IFNA(VLOOKUP(F500,Promocodes!A:E,4,0),"")</f>
        <v>0.1</v>
      </c>
      <c r="I500" s="3">
        <f t="shared" si="1"/>
        <v>4.5</v>
      </c>
      <c r="J500" s="5">
        <f t="shared" si="2"/>
        <v>4495.5</v>
      </c>
      <c r="K500" s="3" t="str">
        <f>IFNA(VLOOKUP(D500,Price!$A$2:$C$18,3,0),"")</f>
        <v>услуга</v>
      </c>
      <c r="L500" s="6">
        <f t="shared" si="3"/>
        <v>4</v>
      </c>
      <c r="M500" s="6">
        <f>IFNA(VLOOKUP(F500,Promocodes!A:B,2,0),"")</f>
        <v>1</v>
      </c>
      <c r="N500" s="3" t="str">
        <f>IFNA(VLOOKUP(M500,Promocodes!G:H,2,0),"")</f>
        <v>Обещаем скидки</v>
      </c>
      <c r="O500" s="3" t="str">
        <f>IFNA(VLOOKUP(D500,Price!$E$2:$F$4,2,0),"")</f>
        <v/>
      </c>
      <c r="P500" s="7" t="str">
        <f t="shared" si="4"/>
        <v>с промо</v>
      </c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ht="15.75" customHeight="1">
      <c r="A501" s="3">
        <v>4141.0</v>
      </c>
      <c r="B501" s="1" t="s">
        <v>16</v>
      </c>
      <c r="C501" s="1" t="s">
        <v>17</v>
      </c>
      <c r="D501" s="1" t="s">
        <v>24</v>
      </c>
      <c r="E501" s="2">
        <v>44343.0</v>
      </c>
      <c r="F501" s="3" t="s">
        <v>119</v>
      </c>
      <c r="G501" s="5">
        <v>4500.0</v>
      </c>
      <c r="H501" s="3">
        <f>IFNA(VLOOKUP(F501,Promocodes!A:E,4,0),"")</f>
        <v>0.1</v>
      </c>
      <c r="I501" s="3">
        <f t="shared" si="1"/>
        <v>4.5</v>
      </c>
      <c r="J501" s="5">
        <f t="shared" si="2"/>
        <v>4495.5</v>
      </c>
      <c r="K501" s="3" t="str">
        <f>IFNA(VLOOKUP(D501,Price!$A$2:$C$18,3,0),"")</f>
        <v>услуга</v>
      </c>
      <c r="L501" s="6">
        <f t="shared" si="3"/>
        <v>5</v>
      </c>
      <c r="M501" s="6">
        <f>IFNA(VLOOKUP(F501,Promocodes!A:B,2,0),"")</f>
        <v>1</v>
      </c>
      <c r="N501" s="3" t="str">
        <f>IFNA(VLOOKUP(M501,Promocodes!G:H,2,0),"")</f>
        <v>Обещаем скидки</v>
      </c>
      <c r="O501" s="3" t="str">
        <f>IFNA(VLOOKUP(D501,Price!$E$2:$F$4,2,0),"")</f>
        <v/>
      </c>
      <c r="P501" s="7" t="str">
        <f t="shared" si="4"/>
        <v>с промо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ht="15.75" customHeight="1">
      <c r="A502" s="3">
        <v>4487.0</v>
      </c>
      <c r="B502" s="1" t="s">
        <v>16</v>
      </c>
      <c r="C502" s="1" t="s">
        <v>17</v>
      </c>
      <c r="D502" s="1" t="s">
        <v>23</v>
      </c>
      <c r="E502" s="2">
        <v>44355.0</v>
      </c>
      <c r="F502" s="8" t="s">
        <v>119</v>
      </c>
      <c r="G502" s="5">
        <v>5500.0</v>
      </c>
      <c r="H502" s="3">
        <f>IFNA(VLOOKUP(F502,Promocodes!A:E,4,0),"")</f>
        <v>0.1</v>
      </c>
      <c r="I502" s="3">
        <f t="shared" si="1"/>
        <v>5.5</v>
      </c>
      <c r="J502" s="5">
        <f t="shared" si="2"/>
        <v>5494.5</v>
      </c>
      <c r="K502" s="3" t="str">
        <f>IFNA(VLOOKUP(D502,Price!$A$2:$C$18,3,0),"")</f>
        <v>услуга</v>
      </c>
      <c r="L502" s="6">
        <f t="shared" si="3"/>
        <v>6</v>
      </c>
      <c r="M502" s="6">
        <f>IFNA(VLOOKUP(F502,Promocodes!A:B,2,0),"")</f>
        <v>1</v>
      </c>
      <c r="N502" s="3" t="str">
        <f>IFNA(VLOOKUP(M502,Promocodes!G:H,2,0),"")</f>
        <v>Обещаем скидки</v>
      </c>
      <c r="O502" s="3" t="str">
        <f>IFNA(VLOOKUP(D502,Price!$E$2:$F$4,2,0),"")</f>
        <v/>
      </c>
      <c r="P502" s="7" t="str">
        <f t="shared" si="4"/>
        <v>с промо</v>
      </c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ht="15.75" customHeight="1">
      <c r="A503" s="3">
        <v>246.0</v>
      </c>
      <c r="B503" s="1" t="s">
        <v>16</v>
      </c>
      <c r="C503" s="1" t="s">
        <v>17</v>
      </c>
      <c r="D503" s="1" t="s">
        <v>25</v>
      </c>
      <c r="E503" s="2">
        <v>44205.0</v>
      </c>
      <c r="F503" s="3" t="s">
        <v>120</v>
      </c>
      <c r="G503" s="5">
        <v>300.0</v>
      </c>
      <c r="H503" s="3">
        <f>IFNA(VLOOKUP(F503,Promocodes!A:E,4,0),"")</f>
        <v>5</v>
      </c>
      <c r="I503" s="3">
        <f t="shared" si="1"/>
        <v>15</v>
      </c>
      <c r="J503" s="5">
        <f t="shared" si="2"/>
        <v>285</v>
      </c>
      <c r="K503" s="3" t="str">
        <f>IFNA(VLOOKUP(D503,Price!$A$2:$C$18,3,0),"")</f>
        <v>товар</v>
      </c>
      <c r="L503" s="6">
        <f t="shared" si="3"/>
        <v>1</v>
      </c>
      <c r="M503" s="6">
        <f>IFNA(VLOOKUP(F503,Promocodes!A:B,2,0),"")</f>
        <v>3</v>
      </c>
      <c r="N503" s="3" t="str">
        <f>IFNA(VLOOKUP(M503,Promocodes!G:H,2,0),"")</f>
        <v>Поисковые запросы в Яндексе</v>
      </c>
      <c r="O503" s="3">
        <f>IFNA(VLOOKUP(D503,Price!$E$2:$F$4,2,0),"")</f>
        <v>150</v>
      </c>
      <c r="P503" s="7" t="str">
        <f t="shared" si="4"/>
        <v>с промо</v>
      </c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ht="15.75" customHeight="1">
      <c r="A504" s="3">
        <v>1301.0</v>
      </c>
      <c r="B504" s="1" t="s">
        <v>16</v>
      </c>
      <c r="C504" s="1" t="s">
        <v>17</v>
      </c>
      <c r="D504" s="1" t="s">
        <v>21</v>
      </c>
      <c r="E504" s="2">
        <v>44241.0</v>
      </c>
      <c r="F504" s="3" t="s">
        <v>120</v>
      </c>
      <c r="G504" s="5">
        <v>3500.0</v>
      </c>
      <c r="H504" s="3">
        <f>IFNA(VLOOKUP(F504,Promocodes!A:E,4,0),"")</f>
        <v>5</v>
      </c>
      <c r="I504" s="3">
        <f t="shared" si="1"/>
        <v>175</v>
      </c>
      <c r="J504" s="5">
        <f t="shared" si="2"/>
        <v>3325</v>
      </c>
      <c r="K504" s="3" t="str">
        <f>IFNA(VLOOKUP(D504,Price!$A$2:$C$18,3,0),"")</f>
        <v>услуга</v>
      </c>
      <c r="L504" s="6">
        <f t="shared" si="3"/>
        <v>2</v>
      </c>
      <c r="M504" s="6">
        <f>IFNA(VLOOKUP(F504,Promocodes!A:B,2,0),"")</f>
        <v>3</v>
      </c>
      <c r="N504" s="3" t="str">
        <f>IFNA(VLOOKUP(M504,Promocodes!G:H,2,0),"")</f>
        <v>Поисковые запросы в Яндексе</v>
      </c>
      <c r="O504" s="3" t="str">
        <f>IFNA(VLOOKUP(D504,Price!$E$2:$F$4,2,0),"")</f>
        <v/>
      </c>
      <c r="P504" s="7" t="str">
        <f t="shared" si="4"/>
        <v>с промо</v>
      </c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ht="15.75" customHeight="1">
      <c r="A505" s="3">
        <v>2264.0</v>
      </c>
      <c r="B505" s="1" t="s">
        <v>16</v>
      </c>
      <c r="C505" s="1" t="s">
        <v>17</v>
      </c>
      <c r="D505" s="1" t="s">
        <v>23</v>
      </c>
      <c r="E505" s="2">
        <v>44273.0</v>
      </c>
      <c r="F505" s="3" t="s">
        <v>120</v>
      </c>
      <c r="G505" s="5">
        <v>5500.0</v>
      </c>
      <c r="H505" s="3">
        <f>IFNA(VLOOKUP(F505,Promocodes!A:E,4,0),"")</f>
        <v>5</v>
      </c>
      <c r="I505" s="3">
        <f t="shared" si="1"/>
        <v>275</v>
      </c>
      <c r="J505" s="5">
        <f t="shared" si="2"/>
        <v>5225</v>
      </c>
      <c r="K505" s="3" t="str">
        <f>IFNA(VLOOKUP(D505,Price!$A$2:$C$18,3,0),"")</f>
        <v>услуга</v>
      </c>
      <c r="L505" s="6">
        <f t="shared" si="3"/>
        <v>3</v>
      </c>
      <c r="M505" s="6">
        <f>IFNA(VLOOKUP(F505,Promocodes!A:B,2,0),"")</f>
        <v>3</v>
      </c>
      <c r="N505" s="3" t="str">
        <f>IFNA(VLOOKUP(M505,Promocodes!G:H,2,0),"")</f>
        <v>Поисковые запросы в Яндексе</v>
      </c>
      <c r="O505" s="3" t="str">
        <f>IFNA(VLOOKUP(D505,Price!$E$2:$F$4,2,0),"")</f>
        <v/>
      </c>
      <c r="P505" s="7" t="str">
        <f t="shared" si="4"/>
        <v>с промо</v>
      </c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ht="15.75" customHeight="1">
      <c r="A506" s="3">
        <v>3005.0</v>
      </c>
      <c r="B506" s="1" t="s">
        <v>16</v>
      </c>
      <c r="C506" s="1" t="s">
        <v>17</v>
      </c>
      <c r="D506" s="1" t="s">
        <v>23</v>
      </c>
      <c r="E506" s="2">
        <v>44299.0</v>
      </c>
      <c r="F506" s="3" t="s">
        <v>120</v>
      </c>
      <c r="G506" s="5">
        <v>5500.0</v>
      </c>
      <c r="H506" s="3">
        <f>IFNA(VLOOKUP(F506,Promocodes!A:E,4,0),"")</f>
        <v>5</v>
      </c>
      <c r="I506" s="3">
        <f t="shared" si="1"/>
        <v>275</v>
      </c>
      <c r="J506" s="5">
        <f t="shared" si="2"/>
        <v>5225</v>
      </c>
      <c r="K506" s="3" t="str">
        <f>IFNA(VLOOKUP(D506,Price!$A$2:$C$18,3,0),"")</f>
        <v>услуга</v>
      </c>
      <c r="L506" s="6">
        <f t="shared" si="3"/>
        <v>4</v>
      </c>
      <c r="M506" s="6">
        <f>IFNA(VLOOKUP(F506,Promocodes!A:B,2,0),"")</f>
        <v>3</v>
      </c>
      <c r="N506" s="3" t="str">
        <f>IFNA(VLOOKUP(M506,Promocodes!G:H,2,0),"")</f>
        <v>Поисковые запросы в Яндексе</v>
      </c>
      <c r="O506" s="3" t="str">
        <f>IFNA(VLOOKUP(D506,Price!$E$2:$F$4,2,0),"")</f>
        <v/>
      </c>
      <c r="P506" s="7" t="str">
        <f t="shared" si="4"/>
        <v>с промо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ht="15.75" customHeight="1">
      <c r="A507" s="3">
        <v>3509.0</v>
      </c>
      <c r="B507" s="1" t="s">
        <v>16</v>
      </c>
      <c r="C507" s="1" t="s">
        <v>17</v>
      </c>
      <c r="D507" s="1" t="s">
        <v>24</v>
      </c>
      <c r="E507" s="2">
        <v>44319.0</v>
      </c>
      <c r="F507" s="3" t="s">
        <v>120</v>
      </c>
      <c r="G507" s="5">
        <v>4500.0</v>
      </c>
      <c r="H507" s="3">
        <f>IFNA(VLOOKUP(F507,Promocodes!A:E,4,0),"")</f>
        <v>5</v>
      </c>
      <c r="I507" s="3">
        <f t="shared" si="1"/>
        <v>225</v>
      </c>
      <c r="J507" s="5">
        <f t="shared" si="2"/>
        <v>4275</v>
      </c>
      <c r="K507" s="3" t="str">
        <f>IFNA(VLOOKUP(D507,Price!$A$2:$C$18,3,0),"")</f>
        <v>услуга</v>
      </c>
      <c r="L507" s="6">
        <f t="shared" si="3"/>
        <v>5</v>
      </c>
      <c r="M507" s="6">
        <f>IFNA(VLOOKUP(F507,Promocodes!A:B,2,0),"")</f>
        <v>3</v>
      </c>
      <c r="N507" s="3" t="str">
        <f>IFNA(VLOOKUP(M507,Promocodes!G:H,2,0),"")</f>
        <v>Поисковые запросы в Яндексе</v>
      </c>
      <c r="O507" s="3" t="str">
        <f>IFNA(VLOOKUP(D507,Price!$E$2:$F$4,2,0),"")</f>
        <v/>
      </c>
      <c r="P507" s="7" t="str">
        <f t="shared" si="4"/>
        <v>с промо</v>
      </c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ht="15.75" customHeight="1">
      <c r="A508" s="3">
        <v>4191.0</v>
      </c>
      <c r="B508" s="1" t="s">
        <v>16</v>
      </c>
      <c r="C508" s="1" t="s">
        <v>22</v>
      </c>
      <c r="D508" s="1" t="s">
        <v>18</v>
      </c>
      <c r="E508" s="2">
        <v>44345.0</v>
      </c>
      <c r="F508" s="3" t="s">
        <v>120</v>
      </c>
      <c r="G508" s="5">
        <v>1000.0</v>
      </c>
      <c r="H508" s="3">
        <f>IFNA(VLOOKUP(F508,Promocodes!A:E,4,0),"")</f>
        <v>5</v>
      </c>
      <c r="I508" s="3">
        <f t="shared" si="1"/>
        <v>50</v>
      </c>
      <c r="J508" s="5">
        <f t="shared" si="2"/>
        <v>950</v>
      </c>
      <c r="K508" s="3" t="str">
        <f>IFNA(VLOOKUP(D508,Price!$A$2:$C$18,3,0),"")</f>
        <v>товар</v>
      </c>
      <c r="L508" s="6">
        <f t="shared" si="3"/>
        <v>5</v>
      </c>
      <c r="M508" s="6">
        <f>IFNA(VLOOKUP(F508,Promocodes!A:B,2,0),"")</f>
        <v>3</v>
      </c>
      <c r="N508" s="3" t="str">
        <f>IFNA(VLOOKUP(M508,Promocodes!G:H,2,0),"")</f>
        <v>Поисковые запросы в Яндексе</v>
      </c>
      <c r="O508" s="3">
        <f>IFNA(VLOOKUP(D508,Price!$E$2:$F$4,2,0),"")</f>
        <v>500</v>
      </c>
      <c r="P508" s="7" t="str">
        <f t="shared" si="4"/>
        <v>с промо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ht="15.75" customHeight="1">
      <c r="A509" s="3">
        <v>4533.0</v>
      </c>
      <c r="B509" s="1" t="s">
        <v>16</v>
      </c>
      <c r="C509" s="1" t="s">
        <v>17</v>
      </c>
      <c r="D509" s="1" t="s">
        <v>23</v>
      </c>
      <c r="E509" s="2">
        <v>44357.0</v>
      </c>
      <c r="F509" s="8" t="s">
        <v>120</v>
      </c>
      <c r="G509" s="5">
        <v>5500.0</v>
      </c>
      <c r="H509" s="3">
        <f>IFNA(VLOOKUP(F509,Promocodes!A:E,4,0),"")</f>
        <v>5</v>
      </c>
      <c r="I509" s="3">
        <f t="shared" si="1"/>
        <v>275</v>
      </c>
      <c r="J509" s="5">
        <f t="shared" si="2"/>
        <v>5225</v>
      </c>
      <c r="K509" s="3" t="str">
        <f>IFNA(VLOOKUP(D509,Price!$A$2:$C$18,3,0),"")</f>
        <v>услуга</v>
      </c>
      <c r="L509" s="6">
        <f t="shared" si="3"/>
        <v>6</v>
      </c>
      <c r="M509" s="6">
        <f>IFNA(VLOOKUP(F509,Promocodes!A:B,2,0),"")</f>
        <v>3</v>
      </c>
      <c r="N509" s="3" t="str">
        <f>IFNA(VLOOKUP(M509,Promocodes!G:H,2,0),"")</f>
        <v>Поисковые запросы в Яндексе</v>
      </c>
      <c r="O509" s="3" t="str">
        <f>IFNA(VLOOKUP(D509,Price!$E$2:$F$4,2,0),"")</f>
        <v/>
      </c>
      <c r="P509" s="7" t="str">
        <f t="shared" si="4"/>
        <v>с промо</v>
      </c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ht="15.75" customHeight="1">
      <c r="A510" s="3">
        <v>39.0</v>
      </c>
      <c r="B510" s="1" t="s">
        <v>16</v>
      </c>
      <c r="C510" s="1" t="s">
        <v>17</v>
      </c>
      <c r="D510" s="1" t="s">
        <v>24</v>
      </c>
      <c r="E510" s="2">
        <v>44198.0</v>
      </c>
      <c r="F510" s="3" t="s">
        <v>121</v>
      </c>
      <c r="G510" s="5">
        <v>4500.0</v>
      </c>
      <c r="H510" s="3">
        <f>IFNA(VLOOKUP(F510,Promocodes!A:E,4,0),"")</f>
        <v>5</v>
      </c>
      <c r="I510" s="3">
        <f t="shared" si="1"/>
        <v>225</v>
      </c>
      <c r="J510" s="5">
        <f t="shared" si="2"/>
        <v>4275</v>
      </c>
      <c r="K510" s="3" t="str">
        <f>IFNA(VLOOKUP(D510,Price!$A$2:$C$18,3,0),"")</f>
        <v>услуга</v>
      </c>
      <c r="L510" s="6">
        <f t="shared" si="3"/>
        <v>1</v>
      </c>
      <c r="M510" s="6">
        <f>IFNA(VLOOKUP(F510,Promocodes!A:B,2,0),"")</f>
        <v>3</v>
      </c>
      <c r="N510" s="3" t="str">
        <f>IFNA(VLOOKUP(M510,Promocodes!G:H,2,0),"")</f>
        <v>Поисковые запросы в Яндексе</v>
      </c>
      <c r="O510" s="3" t="str">
        <f>IFNA(VLOOKUP(D510,Price!$E$2:$F$4,2,0),"")</f>
        <v/>
      </c>
      <c r="P510" s="7" t="str">
        <f t="shared" si="4"/>
        <v>с промо</v>
      </c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ht="15.75" customHeight="1">
      <c r="A511" s="3">
        <v>4359.0</v>
      </c>
      <c r="B511" s="1" t="s">
        <v>16</v>
      </c>
      <c r="C511" s="1" t="s">
        <v>22</v>
      </c>
      <c r="D511" s="1" t="s">
        <v>23</v>
      </c>
      <c r="E511" s="2">
        <v>44351.0</v>
      </c>
      <c r="F511" s="8" t="s">
        <v>121</v>
      </c>
      <c r="G511" s="5">
        <v>5500.0</v>
      </c>
      <c r="H511" s="3">
        <f>IFNA(VLOOKUP(F511,Promocodes!A:E,4,0),"")</f>
        <v>5</v>
      </c>
      <c r="I511" s="3">
        <f t="shared" si="1"/>
        <v>275</v>
      </c>
      <c r="J511" s="5">
        <f t="shared" si="2"/>
        <v>5225</v>
      </c>
      <c r="K511" s="3" t="str">
        <f>IFNA(VLOOKUP(D511,Price!$A$2:$C$18,3,0),"")</f>
        <v>услуга</v>
      </c>
      <c r="L511" s="6">
        <f t="shared" si="3"/>
        <v>6</v>
      </c>
      <c r="M511" s="6">
        <f>IFNA(VLOOKUP(F511,Promocodes!A:B,2,0),"")</f>
        <v>3</v>
      </c>
      <c r="N511" s="3" t="str">
        <f>IFNA(VLOOKUP(M511,Promocodes!G:H,2,0),"")</f>
        <v>Поисковые запросы в Яндексе</v>
      </c>
      <c r="O511" s="3" t="str">
        <f>IFNA(VLOOKUP(D511,Price!$E$2:$F$4,2,0),"")</f>
        <v/>
      </c>
      <c r="P511" s="7" t="str">
        <f t="shared" si="4"/>
        <v>с промо</v>
      </c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ht="15.75" customHeight="1">
      <c r="A512" s="3">
        <v>5218.0</v>
      </c>
      <c r="B512" s="1" t="s">
        <v>16</v>
      </c>
      <c r="C512" s="1" t="s">
        <v>17</v>
      </c>
      <c r="D512" s="1" t="s">
        <v>24</v>
      </c>
      <c r="E512" s="2">
        <v>44379.0</v>
      </c>
      <c r="F512" s="3" t="s">
        <v>121</v>
      </c>
      <c r="G512" s="5">
        <v>4500.0</v>
      </c>
      <c r="H512" s="3">
        <f>IFNA(VLOOKUP(F512,Promocodes!A:E,4,0),"")</f>
        <v>5</v>
      </c>
      <c r="I512" s="3">
        <f t="shared" si="1"/>
        <v>225</v>
      </c>
      <c r="J512" s="5">
        <f t="shared" si="2"/>
        <v>4275</v>
      </c>
      <c r="K512" s="3" t="str">
        <f>IFNA(VLOOKUP(D512,Price!$A$2:$C$18,3,0),"")</f>
        <v>услуга</v>
      </c>
      <c r="L512" s="6">
        <f t="shared" si="3"/>
        <v>7</v>
      </c>
      <c r="M512" s="6">
        <f>IFNA(VLOOKUP(F512,Promocodes!A:B,2,0),"")</f>
        <v>3</v>
      </c>
      <c r="N512" s="3" t="str">
        <f>IFNA(VLOOKUP(M512,Promocodes!G:H,2,0),"")</f>
        <v>Поисковые запросы в Яндексе</v>
      </c>
      <c r="O512" s="3" t="str">
        <f>IFNA(VLOOKUP(D512,Price!$E$2:$F$4,2,0),"")</f>
        <v/>
      </c>
      <c r="P512" s="7" t="str">
        <f t="shared" si="4"/>
        <v>с промо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ht="15.75" customHeight="1">
      <c r="A513" s="3">
        <v>723.0</v>
      </c>
      <c r="B513" s="1" t="s">
        <v>16</v>
      </c>
      <c r="C513" s="1" t="s">
        <v>17</v>
      </c>
      <c r="D513" s="1" t="s">
        <v>21</v>
      </c>
      <c r="E513" s="2">
        <v>44222.0</v>
      </c>
      <c r="F513" s="3" t="s">
        <v>122</v>
      </c>
      <c r="G513" s="5">
        <v>3500.0</v>
      </c>
      <c r="H513" s="3">
        <f>IFNA(VLOOKUP(F513,Promocodes!A:E,4,0),"")</f>
        <v>0.5</v>
      </c>
      <c r="I513" s="3">
        <f t="shared" si="1"/>
        <v>17.5</v>
      </c>
      <c r="J513" s="5">
        <f t="shared" si="2"/>
        <v>3482.5</v>
      </c>
      <c r="K513" s="3" t="str">
        <f>IFNA(VLOOKUP(D513,Price!$A$2:$C$18,3,0),"")</f>
        <v>услуга</v>
      </c>
      <c r="L513" s="6">
        <f t="shared" si="3"/>
        <v>1</v>
      </c>
      <c r="M513" s="6">
        <f>IFNA(VLOOKUP(F513,Promocodes!A:B,2,0),"")</f>
        <v>4</v>
      </c>
      <c r="N513" s="3" t="str">
        <f>IFNA(VLOOKUP(M513,Promocodes!G:H,2,0),"")</f>
        <v>Посты в Telegram</v>
      </c>
      <c r="O513" s="3" t="str">
        <f>IFNA(VLOOKUP(D513,Price!$E$2:$F$4,2,0),"")</f>
        <v/>
      </c>
      <c r="P513" s="7" t="str">
        <f t="shared" si="4"/>
        <v>с промо</v>
      </c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ht="15.75" customHeight="1">
      <c r="A514" s="3">
        <v>1745.0</v>
      </c>
      <c r="B514" s="1" t="s">
        <v>16</v>
      </c>
      <c r="C514" s="1" t="s">
        <v>17</v>
      </c>
      <c r="D514" s="1" t="s">
        <v>24</v>
      </c>
      <c r="E514" s="2">
        <v>44256.0</v>
      </c>
      <c r="F514" s="3" t="s">
        <v>122</v>
      </c>
      <c r="G514" s="5">
        <v>4500.0</v>
      </c>
      <c r="H514" s="3">
        <f>IFNA(VLOOKUP(F514,Promocodes!A:E,4,0),"")</f>
        <v>0.5</v>
      </c>
      <c r="I514" s="3">
        <f t="shared" si="1"/>
        <v>22.5</v>
      </c>
      <c r="J514" s="5">
        <f t="shared" si="2"/>
        <v>4477.5</v>
      </c>
      <c r="K514" s="3" t="str">
        <f>IFNA(VLOOKUP(D514,Price!$A$2:$C$18,3,0),"")</f>
        <v>услуга</v>
      </c>
      <c r="L514" s="6">
        <f t="shared" si="3"/>
        <v>3</v>
      </c>
      <c r="M514" s="6">
        <f>IFNA(VLOOKUP(F514,Promocodes!A:B,2,0),"")</f>
        <v>4</v>
      </c>
      <c r="N514" s="3" t="str">
        <f>IFNA(VLOOKUP(M514,Promocodes!G:H,2,0),"")</f>
        <v>Посты в Telegram</v>
      </c>
      <c r="O514" s="3" t="str">
        <f>IFNA(VLOOKUP(D514,Price!$E$2:$F$4,2,0),"")</f>
        <v/>
      </c>
      <c r="P514" s="7" t="str">
        <f t="shared" si="4"/>
        <v>с промо</v>
      </c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ht="15.75" customHeight="1">
      <c r="A515" s="3">
        <v>3496.0</v>
      </c>
      <c r="B515" s="1" t="s">
        <v>16</v>
      </c>
      <c r="C515" s="1" t="s">
        <v>17</v>
      </c>
      <c r="D515" s="1" t="s">
        <v>21</v>
      </c>
      <c r="E515" s="2">
        <v>44318.0</v>
      </c>
      <c r="F515" s="3" t="s">
        <v>122</v>
      </c>
      <c r="G515" s="5">
        <v>3500.0</v>
      </c>
      <c r="H515" s="3">
        <f>IFNA(VLOOKUP(F515,Promocodes!A:E,4,0),"")</f>
        <v>0.5</v>
      </c>
      <c r="I515" s="3">
        <f t="shared" si="1"/>
        <v>17.5</v>
      </c>
      <c r="J515" s="5">
        <f t="shared" si="2"/>
        <v>3482.5</v>
      </c>
      <c r="K515" s="3" t="str">
        <f>IFNA(VLOOKUP(D515,Price!$A$2:$C$18,3,0),"")</f>
        <v>услуга</v>
      </c>
      <c r="L515" s="6">
        <f t="shared" si="3"/>
        <v>5</v>
      </c>
      <c r="M515" s="6">
        <f>IFNA(VLOOKUP(F515,Promocodes!A:B,2,0),"")</f>
        <v>4</v>
      </c>
      <c r="N515" s="3" t="str">
        <f>IFNA(VLOOKUP(M515,Promocodes!G:H,2,0),"")</f>
        <v>Посты в Telegram</v>
      </c>
      <c r="O515" s="3" t="str">
        <f>IFNA(VLOOKUP(D515,Price!$E$2:$F$4,2,0),"")</f>
        <v/>
      </c>
      <c r="P515" s="7" t="str">
        <f t="shared" si="4"/>
        <v>с промо</v>
      </c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ht="15.75" customHeight="1">
      <c r="A516" s="3">
        <v>4933.0</v>
      </c>
      <c r="B516" s="1" t="s">
        <v>16</v>
      </c>
      <c r="C516" s="1" t="s">
        <v>17</v>
      </c>
      <c r="D516" s="1" t="s">
        <v>24</v>
      </c>
      <c r="E516" s="2">
        <v>44370.0</v>
      </c>
      <c r="F516" s="8" t="s">
        <v>122</v>
      </c>
      <c r="G516" s="5">
        <v>4500.0</v>
      </c>
      <c r="H516" s="3">
        <f>IFNA(VLOOKUP(F516,Promocodes!A:E,4,0),"")</f>
        <v>0.5</v>
      </c>
      <c r="I516" s="3">
        <f t="shared" si="1"/>
        <v>22.5</v>
      </c>
      <c r="J516" s="5">
        <f t="shared" si="2"/>
        <v>4477.5</v>
      </c>
      <c r="K516" s="3" t="str">
        <f>IFNA(VLOOKUP(D516,Price!$A$2:$C$18,3,0),"")</f>
        <v>услуга</v>
      </c>
      <c r="L516" s="6">
        <f t="shared" si="3"/>
        <v>6</v>
      </c>
      <c r="M516" s="6">
        <f>IFNA(VLOOKUP(F516,Promocodes!A:B,2,0),"")</f>
        <v>4</v>
      </c>
      <c r="N516" s="3" t="str">
        <f>IFNA(VLOOKUP(M516,Promocodes!G:H,2,0),"")</f>
        <v>Посты в Telegram</v>
      </c>
      <c r="O516" s="3" t="str">
        <f>IFNA(VLOOKUP(D516,Price!$E$2:$F$4,2,0),"")</f>
        <v/>
      </c>
      <c r="P516" s="7" t="str">
        <f t="shared" si="4"/>
        <v>с промо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ht="15.75" customHeight="1">
      <c r="A517" s="3">
        <v>452.0</v>
      </c>
      <c r="B517" s="1" t="s">
        <v>16</v>
      </c>
      <c r="C517" s="1" t="s">
        <v>17</v>
      </c>
      <c r="D517" s="1" t="s">
        <v>23</v>
      </c>
      <c r="E517" s="2">
        <v>44213.0</v>
      </c>
      <c r="F517" s="3" t="s">
        <v>123</v>
      </c>
      <c r="G517" s="5">
        <v>5500.0</v>
      </c>
      <c r="H517" s="3">
        <f>IFNA(VLOOKUP(F517,Promocodes!A:E,4,0),"")</f>
        <v>10</v>
      </c>
      <c r="I517" s="3">
        <f t="shared" si="1"/>
        <v>550</v>
      </c>
      <c r="J517" s="5">
        <f t="shared" si="2"/>
        <v>4950</v>
      </c>
      <c r="K517" s="3" t="str">
        <f>IFNA(VLOOKUP(D517,Price!$A$2:$C$18,3,0),"")</f>
        <v>услуга</v>
      </c>
      <c r="L517" s="6">
        <f t="shared" si="3"/>
        <v>1</v>
      </c>
      <c r="M517" s="6">
        <f>IFNA(VLOOKUP(F517,Promocodes!A:B,2,0),"")</f>
        <v>2</v>
      </c>
      <c r="N517" s="3" t="str">
        <f>IFNA(VLOOKUP(M517,Promocodes!G:H,2,0),"")</f>
        <v>Поисковые запросы в Гугле</v>
      </c>
      <c r="O517" s="3" t="str">
        <f>IFNA(VLOOKUP(D517,Price!$E$2:$F$4,2,0),"")</f>
        <v/>
      </c>
      <c r="P517" s="7" t="str">
        <f t="shared" si="4"/>
        <v>с промо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ht="15.75" customHeight="1">
      <c r="A518" s="3">
        <v>1550.0</v>
      </c>
      <c r="B518" s="1" t="s">
        <v>16</v>
      </c>
      <c r="C518" s="1" t="s">
        <v>17</v>
      </c>
      <c r="D518" s="1" t="s">
        <v>24</v>
      </c>
      <c r="E518" s="2">
        <v>44249.0</v>
      </c>
      <c r="F518" s="3" t="s">
        <v>123</v>
      </c>
      <c r="G518" s="5">
        <v>4500.0</v>
      </c>
      <c r="H518" s="3">
        <f>IFNA(VLOOKUP(F518,Promocodes!A:E,4,0),"")</f>
        <v>10</v>
      </c>
      <c r="I518" s="3">
        <f t="shared" si="1"/>
        <v>450</v>
      </c>
      <c r="J518" s="5">
        <f t="shared" si="2"/>
        <v>4050</v>
      </c>
      <c r="K518" s="3" t="str">
        <f>IFNA(VLOOKUP(D518,Price!$A$2:$C$18,3,0),"")</f>
        <v>услуга</v>
      </c>
      <c r="L518" s="6">
        <f t="shared" si="3"/>
        <v>2</v>
      </c>
      <c r="M518" s="6">
        <f>IFNA(VLOOKUP(F518,Promocodes!A:B,2,0),"")</f>
        <v>2</v>
      </c>
      <c r="N518" s="3" t="str">
        <f>IFNA(VLOOKUP(M518,Promocodes!G:H,2,0),"")</f>
        <v>Поисковые запросы в Гугле</v>
      </c>
      <c r="O518" s="3" t="str">
        <f>IFNA(VLOOKUP(D518,Price!$E$2:$F$4,2,0),"")</f>
        <v/>
      </c>
      <c r="P518" s="7" t="str">
        <f t="shared" si="4"/>
        <v>с промо</v>
      </c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ht="15.75" customHeight="1">
      <c r="A519" s="3">
        <v>2536.0</v>
      </c>
      <c r="B519" s="1" t="s">
        <v>16</v>
      </c>
      <c r="C519" s="1" t="s">
        <v>17</v>
      </c>
      <c r="D519" s="1" t="s">
        <v>23</v>
      </c>
      <c r="E519" s="2">
        <v>44282.0</v>
      </c>
      <c r="F519" s="3" t="s">
        <v>123</v>
      </c>
      <c r="G519" s="5">
        <v>5500.0</v>
      </c>
      <c r="H519" s="3">
        <f>IFNA(VLOOKUP(F519,Promocodes!A:E,4,0),"")</f>
        <v>10</v>
      </c>
      <c r="I519" s="3">
        <f t="shared" si="1"/>
        <v>550</v>
      </c>
      <c r="J519" s="5">
        <f t="shared" si="2"/>
        <v>4950</v>
      </c>
      <c r="K519" s="3" t="str">
        <f>IFNA(VLOOKUP(D519,Price!$A$2:$C$18,3,0),"")</f>
        <v>услуга</v>
      </c>
      <c r="L519" s="6">
        <f t="shared" si="3"/>
        <v>3</v>
      </c>
      <c r="M519" s="6">
        <f>IFNA(VLOOKUP(F519,Promocodes!A:B,2,0),"")</f>
        <v>2</v>
      </c>
      <c r="N519" s="3" t="str">
        <f>IFNA(VLOOKUP(M519,Promocodes!G:H,2,0),"")</f>
        <v>Поисковые запросы в Гугле</v>
      </c>
      <c r="O519" s="3" t="str">
        <f>IFNA(VLOOKUP(D519,Price!$E$2:$F$4,2,0),"")</f>
        <v/>
      </c>
      <c r="P519" s="7" t="str">
        <f t="shared" si="4"/>
        <v>с промо</v>
      </c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ht="15.75" customHeight="1">
      <c r="A520" s="3">
        <v>3279.0</v>
      </c>
      <c r="B520" s="1" t="s">
        <v>16</v>
      </c>
      <c r="C520" s="1" t="s">
        <v>17</v>
      </c>
      <c r="D520" s="1" t="s">
        <v>23</v>
      </c>
      <c r="E520" s="2">
        <v>44310.0</v>
      </c>
      <c r="F520" s="3" t="s">
        <v>123</v>
      </c>
      <c r="G520" s="5">
        <v>5500.0</v>
      </c>
      <c r="H520" s="3">
        <f>IFNA(VLOOKUP(F520,Promocodes!A:E,4,0),"")</f>
        <v>10</v>
      </c>
      <c r="I520" s="3">
        <f t="shared" si="1"/>
        <v>550</v>
      </c>
      <c r="J520" s="5">
        <f t="shared" si="2"/>
        <v>4950</v>
      </c>
      <c r="K520" s="3" t="str">
        <f>IFNA(VLOOKUP(D520,Price!$A$2:$C$18,3,0),"")</f>
        <v>услуга</v>
      </c>
      <c r="L520" s="6">
        <f t="shared" si="3"/>
        <v>4</v>
      </c>
      <c r="M520" s="6">
        <f>IFNA(VLOOKUP(F520,Promocodes!A:B,2,0),"")</f>
        <v>2</v>
      </c>
      <c r="N520" s="3" t="str">
        <f>IFNA(VLOOKUP(M520,Promocodes!G:H,2,0),"")</f>
        <v>Поисковые запросы в Гугле</v>
      </c>
      <c r="O520" s="3" t="str">
        <f>IFNA(VLOOKUP(D520,Price!$E$2:$F$4,2,0),"")</f>
        <v/>
      </c>
      <c r="P520" s="7" t="str">
        <f t="shared" si="4"/>
        <v>с промо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ht="15.75" customHeight="1">
      <c r="A521" s="3">
        <v>3777.0</v>
      </c>
      <c r="B521" s="1" t="s">
        <v>16</v>
      </c>
      <c r="C521" s="1" t="s">
        <v>17</v>
      </c>
      <c r="D521" s="1" t="s">
        <v>23</v>
      </c>
      <c r="E521" s="2">
        <v>44329.0</v>
      </c>
      <c r="F521" s="3" t="s">
        <v>123</v>
      </c>
      <c r="G521" s="5">
        <v>5500.0</v>
      </c>
      <c r="H521" s="3">
        <f>IFNA(VLOOKUP(F521,Promocodes!A:E,4,0),"")</f>
        <v>10</v>
      </c>
      <c r="I521" s="3">
        <f t="shared" si="1"/>
        <v>550</v>
      </c>
      <c r="J521" s="5">
        <f t="shared" si="2"/>
        <v>4950</v>
      </c>
      <c r="K521" s="3" t="str">
        <f>IFNA(VLOOKUP(D521,Price!$A$2:$C$18,3,0),"")</f>
        <v>услуга</v>
      </c>
      <c r="L521" s="6">
        <f t="shared" si="3"/>
        <v>5</v>
      </c>
      <c r="M521" s="6">
        <f>IFNA(VLOOKUP(F521,Promocodes!A:B,2,0),"")</f>
        <v>2</v>
      </c>
      <c r="N521" s="3" t="str">
        <f>IFNA(VLOOKUP(M521,Promocodes!G:H,2,0),"")</f>
        <v>Поисковые запросы в Гугле</v>
      </c>
      <c r="O521" s="3" t="str">
        <f>IFNA(VLOOKUP(D521,Price!$E$2:$F$4,2,0),"")</f>
        <v/>
      </c>
      <c r="P521" s="7" t="str">
        <f t="shared" si="4"/>
        <v>с промо</v>
      </c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ht="15.75" customHeight="1">
      <c r="A522" s="3">
        <v>4795.0</v>
      </c>
      <c r="B522" s="1" t="s">
        <v>16</v>
      </c>
      <c r="C522" s="1" t="s">
        <v>17</v>
      </c>
      <c r="D522" s="1" t="s">
        <v>24</v>
      </c>
      <c r="E522" s="2">
        <v>44365.0</v>
      </c>
      <c r="F522" s="8" t="s">
        <v>123</v>
      </c>
      <c r="G522" s="5">
        <v>4500.0</v>
      </c>
      <c r="H522" s="3">
        <f>IFNA(VLOOKUP(F522,Promocodes!A:E,4,0),"")</f>
        <v>10</v>
      </c>
      <c r="I522" s="3">
        <f t="shared" si="1"/>
        <v>450</v>
      </c>
      <c r="J522" s="5">
        <f t="shared" si="2"/>
        <v>4050</v>
      </c>
      <c r="K522" s="3" t="str">
        <f>IFNA(VLOOKUP(D522,Price!$A$2:$C$18,3,0),"")</f>
        <v>услуга</v>
      </c>
      <c r="L522" s="6">
        <f t="shared" si="3"/>
        <v>6</v>
      </c>
      <c r="M522" s="6">
        <f>IFNA(VLOOKUP(F522,Promocodes!A:B,2,0),"")</f>
        <v>2</v>
      </c>
      <c r="N522" s="3" t="str">
        <f>IFNA(VLOOKUP(M522,Promocodes!G:H,2,0),"")</f>
        <v>Поисковые запросы в Гугле</v>
      </c>
      <c r="O522" s="3" t="str">
        <f>IFNA(VLOOKUP(D522,Price!$E$2:$F$4,2,0),"")</f>
        <v/>
      </c>
      <c r="P522" s="7" t="str">
        <f t="shared" si="4"/>
        <v>с промо</v>
      </c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ht="15.75" customHeight="1">
      <c r="A523" s="3">
        <v>426.0</v>
      </c>
      <c r="B523" s="1" t="s">
        <v>16</v>
      </c>
      <c r="C523" s="1" t="s">
        <v>17</v>
      </c>
      <c r="D523" s="1" t="s">
        <v>23</v>
      </c>
      <c r="E523" s="2">
        <v>44212.0</v>
      </c>
      <c r="F523" s="3" t="s">
        <v>124</v>
      </c>
      <c r="G523" s="5">
        <v>5500.0</v>
      </c>
      <c r="H523" s="3">
        <f>IFNA(VLOOKUP(F523,Promocodes!A:E,4,0),"")</f>
        <v>0.15</v>
      </c>
      <c r="I523" s="3">
        <f t="shared" si="1"/>
        <v>8.25</v>
      </c>
      <c r="J523" s="5">
        <f t="shared" si="2"/>
        <v>5491.75</v>
      </c>
      <c r="K523" s="3" t="str">
        <f>IFNA(VLOOKUP(D523,Price!$A$2:$C$18,3,0),"")</f>
        <v>услуга</v>
      </c>
      <c r="L523" s="6">
        <f t="shared" si="3"/>
        <v>1</v>
      </c>
      <c r="M523" s="6">
        <f>IFNA(VLOOKUP(F523,Promocodes!A:B,2,0),"")</f>
        <v>5</v>
      </c>
      <c r="N523" s="3" t="str">
        <f>IFNA(VLOOKUP(M523,Promocodes!G:H,2,0),"")</f>
        <v>Посты в VK</v>
      </c>
      <c r="O523" s="3" t="str">
        <f>IFNA(VLOOKUP(D523,Price!$E$2:$F$4,2,0),"")</f>
        <v/>
      </c>
      <c r="P523" s="7" t="str">
        <f t="shared" si="4"/>
        <v>с промо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ht="15.75" customHeight="1">
      <c r="A524" s="3">
        <v>1527.0</v>
      </c>
      <c r="B524" s="1" t="s">
        <v>16</v>
      </c>
      <c r="C524" s="1" t="s">
        <v>17</v>
      </c>
      <c r="D524" s="1" t="s">
        <v>24</v>
      </c>
      <c r="E524" s="2">
        <v>44249.0</v>
      </c>
      <c r="F524" s="3" t="s">
        <v>124</v>
      </c>
      <c r="G524" s="5">
        <v>4500.0</v>
      </c>
      <c r="H524" s="3">
        <f>IFNA(VLOOKUP(F524,Promocodes!A:E,4,0),"")</f>
        <v>0.15</v>
      </c>
      <c r="I524" s="3">
        <f t="shared" si="1"/>
        <v>6.75</v>
      </c>
      <c r="J524" s="5">
        <f t="shared" si="2"/>
        <v>4493.25</v>
      </c>
      <c r="K524" s="3" t="str">
        <f>IFNA(VLOOKUP(D524,Price!$A$2:$C$18,3,0),"")</f>
        <v>услуга</v>
      </c>
      <c r="L524" s="6">
        <f t="shared" si="3"/>
        <v>2</v>
      </c>
      <c r="M524" s="6">
        <f>IFNA(VLOOKUP(F524,Promocodes!A:B,2,0),"")</f>
        <v>5</v>
      </c>
      <c r="N524" s="3" t="str">
        <f>IFNA(VLOOKUP(M524,Promocodes!G:H,2,0),"")</f>
        <v>Посты в VK</v>
      </c>
      <c r="O524" s="3" t="str">
        <f>IFNA(VLOOKUP(D524,Price!$E$2:$F$4,2,0),"")</f>
        <v/>
      </c>
      <c r="P524" s="7" t="str">
        <f t="shared" si="4"/>
        <v>с промо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ht="15.75" customHeight="1">
      <c r="A525" s="3">
        <v>2512.0</v>
      </c>
      <c r="B525" s="1" t="s">
        <v>16</v>
      </c>
      <c r="C525" s="1" t="s">
        <v>17</v>
      </c>
      <c r="D525" s="1" t="s">
        <v>23</v>
      </c>
      <c r="E525" s="2">
        <v>44281.0</v>
      </c>
      <c r="F525" s="3" t="s">
        <v>124</v>
      </c>
      <c r="G525" s="5">
        <v>5500.0</v>
      </c>
      <c r="H525" s="3">
        <f>IFNA(VLOOKUP(F525,Promocodes!A:E,4,0),"")</f>
        <v>0.15</v>
      </c>
      <c r="I525" s="3">
        <f t="shared" si="1"/>
        <v>8.25</v>
      </c>
      <c r="J525" s="5">
        <f t="shared" si="2"/>
        <v>5491.75</v>
      </c>
      <c r="K525" s="3" t="str">
        <f>IFNA(VLOOKUP(D525,Price!$A$2:$C$18,3,0),"")</f>
        <v>услуга</v>
      </c>
      <c r="L525" s="6">
        <f t="shared" si="3"/>
        <v>3</v>
      </c>
      <c r="M525" s="6">
        <f>IFNA(VLOOKUP(F525,Promocodes!A:B,2,0),"")</f>
        <v>5</v>
      </c>
      <c r="N525" s="3" t="str">
        <f>IFNA(VLOOKUP(M525,Promocodes!G:H,2,0),"")</f>
        <v>Посты в VK</v>
      </c>
      <c r="O525" s="3" t="str">
        <f>IFNA(VLOOKUP(D525,Price!$E$2:$F$4,2,0),"")</f>
        <v/>
      </c>
      <c r="P525" s="7" t="str">
        <f t="shared" si="4"/>
        <v>с промо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ht="15.75" customHeight="1">
      <c r="A526" s="3">
        <v>3253.0</v>
      </c>
      <c r="B526" s="1" t="s">
        <v>16</v>
      </c>
      <c r="C526" s="1" t="s">
        <v>17</v>
      </c>
      <c r="D526" s="1" t="s">
        <v>23</v>
      </c>
      <c r="E526" s="2">
        <v>44309.0</v>
      </c>
      <c r="F526" s="3" t="s">
        <v>124</v>
      </c>
      <c r="G526" s="5">
        <v>5500.0</v>
      </c>
      <c r="H526" s="3">
        <f>IFNA(VLOOKUP(F526,Promocodes!A:E,4,0),"")</f>
        <v>0.15</v>
      </c>
      <c r="I526" s="3">
        <f t="shared" si="1"/>
        <v>8.25</v>
      </c>
      <c r="J526" s="5">
        <f t="shared" si="2"/>
        <v>5491.75</v>
      </c>
      <c r="K526" s="3" t="str">
        <f>IFNA(VLOOKUP(D526,Price!$A$2:$C$18,3,0),"")</f>
        <v>услуга</v>
      </c>
      <c r="L526" s="6">
        <f t="shared" si="3"/>
        <v>4</v>
      </c>
      <c r="M526" s="6">
        <f>IFNA(VLOOKUP(F526,Promocodes!A:B,2,0),"")</f>
        <v>5</v>
      </c>
      <c r="N526" s="3" t="str">
        <f>IFNA(VLOOKUP(M526,Promocodes!G:H,2,0),"")</f>
        <v>Посты в VK</v>
      </c>
      <c r="O526" s="3" t="str">
        <f>IFNA(VLOOKUP(D526,Price!$E$2:$F$4,2,0),"")</f>
        <v/>
      </c>
      <c r="P526" s="7" t="str">
        <f t="shared" si="4"/>
        <v>с промо</v>
      </c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ht="15.75" customHeight="1">
      <c r="A527" s="3">
        <v>3747.0</v>
      </c>
      <c r="B527" s="1" t="s">
        <v>16</v>
      </c>
      <c r="C527" s="1" t="s">
        <v>17</v>
      </c>
      <c r="D527" s="1" t="s">
        <v>21</v>
      </c>
      <c r="E527" s="2">
        <v>44328.0</v>
      </c>
      <c r="F527" s="3" t="s">
        <v>124</v>
      </c>
      <c r="G527" s="5">
        <v>3500.0</v>
      </c>
      <c r="H527" s="3">
        <f>IFNA(VLOOKUP(F527,Promocodes!A:E,4,0),"")</f>
        <v>0.15</v>
      </c>
      <c r="I527" s="3">
        <f t="shared" si="1"/>
        <v>5.25</v>
      </c>
      <c r="J527" s="5">
        <f t="shared" si="2"/>
        <v>3494.75</v>
      </c>
      <c r="K527" s="3" t="str">
        <f>IFNA(VLOOKUP(D527,Price!$A$2:$C$18,3,0),"")</f>
        <v>услуга</v>
      </c>
      <c r="L527" s="6">
        <f t="shared" si="3"/>
        <v>5</v>
      </c>
      <c r="M527" s="6">
        <f>IFNA(VLOOKUP(F527,Promocodes!A:B,2,0),"")</f>
        <v>5</v>
      </c>
      <c r="N527" s="3" t="str">
        <f>IFNA(VLOOKUP(M527,Promocodes!G:H,2,0),"")</f>
        <v>Посты в VK</v>
      </c>
      <c r="O527" s="3" t="str">
        <f>IFNA(VLOOKUP(D527,Price!$E$2:$F$4,2,0),"")</f>
        <v/>
      </c>
      <c r="P527" s="7" t="str">
        <f t="shared" si="4"/>
        <v>с промо</v>
      </c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ht="15.75" customHeight="1">
      <c r="A528" s="3">
        <v>4776.0</v>
      </c>
      <c r="B528" s="1" t="s">
        <v>16</v>
      </c>
      <c r="C528" s="1" t="s">
        <v>17</v>
      </c>
      <c r="D528" s="1" t="s">
        <v>25</v>
      </c>
      <c r="E528" s="2">
        <v>44364.0</v>
      </c>
      <c r="F528" s="8" t="s">
        <v>124</v>
      </c>
      <c r="G528" s="5">
        <v>300.0</v>
      </c>
      <c r="H528" s="3">
        <f>IFNA(VLOOKUP(F528,Promocodes!A:E,4,0),"")</f>
        <v>0.15</v>
      </c>
      <c r="I528" s="3">
        <f t="shared" si="1"/>
        <v>0.45</v>
      </c>
      <c r="J528" s="5">
        <f t="shared" si="2"/>
        <v>299.55</v>
      </c>
      <c r="K528" s="3" t="str">
        <f>IFNA(VLOOKUP(D528,Price!$A$2:$C$18,3,0),"")</f>
        <v>товар</v>
      </c>
      <c r="L528" s="6">
        <f t="shared" si="3"/>
        <v>6</v>
      </c>
      <c r="M528" s="6">
        <f>IFNA(VLOOKUP(F528,Promocodes!A:B,2,0),"")</f>
        <v>5</v>
      </c>
      <c r="N528" s="3" t="str">
        <f>IFNA(VLOOKUP(M528,Promocodes!G:H,2,0),"")</f>
        <v>Посты в VK</v>
      </c>
      <c r="O528" s="3">
        <f>IFNA(VLOOKUP(D528,Price!$E$2:$F$4,2,0),"")</f>
        <v>150</v>
      </c>
      <c r="P528" s="7" t="str">
        <f t="shared" si="4"/>
        <v>с промо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ht="15.75" customHeight="1">
      <c r="A529" s="3">
        <v>806.0</v>
      </c>
      <c r="B529" s="1" t="s">
        <v>16</v>
      </c>
      <c r="C529" s="1" t="s">
        <v>17</v>
      </c>
      <c r="D529" s="1" t="s">
        <v>24</v>
      </c>
      <c r="E529" s="2">
        <v>44225.0</v>
      </c>
      <c r="F529" s="3" t="s">
        <v>125</v>
      </c>
      <c r="G529" s="5">
        <v>4500.0</v>
      </c>
      <c r="H529" s="3">
        <f>IFNA(VLOOKUP(F529,Promocodes!A:E,4,0),"")</f>
        <v>0.5</v>
      </c>
      <c r="I529" s="3">
        <f t="shared" si="1"/>
        <v>22.5</v>
      </c>
      <c r="J529" s="5">
        <f t="shared" si="2"/>
        <v>4477.5</v>
      </c>
      <c r="K529" s="3" t="str">
        <f>IFNA(VLOOKUP(D529,Price!$A$2:$C$18,3,0),"")</f>
        <v>услуга</v>
      </c>
      <c r="L529" s="6">
        <f t="shared" si="3"/>
        <v>1</v>
      </c>
      <c r="M529" s="6">
        <f>IFNA(VLOOKUP(F529,Promocodes!A:B,2,0),"")</f>
        <v>4</v>
      </c>
      <c r="N529" s="3" t="str">
        <f>IFNA(VLOOKUP(M529,Promocodes!G:H,2,0),"")</f>
        <v>Посты в Telegram</v>
      </c>
      <c r="O529" s="3" t="str">
        <f>IFNA(VLOOKUP(D529,Price!$E$2:$F$4,2,0),"")</f>
        <v/>
      </c>
      <c r="P529" s="7" t="str">
        <f t="shared" si="4"/>
        <v>с промо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ht="15.75" customHeight="1">
      <c r="A530" s="3">
        <v>1854.0</v>
      </c>
      <c r="B530" s="1" t="s">
        <v>16</v>
      </c>
      <c r="C530" s="1" t="s">
        <v>22</v>
      </c>
      <c r="D530" s="1" t="s">
        <v>23</v>
      </c>
      <c r="E530" s="2">
        <v>44259.0</v>
      </c>
      <c r="F530" s="3" t="s">
        <v>125</v>
      </c>
      <c r="G530" s="5">
        <v>5500.0</v>
      </c>
      <c r="H530" s="3">
        <f>IFNA(VLOOKUP(F530,Promocodes!A:E,4,0),"")</f>
        <v>0.5</v>
      </c>
      <c r="I530" s="3">
        <f t="shared" si="1"/>
        <v>27.5</v>
      </c>
      <c r="J530" s="5">
        <f t="shared" si="2"/>
        <v>5472.5</v>
      </c>
      <c r="K530" s="3" t="str">
        <f>IFNA(VLOOKUP(D530,Price!$A$2:$C$18,3,0),"")</f>
        <v>услуга</v>
      </c>
      <c r="L530" s="6">
        <f t="shared" si="3"/>
        <v>3</v>
      </c>
      <c r="M530" s="6">
        <f>IFNA(VLOOKUP(F530,Promocodes!A:B,2,0),"")</f>
        <v>4</v>
      </c>
      <c r="N530" s="3" t="str">
        <f>IFNA(VLOOKUP(M530,Promocodes!G:H,2,0),"")</f>
        <v>Посты в Telegram</v>
      </c>
      <c r="O530" s="3" t="str">
        <f>IFNA(VLOOKUP(D530,Price!$E$2:$F$4,2,0),"")</f>
        <v/>
      </c>
      <c r="P530" s="7" t="str">
        <f t="shared" si="4"/>
        <v>с промо</v>
      </c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ht="15.75" customHeight="1">
      <c r="A531" s="3">
        <v>5013.0</v>
      </c>
      <c r="B531" s="1" t="s">
        <v>16</v>
      </c>
      <c r="C531" s="1" t="s">
        <v>17</v>
      </c>
      <c r="D531" s="1" t="s">
        <v>24</v>
      </c>
      <c r="E531" s="2">
        <v>44372.0</v>
      </c>
      <c r="F531" s="8" t="s">
        <v>125</v>
      </c>
      <c r="G531" s="5">
        <v>4500.0</v>
      </c>
      <c r="H531" s="3">
        <f>IFNA(VLOOKUP(F531,Promocodes!A:E,4,0),"")</f>
        <v>0.5</v>
      </c>
      <c r="I531" s="3">
        <f t="shared" si="1"/>
        <v>22.5</v>
      </c>
      <c r="J531" s="5">
        <f t="shared" si="2"/>
        <v>4477.5</v>
      </c>
      <c r="K531" s="3" t="str">
        <f>IFNA(VLOOKUP(D531,Price!$A$2:$C$18,3,0),"")</f>
        <v>услуга</v>
      </c>
      <c r="L531" s="6">
        <f t="shared" si="3"/>
        <v>6</v>
      </c>
      <c r="M531" s="6">
        <f>IFNA(VLOOKUP(F531,Promocodes!A:B,2,0),"")</f>
        <v>4</v>
      </c>
      <c r="N531" s="3" t="str">
        <f>IFNA(VLOOKUP(M531,Promocodes!G:H,2,0),"")</f>
        <v>Посты в Telegram</v>
      </c>
      <c r="O531" s="3" t="str">
        <f>IFNA(VLOOKUP(D531,Price!$E$2:$F$4,2,0),"")</f>
        <v/>
      </c>
      <c r="P531" s="7" t="str">
        <f t="shared" si="4"/>
        <v>с промо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ht="15.75" customHeight="1">
      <c r="A532" s="3">
        <v>927.0</v>
      </c>
      <c r="B532" s="1" t="s">
        <v>16</v>
      </c>
      <c r="C532" s="1" t="s">
        <v>17</v>
      </c>
      <c r="D532" s="1" t="s">
        <v>23</v>
      </c>
      <c r="E532" s="2">
        <v>44229.0</v>
      </c>
      <c r="F532" s="3" t="s">
        <v>126</v>
      </c>
      <c r="G532" s="5">
        <v>5500.0</v>
      </c>
      <c r="H532" s="3">
        <f>IFNA(VLOOKUP(F532,Promocodes!A:E,4,0),"")</f>
        <v>5</v>
      </c>
      <c r="I532" s="3">
        <f t="shared" si="1"/>
        <v>275</v>
      </c>
      <c r="J532" s="5">
        <f t="shared" si="2"/>
        <v>5225</v>
      </c>
      <c r="K532" s="3" t="str">
        <f>IFNA(VLOOKUP(D532,Price!$A$2:$C$18,3,0),"")</f>
        <v>услуга</v>
      </c>
      <c r="L532" s="6">
        <f t="shared" si="3"/>
        <v>2</v>
      </c>
      <c r="M532" s="6">
        <f>IFNA(VLOOKUP(F532,Promocodes!A:B,2,0),"")</f>
        <v>3</v>
      </c>
      <c r="N532" s="3" t="str">
        <f>IFNA(VLOOKUP(M532,Promocodes!G:H,2,0),"")</f>
        <v>Поисковые запросы в Яндексе</v>
      </c>
      <c r="O532" s="3" t="str">
        <f>IFNA(VLOOKUP(D532,Price!$E$2:$F$4,2,0),"")</f>
        <v/>
      </c>
      <c r="P532" s="7" t="str">
        <f t="shared" si="4"/>
        <v>с промо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ht="15.75" customHeight="1">
      <c r="A533" s="3">
        <v>1867.0</v>
      </c>
      <c r="B533" s="1" t="s">
        <v>16</v>
      </c>
      <c r="C533" s="1" t="s">
        <v>17</v>
      </c>
      <c r="D533" s="1" t="s">
        <v>21</v>
      </c>
      <c r="E533" s="2">
        <v>44260.0</v>
      </c>
      <c r="F533" s="3" t="s">
        <v>126</v>
      </c>
      <c r="G533" s="5">
        <v>3500.0</v>
      </c>
      <c r="H533" s="3">
        <f>IFNA(VLOOKUP(F533,Promocodes!A:E,4,0),"")</f>
        <v>5</v>
      </c>
      <c r="I533" s="3">
        <f t="shared" si="1"/>
        <v>175</v>
      </c>
      <c r="J533" s="5">
        <f t="shared" si="2"/>
        <v>3325</v>
      </c>
      <c r="K533" s="3" t="str">
        <f>IFNA(VLOOKUP(D533,Price!$A$2:$C$18,3,0),"")</f>
        <v>услуга</v>
      </c>
      <c r="L533" s="6">
        <f t="shared" si="3"/>
        <v>3</v>
      </c>
      <c r="M533" s="6">
        <f>IFNA(VLOOKUP(F533,Promocodes!A:B,2,0),"")</f>
        <v>3</v>
      </c>
      <c r="N533" s="3" t="str">
        <f>IFNA(VLOOKUP(M533,Promocodes!G:H,2,0),"")</f>
        <v>Поисковые запросы в Яндексе</v>
      </c>
      <c r="O533" s="3" t="str">
        <f>IFNA(VLOOKUP(D533,Price!$E$2:$F$4,2,0),"")</f>
        <v/>
      </c>
      <c r="P533" s="7" t="str">
        <f t="shared" si="4"/>
        <v>с промо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ht="15.75" customHeight="1">
      <c r="A534" s="3">
        <v>2612.0</v>
      </c>
      <c r="B534" s="1" t="s">
        <v>16</v>
      </c>
      <c r="C534" s="1" t="s">
        <v>17</v>
      </c>
      <c r="D534" s="1" t="s">
        <v>23</v>
      </c>
      <c r="E534" s="2">
        <v>44285.0</v>
      </c>
      <c r="F534" s="3" t="s">
        <v>126</v>
      </c>
      <c r="G534" s="5">
        <v>5500.0</v>
      </c>
      <c r="H534" s="3">
        <f>IFNA(VLOOKUP(F534,Promocodes!A:E,4,0),"")</f>
        <v>5</v>
      </c>
      <c r="I534" s="3">
        <f t="shared" si="1"/>
        <v>275</v>
      </c>
      <c r="J534" s="5">
        <f t="shared" si="2"/>
        <v>5225</v>
      </c>
      <c r="K534" s="3" t="str">
        <f>IFNA(VLOOKUP(D534,Price!$A$2:$C$18,3,0),"")</f>
        <v>услуга</v>
      </c>
      <c r="L534" s="6">
        <f t="shared" si="3"/>
        <v>3</v>
      </c>
      <c r="M534" s="6">
        <f>IFNA(VLOOKUP(F534,Promocodes!A:B,2,0),"")</f>
        <v>3</v>
      </c>
      <c r="N534" s="3" t="str">
        <f>IFNA(VLOOKUP(M534,Promocodes!G:H,2,0),"")</f>
        <v>Поисковые запросы в Яндексе</v>
      </c>
      <c r="O534" s="3" t="str">
        <f>IFNA(VLOOKUP(D534,Price!$E$2:$F$4,2,0),"")</f>
        <v/>
      </c>
      <c r="P534" s="7" t="str">
        <f t="shared" si="4"/>
        <v>с промо</v>
      </c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ht="15.75" customHeight="1">
      <c r="A535" s="3">
        <v>3951.0</v>
      </c>
      <c r="B535" s="1" t="s">
        <v>16</v>
      </c>
      <c r="C535" s="1" t="s">
        <v>17</v>
      </c>
      <c r="D535" s="1" t="s">
        <v>23</v>
      </c>
      <c r="E535" s="2">
        <v>44336.0</v>
      </c>
      <c r="F535" s="3" t="s">
        <v>126</v>
      </c>
      <c r="G535" s="5">
        <v>5500.0</v>
      </c>
      <c r="H535" s="3">
        <f>IFNA(VLOOKUP(F535,Promocodes!A:E,4,0),"")</f>
        <v>5</v>
      </c>
      <c r="I535" s="3">
        <f t="shared" si="1"/>
        <v>275</v>
      </c>
      <c r="J535" s="5">
        <f t="shared" si="2"/>
        <v>5225</v>
      </c>
      <c r="K535" s="3" t="str">
        <f>IFNA(VLOOKUP(D535,Price!$A$2:$C$18,3,0),"")</f>
        <v>услуга</v>
      </c>
      <c r="L535" s="6">
        <f t="shared" si="3"/>
        <v>5</v>
      </c>
      <c r="M535" s="6">
        <f>IFNA(VLOOKUP(F535,Promocodes!A:B,2,0),"")</f>
        <v>3</v>
      </c>
      <c r="N535" s="3" t="str">
        <f>IFNA(VLOOKUP(M535,Promocodes!G:H,2,0),"")</f>
        <v>Поисковые запросы в Яндексе</v>
      </c>
      <c r="O535" s="3" t="str">
        <f>IFNA(VLOOKUP(D535,Price!$E$2:$F$4,2,0),"")</f>
        <v/>
      </c>
      <c r="P535" s="7" t="str">
        <f t="shared" si="4"/>
        <v>с промо</v>
      </c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ht="15.75" customHeight="1">
      <c r="A536" s="3">
        <v>5040.0</v>
      </c>
      <c r="B536" s="1" t="s">
        <v>16</v>
      </c>
      <c r="C536" s="1" t="s">
        <v>17</v>
      </c>
      <c r="D536" s="1" t="s">
        <v>21</v>
      </c>
      <c r="E536" s="2">
        <v>44373.0</v>
      </c>
      <c r="F536" s="8" t="s">
        <v>126</v>
      </c>
      <c r="G536" s="5">
        <v>3500.0</v>
      </c>
      <c r="H536" s="3">
        <f>IFNA(VLOOKUP(F536,Promocodes!A:E,4,0),"")</f>
        <v>5</v>
      </c>
      <c r="I536" s="3">
        <f t="shared" si="1"/>
        <v>175</v>
      </c>
      <c r="J536" s="5">
        <f t="shared" si="2"/>
        <v>3325</v>
      </c>
      <c r="K536" s="3" t="str">
        <f>IFNA(VLOOKUP(D536,Price!$A$2:$C$18,3,0),"")</f>
        <v>услуга</v>
      </c>
      <c r="L536" s="6">
        <f t="shared" si="3"/>
        <v>6</v>
      </c>
      <c r="M536" s="6">
        <f>IFNA(VLOOKUP(F536,Promocodes!A:B,2,0),"")</f>
        <v>3</v>
      </c>
      <c r="N536" s="3" t="str">
        <f>IFNA(VLOOKUP(M536,Promocodes!G:H,2,0),"")</f>
        <v>Поисковые запросы в Яндексе</v>
      </c>
      <c r="O536" s="3" t="str">
        <f>IFNA(VLOOKUP(D536,Price!$E$2:$F$4,2,0),"")</f>
        <v/>
      </c>
      <c r="P536" s="7" t="str">
        <f t="shared" si="4"/>
        <v>с промо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ht="15.75" customHeight="1">
      <c r="A537" s="3">
        <v>946.0</v>
      </c>
      <c r="B537" s="1" t="s">
        <v>16</v>
      </c>
      <c r="C537" s="1" t="s">
        <v>17</v>
      </c>
      <c r="D537" s="1" t="s">
        <v>21</v>
      </c>
      <c r="E537" s="2">
        <v>44230.0</v>
      </c>
      <c r="F537" s="3" t="s">
        <v>127</v>
      </c>
      <c r="G537" s="5">
        <v>3500.0</v>
      </c>
      <c r="H537" s="3">
        <f>IFNA(VLOOKUP(F537,Promocodes!A:E,4,0),"")</f>
        <v>20</v>
      </c>
      <c r="I537" s="3">
        <f t="shared" si="1"/>
        <v>700</v>
      </c>
      <c r="J537" s="5">
        <f t="shared" si="2"/>
        <v>2800</v>
      </c>
      <c r="K537" s="3" t="str">
        <f>IFNA(VLOOKUP(D537,Price!$A$2:$C$18,3,0),"")</f>
        <v>услуга</v>
      </c>
      <c r="L537" s="6">
        <f t="shared" si="3"/>
        <v>2</v>
      </c>
      <c r="M537" s="6">
        <f>IFNA(VLOOKUP(F537,Promocodes!A:B,2,0),"")</f>
        <v>6</v>
      </c>
      <c r="N537" s="3" t="str">
        <f>IFNA(VLOOKUP(M537,Promocodes!G:H,2,0),"")</f>
        <v>Реклама в VK</v>
      </c>
      <c r="O537" s="3" t="str">
        <f>IFNA(VLOOKUP(D537,Price!$E$2:$F$4,2,0),"")</f>
        <v/>
      </c>
      <c r="P537" s="7" t="str">
        <f t="shared" si="4"/>
        <v>с промо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ht="15.75" customHeight="1">
      <c r="A538" s="3">
        <v>1886.0</v>
      </c>
      <c r="B538" s="1" t="s">
        <v>16</v>
      </c>
      <c r="C538" s="1" t="s">
        <v>22</v>
      </c>
      <c r="D538" s="1" t="s">
        <v>21</v>
      </c>
      <c r="E538" s="2">
        <v>44260.0</v>
      </c>
      <c r="F538" s="3" t="s">
        <v>127</v>
      </c>
      <c r="G538" s="5">
        <v>3500.0</v>
      </c>
      <c r="H538" s="3">
        <f>IFNA(VLOOKUP(F538,Promocodes!A:E,4,0),"")</f>
        <v>20</v>
      </c>
      <c r="I538" s="3">
        <f t="shared" si="1"/>
        <v>700</v>
      </c>
      <c r="J538" s="5">
        <f t="shared" si="2"/>
        <v>2800</v>
      </c>
      <c r="K538" s="3" t="str">
        <f>IFNA(VLOOKUP(D538,Price!$A$2:$C$18,3,0),"")</f>
        <v>услуга</v>
      </c>
      <c r="L538" s="6">
        <f t="shared" si="3"/>
        <v>3</v>
      </c>
      <c r="M538" s="6">
        <f>IFNA(VLOOKUP(F538,Promocodes!A:B,2,0),"")</f>
        <v>6</v>
      </c>
      <c r="N538" s="3" t="str">
        <f>IFNA(VLOOKUP(M538,Promocodes!G:H,2,0),"")</f>
        <v>Реклама в VK</v>
      </c>
      <c r="O538" s="3" t="str">
        <f>IFNA(VLOOKUP(D538,Price!$E$2:$F$4,2,0),"")</f>
        <v/>
      </c>
      <c r="P538" s="7" t="str">
        <f t="shared" si="4"/>
        <v>с промо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ht="15.75" customHeight="1">
      <c r="A539" s="3">
        <v>2656.0</v>
      </c>
      <c r="B539" s="1" t="s">
        <v>16</v>
      </c>
      <c r="C539" s="1" t="s">
        <v>17</v>
      </c>
      <c r="D539" s="1" t="s">
        <v>24</v>
      </c>
      <c r="E539" s="2">
        <v>44286.0</v>
      </c>
      <c r="F539" s="3" t="s">
        <v>127</v>
      </c>
      <c r="G539" s="5">
        <v>4500.0</v>
      </c>
      <c r="H539" s="3">
        <f>IFNA(VLOOKUP(F539,Promocodes!A:E,4,0),"")</f>
        <v>20</v>
      </c>
      <c r="I539" s="3">
        <f t="shared" si="1"/>
        <v>900</v>
      </c>
      <c r="J539" s="5">
        <f t="shared" si="2"/>
        <v>3600</v>
      </c>
      <c r="K539" s="3" t="str">
        <f>IFNA(VLOOKUP(D539,Price!$A$2:$C$18,3,0),"")</f>
        <v>услуга</v>
      </c>
      <c r="L539" s="6">
        <f t="shared" si="3"/>
        <v>3</v>
      </c>
      <c r="M539" s="6">
        <f>IFNA(VLOOKUP(F539,Promocodes!A:B,2,0),"")</f>
        <v>6</v>
      </c>
      <c r="N539" s="3" t="str">
        <f>IFNA(VLOOKUP(M539,Promocodes!G:H,2,0),"")</f>
        <v>Реклама в VK</v>
      </c>
      <c r="O539" s="3" t="str">
        <f>IFNA(VLOOKUP(D539,Price!$E$2:$F$4,2,0),"")</f>
        <v/>
      </c>
      <c r="P539" s="7" t="str">
        <f t="shared" si="4"/>
        <v>с промо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ht="15.75" customHeight="1">
      <c r="A540" s="3">
        <v>3973.0</v>
      </c>
      <c r="B540" s="1" t="s">
        <v>16</v>
      </c>
      <c r="C540" s="1" t="s">
        <v>17</v>
      </c>
      <c r="D540" s="1" t="s">
        <v>24</v>
      </c>
      <c r="E540" s="2">
        <v>44337.0</v>
      </c>
      <c r="F540" s="3" t="s">
        <v>127</v>
      </c>
      <c r="G540" s="5">
        <v>4500.0</v>
      </c>
      <c r="H540" s="3">
        <f>IFNA(VLOOKUP(F540,Promocodes!A:E,4,0),"")</f>
        <v>20</v>
      </c>
      <c r="I540" s="3">
        <f t="shared" si="1"/>
        <v>900</v>
      </c>
      <c r="J540" s="5">
        <f t="shared" si="2"/>
        <v>3600</v>
      </c>
      <c r="K540" s="3" t="str">
        <f>IFNA(VLOOKUP(D540,Price!$A$2:$C$18,3,0),"")</f>
        <v>услуга</v>
      </c>
      <c r="L540" s="6">
        <f t="shared" si="3"/>
        <v>5</v>
      </c>
      <c r="M540" s="6">
        <f>IFNA(VLOOKUP(F540,Promocodes!A:B,2,0),"")</f>
        <v>6</v>
      </c>
      <c r="N540" s="3" t="str">
        <f>IFNA(VLOOKUP(M540,Promocodes!G:H,2,0),"")</f>
        <v>Реклама в VK</v>
      </c>
      <c r="O540" s="3" t="str">
        <f>IFNA(VLOOKUP(D540,Price!$E$2:$F$4,2,0),"")</f>
        <v/>
      </c>
      <c r="P540" s="7" t="str">
        <f t="shared" si="4"/>
        <v>с промо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ht="15.75" customHeight="1">
      <c r="A541" s="3">
        <v>5103.0</v>
      </c>
      <c r="B541" s="1" t="s">
        <v>16</v>
      </c>
      <c r="C541" s="1" t="s">
        <v>17</v>
      </c>
      <c r="D541" s="1" t="s">
        <v>23</v>
      </c>
      <c r="E541" s="2">
        <v>44375.0</v>
      </c>
      <c r="F541" s="8" t="s">
        <v>127</v>
      </c>
      <c r="G541" s="5">
        <v>5500.0</v>
      </c>
      <c r="H541" s="3">
        <f>IFNA(VLOOKUP(F541,Promocodes!A:E,4,0),"")</f>
        <v>20</v>
      </c>
      <c r="I541" s="3">
        <f t="shared" si="1"/>
        <v>1100</v>
      </c>
      <c r="J541" s="5">
        <f t="shared" si="2"/>
        <v>4400</v>
      </c>
      <c r="K541" s="3" t="str">
        <f>IFNA(VLOOKUP(D541,Price!$A$2:$C$18,3,0),"")</f>
        <v>услуга</v>
      </c>
      <c r="L541" s="6">
        <f t="shared" si="3"/>
        <v>6</v>
      </c>
      <c r="M541" s="6">
        <f>IFNA(VLOOKUP(F541,Promocodes!A:B,2,0),"")</f>
        <v>6</v>
      </c>
      <c r="N541" s="3" t="str">
        <f>IFNA(VLOOKUP(M541,Promocodes!G:H,2,0),"")</f>
        <v>Реклама в VK</v>
      </c>
      <c r="O541" s="3" t="str">
        <f>IFNA(VLOOKUP(D541,Price!$E$2:$F$4,2,0),"")</f>
        <v/>
      </c>
      <c r="P541" s="7" t="str">
        <f t="shared" si="4"/>
        <v>с промо</v>
      </c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ht="15.75" customHeight="1">
      <c r="A542" s="3">
        <v>227.0</v>
      </c>
      <c r="B542" s="1" t="s">
        <v>16</v>
      </c>
      <c r="C542" s="1" t="s">
        <v>17</v>
      </c>
      <c r="D542" s="1" t="s">
        <v>24</v>
      </c>
      <c r="E542" s="2">
        <v>44205.0</v>
      </c>
      <c r="F542" s="3" t="s">
        <v>128</v>
      </c>
      <c r="G542" s="5">
        <v>4500.0</v>
      </c>
      <c r="H542" s="3">
        <f>IFNA(VLOOKUP(F542,Promocodes!A:E,4,0),"")</f>
        <v>10</v>
      </c>
      <c r="I542" s="3">
        <f t="shared" si="1"/>
        <v>450</v>
      </c>
      <c r="J542" s="5">
        <f t="shared" si="2"/>
        <v>4050</v>
      </c>
      <c r="K542" s="3" t="str">
        <f>IFNA(VLOOKUP(D542,Price!$A$2:$C$18,3,0),"")</f>
        <v>услуга</v>
      </c>
      <c r="L542" s="6">
        <f t="shared" si="3"/>
        <v>1</v>
      </c>
      <c r="M542" s="6">
        <f>IFNA(VLOOKUP(F542,Promocodes!A:B,2,0),"")</f>
        <v>2</v>
      </c>
      <c r="N542" s="3" t="str">
        <f>IFNA(VLOOKUP(M542,Promocodes!G:H,2,0),"")</f>
        <v>Поисковые запросы в Гугле</v>
      </c>
      <c r="O542" s="3" t="str">
        <f>IFNA(VLOOKUP(D542,Price!$E$2:$F$4,2,0),"")</f>
        <v/>
      </c>
      <c r="P542" s="7" t="str">
        <f t="shared" si="4"/>
        <v>с промо</v>
      </c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ht="15.75" customHeight="1">
      <c r="A543" s="3">
        <v>1257.0</v>
      </c>
      <c r="B543" s="1" t="s">
        <v>16</v>
      </c>
      <c r="C543" s="1" t="s">
        <v>17</v>
      </c>
      <c r="D543" s="1" t="s">
        <v>21</v>
      </c>
      <c r="E543" s="2">
        <v>44240.0</v>
      </c>
      <c r="F543" s="3" t="s">
        <v>128</v>
      </c>
      <c r="G543" s="5">
        <v>3500.0</v>
      </c>
      <c r="H543" s="3">
        <f>IFNA(VLOOKUP(F543,Promocodes!A:E,4,0),"")</f>
        <v>10</v>
      </c>
      <c r="I543" s="3">
        <f t="shared" si="1"/>
        <v>350</v>
      </c>
      <c r="J543" s="5">
        <f t="shared" si="2"/>
        <v>3150</v>
      </c>
      <c r="K543" s="3" t="str">
        <f>IFNA(VLOOKUP(D543,Price!$A$2:$C$18,3,0),"")</f>
        <v>услуга</v>
      </c>
      <c r="L543" s="6">
        <f t="shared" si="3"/>
        <v>2</v>
      </c>
      <c r="M543" s="6">
        <f>IFNA(VLOOKUP(F543,Promocodes!A:B,2,0),"")</f>
        <v>2</v>
      </c>
      <c r="N543" s="3" t="str">
        <f>IFNA(VLOOKUP(M543,Promocodes!G:H,2,0),"")</f>
        <v>Поисковые запросы в Гугле</v>
      </c>
      <c r="O543" s="3" t="str">
        <f>IFNA(VLOOKUP(D543,Price!$E$2:$F$4,2,0),"")</f>
        <v/>
      </c>
      <c r="P543" s="7" t="str">
        <f t="shared" si="4"/>
        <v>с промо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ht="15.75" customHeight="1">
      <c r="A544" s="3">
        <v>2230.0</v>
      </c>
      <c r="B544" s="1" t="s">
        <v>16</v>
      </c>
      <c r="C544" s="1" t="s">
        <v>17</v>
      </c>
      <c r="D544" s="1" t="s">
        <v>24</v>
      </c>
      <c r="E544" s="2">
        <v>44272.0</v>
      </c>
      <c r="F544" s="3" t="s">
        <v>128</v>
      </c>
      <c r="G544" s="5">
        <v>4500.0</v>
      </c>
      <c r="H544" s="3">
        <f>IFNA(VLOOKUP(F544,Promocodes!A:E,4,0),"")</f>
        <v>10</v>
      </c>
      <c r="I544" s="3">
        <f t="shared" si="1"/>
        <v>450</v>
      </c>
      <c r="J544" s="5">
        <f t="shared" si="2"/>
        <v>4050</v>
      </c>
      <c r="K544" s="3" t="str">
        <f>IFNA(VLOOKUP(D544,Price!$A$2:$C$18,3,0),"")</f>
        <v>услуга</v>
      </c>
      <c r="L544" s="6">
        <f t="shared" si="3"/>
        <v>3</v>
      </c>
      <c r="M544" s="6">
        <f>IFNA(VLOOKUP(F544,Promocodes!A:B,2,0),"")</f>
        <v>2</v>
      </c>
      <c r="N544" s="3" t="str">
        <f>IFNA(VLOOKUP(M544,Promocodes!G:H,2,0),"")</f>
        <v>Поисковые запросы в Гугле</v>
      </c>
      <c r="O544" s="3" t="str">
        <f>IFNA(VLOOKUP(D544,Price!$E$2:$F$4,2,0),"")</f>
        <v/>
      </c>
      <c r="P544" s="7" t="str">
        <f t="shared" si="4"/>
        <v>с промо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ht="15.75" customHeight="1">
      <c r="A545" s="3">
        <v>2971.0</v>
      </c>
      <c r="B545" s="1" t="s">
        <v>16</v>
      </c>
      <c r="C545" s="1" t="s">
        <v>17</v>
      </c>
      <c r="D545" s="1" t="s">
        <v>24</v>
      </c>
      <c r="E545" s="2">
        <v>44298.0</v>
      </c>
      <c r="F545" s="3" t="s">
        <v>128</v>
      </c>
      <c r="G545" s="5">
        <v>4500.0</v>
      </c>
      <c r="H545" s="3">
        <f>IFNA(VLOOKUP(F545,Promocodes!A:E,4,0),"")</f>
        <v>10</v>
      </c>
      <c r="I545" s="3">
        <f t="shared" si="1"/>
        <v>450</v>
      </c>
      <c r="J545" s="5">
        <f t="shared" si="2"/>
        <v>4050</v>
      </c>
      <c r="K545" s="3" t="str">
        <f>IFNA(VLOOKUP(D545,Price!$A$2:$C$18,3,0),"")</f>
        <v>услуга</v>
      </c>
      <c r="L545" s="6">
        <f t="shared" si="3"/>
        <v>4</v>
      </c>
      <c r="M545" s="6">
        <f>IFNA(VLOOKUP(F545,Promocodes!A:B,2,0),"")</f>
        <v>2</v>
      </c>
      <c r="N545" s="3" t="str">
        <f>IFNA(VLOOKUP(M545,Promocodes!G:H,2,0),"")</f>
        <v>Поисковые запросы в Гугле</v>
      </c>
      <c r="O545" s="3" t="str">
        <f>IFNA(VLOOKUP(D545,Price!$E$2:$F$4,2,0),"")</f>
        <v/>
      </c>
      <c r="P545" s="7" t="str">
        <f t="shared" si="4"/>
        <v>с промо</v>
      </c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ht="15.75" customHeight="1">
      <c r="A546" s="3">
        <v>4182.0</v>
      </c>
      <c r="B546" s="1" t="s">
        <v>16</v>
      </c>
      <c r="C546" s="1" t="s">
        <v>22</v>
      </c>
      <c r="D546" s="1" t="s">
        <v>23</v>
      </c>
      <c r="E546" s="2">
        <v>44345.0</v>
      </c>
      <c r="F546" s="3" t="s">
        <v>128</v>
      </c>
      <c r="G546" s="5">
        <v>5500.0</v>
      </c>
      <c r="H546" s="3">
        <f>IFNA(VLOOKUP(F546,Promocodes!A:E,4,0),"")</f>
        <v>10</v>
      </c>
      <c r="I546" s="3">
        <f t="shared" si="1"/>
        <v>550</v>
      </c>
      <c r="J546" s="5">
        <f t="shared" si="2"/>
        <v>4950</v>
      </c>
      <c r="K546" s="3" t="str">
        <f>IFNA(VLOOKUP(D546,Price!$A$2:$C$18,3,0),"")</f>
        <v>услуга</v>
      </c>
      <c r="L546" s="6">
        <f t="shared" si="3"/>
        <v>5</v>
      </c>
      <c r="M546" s="6">
        <f>IFNA(VLOOKUP(F546,Promocodes!A:B,2,0),"")</f>
        <v>2</v>
      </c>
      <c r="N546" s="3" t="str">
        <f>IFNA(VLOOKUP(M546,Promocodes!G:H,2,0),"")</f>
        <v>Поисковые запросы в Гугле</v>
      </c>
      <c r="O546" s="3" t="str">
        <f>IFNA(VLOOKUP(D546,Price!$E$2:$F$4,2,0),"")</f>
        <v/>
      </c>
      <c r="P546" s="7" t="str">
        <f t="shared" si="4"/>
        <v>с промо</v>
      </c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ht="15.75" customHeight="1">
      <c r="A547" s="3">
        <v>4501.0</v>
      </c>
      <c r="B547" s="1" t="s">
        <v>16</v>
      </c>
      <c r="C547" s="1" t="s">
        <v>22</v>
      </c>
      <c r="D547" s="1" t="s">
        <v>24</v>
      </c>
      <c r="E547" s="2">
        <v>44356.0</v>
      </c>
      <c r="F547" s="8" t="s">
        <v>128</v>
      </c>
      <c r="G547" s="5">
        <v>4500.0</v>
      </c>
      <c r="H547" s="3">
        <f>IFNA(VLOOKUP(F547,Promocodes!A:E,4,0),"")</f>
        <v>10</v>
      </c>
      <c r="I547" s="3">
        <f t="shared" si="1"/>
        <v>450</v>
      </c>
      <c r="J547" s="5">
        <f t="shared" si="2"/>
        <v>4050</v>
      </c>
      <c r="K547" s="3" t="str">
        <f>IFNA(VLOOKUP(D547,Price!$A$2:$C$18,3,0),"")</f>
        <v>услуга</v>
      </c>
      <c r="L547" s="6">
        <f t="shared" si="3"/>
        <v>6</v>
      </c>
      <c r="M547" s="6">
        <f>IFNA(VLOOKUP(F547,Promocodes!A:B,2,0),"")</f>
        <v>2</v>
      </c>
      <c r="N547" s="3" t="str">
        <f>IFNA(VLOOKUP(M547,Promocodes!G:H,2,0),"")</f>
        <v>Поисковые запросы в Гугле</v>
      </c>
      <c r="O547" s="3" t="str">
        <f>IFNA(VLOOKUP(D547,Price!$E$2:$F$4,2,0),"")</f>
        <v/>
      </c>
      <c r="P547" s="7" t="str">
        <f t="shared" si="4"/>
        <v>с промо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ht="15.75" customHeight="1">
      <c r="A548" s="3">
        <v>1066.0</v>
      </c>
      <c r="B548" s="1" t="s">
        <v>16</v>
      </c>
      <c r="C548" s="1" t="s">
        <v>17</v>
      </c>
      <c r="D548" s="1" t="s">
        <v>18</v>
      </c>
      <c r="E548" s="2">
        <v>44234.0</v>
      </c>
      <c r="F548" s="3" t="s">
        <v>129</v>
      </c>
      <c r="G548" s="5">
        <v>1000.0</v>
      </c>
      <c r="H548" s="3">
        <f>IFNA(VLOOKUP(F548,Promocodes!A:E,4,0),"")</f>
        <v>10</v>
      </c>
      <c r="I548" s="3">
        <f t="shared" si="1"/>
        <v>100</v>
      </c>
      <c r="J548" s="5">
        <f t="shared" si="2"/>
        <v>900</v>
      </c>
      <c r="K548" s="3" t="str">
        <f>IFNA(VLOOKUP(D548,Price!$A$2:$C$18,3,0),"")</f>
        <v>товар</v>
      </c>
      <c r="L548" s="6">
        <f t="shared" si="3"/>
        <v>2</v>
      </c>
      <c r="M548" s="6">
        <f>IFNA(VLOOKUP(F548,Promocodes!A:B,2,0),"")</f>
        <v>2</v>
      </c>
      <c r="N548" s="3" t="str">
        <f>IFNA(VLOOKUP(M548,Promocodes!G:H,2,0),"")</f>
        <v>Поисковые запросы в Гугле</v>
      </c>
      <c r="O548" s="3">
        <f>IFNA(VLOOKUP(D548,Price!$E$2:$F$4,2,0),"")</f>
        <v>500</v>
      </c>
      <c r="P548" s="7" t="str">
        <f t="shared" si="4"/>
        <v>с промо</v>
      </c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ht="15.75" customHeight="1">
      <c r="A549" s="3">
        <v>1965.0</v>
      </c>
      <c r="B549" s="1" t="s">
        <v>16</v>
      </c>
      <c r="C549" s="1" t="s">
        <v>22</v>
      </c>
      <c r="D549" s="1" t="s">
        <v>23</v>
      </c>
      <c r="E549" s="2">
        <v>44263.0</v>
      </c>
      <c r="F549" s="3" t="s">
        <v>129</v>
      </c>
      <c r="G549" s="5">
        <v>5500.0</v>
      </c>
      <c r="H549" s="3">
        <f>IFNA(VLOOKUP(F549,Promocodes!A:E,4,0),"")</f>
        <v>10</v>
      </c>
      <c r="I549" s="3">
        <f t="shared" si="1"/>
        <v>550</v>
      </c>
      <c r="J549" s="5">
        <f t="shared" si="2"/>
        <v>4950</v>
      </c>
      <c r="K549" s="3" t="str">
        <f>IFNA(VLOOKUP(D549,Price!$A$2:$C$18,3,0),"")</f>
        <v>услуга</v>
      </c>
      <c r="L549" s="6">
        <f t="shared" si="3"/>
        <v>3</v>
      </c>
      <c r="M549" s="6">
        <f>IFNA(VLOOKUP(F549,Promocodes!A:B,2,0),"")</f>
        <v>2</v>
      </c>
      <c r="N549" s="3" t="str">
        <f>IFNA(VLOOKUP(M549,Promocodes!G:H,2,0),"")</f>
        <v>Поисковые запросы в Гугле</v>
      </c>
      <c r="O549" s="3" t="str">
        <f>IFNA(VLOOKUP(D549,Price!$E$2:$F$4,2,0),"")</f>
        <v/>
      </c>
      <c r="P549" s="7" t="str">
        <f t="shared" si="4"/>
        <v>с промо</v>
      </c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ht="15.75" customHeight="1">
      <c r="A550" s="3">
        <v>2706.0</v>
      </c>
      <c r="B550" s="1" t="s">
        <v>16</v>
      </c>
      <c r="C550" s="1" t="s">
        <v>22</v>
      </c>
      <c r="D550" s="1" t="s">
        <v>23</v>
      </c>
      <c r="E550" s="2">
        <v>44288.0</v>
      </c>
      <c r="F550" s="3" t="s">
        <v>129</v>
      </c>
      <c r="G550" s="5">
        <v>5500.0</v>
      </c>
      <c r="H550" s="3">
        <f>IFNA(VLOOKUP(F550,Promocodes!A:E,4,0),"")</f>
        <v>10</v>
      </c>
      <c r="I550" s="3">
        <f t="shared" si="1"/>
        <v>550</v>
      </c>
      <c r="J550" s="5">
        <f t="shared" si="2"/>
        <v>4950</v>
      </c>
      <c r="K550" s="3" t="str">
        <f>IFNA(VLOOKUP(D550,Price!$A$2:$C$18,3,0),"")</f>
        <v>услуга</v>
      </c>
      <c r="L550" s="6">
        <f t="shared" si="3"/>
        <v>4</v>
      </c>
      <c r="M550" s="6">
        <f>IFNA(VLOOKUP(F550,Promocodes!A:B,2,0),"")</f>
        <v>2</v>
      </c>
      <c r="N550" s="3" t="str">
        <f>IFNA(VLOOKUP(M550,Promocodes!G:H,2,0),"")</f>
        <v>Поисковые запросы в Гугле</v>
      </c>
      <c r="O550" s="3" t="str">
        <f>IFNA(VLOOKUP(D550,Price!$E$2:$F$4,2,0),"")</f>
        <v/>
      </c>
      <c r="P550" s="7" t="str">
        <f t="shared" si="4"/>
        <v>с промо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ht="15.75" customHeight="1">
      <c r="A551" s="3">
        <v>4010.0</v>
      </c>
      <c r="B551" s="1" t="s">
        <v>16</v>
      </c>
      <c r="C551" s="1" t="s">
        <v>17</v>
      </c>
      <c r="D551" s="1" t="s">
        <v>21</v>
      </c>
      <c r="E551" s="2">
        <v>44338.0</v>
      </c>
      <c r="F551" s="3" t="s">
        <v>129</v>
      </c>
      <c r="G551" s="5">
        <v>3500.0</v>
      </c>
      <c r="H551" s="3">
        <f>IFNA(VLOOKUP(F551,Promocodes!A:E,4,0),"")</f>
        <v>10</v>
      </c>
      <c r="I551" s="3">
        <f t="shared" si="1"/>
        <v>350</v>
      </c>
      <c r="J551" s="5">
        <f t="shared" si="2"/>
        <v>3150</v>
      </c>
      <c r="K551" s="3" t="str">
        <f>IFNA(VLOOKUP(D551,Price!$A$2:$C$18,3,0),"")</f>
        <v>услуга</v>
      </c>
      <c r="L551" s="6">
        <f t="shared" si="3"/>
        <v>5</v>
      </c>
      <c r="M551" s="6">
        <f>IFNA(VLOOKUP(F551,Promocodes!A:B,2,0),"")</f>
        <v>2</v>
      </c>
      <c r="N551" s="3" t="str">
        <f>IFNA(VLOOKUP(M551,Promocodes!G:H,2,0),"")</f>
        <v>Поисковые запросы в Гугле</v>
      </c>
      <c r="O551" s="3" t="str">
        <f>IFNA(VLOOKUP(D551,Price!$E$2:$F$4,2,0),"")</f>
        <v/>
      </c>
      <c r="P551" s="7" t="str">
        <f t="shared" si="4"/>
        <v>с промо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ht="15.75" customHeight="1">
      <c r="A552" s="3">
        <v>353.0</v>
      </c>
      <c r="B552" s="1" t="s">
        <v>16</v>
      </c>
      <c r="C552" s="1" t="s">
        <v>17</v>
      </c>
      <c r="D552" s="1" t="s">
        <v>24</v>
      </c>
      <c r="E552" s="2">
        <v>44209.0</v>
      </c>
      <c r="F552" s="3" t="s">
        <v>130</v>
      </c>
      <c r="G552" s="5">
        <v>4500.0</v>
      </c>
      <c r="H552" s="3">
        <f>IFNA(VLOOKUP(F552,Promocodes!A:E,4,0),"")</f>
        <v>5</v>
      </c>
      <c r="I552" s="3">
        <f t="shared" si="1"/>
        <v>225</v>
      </c>
      <c r="J552" s="5">
        <f t="shared" si="2"/>
        <v>4275</v>
      </c>
      <c r="K552" s="3" t="str">
        <f>IFNA(VLOOKUP(D552,Price!$A$2:$C$18,3,0),"")</f>
        <v>услуга</v>
      </c>
      <c r="L552" s="6">
        <f t="shared" si="3"/>
        <v>1</v>
      </c>
      <c r="M552" s="6">
        <f>IFNA(VLOOKUP(F552,Promocodes!A:B,2,0),"")</f>
        <v>3</v>
      </c>
      <c r="N552" s="3" t="str">
        <f>IFNA(VLOOKUP(M552,Promocodes!G:H,2,0),"")</f>
        <v>Поисковые запросы в Яндексе</v>
      </c>
      <c r="O552" s="3" t="str">
        <f>IFNA(VLOOKUP(D552,Price!$E$2:$F$4,2,0),"")</f>
        <v/>
      </c>
      <c r="P552" s="7" t="str">
        <f t="shared" si="4"/>
        <v>с промо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ht="15.75" customHeight="1">
      <c r="A553" s="3">
        <v>1501.0</v>
      </c>
      <c r="B553" s="1" t="s">
        <v>16</v>
      </c>
      <c r="C553" s="1" t="s">
        <v>17</v>
      </c>
      <c r="D553" s="1" t="s">
        <v>24</v>
      </c>
      <c r="E553" s="2">
        <v>44248.0</v>
      </c>
      <c r="F553" s="3" t="s">
        <v>130</v>
      </c>
      <c r="G553" s="5">
        <v>4500.0</v>
      </c>
      <c r="H553" s="3">
        <f>IFNA(VLOOKUP(F553,Promocodes!A:E,4,0),"")</f>
        <v>5</v>
      </c>
      <c r="I553" s="3">
        <f t="shared" si="1"/>
        <v>225</v>
      </c>
      <c r="J553" s="5">
        <f t="shared" si="2"/>
        <v>4275</v>
      </c>
      <c r="K553" s="3" t="str">
        <f>IFNA(VLOOKUP(D553,Price!$A$2:$C$18,3,0),"")</f>
        <v>услуга</v>
      </c>
      <c r="L553" s="6">
        <f t="shared" si="3"/>
        <v>2</v>
      </c>
      <c r="M553" s="6">
        <f>IFNA(VLOOKUP(F553,Promocodes!A:B,2,0),"")</f>
        <v>3</v>
      </c>
      <c r="N553" s="3" t="str">
        <f>IFNA(VLOOKUP(M553,Promocodes!G:H,2,0),"")</f>
        <v>Поисковые запросы в Яндексе</v>
      </c>
      <c r="O553" s="3" t="str">
        <f>IFNA(VLOOKUP(D553,Price!$E$2:$F$4,2,0),"")</f>
        <v/>
      </c>
      <c r="P553" s="7" t="str">
        <f t="shared" si="4"/>
        <v>с промо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ht="15.75" customHeight="1">
      <c r="A554" s="3">
        <v>2384.0</v>
      </c>
      <c r="B554" s="1" t="s">
        <v>16</v>
      </c>
      <c r="C554" s="1" t="s">
        <v>17</v>
      </c>
      <c r="D554" s="1" t="s">
        <v>24</v>
      </c>
      <c r="E554" s="2">
        <v>44277.0</v>
      </c>
      <c r="F554" s="3" t="s">
        <v>130</v>
      </c>
      <c r="G554" s="5">
        <v>4500.0</v>
      </c>
      <c r="H554" s="3">
        <f>IFNA(VLOOKUP(F554,Promocodes!A:E,4,0),"")</f>
        <v>5</v>
      </c>
      <c r="I554" s="3">
        <f t="shared" si="1"/>
        <v>225</v>
      </c>
      <c r="J554" s="5">
        <f t="shared" si="2"/>
        <v>4275</v>
      </c>
      <c r="K554" s="3" t="str">
        <f>IFNA(VLOOKUP(D554,Price!$A$2:$C$18,3,0),"")</f>
        <v>услуга</v>
      </c>
      <c r="L554" s="6">
        <f t="shared" si="3"/>
        <v>3</v>
      </c>
      <c r="M554" s="6">
        <f>IFNA(VLOOKUP(F554,Promocodes!A:B,2,0),"")</f>
        <v>3</v>
      </c>
      <c r="N554" s="3" t="str">
        <f>IFNA(VLOOKUP(M554,Promocodes!G:H,2,0),"")</f>
        <v>Поисковые запросы в Яндексе</v>
      </c>
      <c r="O554" s="3" t="str">
        <f>IFNA(VLOOKUP(D554,Price!$E$2:$F$4,2,0),"")</f>
        <v/>
      </c>
      <c r="P554" s="7" t="str">
        <f t="shared" si="4"/>
        <v>с промо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ht="15.75" customHeight="1">
      <c r="A555" s="3">
        <v>3125.0</v>
      </c>
      <c r="B555" s="1" t="s">
        <v>16</v>
      </c>
      <c r="C555" s="1" t="s">
        <v>17</v>
      </c>
      <c r="D555" s="1" t="s">
        <v>24</v>
      </c>
      <c r="E555" s="2">
        <v>44304.0</v>
      </c>
      <c r="F555" s="3" t="s">
        <v>130</v>
      </c>
      <c r="G555" s="5">
        <v>4500.0</v>
      </c>
      <c r="H555" s="3">
        <f>IFNA(VLOOKUP(F555,Promocodes!A:E,4,0),"")</f>
        <v>5</v>
      </c>
      <c r="I555" s="3">
        <f t="shared" si="1"/>
        <v>225</v>
      </c>
      <c r="J555" s="5">
        <f t="shared" si="2"/>
        <v>4275</v>
      </c>
      <c r="K555" s="3" t="str">
        <f>IFNA(VLOOKUP(D555,Price!$A$2:$C$18,3,0),"")</f>
        <v>услуга</v>
      </c>
      <c r="L555" s="6">
        <f t="shared" si="3"/>
        <v>4</v>
      </c>
      <c r="M555" s="6">
        <f>IFNA(VLOOKUP(F555,Promocodes!A:B,2,0),"")</f>
        <v>3</v>
      </c>
      <c r="N555" s="3" t="str">
        <f>IFNA(VLOOKUP(M555,Promocodes!G:H,2,0),"")</f>
        <v>Поисковые запросы в Яндексе</v>
      </c>
      <c r="O555" s="3" t="str">
        <f>IFNA(VLOOKUP(D555,Price!$E$2:$F$4,2,0),"")</f>
        <v/>
      </c>
      <c r="P555" s="7" t="str">
        <f t="shared" si="4"/>
        <v>с промо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ht="15.75" customHeight="1">
      <c r="A556" s="3">
        <v>3693.0</v>
      </c>
      <c r="B556" s="1" t="s">
        <v>16</v>
      </c>
      <c r="C556" s="1" t="s">
        <v>22</v>
      </c>
      <c r="D556" s="1" t="s">
        <v>24</v>
      </c>
      <c r="E556" s="2">
        <v>44326.0</v>
      </c>
      <c r="F556" s="3" t="s">
        <v>130</v>
      </c>
      <c r="G556" s="5">
        <v>4500.0</v>
      </c>
      <c r="H556" s="3">
        <f>IFNA(VLOOKUP(F556,Promocodes!A:E,4,0),"")</f>
        <v>5</v>
      </c>
      <c r="I556" s="3">
        <f t="shared" si="1"/>
        <v>225</v>
      </c>
      <c r="J556" s="5">
        <f t="shared" si="2"/>
        <v>4275</v>
      </c>
      <c r="K556" s="3" t="str">
        <f>IFNA(VLOOKUP(D556,Price!$A$2:$C$18,3,0),"")</f>
        <v>услуга</v>
      </c>
      <c r="L556" s="6">
        <f t="shared" si="3"/>
        <v>5</v>
      </c>
      <c r="M556" s="6">
        <f>IFNA(VLOOKUP(F556,Promocodes!A:B,2,0),"")</f>
        <v>3</v>
      </c>
      <c r="N556" s="3" t="str">
        <f>IFNA(VLOOKUP(M556,Promocodes!G:H,2,0),"")</f>
        <v>Поисковые запросы в Яндексе</v>
      </c>
      <c r="O556" s="3" t="str">
        <f>IFNA(VLOOKUP(D556,Price!$E$2:$F$4,2,0),"")</f>
        <v/>
      </c>
      <c r="P556" s="7" t="str">
        <f t="shared" si="4"/>
        <v>с промо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ht="15.75" customHeight="1">
      <c r="A557" s="3">
        <v>4738.0</v>
      </c>
      <c r="B557" s="1" t="s">
        <v>16</v>
      </c>
      <c r="C557" s="1" t="s">
        <v>17</v>
      </c>
      <c r="D557" s="1" t="s">
        <v>23</v>
      </c>
      <c r="E557" s="2">
        <v>44363.0</v>
      </c>
      <c r="F557" s="8" t="s">
        <v>130</v>
      </c>
      <c r="G557" s="5">
        <v>5500.0</v>
      </c>
      <c r="H557" s="3">
        <f>IFNA(VLOOKUP(F557,Promocodes!A:E,4,0),"")</f>
        <v>5</v>
      </c>
      <c r="I557" s="3">
        <f t="shared" si="1"/>
        <v>275</v>
      </c>
      <c r="J557" s="5">
        <f t="shared" si="2"/>
        <v>5225</v>
      </c>
      <c r="K557" s="3" t="str">
        <f>IFNA(VLOOKUP(D557,Price!$A$2:$C$18,3,0),"")</f>
        <v>услуга</v>
      </c>
      <c r="L557" s="6">
        <f t="shared" si="3"/>
        <v>6</v>
      </c>
      <c r="M557" s="6">
        <f>IFNA(VLOOKUP(F557,Promocodes!A:B,2,0),"")</f>
        <v>3</v>
      </c>
      <c r="N557" s="3" t="str">
        <f>IFNA(VLOOKUP(M557,Promocodes!G:H,2,0),"")</f>
        <v>Поисковые запросы в Яндексе</v>
      </c>
      <c r="O557" s="3" t="str">
        <f>IFNA(VLOOKUP(D557,Price!$E$2:$F$4,2,0),"")</f>
        <v/>
      </c>
      <c r="P557" s="7" t="str">
        <f t="shared" si="4"/>
        <v>с промо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ht="15.75" customHeight="1">
      <c r="A558" s="3">
        <v>629.0</v>
      </c>
      <c r="B558" s="1" t="s">
        <v>16</v>
      </c>
      <c r="C558" s="1" t="s">
        <v>17</v>
      </c>
      <c r="D558" s="1" t="s">
        <v>25</v>
      </c>
      <c r="E558" s="2">
        <v>44219.0</v>
      </c>
      <c r="F558" s="3" t="s">
        <v>131</v>
      </c>
      <c r="G558" s="5">
        <v>300.0</v>
      </c>
      <c r="H558" s="3">
        <f>IFNA(VLOOKUP(F558,Promocodes!A:E,4,0),"")</f>
        <v>0.15</v>
      </c>
      <c r="I558" s="3">
        <f t="shared" si="1"/>
        <v>0.45</v>
      </c>
      <c r="J558" s="5">
        <f t="shared" si="2"/>
        <v>299.55</v>
      </c>
      <c r="K558" s="3" t="str">
        <f>IFNA(VLOOKUP(D558,Price!$A$2:$C$18,3,0),"")</f>
        <v>товар</v>
      </c>
      <c r="L558" s="6">
        <f t="shared" si="3"/>
        <v>1</v>
      </c>
      <c r="M558" s="6">
        <f>IFNA(VLOOKUP(F558,Promocodes!A:B,2,0),"")</f>
        <v>5</v>
      </c>
      <c r="N558" s="3" t="str">
        <f>IFNA(VLOOKUP(M558,Promocodes!G:H,2,0),"")</f>
        <v>Посты в VK</v>
      </c>
      <c r="O558" s="3">
        <f>IFNA(VLOOKUP(D558,Price!$E$2:$F$4,2,0),"")</f>
        <v>150</v>
      </c>
      <c r="P558" s="7" t="str">
        <f t="shared" si="4"/>
        <v>с промо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ht="15.75" customHeight="1">
      <c r="A559" s="3">
        <v>1646.0</v>
      </c>
      <c r="B559" s="1" t="s">
        <v>16</v>
      </c>
      <c r="C559" s="1" t="s">
        <v>22</v>
      </c>
      <c r="D559" s="1" t="s">
        <v>21</v>
      </c>
      <c r="E559" s="2">
        <v>44252.0</v>
      </c>
      <c r="F559" s="3" t="s">
        <v>131</v>
      </c>
      <c r="G559" s="5">
        <v>3500.0</v>
      </c>
      <c r="H559" s="3">
        <f>IFNA(VLOOKUP(F559,Promocodes!A:E,4,0),"")</f>
        <v>0.15</v>
      </c>
      <c r="I559" s="3">
        <f t="shared" si="1"/>
        <v>5.25</v>
      </c>
      <c r="J559" s="5">
        <f t="shared" si="2"/>
        <v>3494.75</v>
      </c>
      <c r="K559" s="3" t="str">
        <f>IFNA(VLOOKUP(D559,Price!$A$2:$C$18,3,0),"")</f>
        <v>услуга</v>
      </c>
      <c r="L559" s="6">
        <f t="shared" si="3"/>
        <v>2</v>
      </c>
      <c r="M559" s="6">
        <f>IFNA(VLOOKUP(F559,Promocodes!A:B,2,0),"")</f>
        <v>5</v>
      </c>
      <c r="N559" s="3" t="str">
        <f>IFNA(VLOOKUP(M559,Promocodes!G:H,2,0),"")</f>
        <v>Посты в VK</v>
      </c>
      <c r="O559" s="3" t="str">
        <f>IFNA(VLOOKUP(D559,Price!$E$2:$F$4,2,0),"")</f>
        <v/>
      </c>
      <c r="P559" s="7" t="str">
        <f t="shared" si="4"/>
        <v>с промо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ht="15.75" customHeight="1">
      <c r="A560" s="3">
        <v>1702.0</v>
      </c>
      <c r="B560" s="1" t="s">
        <v>16</v>
      </c>
      <c r="C560" s="1" t="s">
        <v>22</v>
      </c>
      <c r="D560" s="1" t="s">
        <v>21</v>
      </c>
      <c r="E560" s="2">
        <v>44254.0</v>
      </c>
      <c r="F560" s="3" t="s">
        <v>131</v>
      </c>
      <c r="G560" s="5">
        <v>3500.0</v>
      </c>
      <c r="H560" s="3">
        <f>IFNA(VLOOKUP(F560,Promocodes!A:E,4,0),"")</f>
        <v>0.15</v>
      </c>
      <c r="I560" s="3">
        <f t="shared" si="1"/>
        <v>5.25</v>
      </c>
      <c r="J560" s="5">
        <f t="shared" si="2"/>
        <v>3494.75</v>
      </c>
      <c r="K560" s="3" t="str">
        <f>IFNA(VLOOKUP(D560,Price!$A$2:$C$18,3,0),"")</f>
        <v>услуга</v>
      </c>
      <c r="L560" s="6">
        <f t="shared" si="3"/>
        <v>2</v>
      </c>
      <c r="M560" s="6">
        <f>IFNA(VLOOKUP(F560,Promocodes!A:B,2,0),"")</f>
        <v>5</v>
      </c>
      <c r="N560" s="3" t="str">
        <f>IFNA(VLOOKUP(M560,Promocodes!G:H,2,0),"")</f>
        <v>Посты в VK</v>
      </c>
      <c r="O560" s="3" t="str">
        <f>IFNA(VLOOKUP(D560,Price!$E$2:$F$4,2,0),"")</f>
        <v/>
      </c>
      <c r="P560" s="7" t="str">
        <f t="shared" si="4"/>
        <v>с промо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ht="15.75" customHeight="1">
      <c r="A561" s="3">
        <v>2595.0</v>
      </c>
      <c r="B561" s="1" t="s">
        <v>16</v>
      </c>
      <c r="C561" s="1" t="s">
        <v>17</v>
      </c>
      <c r="D561" s="1" t="s">
        <v>21</v>
      </c>
      <c r="E561" s="2">
        <v>44284.0</v>
      </c>
      <c r="F561" s="3" t="s">
        <v>131</v>
      </c>
      <c r="G561" s="5">
        <v>3500.0</v>
      </c>
      <c r="H561" s="3">
        <f>IFNA(VLOOKUP(F561,Promocodes!A:E,4,0),"")</f>
        <v>0.15</v>
      </c>
      <c r="I561" s="3">
        <f t="shared" si="1"/>
        <v>5.25</v>
      </c>
      <c r="J561" s="5">
        <f t="shared" si="2"/>
        <v>3494.75</v>
      </c>
      <c r="K561" s="3" t="str">
        <f>IFNA(VLOOKUP(D561,Price!$A$2:$C$18,3,0),"")</f>
        <v>услуга</v>
      </c>
      <c r="L561" s="6">
        <f t="shared" si="3"/>
        <v>3</v>
      </c>
      <c r="M561" s="6">
        <f>IFNA(VLOOKUP(F561,Promocodes!A:B,2,0),"")</f>
        <v>5</v>
      </c>
      <c r="N561" s="3" t="str">
        <f>IFNA(VLOOKUP(M561,Promocodes!G:H,2,0),"")</f>
        <v>Посты в VK</v>
      </c>
      <c r="O561" s="3" t="str">
        <f>IFNA(VLOOKUP(D561,Price!$E$2:$F$4,2,0),"")</f>
        <v/>
      </c>
      <c r="P561" s="7" t="str">
        <f t="shared" si="4"/>
        <v>с промо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ht="15.75" customHeight="1">
      <c r="A562" s="3">
        <v>3338.0</v>
      </c>
      <c r="B562" s="1" t="s">
        <v>16</v>
      </c>
      <c r="C562" s="1" t="s">
        <v>17</v>
      </c>
      <c r="D562" s="1" t="s">
        <v>21</v>
      </c>
      <c r="E562" s="2">
        <v>44312.0</v>
      </c>
      <c r="F562" s="3" t="s">
        <v>131</v>
      </c>
      <c r="G562" s="5">
        <v>3500.0</v>
      </c>
      <c r="H562" s="3">
        <f>IFNA(VLOOKUP(F562,Promocodes!A:E,4,0),"")</f>
        <v>0.15</v>
      </c>
      <c r="I562" s="3">
        <f t="shared" si="1"/>
        <v>5.25</v>
      </c>
      <c r="J562" s="5">
        <f t="shared" si="2"/>
        <v>3494.75</v>
      </c>
      <c r="K562" s="3" t="str">
        <f>IFNA(VLOOKUP(D562,Price!$A$2:$C$18,3,0),"")</f>
        <v>услуга</v>
      </c>
      <c r="L562" s="6">
        <f t="shared" si="3"/>
        <v>4</v>
      </c>
      <c r="M562" s="6">
        <f>IFNA(VLOOKUP(F562,Promocodes!A:B,2,0),"")</f>
        <v>5</v>
      </c>
      <c r="N562" s="3" t="str">
        <f>IFNA(VLOOKUP(M562,Promocodes!G:H,2,0),"")</f>
        <v>Посты в VK</v>
      </c>
      <c r="O562" s="3" t="str">
        <f>IFNA(VLOOKUP(D562,Price!$E$2:$F$4,2,0),"")</f>
        <v/>
      </c>
      <c r="P562" s="7" t="str">
        <f t="shared" si="4"/>
        <v>с промо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ht="15.75" customHeight="1">
      <c r="A563" s="3">
        <v>3404.0</v>
      </c>
      <c r="B563" s="1" t="s">
        <v>16</v>
      </c>
      <c r="C563" s="1" t="s">
        <v>17</v>
      </c>
      <c r="D563" s="1" t="s">
        <v>24</v>
      </c>
      <c r="E563" s="2">
        <v>44315.0</v>
      </c>
      <c r="F563" s="3" t="s">
        <v>131</v>
      </c>
      <c r="G563" s="5">
        <v>4500.0</v>
      </c>
      <c r="H563" s="3">
        <f>IFNA(VLOOKUP(F563,Promocodes!A:E,4,0),"")</f>
        <v>0.15</v>
      </c>
      <c r="I563" s="3">
        <f t="shared" si="1"/>
        <v>6.75</v>
      </c>
      <c r="J563" s="5">
        <f t="shared" si="2"/>
        <v>4493.25</v>
      </c>
      <c r="K563" s="3" t="str">
        <f>IFNA(VLOOKUP(D563,Price!$A$2:$C$18,3,0),"")</f>
        <v>услуга</v>
      </c>
      <c r="L563" s="6">
        <f t="shared" si="3"/>
        <v>4</v>
      </c>
      <c r="M563" s="6">
        <f>IFNA(VLOOKUP(F563,Promocodes!A:B,2,0),"")</f>
        <v>5</v>
      </c>
      <c r="N563" s="3" t="str">
        <f>IFNA(VLOOKUP(M563,Promocodes!G:H,2,0),"")</f>
        <v>Посты в VK</v>
      </c>
      <c r="O563" s="3" t="str">
        <f>IFNA(VLOOKUP(D563,Price!$E$2:$F$4,2,0),"")</f>
        <v/>
      </c>
      <c r="P563" s="7" t="str">
        <f t="shared" si="4"/>
        <v>с промо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ht="15.75" customHeight="1">
      <c r="A564" s="3">
        <v>3947.0</v>
      </c>
      <c r="B564" s="1" t="s">
        <v>16</v>
      </c>
      <c r="C564" s="1" t="s">
        <v>17</v>
      </c>
      <c r="D564" s="1" t="s">
        <v>24</v>
      </c>
      <c r="E564" s="2">
        <v>44336.0</v>
      </c>
      <c r="F564" s="3" t="s">
        <v>131</v>
      </c>
      <c r="G564" s="5">
        <v>4500.0</v>
      </c>
      <c r="H564" s="3">
        <f>IFNA(VLOOKUP(F564,Promocodes!A:E,4,0),"")</f>
        <v>0.15</v>
      </c>
      <c r="I564" s="3">
        <f t="shared" si="1"/>
        <v>6.75</v>
      </c>
      <c r="J564" s="5">
        <f t="shared" si="2"/>
        <v>4493.25</v>
      </c>
      <c r="K564" s="3" t="str">
        <f>IFNA(VLOOKUP(D564,Price!$A$2:$C$18,3,0),"")</f>
        <v>услуга</v>
      </c>
      <c r="L564" s="6">
        <f t="shared" si="3"/>
        <v>5</v>
      </c>
      <c r="M564" s="6">
        <f>IFNA(VLOOKUP(F564,Promocodes!A:B,2,0),"")</f>
        <v>5</v>
      </c>
      <c r="N564" s="3" t="str">
        <f>IFNA(VLOOKUP(M564,Promocodes!G:H,2,0),"")</f>
        <v>Посты в VK</v>
      </c>
      <c r="O564" s="3" t="str">
        <f>IFNA(VLOOKUP(D564,Price!$E$2:$F$4,2,0),"")</f>
        <v/>
      </c>
      <c r="P564" s="7" t="str">
        <f t="shared" si="4"/>
        <v>с промо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ht="15.75" customHeight="1">
      <c r="A565" s="3">
        <v>4882.0</v>
      </c>
      <c r="B565" s="1" t="s">
        <v>16</v>
      </c>
      <c r="C565" s="1" t="s">
        <v>17</v>
      </c>
      <c r="D565" s="1" t="s">
        <v>24</v>
      </c>
      <c r="E565" s="2">
        <v>44368.0</v>
      </c>
      <c r="F565" s="8" t="s">
        <v>131</v>
      </c>
      <c r="G565" s="5">
        <v>4500.0</v>
      </c>
      <c r="H565" s="3">
        <f>IFNA(VLOOKUP(F565,Promocodes!A:E,4,0),"")</f>
        <v>0.15</v>
      </c>
      <c r="I565" s="3">
        <f t="shared" si="1"/>
        <v>6.75</v>
      </c>
      <c r="J565" s="5">
        <f t="shared" si="2"/>
        <v>4493.25</v>
      </c>
      <c r="K565" s="3" t="str">
        <f>IFNA(VLOOKUP(D565,Price!$A$2:$C$18,3,0),"")</f>
        <v>услуга</v>
      </c>
      <c r="L565" s="6">
        <f t="shared" si="3"/>
        <v>6</v>
      </c>
      <c r="M565" s="6">
        <f>IFNA(VLOOKUP(F565,Promocodes!A:B,2,0),"")</f>
        <v>5</v>
      </c>
      <c r="N565" s="3" t="str">
        <f>IFNA(VLOOKUP(M565,Promocodes!G:H,2,0),"")</f>
        <v>Посты в VK</v>
      </c>
      <c r="O565" s="3" t="str">
        <f>IFNA(VLOOKUP(D565,Price!$E$2:$F$4,2,0),"")</f>
        <v/>
      </c>
      <c r="P565" s="7" t="str">
        <f t="shared" si="4"/>
        <v>с промо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ht="15.75" customHeight="1">
      <c r="A566" s="3">
        <v>959.0</v>
      </c>
      <c r="B566" s="1" t="s">
        <v>16</v>
      </c>
      <c r="C566" s="1" t="s">
        <v>17</v>
      </c>
      <c r="D566" s="1" t="s">
        <v>23</v>
      </c>
      <c r="E566" s="2">
        <v>44230.0</v>
      </c>
      <c r="F566" s="3" t="s">
        <v>132</v>
      </c>
      <c r="G566" s="5">
        <v>5500.0</v>
      </c>
      <c r="H566" s="3">
        <f>IFNA(VLOOKUP(F566,Promocodes!A:E,4,0),"")</f>
        <v>10</v>
      </c>
      <c r="I566" s="3">
        <f t="shared" si="1"/>
        <v>550</v>
      </c>
      <c r="J566" s="5">
        <f t="shared" si="2"/>
        <v>4950</v>
      </c>
      <c r="K566" s="3" t="str">
        <f>IFNA(VLOOKUP(D566,Price!$A$2:$C$18,3,0),"")</f>
        <v>услуга</v>
      </c>
      <c r="L566" s="6">
        <f t="shared" si="3"/>
        <v>2</v>
      </c>
      <c r="M566" s="6">
        <f>IFNA(VLOOKUP(F566,Promocodes!A:B,2,0),"")</f>
        <v>2</v>
      </c>
      <c r="N566" s="3" t="str">
        <f>IFNA(VLOOKUP(M566,Promocodes!G:H,2,0),"")</f>
        <v>Поисковые запросы в Гугле</v>
      </c>
      <c r="O566" s="3" t="str">
        <f>IFNA(VLOOKUP(D566,Price!$E$2:$F$4,2,0),"")</f>
        <v/>
      </c>
      <c r="P566" s="7" t="str">
        <f t="shared" si="4"/>
        <v>с промо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ht="15.75" customHeight="1">
      <c r="A567" s="3">
        <v>1903.0</v>
      </c>
      <c r="B567" s="1" t="s">
        <v>16</v>
      </c>
      <c r="C567" s="1" t="s">
        <v>17</v>
      </c>
      <c r="D567" s="1" t="s">
        <v>21</v>
      </c>
      <c r="E567" s="2">
        <v>44261.0</v>
      </c>
      <c r="F567" s="3" t="s">
        <v>132</v>
      </c>
      <c r="G567" s="5">
        <v>3500.0</v>
      </c>
      <c r="H567" s="3">
        <f>IFNA(VLOOKUP(F567,Promocodes!A:E,4,0),"")</f>
        <v>10</v>
      </c>
      <c r="I567" s="3">
        <f t="shared" si="1"/>
        <v>350</v>
      </c>
      <c r="J567" s="5">
        <f t="shared" si="2"/>
        <v>3150</v>
      </c>
      <c r="K567" s="3" t="str">
        <f>IFNA(VLOOKUP(D567,Price!$A$2:$C$18,3,0),"")</f>
        <v>услуга</v>
      </c>
      <c r="L567" s="6">
        <f t="shared" si="3"/>
        <v>3</v>
      </c>
      <c r="M567" s="6">
        <f>IFNA(VLOOKUP(F567,Promocodes!A:B,2,0),"")</f>
        <v>2</v>
      </c>
      <c r="N567" s="3" t="str">
        <f>IFNA(VLOOKUP(M567,Promocodes!G:H,2,0),"")</f>
        <v>Поисковые запросы в Гугле</v>
      </c>
      <c r="O567" s="3" t="str">
        <f>IFNA(VLOOKUP(D567,Price!$E$2:$F$4,2,0),"")</f>
        <v/>
      </c>
      <c r="P567" s="7" t="str">
        <f t="shared" si="4"/>
        <v>с промо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ht="15.75" customHeight="1">
      <c r="A568" s="3">
        <v>2668.0</v>
      </c>
      <c r="B568" s="1" t="s">
        <v>16</v>
      </c>
      <c r="C568" s="1" t="s">
        <v>17</v>
      </c>
      <c r="D568" s="1" t="s">
        <v>21</v>
      </c>
      <c r="E568" s="2">
        <v>44262.0</v>
      </c>
      <c r="F568" s="3" t="s">
        <v>132</v>
      </c>
      <c r="G568" s="5">
        <v>3500.0</v>
      </c>
      <c r="H568" s="3">
        <f>IFNA(VLOOKUP(F568,Promocodes!A:E,4,0),"")</f>
        <v>10</v>
      </c>
      <c r="I568" s="3">
        <f t="shared" si="1"/>
        <v>350</v>
      </c>
      <c r="J568" s="5">
        <f t="shared" si="2"/>
        <v>3150</v>
      </c>
      <c r="K568" s="3" t="str">
        <f>IFNA(VLOOKUP(D568,Price!$A$2:$C$18,3,0),"")</f>
        <v>услуга</v>
      </c>
      <c r="L568" s="6">
        <f t="shared" si="3"/>
        <v>3</v>
      </c>
      <c r="M568" s="6">
        <f>IFNA(VLOOKUP(F568,Promocodes!A:B,2,0),"")</f>
        <v>2</v>
      </c>
      <c r="N568" s="3" t="str">
        <f>IFNA(VLOOKUP(M568,Promocodes!G:H,2,0),"")</f>
        <v>Поисковые запросы в Гугле</v>
      </c>
      <c r="O568" s="3" t="str">
        <f>IFNA(VLOOKUP(D568,Price!$E$2:$F$4,2,0),"")</f>
        <v/>
      </c>
      <c r="P568" s="7" t="str">
        <f t="shared" si="4"/>
        <v>с промо</v>
      </c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ht="15.75" customHeight="1">
      <c r="A569" s="3">
        <v>3985.0</v>
      </c>
      <c r="B569" s="1" t="s">
        <v>16</v>
      </c>
      <c r="C569" s="1" t="s">
        <v>17</v>
      </c>
      <c r="D569" s="1" t="s">
        <v>24</v>
      </c>
      <c r="E569" s="2">
        <v>44337.0</v>
      </c>
      <c r="F569" s="3" t="s">
        <v>132</v>
      </c>
      <c r="G569" s="5">
        <v>4500.0</v>
      </c>
      <c r="H569" s="3">
        <f>IFNA(VLOOKUP(F569,Promocodes!A:E,4,0),"")</f>
        <v>10</v>
      </c>
      <c r="I569" s="3">
        <f t="shared" si="1"/>
        <v>450</v>
      </c>
      <c r="J569" s="5">
        <f t="shared" si="2"/>
        <v>4050</v>
      </c>
      <c r="K569" s="3" t="str">
        <f>IFNA(VLOOKUP(D569,Price!$A$2:$C$18,3,0),"")</f>
        <v>услуга</v>
      </c>
      <c r="L569" s="6">
        <f t="shared" si="3"/>
        <v>5</v>
      </c>
      <c r="M569" s="6">
        <f>IFNA(VLOOKUP(F569,Promocodes!A:B,2,0),"")</f>
        <v>2</v>
      </c>
      <c r="N569" s="3" t="str">
        <f>IFNA(VLOOKUP(M569,Promocodes!G:H,2,0),"")</f>
        <v>Поисковые запросы в Гугле</v>
      </c>
      <c r="O569" s="3" t="str">
        <f>IFNA(VLOOKUP(D569,Price!$E$2:$F$4,2,0),"")</f>
        <v/>
      </c>
      <c r="P569" s="7" t="str">
        <f t="shared" si="4"/>
        <v>с промо</v>
      </c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ht="15.75" customHeight="1">
      <c r="A570" s="3">
        <v>5125.0</v>
      </c>
      <c r="B570" s="1" t="s">
        <v>16</v>
      </c>
      <c r="C570" s="1" t="s">
        <v>17</v>
      </c>
      <c r="D570" s="1" t="s">
        <v>24</v>
      </c>
      <c r="E570" s="2">
        <v>44376.0</v>
      </c>
      <c r="F570" s="8" t="s">
        <v>132</v>
      </c>
      <c r="G570" s="5">
        <v>4500.0</v>
      </c>
      <c r="H570" s="3">
        <f>IFNA(VLOOKUP(F570,Promocodes!A:E,4,0),"")</f>
        <v>10</v>
      </c>
      <c r="I570" s="3">
        <f t="shared" si="1"/>
        <v>450</v>
      </c>
      <c r="J570" s="5">
        <f t="shared" si="2"/>
        <v>4050</v>
      </c>
      <c r="K570" s="3" t="str">
        <f>IFNA(VLOOKUP(D570,Price!$A$2:$C$18,3,0),"")</f>
        <v>услуга</v>
      </c>
      <c r="L570" s="6">
        <f t="shared" si="3"/>
        <v>6</v>
      </c>
      <c r="M570" s="6">
        <f>IFNA(VLOOKUP(F570,Promocodes!A:B,2,0),"")</f>
        <v>2</v>
      </c>
      <c r="N570" s="3" t="str">
        <f>IFNA(VLOOKUP(M570,Promocodes!G:H,2,0),"")</f>
        <v>Поисковые запросы в Гугле</v>
      </c>
      <c r="O570" s="3" t="str">
        <f>IFNA(VLOOKUP(D570,Price!$E$2:$F$4,2,0),"")</f>
        <v/>
      </c>
      <c r="P570" s="7" t="str">
        <f t="shared" si="4"/>
        <v>с промо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ht="15.75" customHeight="1">
      <c r="A571" s="3">
        <v>269.0</v>
      </c>
      <c r="B571" s="1" t="s">
        <v>16</v>
      </c>
      <c r="C571" s="1" t="s">
        <v>17</v>
      </c>
      <c r="D571" s="1" t="s">
        <v>21</v>
      </c>
      <c r="E571" s="2">
        <v>44206.0</v>
      </c>
      <c r="F571" s="3" t="s">
        <v>133</v>
      </c>
      <c r="G571" s="5">
        <v>3500.0</v>
      </c>
      <c r="H571" s="3">
        <f>IFNA(VLOOKUP(F571,Promocodes!A:E,4,0),"")</f>
        <v>20</v>
      </c>
      <c r="I571" s="3">
        <f t="shared" si="1"/>
        <v>700</v>
      </c>
      <c r="J571" s="5">
        <f t="shared" si="2"/>
        <v>2800</v>
      </c>
      <c r="K571" s="3" t="str">
        <f>IFNA(VLOOKUP(D571,Price!$A$2:$C$18,3,0),"")</f>
        <v>услуга</v>
      </c>
      <c r="L571" s="6">
        <f t="shared" si="3"/>
        <v>1</v>
      </c>
      <c r="M571" s="6">
        <f>IFNA(VLOOKUP(F571,Promocodes!A:B,2,0),"")</f>
        <v>6</v>
      </c>
      <c r="N571" s="3" t="str">
        <f>IFNA(VLOOKUP(M571,Promocodes!G:H,2,0),"")</f>
        <v>Реклама в VK</v>
      </c>
      <c r="O571" s="3" t="str">
        <f>IFNA(VLOOKUP(D571,Price!$E$2:$F$4,2,0),"")</f>
        <v/>
      </c>
      <c r="P571" s="7" t="str">
        <f t="shared" si="4"/>
        <v>с промо</v>
      </c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ht="15.75" customHeight="1">
      <c r="A572" s="3">
        <v>1342.0</v>
      </c>
      <c r="B572" s="1" t="s">
        <v>16</v>
      </c>
      <c r="C572" s="1" t="s">
        <v>17</v>
      </c>
      <c r="D572" s="1" t="s">
        <v>23</v>
      </c>
      <c r="E572" s="2">
        <v>44243.0</v>
      </c>
      <c r="F572" s="3" t="s">
        <v>133</v>
      </c>
      <c r="G572" s="5">
        <v>5500.0</v>
      </c>
      <c r="H572" s="3">
        <f>IFNA(VLOOKUP(F572,Promocodes!A:E,4,0),"")</f>
        <v>20</v>
      </c>
      <c r="I572" s="3">
        <f t="shared" si="1"/>
        <v>1100</v>
      </c>
      <c r="J572" s="5">
        <f t="shared" si="2"/>
        <v>4400</v>
      </c>
      <c r="K572" s="3" t="str">
        <f>IFNA(VLOOKUP(D572,Price!$A$2:$C$18,3,0),"")</f>
        <v>услуга</v>
      </c>
      <c r="L572" s="6">
        <f t="shared" si="3"/>
        <v>2</v>
      </c>
      <c r="M572" s="6">
        <f>IFNA(VLOOKUP(F572,Promocodes!A:B,2,0),"")</f>
        <v>6</v>
      </c>
      <c r="N572" s="3" t="str">
        <f>IFNA(VLOOKUP(M572,Promocodes!G:H,2,0),"")</f>
        <v>Реклама в VK</v>
      </c>
      <c r="O572" s="3" t="str">
        <f>IFNA(VLOOKUP(D572,Price!$E$2:$F$4,2,0),"")</f>
        <v/>
      </c>
      <c r="P572" s="7" t="str">
        <f t="shared" si="4"/>
        <v>с промо</v>
      </c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ht="15.75" customHeight="1">
      <c r="A573" s="3">
        <v>2297.0</v>
      </c>
      <c r="B573" s="1" t="s">
        <v>16</v>
      </c>
      <c r="C573" s="1" t="s">
        <v>22</v>
      </c>
      <c r="D573" s="1" t="s">
        <v>23</v>
      </c>
      <c r="E573" s="2">
        <v>44274.0</v>
      </c>
      <c r="F573" s="3" t="s">
        <v>133</v>
      </c>
      <c r="G573" s="5">
        <v>5500.0</v>
      </c>
      <c r="H573" s="3">
        <f>IFNA(VLOOKUP(F573,Promocodes!A:E,4,0),"")</f>
        <v>20</v>
      </c>
      <c r="I573" s="3">
        <f t="shared" si="1"/>
        <v>1100</v>
      </c>
      <c r="J573" s="5">
        <f t="shared" si="2"/>
        <v>4400</v>
      </c>
      <c r="K573" s="3" t="str">
        <f>IFNA(VLOOKUP(D573,Price!$A$2:$C$18,3,0),"")</f>
        <v>услуга</v>
      </c>
      <c r="L573" s="6">
        <f t="shared" si="3"/>
        <v>3</v>
      </c>
      <c r="M573" s="6">
        <f>IFNA(VLOOKUP(F573,Promocodes!A:B,2,0),"")</f>
        <v>6</v>
      </c>
      <c r="N573" s="3" t="str">
        <f>IFNA(VLOOKUP(M573,Promocodes!G:H,2,0),"")</f>
        <v>Реклама в VK</v>
      </c>
      <c r="O573" s="3" t="str">
        <f>IFNA(VLOOKUP(D573,Price!$E$2:$F$4,2,0),"")</f>
        <v/>
      </c>
      <c r="P573" s="7" t="str">
        <f t="shared" si="4"/>
        <v>с промо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ht="15.75" customHeight="1">
      <c r="A574" s="3">
        <v>3038.0</v>
      </c>
      <c r="B574" s="1" t="s">
        <v>16</v>
      </c>
      <c r="C574" s="1" t="s">
        <v>22</v>
      </c>
      <c r="D574" s="1" t="s">
        <v>23</v>
      </c>
      <c r="E574" s="2">
        <v>44301.0</v>
      </c>
      <c r="F574" s="3" t="s">
        <v>133</v>
      </c>
      <c r="G574" s="5">
        <v>5500.0</v>
      </c>
      <c r="H574" s="3">
        <f>IFNA(VLOOKUP(F574,Promocodes!A:E,4,0),"")</f>
        <v>20</v>
      </c>
      <c r="I574" s="3">
        <f t="shared" si="1"/>
        <v>1100</v>
      </c>
      <c r="J574" s="5">
        <f t="shared" si="2"/>
        <v>4400</v>
      </c>
      <c r="K574" s="3" t="str">
        <f>IFNA(VLOOKUP(D574,Price!$A$2:$C$18,3,0),"")</f>
        <v>услуга</v>
      </c>
      <c r="L574" s="6">
        <f t="shared" si="3"/>
        <v>4</v>
      </c>
      <c r="M574" s="6">
        <f>IFNA(VLOOKUP(F574,Promocodes!A:B,2,0),"")</f>
        <v>6</v>
      </c>
      <c r="N574" s="3" t="str">
        <f>IFNA(VLOOKUP(M574,Promocodes!G:H,2,0),"")</f>
        <v>Реклама в VK</v>
      </c>
      <c r="O574" s="3" t="str">
        <f>IFNA(VLOOKUP(D574,Price!$E$2:$F$4,2,0),"")</f>
        <v/>
      </c>
      <c r="P574" s="7" t="str">
        <f t="shared" si="4"/>
        <v>с промо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ht="15.75" customHeight="1">
      <c r="A575" s="3">
        <v>3594.0</v>
      </c>
      <c r="B575" s="1" t="s">
        <v>16</v>
      </c>
      <c r="C575" s="1" t="s">
        <v>17</v>
      </c>
      <c r="D575" s="1" t="s">
        <v>24</v>
      </c>
      <c r="E575" s="2">
        <v>44322.0</v>
      </c>
      <c r="F575" s="3" t="s">
        <v>133</v>
      </c>
      <c r="G575" s="5">
        <v>4500.0</v>
      </c>
      <c r="H575" s="3">
        <f>IFNA(VLOOKUP(F575,Promocodes!A:E,4,0),"")</f>
        <v>20</v>
      </c>
      <c r="I575" s="3">
        <f t="shared" si="1"/>
        <v>900</v>
      </c>
      <c r="J575" s="5">
        <f t="shared" si="2"/>
        <v>3600</v>
      </c>
      <c r="K575" s="3" t="str">
        <f>IFNA(VLOOKUP(D575,Price!$A$2:$C$18,3,0),"")</f>
        <v>услуга</v>
      </c>
      <c r="L575" s="6">
        <f t="shared" si="3"/>
        <v>5</v>
      </c>
      <c r="M575" s="6">
        <f>IFNA(VLOOKUP(F575,Promocodes!A:B,2,0),"")</f>
        <v>6</v>
      </c>
      <c r="N575" s="3" t="str">
        <f>IFNA(VLOOKUP(M575,Promocodes!G:H,2,0),"")</f>
        <v>Реклама в VK</v>
      </c>
      <c r="O575" s="3" t="str">
        <f>IFNA(VLOOKUP(D575,Price!$E$2:$F$4,2,0),"")</f>
        <v/>
      </c>
      <c r="P575" s="7" t="str">
        <f t="shared" si="4"/>
        <v>с промо</v>
      </c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ht="15.75" customHeight="1">
      <c r="A576" s="3">
        <v>4214.0</v>
      </c>
      <c r="B576" s="1" t="s">
        <v>16</v>
      </c>
      <c r="C576" s="1" t="s">
        <v>22</v>
      </c>
      <c r="D576" s="1" t="s">
        <v>21</v>
      </c>
      <c r="E576" s="2">
        <v>44346.0</v>
      </c>
      <c r="F576" s="3" t="s">
        <v>133</v>
      </c>
      <c r="G576" s="5">
        <v>3500.0</v>
      </c>
      <c r="H576" s="3">
        <f>IFNA(VLOOKUP(F576,Promocodes!A:E,4,0),"")</f>
        <v>20</v>
      </c>
      <c r="I576" s="3">
        <f t="shared" si="1"/>
        <v>700</v>
      </c>
      <c r="J576" s="5">
        <f t="shared" si="2"/>
        <v>2800</v>
      </c>
      <c r="K576" s="3" t="str">
        <f>IFNA(VLOOKUP(D576,Price!$A$2:$C$18,3,0),"")</f>
        <v>услуга</v>
      </c>
      <c r="L576" s="6">
        <f t="shared" si="3"/>
        <v>5</v>
      </c>
      <c r="M576" s="6">
        <f>IFNA(VLOOKUP(F576,Promocodes!A:B,2,0),"")</f>
        <v>6</v>
      </c>
      <c r="N576" s="3" t="str">
        <f>IFNA(VLOOKUP(M576,Promocodes!G:H,2,0),"")</f>
        <v>Реклама в VK</v>
      </c>
      <c r="O576" s="3" t="str">
        <f>IFNA(VLOOKUP(D576,Price!$E$2:$F$4,2,0),"")</f>
        <v/>
      </c>
      <c r="P576" s="7" t="str">
        <f t="shared" si="4"/>
        <v>с промо</v>
      </c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ht="15.75" customHeight="1">
      <c r="A577" s="3">
        <v>4584.0</v>
      </c>
      <c r="B577" s="1" t="s">
        <v>16</v>
      </c>
      <c r="C577" s="1" t="s">
        <v>17</v>
      </c>
      <c r="D577" s="1" t="s">
        <v>18</v>
      </c>
      <c r="E577" s="2">
        <v>44358.0</v>
      </c>
      <c r="F577" s="8" t="s">
        <v>133</v>
      </c>
      <c r="G577" s="5">
        <v>1000.0</v>
      </c>
      <c r="H577" s="3">
        <f>IFNA(VLOOKUP(F577,Promocodes!A:E,4,0),"")</f>
        <v>20</v>
      </c>
      <c r="I577" s="3">
        <f t="shared" si="1"/>
        <v>200</v>
      </c>
      <c r="J577" s="5">
        <f t="shared" si="2"/>
        <v>800</v>
      </c>
      <c r="K577" s="3" t="str">
        <f>IFNA(VLOOKUP(D577,Price!$A$2:$C$18,3,0),"")</f>
        <v>товар</v>
      </c>
      <c r="L577" s="6">
        <f t="shared" si="3"/>
        <v>6</v>
      </c>
      <c r="M577" s="6">
        <f>IFNA(VLOOKUP(F577,Promocodes!A:B,2,0),"")</f>
        <v>6</v>
      </c>
      <c r="N577" s="3" t="str">
        <f>IFNA(VLOOKUP(M577,Promocodes!G:H,2,0),"")</f>
        <v>Реклама в VK</v>
      </c>
      <c r="O577" s="3">
        <f>IFNA(VLOOKUP(D577,Price!$E$2:$F$4,2,0),"")</f>
        <v>500</v>
      </c>
      <c r="P577" s="7" t="str">
        <f t="shared" si="4"/>
        <v>с промо</v>
      </c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ht="15.75" customHeight="1">
      <c r="A578" s="3">
        <v>1138.0</v>
      </c>
      <c r="B578" s="1" t="s">
        <v>16</v>
      </c>
      <c r="C578" s="1" t="s">
        <v>17</v>
      </c>
      <c r="D578" s="1" t="s">
        <v>25</v>
      </c>
      <c r="E578" s="2">
        <v>44236.0</v>
      </c>
      <c r="F578" s="3" t="s">
        <v>134</v>
      </c>
      <c r="G578" s="5">
        <v>300.0</v>
      </c>
      <c r="H578" s="3">
        <f>IFNA(VLOOKUP(F578,Promocodes!A:E,4,0),"")</f>
        <v>5</v>
      </c>
      <c r="I578" s="3">
        <f t="shared" si="1"/>
        <v>15</v>
      </c>
      <c r="J578" s="5">
        <f t="shared" si="2"/>
        <v>285</v>
      </c>
      <c r="K578" s="3" t="str">
        <f>IFNA(VLOOKUP(D578,Price!$A$2:$C$18,3,0),"")</f>
        <v>товар</v>
      </c>
      <c r="L578" s="6">
        <f t="shared" si="3"/>
        <v>2</v>
      </c>
      <c r="M578" s="6">
        <f>IFNA(VLOOKUP(F578,Promocodes!A:B,2,0),"")</f>
        <v>3</v>
      </c>
      <c r="N578" s="3" t="str">
        <f>IFNA(VLOOKUP(M578,Promocodes!G:H,2,0),"")</f>
        <v>Поисковые запросы в Яндексе</v>
      </c>
      <c r="O578" s="3">
        <f>IFNA(VLOOKUP(D578,Price!$E$2:$F$4,2,0),"")</f>
        <v>150</v>
      </c>
      <c r="P578" s="7" t="str">
        <f t="shared" si="4"/>
        <v>с промо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ht="15.75" customHeight="1">
      <c r="A579" s="3">
        <v>2054.0</v>
      </c>
      <c r="B579" s="1" t="s">
        <v>16</v>
      </c>
      <c r="C579" s="1" t="s">
        <v>17</v>
      </c>
      <c r="D579" s="1" t="s">
        <v>21</v>
      </c>
      <c r="E579" s="2">
        <v>44266.0</v>
      </c>
      <c r="F579" s="3" t="s">
        <v>134</v>
      </c>
      <c r="G579" s="5">
        <v>3500.0</v>
      </c>
      <c r="H579" s="3">
        <f>IFNA(VLOOKUP(F579,Promocodes!A:E,4,0),"")</f>
        <v>5</v>
      </c>
      <c r="I579" s="3">
        <f t="shared" si="1"/>
        <v>175</v>
      </c>
      <c r="J579" s="5">
        <f t="shared" si="2"/>
        <v>3325</v>
      </c>
      <c r="K579" s="3" t="str">
        <f>IFNA(VLOOKUP(D579,Price!$A$2:$C$18,3,0),"")</f>
        <v>услуга</v>
      </c>
      <c r="L579" s="6">
        <f t="shared" si="3"/>
        <v>3</v>
      </c>
      <c r="M579" s="6">
        <f>IFNA(VLOOKUP(F579,Promocodes!A:B,2,0),"")</f>
        <v>3</v>
      </c>
      <c r="N579" s="3" t="str">
        <f>IFNA(VLOOKUP(M579,Promocodes!G:H,2,0),"")</f>
        <v>Поисковые запросы в Яндексе</v>
      </c>
      <c r="O579" s="3" t="str">
        <f>IFNA(VLOOKUP(D579,Price!$E$2:$F$4,2,0),"")</f>
        <v/>
      </c>
      <c r="P579" s="7" t="str">
        <f t="shared" si="4"/>
        <v>с промо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ht="15.75" customHeight="1">
      <c r="A580" s="3">
        <v>2795.0</v>
      </c>
      <c r="B580" s="1" t="s">
        <v>16</v>
      </c>
      <c r="C580" s="1" t="s">
        <v>17</v>
      </c>
      <c r="D580" s="1" t="s">
        <v>21</v>
      </c>
      <c r="E580" s="2">
        <v>44291.0</v>
      </c>
      <c r="F580" s="3" t="s">
        <v>134</v>
      </c>
      <c r="G580" s="5">
        <v>3500.0</v>
      </c>
      <c r="H580" s="3">
        <f>IFNA(VLOOKUP(F580,Promocodes!A:E,4,0),"")</f>
        <v>5</v>
      </c>
      <c r="I580" s="3">
        <f t="shared" si="1"/>
        <v>175</v>
      </c>
      <c r="J580" s="5">
        <f t="shared" si="2"/>
        <v>3325</v>
      </c>
      <c r="K580" s="3" t="str">
        <f>IFNA(VLOOKUP(D580,Price!$A$2:$C$18,3,0),"")</f>
        <v>услуга</v>
      </c>
      <c r="L580" s="6">
        <f t="shared" si="3"/>
        <v>4</v>
      </c>
      <c r="M580" s="6">
        <f>IFNA(VLOOKUP(F580,Promocodes!A:B,2,0),"")</f>
        <v>3</v>
      </c>
      <c r="N580" s="3" t="str">
        <f>IFNA(VLOOKUP(M580,Promocodes!G:H,2,0),"")</f>
        <v>Поисковые запросы в Яндексе</v>
      </c>
      <c r="O580" s="3" t="str">
        <f>IFNA(VLOOKUP(D580,Price!$E$2:$F$4,2,0),"")</f>
        <v/>
      </c>
      <c r="P580" s="7" t="str">
        <f t="shared" si="4"/>
        <v>с промо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ht="15.75" customHeight="1">
      <c r="A581" s="3">
        <v>4073.0</v>
      </c>
      <c r="B581" s="1" t="s">
        <v>16</v>
      </c>
      <c r="C581" s="1" t="s">
        <v>17</v>
      </c>
      <c r="D581" s="1" t="s">
        <v>24</v>
      </c>
      <c r="E581" s="2">
        <v>44340.0</v>
      </c>
      <c r="F581" s="3" t="s">
        <v>134</v>
      </c>
      <c r="G581" s="5">
        <v>4500.0</v>
      </c>
      <c r="H581" s="3">
        <f>IFNA(VLOOKUP(F581,Promocodes!A:E,4,0),"")</f>
        <v>5</v>
      </c>
      <c r="I581" s="3">
        <f t="shared" si="1"/>
        <v>225</v>
      </c>
      <c r="J581" s="5">
        <f t="shared" si="2"/>
        <v>4275</v>
      </c>
      <c r="K581" s="3" t="str">
        <f>IFNA(VLOOKUP(D581,Price!$A$2:$C$18,3,0),"")</f>
        <v>услуга</v>
      </c>
      <c r="L581" s="6">
        <f t="shared" si="3"/>
        <v>5</v>
      </c>
      <c r="M581" s="6">
        <f>IFNA(VLOOKUP(F581,Promocodes!A:B,2,0),"")</f>
        <v>3</v>
      </c>
      <c r="N581" s="3" t="str">
        <f>IFNA(VLOOKUP(M581,Promocodes!G:H,2,0),"")</f>
        <v>Поисковые запросы в Яндексе</v>
      </c>
      <c r="O581" s="3" t="str">
        <f>IFNA(VLOOKUP(D581,Price!$E$2:$F$4,2,0),"")</f>
        <v/>
      </c>
      <c r="P581" s="7" t="str">
        <f t="shared" si="4"/>
        <v>с промо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ht="15.75" customHeight="1">
      <c r="A582" s="3">
        <v>557.0</v>
      </c>
      <c r="B582" s="1" t="s">
        <v>16</v>
      </c>
      <c r="C582" s="1" t="s">
        <v>17</v>
      </c>
      <c r="D582" s="1" t="s">
        <v>18</v>
      </c>
      <c r="E582" s="2">
        <v>44216.0</v>
      </c>
      <c r="F582" s="3" t="s">
        <v>135</v>
      </c>
      <c r="G582" s="5">
        <v>1000.0</v>
      </c>
      <c r="H582" s="3">
        <f>IFNA(VLOOKUP(F582,Promocodes!A:E,4,0),"")</f>
        <v>20</v>
      </c>
      <c r="I582" s="3">
        <f t="shared" si="1"/>
        <v>200</v>
      </c>
      <c r="J582" s="5">
        <f t="shared" si="2"/>
        <v>800</v>
      </c>
      <c r="K582" s="3" t="str">
        <f>IFNA(VLOOKUP(D582,Price!$A$2:$C$18,3,0),"")</f>
        <v>товар</v>
      </c>
      <c r="L582" s="6">
        <f t="shared" si="3"/>
        <v>1</v>
      </c>
      <c r="M582" s="6">
        <f>IFNA(VLOOKUP(F582,Promocodes!A:B,2,0),"")</f>
        <v>6</v>
      </c>
      <c r="N582" s="3" t="str">
        <f>IFNA(VLOOKUP(M582,Promocodes!G:H,2,0),"")</f>
        <v>Реклама в VK</v>
      </c>
      <c r="O582" s="3">
        <f>IFNA(VLOOKUP(D582,Price!$E$2:$F$4,2,0),"")</f>
        <v>500</v>
      </c>
      <c r="P582" s="7" t="str">
        <f t="shared" si="4"/>
        <v>с промо</v>
      </c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ht="15.75" customHeight="1">
      <c r="A583" s="3">
        <v>1581.0</v>
      </c>
      <c r="B583" s="1" t="s">
        <v>16</v>
      </c>
      <c r="C583" s="1" t="s">
        <v>17</v>
      </c>
      <c r="D583" s="1" t="s">
        <v>23</v>
      </c>
      <c r="E583" s="2">
        <v>44250.0</v>
      </c>
      <c r="F583" s="3" t="s">
        <v>135</v>
      </c>
      <c r="G583" s="5">
        <v>5500.0</v>
      </c>
      <c r="H583" s="3">
        <f>IFNA(VLOOKUP(F583,Promocodes!A:E,4,0),"")</f>
        <v>20</v>
      </c>
      <c r="I583" s="3">
        <f t="shared" si="1"/>
        <v>1100</v>
      </c>
      <c r="J583" s="5">
        <f t="shared" si="2"/>
        <v>4400</v>
      </c>
      <c r="K583" s="3" t="str">
        <f>IFNA(VLOOKUP(D583,Price!$A$2:$C$18,3,0),"")</f>
        <v>услуга</v>
      </c>
      <c r="L583" s="6">
        <f t="shared" si="3"/>
        <v>2</v>
      </c>
      <c r="M583" s="6">
        <f>IFNA(VLOOKUP(F583,Promocodes!A:B,2,0),"")</f>
        <v>6</v>
      </c>
      <c r="N583" s="3" t="str">
        <f>IFNA(VLOOKUP(M583,Promocodes!G:H,2,0),"")</f>
        <v>Реклама в VK</v>
      </c>
      <c r="O583" s="3" t="str">
        <f>IFNA(VLOOKUP(D583,Price!$E$2:$F$4,2,0),"")</f>
        <v/>
      </c>
      <c r="P583" s="7" t="str">
        <f t="shared" si="4"/>
        <v>с промо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ht="15.75" customHeight="1">
      <c r="A584" s="3">
        <v>2552.0</v>
      </c>
      <c r="B584" s="1" t="s">
        <v>16</v>
      </c>
      <c r="C584" s="1" t="s">
        <v>17</v>
      </c>
      <c r="D584" s="1" t="s">
        <v>23</v>
      </c>
      <c r="E584" s="2">
        <v>44283.0</v>
      </c>
      <c r="F584" s="3" t="s">
        <v>135</v>
      </c>
      <c r="G584" s="5">
        <v>5500.0</v>
      </c>
      <c r="H584" s="3">
        <f>IFNA(VLOOKUP(F584,Promocodes!A:E,4,0),"")</f>
        <v>20</v>
      </c>
      <c r="I584" s="3">
        <f t="shared" si="1"/>
        <v>1100</v>
      </c>
      <c r="J584" s="5">
        <f t="shared" si="2"/>
        <v>4400</v>
      </c>
      <c r="K584" s="3" t="str">
        <f>IFNA(VLOOKUP(D584,Price!$A$2:$C$18,3,0),"")</f>
        <v>услуга</v>
      </c>
      <c r="L584" s="6">
        <f t="shared" si="3"/>
        <v>3</v>
      </c>
      <c r="M584" s="6">
        <f>IFNA(VLOOKUP(F584,Promocodes!A:B,2,0),"")</f>
        <v>6</v>
      </c>
      <c r="N584" s="3" t="str">
        <f>IFNA(VLOOKUP(M584,Promocodes!G:H,2,0),"")</f>
        <v>Реклама в VK</v>
      </c>
      <c r="O584" s="3" t="str">
        <f>IFNA(VLOOKUP(D584,Price!$E$2:$F$4,2,0),"")</f>
        <v/>
      </c>
      <c r="P584" s="7" t="str">
        <f t="shared" si="4"/>
        <v>с промо</v>
      </c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ht="15.75" customHeight="1">
      <c r="A585" s="3">
        <v>3295.0</v>
      </c>
      <c r="B585" s="1" t="s">
        <v>16</v>
      </c>
      <c r="C585" s="1" t="s">
        <v>17</v>
      </c>
      <c r="D585" s="1" t="s">
        <v>23</v>
      </c>
      <c r="E585" s="2">
        <v>44311.0</v>
      </c>
      <c r="F585" s="3" t="s">
        <v>135</v>
      </c>
      <c r="G585" s="5">
        <v>5500.0</v>
      </c>
      <c r="H585" s="3">
        <f>IFNA(VLOOKUP(F585,Promocodes!A:E,4,0),"")</f>
        <v>20</v>
      </c>
      <c r="I585" s="3">
        <f t="shared" si="1"/>
        <v>1100</v>
      </c>
      <c r="J585" s="5">
        <f t="shared" si="2"/>
        <v>4400</v>
      </c>
      <c r="K585" s="3" t="str">
        <f>IFNA(VLOOKUP(D585,Price!$A$2:$C$18,3,0),"")</f>
        <v>услуга</v>
      </c>
      <c r="L585" s="6">
        <f t="shared" si="3"/>
        <v>4</v>
      </c>
      <c r="M585" s="6">
        <f>IFNA(VLOOKUP(F585,Promocodes!A:B,2,0),"")</f>
        <v>6</v>
      </c>
      <c r="N585" s="3" t="str">
        <f>IFNA(VLOOKUP(M585,Promocodes!G:H,2,0),"")</f>
        <v>Реклама в VK</v>
      </c>
      <c r="O585" s="3" t="str">
        <f>IFNA(VLOOKUP(D585,Price!$E$2:$F$4,2,0),"")</f>
        <v/>
      </c>
      <c r="P585" s="7" t="str">
        <f t="shared" si="4"/>
        <v>с промо</v>
      </c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ht="15.75" customHeight="1">
      <c r="A586" s="3">
        <v>3862.0</v>
      </c>
      <c r="B586" s="1" t="s">
        <v>16</v>
      </c>
      <c r="C586" s="1" t="s">
        <v>17</v>
      </c>
      <c r="D586" s="1" t="s">
        <v>18</v>
      </c>
      <c r="E586" s="2">
        <v>44332.0</v>
      </c>
      <c r="F586" s="3" t="s">
        <v>135</v>
      </c>
      <c r="G586" s="5">
        <v>1000.0</v>
      </c>
      <c r="H586" s="3">
        <f>IFNA(VLOOKUP(F586,Promocodes!A:E,4,0),"")</f>
        <v>20</v>
      </c>
      <c r="I586" s="3">
        <f t="shared" si="1"/>
        <v>200</v>
      </c>
      <c r="J586" s="5">
        <f t="shared" si="2"/>
        <v>800</v>
      </c>
      <c r="K586" s="3" t="str">
        <f>IFNA(VLOOKUP(D586,Price!$A$2:$C$18,3,0),"")</f>
        <v>товар</v>
      </c>
      <c r="L586" s="6">
        <f t="shared" si="3"/>
        <v>5</v>
      </c>
      <c r="M586" s="6">
        <f>IFNA(VLOOKUP(F586,Promocodes!A:B,2,0),"")</f>
        <v>6</v>
      </c>
      <c r="N586" s="3" t="str">
        <f>IFNA(VLOOKUP(M586,Promocodes!G:H,2,0),"")</f>
        <v>Реклама в VK</v>
      </c>
      <c r="O586" s="3">
        <f>IFNA(VLOOKUP(D586,Price!$E$2:$F$4,2,0),"")</f>
        <v>500</v>
      </c>
      <c r="P586" s="7" t="str">
        <f t="shared" si="4"/>
        <v>с промо</v>
      </c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ht="15.75" customHeight="1">
      <c r="A587" s="3">
        <v>4820.0</v>
      </c>
      <c r="B587" s="1" t="s">
        <v>16</v>
      </c>
      <c r="C587" s="1" t="s">
        <v>17</v>
      </c>
      <c r="D587" s="1" t="s">
        <v>21</v>
      </c>
      <c r="E587" s="2">
        <v>44366.0</v>
      </c>
      <c r="F587" s="8" t="s">
        <v>135</v>
      </c>
      <c r="G587" s="5">
        <v>3500.0</v>
      </c>
      <c r="H587" s="3">
        <f>IFNA(VLOOKUP(F587,Promocodes!A:E,4,0),"")</f>
        <v>20</v>
      </c>
      <c r="I587" s="3">
        <f t="shared" si="1"/>
        <v>700</v>
      </c>
      <c r="J587" s="5">
        <f t="shared" si="2"/>
        <v>2800</v>
      </c>
      <c r="K587" s="3" t="str">
        <f>IFNA(VLOOKUP(D587,Price!$A$2:$C$18,3,0),"")</f>
        <v>услуга</v>
      </c>
      <c r="L587" s="6">
        <f t="shared" si="3"/>
        <v>6</v>
      </c>
      <c r="M587" s="6">
        <f>IFNA(VLOOKUP(F587,Promocodes!A:B,2,0),"")</f>
        <v>6</v>
      </c>
      <c r="N587" s="3" t="str">
        <f>IFNA(VLOOKUP(M587,Promocodes!G:H,2,0),"")</f>
        <v>Реклама в VK</v>
      </c>
      <c r="O587" s="3" t="str">
        <f>IFNA(VLOOKUP(D587,Price!$E$2:$F$4,2,0),"")</f>
        <v/>
      </c>
      <c r="P587" s="7" t="str">
        <f t="shared" si="4"/>
        <v>с промо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ht="15.75" customHeight="1">
      <c r="A588" s="3">
        <v>1132.0</v>
      </c>
      <c r="B588" s="1" t="s">
        <v>16</v>
      </c>
      <c r="C588" s="1" t="s">
        <v>17</v>
      </c>
      <c r="D588" s="1" t="s">
        <v>24</v>
      </c>
      <c r="E588" s="2">
        <v>44236.0</v>
      </c>
      <c r="F588" s="3" t="s">
        <v>136</v>
      </c>
      <c r="G588" s="5">
        <v>4500.0</v>
      </c>
      <c r="H588" s="3">
        <f>IFNA(VLOOKUP(F588,Promocodes!A:E,4,0),"")</f>
        <v>20</v>
      </c>
      <c r="I588" s="3">
        <f t="shared" si="1"/>
        <v>900</v>
      </c>
      <c r="J588" s="5">
        <f t="shared" si="2"/>
        <v>3600</v>
      </c>
      <c r="K588" s="3" t="str">
        <f>IFNA(VLOOKUP(D588,Price!$A$2:$C$18,3,0),"")</f>
        <v>услуга</v>
      </c>
      <c r="L588" s="6">
        <f t="shared" si="3"/>
        <v>2</v>
      </c>
      <c r="M588" s="6">
        <f>IFNA(VLOOKUP(F588,Promocodes!A:B,2,0),"")</f>
        <v>6</v>
      </c>
      <c r="N588" s="3" t="str">
        <f>IFNA(VLOOKUP(M588,Promocodes!G:H,2,0),"")</f>
        <v>Реклама в VK</v>
      </c>
      <c r="O588" s="3" t="str">
        <f>IFNA(VLOOKUP(D588,Price!$E$2:$F$4,2,0),"")</f>
        <v/>
      </c>
      <c r="P588" s="7" t="str">
        <f t="shared" si="4"/>
        <v>с промо</v>
      </c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ht="15.75" customHeight="1">
      <c r="A589" s="3">
        <v>2049.0</v>
      </c>
      <c r="B589" s="1" t="s">
        <v>16</v>
      </c>
      <c r="C589" s="1" t="s">
        <v>17</v>
      </c>
      <c r="D589" s="1" t="s">
        <v>21</v>
      </c>
      <c r="E589" s="2">
        <v>44266.0</v>
      </c>
      <c r="F589" s="3" t="s">
        <v>136</v>
      </c>
      <c r="G589" s="5">
        <v>3500.0</v>
      </c>
      <c r="H589" s="3">
        <f>IFNA(VLOOKUP(F589,Promocodes!A:E,4,0),"")</f>
        <v>20</v>
      </c>
      <c r="I589" s="3">
        <f t="shared" si="1"/>
        <v>700</v>
      </c>
      <c r="J589" s="5">
        <f t="shared" si="2"/>
        <v>2800</v>
      </c>
      <c r="K589" s="3" t="str">
        <f>IFNA(VLOOKUP(D589,Price!$A$2:$C$18,3,0),"")</f>
        <v>услуга</v>
      </c>
      <c r="L589" s="6">
        <f t="shared" si="3"/>
        <v>3</v>
      </c>
      <c r="M589" s="6">
        <f>IFNA(VLOOKUP(F589,Promocodes!A:B,2,0),"")</f>
        <v>6</v>
      </c>
      <c r="N589" s="3" t="str">
        <f>IFNA(VLOOKUP(M589,Promocodes!G:H,2,0),"")</f>
        <v>Реклама в VK</v>
      </c>
      <c r="O589" s="3" t="str">
        <f>IFNA(VLOOKUP(D589,Price!$E$2:$F$4,2,0),"")</f>
        <v/>
      </c>
      <c r="P589" s="7" t="str">
        <f t="shared" si="4"/>
        <v>с промо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ht="15.75" customHeight="1">
      <c r="A590" s="3">
        <v>2790.0</v>
      </c>
      <c r="B590" s="1" t="s">
        <v>16</v>
      </c>
      <c r="C590" s="1" t="s">
        <v>17</v>
      </c>
      <c r="D590" s="1" t="s">
        <v>21</v>
      </c>
      <c r="E590" s="2">
        <v>44291.0</v>
      </c>
      <c r="F590" s="3" t="s">
        <v>136</v>
      </c>
      <c r="G590" s="5">
        <v>3500.0</v>
      </c>
      <c r="H590" s="3">
        <f>IFNA(VLOOKUP(F590,Promocodes!A:E,4,0),"")</f>
        <v>20</v>
      </c>
      <c r="I590" s="3">
        <f t="shared" si="1"/>
        <v>700</v>
      </c>
      <c r="J590" s="5">
        <f t="shared" si="2"/>
        <v>2800</v>
      </c>
      <c r="K590" s="3" t="str">
        <f>IFNA(VLOOKUP(D590,Price!$A$2:$C$18,3,0),"")</f>
        <v>услуга</v>
      </c>
      <c r="L590" s="6">
        <f t="shared" si="3"/>
        <v>4</v>
      </c>
      <c r="M590" s="6">
        <f>IFNA(VLOOKUP(F590,Promocodes!A:B,2,0),"")</f>
        <v>6</v>
      </c>
      <c r="N590" s="3" t="str">
        <f>IFNA(VLOOKUP(M590,Promocodes!G:H,2,0),"")</f>
        <v>Реклама в VK</v>
      </c>
      <c r="O590" s="3" t="str">
        <f>IFNA(VLOOKUP(D590,Price!$E$2:$F$4,2,0),"")</f>
        <v/>
      </c>
      <c r="P590" s="7" t="str">
        <f t="shared" si="4"/>
        <v>с промо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ht="15.75" customHeight="1">
      <c r="A591" s="3">
        <v>4071.0</v>
      </c>
      <c r="B591" s="1" t="s">
        <v>16</v>
      </c>
      <c r="C591" s="1" t="s">
        <v>17</v>
      </c>
      <c r="D591" s="1" t="s">
        <v>24</v>
      </c>
      <c r="E591" s="2">
        <v>44340.0</v>
      </c>
      <c r="F591" s="3" t="s">
        <v>136</v>
      </c>
      <c r="G591" s="5">
        <v>4500.0</v>
      </c>
      <c r="H591" s="3">
        <f>IFNA(VLOOKUP(F591,Promocodes!A:E,4,0),"")</f>
        <v>20</v>
      </c>
      <c r="I591" s="3">
        <f t="shared" si="1"/>
        <v>900</v>
      </c>
      <c r="J591" s="5">
        <f t="shared" si="2"/>
        <v>3600</v>
      </c>
      <c r="K591" s="3" t="str">
        <f>IFNA(VLOOKUP(D591,Price!$A$2:$C$18,3,0),"")</f>
        <v>услуга</v>
      </c>
      <c r="L591" s="6">
        <f t="shared" si="3"/>
        <v>5</v>
      </c>
      <c r="M591" s="6">
        <f>IFNA(VLOOKUP(F591,Promocodes!A:B,2,0),"")</f>
        <v>6</v>
      </c>
      <c r="N591" s="3" t="str">
        <f>IFNA(VLOOKUP(M591,Promocodes!G:H,2,0),"")</f>
        <v>Реклама в VK</v>
      </c>
      <c r="O591" s="3" t="str">
        <f>IFNA(VLOOKUP(D591,Price!$E$2:$F$4,2,0),"")</f>
        <v/>
      </c>
      <c r="P591" s="7" t="str">
        <f t="shared" si="4"/>
        <v>с промо</v>
      </c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ht="15.75" customHeight="1">
      <c r="A592" s="3">
        <v>596.0</v>
      </c>
      <c r="B592" s="1" t="s">
        <v>16</v>
      </c>
      <c r="C592" s="1" t="s">
        <v>17</v>
      </c>
      <c r="D592" s="1" t="s">
        <v>18</v>
      </c>
      <c r="E592" s="2">
        <v>44218.0</v>
      </c>
      <c r="F592" s="3" t="s">
        <v>137</v>
      </c>
      <c r="G592" s="5">
        <v>1000.0</v>
      </c>
      <c r="H592" s="3">
        <f>IFNA(VLOOKUP(F592,Promocodes!A:E,4,0),"")</f>
        <v>5</v>
      </c>
      <c r="I592" s="3">
        <f t="shared" si="1"/>
        <v>50</v>
      </c>
      <c r="J592" s="5">
        <f t="shared" si="2"/>
        <v>950</v>
      </c>
      <c r="K592" s="3" t="str">
        <f>IFNA(VLOOKUP(D592,Price!$A$2:$C$18,3,0),"")</f>
        <v>товар</v>
      </c>
      <c r="L592" s="6">
        <f t="shared" si="3"/>
        <v>1</v>
      </c>
      <c r="M592" s="6">
        <f>IFNA(VLOOKUP(F592,Promocodes!A:B,2,0),"")</f>
        <v>3</v>
      </c>
      <c r="N592" s="3" t="str">
        <f>IFNA(VLOOKUP(M592,Promocodes!G:H,2,0),"")</f>
        <v>Поисковые запросы в Яндексе</v>
      </c>
      <c r="O592" s="3">
        <f>IFNA(VLOOKUP(D592,Price!$E$2:$F$4,2,0),"")</f>
        <v>500</v>
      </c>
      <c r="P592" s="7" t="str">
        <f t="shared" si="4"/>
        <v>с промо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ht="15.75" customHeight="1">
      <c r="A593" s="3">
        <v>1625.0</v>
      </c>
      <c r="B593" s="1" t="s">
        <v>16</v>
      </c>
      <c r="C593" s="1" t="s">
        <v>17</v>
      </c>
      <c r="D593" s="1" t="s">
        <v>24</v>
      </c>
      <c r="E593" s="2">
        <v>44252.0</v>
      </c>
      <c r="F593" s="3" t="s">
        <v>137</v>
      </c>
      <c r="G593" s="5">
        <v>4500.0</v>
      </c>
      <c r="H593" s="3">
        <f>IFNA(VLOOKUP(F593,Promocodes!A:E,4,0),"")</f>
        <v>5</v>
      </c>
      <c r="I593" s="3">
        <f t="shared" si="1"/>
        <v>225</v>
      </c>
      <c r="J593" s="5">
        <f t="shared" si="2"/>
        <v>4275</v>
      </c>
      <c r="K593" s="3" t="str">
        <f>IFNA(VLOOKUP(D593,Price!$A$2:$C$18,3,0),"")</f>
        <v>услуга</v>
      </c>
      <c r="L593" s="6">
        <f t="shared" si="3"/>
        <v>2</v>
      </c>
      <c r="M593" s="6">
        <f>IFNA(VLOOKUP(F593,Promocodes!A:B,2,0),"")</f>
        <v>3</v>
      </c>
      <c r="N593" s="3" t="str">
        <f>IFNA(VLOOKUP(M593,Promocodes!G:H,2,0),"")</f>
        <v>Поисковые запросы в Яндексе</v>
      </c>
      <c r="O593" s="3" t="str">
        <f>IFNA(VLOOKUP(D593,Price!$E$2:$F$4,2,0),"")</f>
        <v/>
      </c>
      <c r="P593" s="7" t="str">
        <f t="shared" si="4"/>
        <v>с промо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ht="15.75" customHeight="1">
      <c r="A594" s="3">
        <v>2574.0</v>
      </c>
      <c r="B594" s="1" t="s">
        <v>16</v>
      </c>
      <c r="C594" s="1" t="s">
        <v>17</v>
      </c>
      <c r="D594" s="1" t="s">
        <v>21</v>
      </c>
      <c r="E594" s="2">
        <v>44283.0</v>
      </c>
      <c r="F594" s="3" t="s">
        <v>137</v>
      </c>
      <c r="G594" s="5">
        <v>3500.0</v>
      </c>
      <c r="H594" s="3">
        <f>IFNA(VLOOKUP(F594,Promocodes!A:E,4,0),"")</f>
        <v>5</v>
      </c>
      <c r="I594" s="3">
        <f t="shared" si="1"/>
        <v>175</v>
      </c>
      <c r="J594" s="5">
        <f t="shared" si="2"/>
        <v>3325</v>
      </c>
      <c r="K594" s="3" t="str">
        <f>IFNA(VLOOKUP(D594,Price!$A$2:$C$18,3,0),"")</f>
        <v>услуга</v>
      </c>
      <c r="L594" s="6">
        <f t="shared" si="3"/>
        <v>3</v>
      </c>
      <c r="M594" s="6">
        <f>IFNA(VLOOKUP(F594,Promocodes!A:B,2,0),"")</f>
        <v>3</v>
      </c>
      <c r="N594" s="3" t="str">
        <f>IFNA(VLOOKUP(M594,Promocodes!G:H,2,0),"")</f>
        <v>Поисковые запросы в Яндексе</v>
      </c>
      <c r="O594" s="3" t="str">
        <f>IFNA(VLOOKUP(D594,Price!$E$2:$F$4,2,0),"")</f>
        <v/>
      </c>
      <c r="P594" s="7" t="str">
        <f t="shared" si="4"/>
        <v>с промо</v>
      </c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ht="15.75" customHeight="1">
      <c r="A595" s="3">
        <v>3317.0</v>
      </c>
      <c r="B595" s="1" t="s">
        <v>16</v>
      </c>
      <c r="C595" s="1" t="s">
        <v>17</v>
      </c>
      <c r="D595" s="1" t="s">
        <v>21</v>
      </c>
      <c r="E595" s="2">
        <v>44311.0</v>
      </c>
      <c r="F595" s="3" t="s">
        <v>137</v>
      </c>
      <c r="G595" s="5">
        <v>3500.0</v>
      </c>
      <c r="H595" s="3">
        <f>IFNA(VLOOKUP(F595,Promocodes!A:E,4,0),"")</f>
        <v>5</v>
      </c>
      <c r="I595" s="3">
        <f t="shared" si="1"/>
        <v>175</v>
      </c>
      <c r="J595" s="5">
        <f t="shared" si="2"/>
        <v>3325</v>
      </c>
      <c r="K595" s="3" t="str">
        <f>IFNA(VLOOKUP(D595,Price!$A$2:$C$18,3,0),"")</f>
        <v>услуга</v>
      </c>
      <c r="L595" s="6">
        <f t="shared" si="3"/>
        <v>4</v>
      </c>
      <c r="M595" s="6">
        <f>IFNA(VLOOKUP(F595,Promocodes!A:B,2,0),"")</f>
        <v>3</v>
      </c>
      <c r="N595" s="3" t="str">
        <f>IFNA(VLOOKUP(M595,Promocodes!G:H,2,0),"")</f>
        <v>Поисковые запросы в Яндексе</v>
      </c>
      <c r="O595" s="3" t="str">
        <f>IFNA(VLOOKUP(D595,Price!$E$2:$F$4,2,0),"")</f>
        <v/>
      </c>
      <c r="P595" s="7" t="str">
        <f t="shared" si="4"/>
        <v>с промо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ht="15.75" customHeight="1">
      <c r="A596" s="3">
        <v>3927.0</v>
      </c>
      <c r="B596" s="1" t="s">
        <v>16</v>
      </c>
      <c r="C596" s="1" t="s">
        <v>17</v>
      </c>
      <c r="D596" s="1" t="s">
        <v>23</v>
      </c>
      <c r="E596" s="2">
        <v>44335.0</v>
      </c>
      <c r="F596" s="3" t="s">
        <v>137</v>
      </c>
      <c r="G596" s="5">
        <v>5500.0</v>
      </c>
      <c r="H596" s="3">
        <f>IFNA(VLOOKUP(F596,Promocodes!A:E,4,0),"")</f>
        <v>5</v>
      </c>
      <c r="I596" s="3">
        <f t="shared" si="1"/>
        <v>275</v>
      </c>
      <c r="J596" s="5">
        <f t="shared" si="2"/>
        <v>5225</v>
      </c>
      <c r="K596" s="3" t="str">
        <f>IFNA(VLOOKUP(D596,Price!$A$2:$C$18,3,0),"")</f>
        <v>услуга</v>
      </c>
      <c r="L596" s="6">
        <f t="shared" si="3"/>
        <v>5</v>
      </c>
      <c r="M596" s="6">
        <f>IFNA(VLOOKUP(F596,Promocodes!A:B,2,0),"")</f>
        <v>3</v>
      </c>
      <c r="N596" s="3" t="str">
        <f>IFNA(VLOOKUP(M596,Promocodes!G:H,2,0),"")</f>
        <v>Поисковые запросы в Яндексе</v>
      </c>
      <c r="O596" s="3" t="str">
        <f>IFNA(VLOOKUP(D596,Price!$E$2:$F$4,2,0),"")</f>
        <v/>
      </c>
      <c r="P596" s="7" t="str">
        <f t="shared" si="4"/>
        <v>с промо</v>
      </c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ht="15.75" customHeight="1">
      <c r="A597" s="3">
        <v>4868.0</v>
      </c>
      <c r="B597" s="1" t="s">
        <v>16</v>
      </c>
      <c r="C597" s="1" t="s">
        <v>22</v>
      </c>
      <c r="D597" s="1" t="s">
        <v>23</v>
      </c>
      <c r="E597" s="2">
        <v>44368.0</v>
      </c>
      <c r="F597" s="8" t="s">
        <v>137</v>
      </c>
      <c r="G597" s="5">
        <v>5500.0</v>
      </c>
      <c r="H597" s="3">
        <f>IFNA(VLOOKUP(F597,Promocodes!A:E,4,0),"")</f>
        <v>5</v>
      </c>
      <c r="I597" s="3">
        <f t="shared" si="1"/>
        <v>275</v>
      </c>
      <c r="J597" s="5">
        <f t="shared" si="2"/>
        <v>5225</v>
      </c>
      <c r="K597" s="3" t="str">
        <f>IFNA(VLOOKUP(D597,Price!$A$2:$C$18,3,0),"")</f>
        <v>услуга</v>
      </c>
      <c r="L597" s="6">
        <f t="shared" si="3"/>
        <v>6</v>
      </c>
      <c r="M597" s="6">
        <f>IFNA(VLOOKUP(F597,Promocodes!A:B,2,0),"")</f>
        <v>3</v>
      </c>
      <c r="N597" s="3" t="str">
        <f>IFNA(VLOOKUP(M597,Promocodes!G:H,2,0),"")</f>
        <v>Поисковые запросы в Яндексе</v>
      </c>
      <c r="O597" s="3" t="str">
        <f>IFNA(VLOOKUP(D597,Price!$E$2:$F$4,2,0),"")</f>
        <v/>
      </c>
      <c r="P597" s="7" t="str">
        <f t="shared" si="4"/>
        <v>с промо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ht="15.75" customHeight="1">
      <c r="A598" s="3">
        <v>9.0</v>
      </c>
      <c r="B598" s="1" t="s">
        <v>16</v>
      </c>
      <c r="C598" s="1" t="s">
        <v>17</v>
      </c>
      <c r="D598" s="1" t="s">
        <v>23</v>
      </c>
      <c r="E598" s="2">
        <v>44197.0</v>
      </c>
      <c r="F598" s="3" t="s">
        <v>138</v>
      </c>
      <c r="G598" s="5">
        <v>5500.0</v>
      </c>
      <c r="H598" s="3">
        <f>IFNA(VLOOKUP(F598,Promocodes!A:E,4,0),"")</f>
        <v>0.5</v>
      </c>
      <c r="I598" s="3">
        <f t="shared" si="1"/>
        <v>27.5</v>
      </c>
      <c r="J598" s="5">
        <f t="shared" si="2"/>
        <v>5472.5</v>
      </c>
      <c r="K598" s="3" t="str">
        <f>IFNA(VLOOKUP(D598,Price!$A$2:$C$18,3,0),"")</f>
        <v>услуга</v>
      </c>
      <c r="L598" s="6">
        <f t="shared" si="3"/>
        <v>1</v>
      </c>
      <c r="M598" s="6">
        <f>IFNA(VLOOKUP(F598,Promocodes!A:B,2,0),"")</f>
        <v>4</v>
      </c>
      <c r="N598" s="3" t="str">
        <f>IFNA(VLOOKUP(M598,Promocodes!G:H,2,0),"")</f>
        <v>Посты в Telegram</v>
      </c>
      <c r="O598" s="3" t="str">
        <f>IFNA(VLOOKUP(D598,Price!$E$2:$F$4,2,0),"")</f>
        <v/>
      </c>
      <c r="P598" s="7" t="str">
        <f t="shared" si="4"/>
        <v>с промо</v>
      </c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ht="15.75" customHeight="1">
      <c r="A599" s="3">
        <v>4304.0</v>
      </c>
      <c r="B599" s="1" t="s">
        <v>16</v>
      </c>
      <c r="C599" s="1" t="s">
        <v>17</v>
      </c>
      <c r="D599" s="1" t="s">
        <v>21</v>
      </c>
      <c r="E599" s="2">
        <v>44349.0</v>
      </c>
      <c r="F599" s="8" t="s">
        <v>138</v>
      </c>
      <c r="G599" s="5">
        <v>3500.0</v>
      </c>
      <c r="H599" s="3">
        <f>IFNA(VLOOKUP(F599,Promocodes!A:E,4,0),"")</f>
        <v>0.5</v>
      </c>
      <c r="I599" s="3">
        <f t="shared" si="1"/>
        <v>17.5</v>
      </c>
      <c r="J599" s="5">
        <f t="shared" si="2"/>
        <v>3482.5</v>
      </c>
      <c r="K599" s="3" t="str">
        <f>IFNA(VLOOKUP(D599,Price!$A$2:$C$18,3,0),"")</f>
        <v>услуга</v>
      </c>
      <c r="L599" s="6">
        <f t="shared" si="3"/>
        <v>6</v>
      </c>
      <c r="M599" s="6">
        <f>IFNA(VLOOKUP(F599,Promocodes!A:B,2,0),"")</f>
        <v>4</v>
      </c>
      <c r="N599" s="3" t="str">
        <f>IFNA(VLOOKUP(M599,Promocodes!G:H,2,0),"")</f>
        <v>Посты в Telegram</v>
      </c>
      <c r="O599" s="3" t="str">
        <f>IFNA(VLOOKUP(D599,Price!$E$2:$F$4,2,0),"")</f>
        <v/>
      </c>
      <c r="P599" s="7" t="str">
        <f t="shared" si="4"/>
        <v>с промо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ht="15.75" customHeight="1">
      <c r="A600" s="3">
        <v>5188.0</v>
      </c>
      <c r="B600" s="1" t="s">
        <v>16</v>
      </c>
      <c r="C600" s="1" t="s">
        <v>17</v>
      </c>
      <c r="D600" s="1" t="s">
        <v>23</v>
      </c>
      <c r="E600" s="2">
        <v>44378.0</v>
      </c>
      <c r="F600" s="3" t="s">
        <v>138</v>
      </c>
      <c r="G600" s="5">
        <v>5500.0</v>
      </c>
      <c r="H600" s="3">
        <f>IFNA(VLOOKUP(F600,Promocodes!A:E,4,0),"")</f>
        <v>0.5</v>
      </c>
      <c r="I600" s="3">
        <f t="shared" si="1"/>
        <v>27.5</v>
      </c>
      <c r="J600" s="5">
        <f t="shared" si="2"/>
        <v>5472.5</v>
      </c>
      <c r="K600" s="3" t="str">
        <f>IFNA(VLOOKUP(D600,Price!$A$2:$C$18,3,0),"")</f>
        <v>услуга</v>
      </c>
      <c r="L600" s="6">
        <f t="shared" si="3"/>
        <v>7</v>
      </c>
      <c r="M600" s="6">
        <f>IFNA(VLOOKUP(F600,Promocodes!A:B,2,0),"")</f>
        <v>4</v>
      </c>
      <c r="N600" s="3" t="str">
        <f>IFNA(VLOOKUP(M600,Promocodes!G:H,2,0),"")</f>
        <v>Посты в Telegram</v>
      </c>
      <c r="O600" s="3" t="str">
        <f>IFNA(VLOOKUP(D600,Price!$E$2:$F$4,2,0),"")</f>
        <v/>
      </c>
      <c r="P600" s="7" t="str">
        <f t="shared" si="4"/>
        <v>с промо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ht="15.75" customHeight="1">
      <c r="A601" s="3">
        <v>1.0</v>
      </c>
      <c r="B601" s="1" t="s">
        <v>16</v>
      </c>
      <c r="C601" s="1" t="s">
        <v>17</v>
      </c>
      <c r="D601" s="1" t="s">
        <v>24</v>
      </c>
      <c r="E601" s="2">
        <v>44197.0</v>
      </c>
      <c r="F601" s="3"/>
      <c r="G601" s="5">
        <v>4500.0</v>
      </c>
      <c r="H601" s="3" t="str">
        <f>IFNA(VLOOKUP(F601,Promocodes!A:E,4,0),"")</f>
        <v/>
      </c>
      <c r="I601" s="3"/>
      <c r="J601" s="5">
        <f t="shared" si="2"/>
        <v>4500</v>
      </c>
      <c r="K601" s="3" t="str">
        <f>IFNA(VLOOKUP(D601,Price!$A$2:$C$18,3,0),"")</f>
        <v>услуга</v>
      </c>
      <c r="L601" s="6">
        <f t="shared" si="3"/>
        <v>1</v>
      </c>
      <c r="M601" s="6" t="str">
        <f>IFNA(VLOOKUP(F601,Promocodes!A:B,2,0),"")</f>
        <v/>
      </c>
      <c r="N601" s="3" t="str">
        <f>IFNA(VLOOKUP(M601,Promocodes!G:H,2,0),"")</f>
        <v/>
      </c>
      <c r="O601" s="3" t="str">
        <f>IFNA(VLOOKUP(D601,Price!$E$2:$F$4,2,0),"")</f>
        <v/>
      </c>
      <c r="P601" s="7" t="str">
        <f t="shared" si="4"/>
        <v>без промо</v>
      </c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ht="15.75" customHeight="1">
      <c r="A602" s="3">
        <v>2.0</v>
      </c>
      <c r="B602" s="1" t="s">
        <v>16</v>
      </c>
      <c r="C602" s="1" t="s">
        <v>17</v>
      </c>
      <c r="D602" s="1" t="s">
        <v>21</v>
      </c>
      <c r="E602" s="2">
        <v>44197.0</v>
      </c>
      <c r="F602" s="3"/>
      <c r="G602" s="5">
        <v>3500.0</v>
      </c>
      <c r="H602" s="3" t="str">
        <f>IFNA(VLOOKUP(F602,Promocodes!A:E,4,0),"")</f>
        <v/>
      </c>
      <c r="I602" s="3"/>
      <c r="J602" s="5">
        <f t="shared" si="2"/>
        <v>3500</v>
      </c>
      <c r="K602" s="3" t="str">
        <f>IFNA(VLOOKUP(D602,Price!$A$2:$C$18,3,0),"")</f>
        <v>услуга</v>
      </c>
      <c r="L602" s="6">
        <f t="shared" si="3"/>
        <v>1</v>
      </c>
      <c r="M602" s="6" t="str">
        <f>IFNA(VLOOKUP(F602,Promocodes!A:B,2,0),"")</f>
        <v/>
      </c>
      <c r="N602" s="3" t="str">
        <f>IFNA(VLOOKUP(M602,Promocodes!G:H,2,0),"")</f>
        <v/>
      </c>
      <c r="O602" s="3" t="str">
        <f>IFNA(VLOOKUP(D602,Price!$E$2:$F$4,2,0),"")</f>
        <v/>
      </c>
      <c r="P602" s="7" t="str">
        <f t="shared" si="4"/>
        <v>без промо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ht="15.75" customHeight="1">
      <c r="A603" s="3">
        <v>3.0</v>
      </c>
      <c r="B603" s="1" t="s">
        <v>16</v>
      </c>
      <c r="C603" s="1" t="s">
        <v>22</v>
      </c>
      <c r="D603" s="1" t="s">
        <v>20</v>
      </c>
      <c r="E603" s="2">
        <v>44197.0</v>
      </c>
      <c r="F603" s="3"/>
      <c r="G603" s="5">
        <v>500.0</v>
      </c>
      <c r="H603" s="3" t="str">
        <f>IFNA(VLOOKUP(F603,Promocodes!A:E,4,0),"")</f>
        <v/>
      </c>
      <c r="I603" s="3"/>
      <c r="J603" s="5">
        <f t="shared" si="2"/>
        <v>500</v>
      </c>
      <c r="K603" s="3" t="str">
        <f>IFNA(VLOOKUP(D603,Price!$A$2:$C$18,3,0),"")</f>
        <v>товар</v>
      </c>
      <c r="L603" s="6">
        <f t="shared" si="3"/>
        <v>1</v>
      </c>
      <c r="M603" s="6" t="str">
        <f>IFNA(VLOOKUP(F603,Promocodes!A:B,2,0),"")</f>
        <v/>
      </c>
      <c r="N603" s="3" t="str">
        <f>IFNA(VLOOKUP(M603,Promocodes!G:H,2,0),"")</f>
        <v/>
      </c>
      <c r="O603" s="3">
        <f>IFNA(VLOOKUP(D603,Price!$E$2:$F$4,2,0),"")</f>
        <v>250</v>
      </c>
      <c r="P603" s="7" t="str">
        <f t="shared" si="4"/>
        <v>без промо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ht="15.75" customHeight="1">
      <c r="A604" s="3">
        <v>4.0</v>
      </c>
      <c r="B604" s="1" t="s">
        <v>16</v>
      </c>
      <c r="C604" s="1" t="s">
        <v>17</v>
      </c>
      <c r="D604" s="1" t="s">
        <v>24</v>
      </c>
      <c r="E604" s="2">
        <v>44197.0</v>
      </c>
      <c r="F604" s="3"/>
      <c r="G604" s="5">
        <v>4500.0</v>
      </c>
      <c r="H604" s="3" t="str">
        <f>IFNA(VLOOKUP(F604,Promocodes!A:E,4,0),"")</f>
        <v/>
      </c>
      <c r="I604" s="3"/>
      <c r="J604" s="5">
        <f t="shared" si="2"/>
        <v>4500</v>
      </c>
      <c r="K604" s="3" t="str">
        <f>IFNA(VLOOKUP(D604,Price!$A$2:$C$18,3,0),"")</f>
        <v>услуга</v>
      </c>
      <c r="L604" s="6">
        <f t="shared" si="3"/>
        <v>1</v>
      </c>
      <c r="M604" s="6" t="str">
        <f>IFNA(VLOOKUP(F604,Promocodes!A:B,2,0),"")</f>
        <v/>
      </c>
      <c r="N604" s="3" t="str">
        <f>IFNA(VLOOKUP(M604,Promocodes!G:H,2,0),"")</f>
        <v/>
      </c>
      <c r="O604" s="3" t="str">
        <f>IFNA(VLOOKUP(D604,Price!$E$2:$F$4,2,0),"")</f>
        <v/>
      </c>
      <c r="P604" s="7" t="str">
        <f t="shared" si="4"/>
        <v>без промо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ht="15.75" customHeight="1">
      <c r="A605" s="3">
        <v>6.0</v>
      </c>
      <c r="B605" s="1" t="s">
        <v>16</v>
      </c>
      <c r="C605" s="1" t="s">
        <v>17</v>
      </c>
      <c r="D605" s="1" t="s">
        <v>20</v>
      </c>
      <c r="E605" s="2">
        <v>44197.0</v>
      </c>
      <c r="F605" s="3"/>
      <c r="G605" s="5">
        <v>500.0</v>
      </c>
      <c r="H605" s="3" t="str">
        <f>IFNA(VLOOKUP(F605,Promocodes!A:E,4,0),"")</f>
        <v/>
      </c>
      <c r="I605" s="3"/>
      <c r="J605" s="5">
        <f t="shared" si="2"/>
        <v>500</v>
      </c>
      <c r="K605" s="3" t="str">
        <f>IFNA(VLOOKUP(D605,Price!$A$2:$C$18,3,0),"")</f>
        <v>товар</v>
      </c>
      <c r="L605" s="6">
        <f t="shared" si="3"/>
        <v>1</v>
      </c>
      <c r="M605" s="6" t="str">
        <f>IFNA(VLOOKUP(F605,Promocodes!A:B,2,0),"")</f>
        <v/>
      </c>
      <c r="N605" s="3" t="str">
        <f>IFNA(VLOOKUP(M605,Promocodes!G:H,2,0),"")</f>
        <v/>
      </c>
      <c r="O605" s="3">
        <f>IFNA(VLOOKUP(D605,Price!$E$2:$F$4,2,0),"")</f>
        <v>250</v>
      </c>
      <c r="P605" s="7" t="str">
        <f t="shared" si="4"/>
        <v>без промо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ht="15.75" customHeight="1">
      <c r="A606" s="3">
        <v>7.0</v>
      </c>
      <c r="B606" s="1" t="s">
        <v>16</v>
      </c>
      <c r="C606" s="1" t="s">
        <v>17</v>
      </c>
      <c r="D606" s="1" t="s">
        <v>23</v>
      </c>
      <c r="E606" s="2">
        <v>44197.0</v>
      </c>
      <c r="F606" s="3"/>
      <c r="G606" s="5">
        <v>5500.0</v>
      </c>
      <c r="H606" s="3" t="str">
        <f>IFNA(VLOOKUP(F606,Promocodes!A:E,4,0),"")</f>
        <v/>
      </c>
      <c r="I606" s="3"/>
      <c r="J606" s="5">
        <f t="shared" si="2"/>
        <v>5500</v>
      </c>
      <c r="K606" s="3" t="str">
        <f>IFNA(VLOOKUP(D606,Price!$A$2:$C$18,3,0),"")</f>
        <v>услуга</v>
      </c>
      <c r="L606" s="6">
        <f t="shared" si="3"/>
        <v>1</v>
      </c>
      <c r="M606" s="6" t="str">
        <f>IFNA(VLOOKUP(F606,Promocodes!A:B,2,0),"")</f>
        <v/>
      </c>
      <c r="N606" s="3" t="str">
        <f>IFNA(VLOOKUP(M606,Promocodes!G:H,2,0),"")</f>
        <v/>
      </c>
      <c r="O606" s="3" t="str">
        <f>IFNA(VLOOKUP(D606,Price!$E$2:$F$4,2,0),"")</f>
        <v/>
      </c>
      <c r="P606" s="7" t="str">
        <f t="shared" si="4"/>
        <v>без промо</v>
      </c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ht="15.75" customHeight="1">
      <c r="A607" s="3">
        <v>8.0</v>
      </c>
      <c r="B607" s="1" t="s">
        <v>16</v>
      </c>
      <c r="C607" s="1" t="s">
        <v>17</v>
      </c>
      <c r="D607" s="1" t="s">
        <v>18</v>
      </c>
      <c r="E607" s="2">
        <v>44197.0</v>
      </c>
      <c r="F607" s="3"/>
      <c r="G607" s="5">
        <v>1000.0</v>
      </c>
      <c r="H607" s="3" t="str">
        <f>IFNA(VLOOKUP(F607,Promocodes!A:E,4,0),"")</f>
        <v/>
      </c>
      <c r="I607" s="3"/>
      <c r="J607" s="5">
        <f t="shared" si="2"/>
        <v>1000</v>
      </c>
      <c r="K607" s="3" t="str">
        <f>IFNA(VLOOKUP(D607,Price!$A$2:$C$18,3,0),"")</f>
        <v>товар</v>
      </c>
      <c r="L607" s="6">
        <f t="shared" si="3"/>
        <v>1</v>
      </c>
      <c r="M607" s="6" t="str">
        <f>IFNA(VLOOKUP(F607,Promocodes!A:B,2,0),"")</f>
        <v/>
      </c>
      <c r="N607" s="3" t="str">
        <f>IFNA(VLOOKUP(M607,Promocodes!G:H,2,0),"")</f>
        <v/>
      </c>
      <c r="O607" s="3">
        <f>IFNA(VLOOKUP(D607,Price!$E$2:$F$4,2,0),"")</f>
        <v>500</v>
      </c>
      <c r="P607" s="7" t="str">
        <f t="shared" si="4"/>
        <v>без промо</v>
      </c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ht="15.75" customHeight="1">
      <c r="A608" s="3">
        <v>10.0</v>
      </c>
      <c r="B608" s="1" t="s">
        <v>16</v>
      </c>
      <c r="C608" s="1" t="s">
        <v>17</v>
      </c>
      <c r="D608" s="1" t="s">
        <v>24</v>
      </c>
      <c r="E608" s="2">
        <v>44197.0</v>
      </c>
      <c r="F608" s="3"/>
      <c r="G608" s="5">
        <v>4500.0</v>
      </c>
      <c r="H608" s="3" t="str">
        <f>IFNA(VLOOKUP(F608,Promocodes!A:E,4,0),"")</f>
        <v/>
      </c>
      <c r="I608" s="3"/>
      <c r="J608" s="5">
        <f t="shared" si="2"/>
        <v>4500</v>
      </c>
      <c r="K608" s="3" t="str">
        <f>IFNA(VLOOKUP(D608,Price!$A$2:$C$18,3,0),"")</f>
        <v>услуга</v>
      </c>
      <c r="L608" s="6">
        <f t="shared" si="3"/>
        <v>1</v>
      </c>
      <c r="M608" s="6" t="str">
        <f>IFNA(VLOOKUP(F608,Promocodes!A:B,2,0),"")</f>
        <v/>
      </c>
      <c r="N608" s="3" t="str">
        <f>IFNA(VLOOKUP(M608,Promocodes!G:H,2,0),"")</f>
        <v/>
      </c>
      <c r="O608" s="3" t="str">
        <f>IFNA(VLOOKUP(D608,Price!$E$2:$F$4,2,0),"")</f>
        <v/>
      </c>
      <c r="P608" s="7" t="str">
        <f t="shared" si="4"/>
        <v>без промо</v>
      </c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ht="15.75" customHeight="1">
      <c r="A609" s="3">
        <v>11.0</v>
      </c>
      <c r="B609" s="1" t="s">
        <v>16</v>
      </c>
      <c r="C609" s="1" t="s">
        <v>17</v>
      </c>
      <c r="D609" s="1" t="s">
        <v>21</v>
      </c>
      <c r="E609" s="2">
        <v>44197.0</v>
      </c>
      <c r="F609" s="3"/>
      <c r="G609" s="5">
        <v>3500.0</v>
      </c>
      <c r="H609" s="3" t="str">
        <f>IFNA(VLOOKUP(F609,Promocodes!A:E,4,0),"")</f>
        <v/>
      </c>
      <c r="I609" s="3"/>
      <c r="J609" s="5">
        <f t="shared" si="2"/>
        <v>3500</v>
      </c>
      <c r="K609" s="3" t="str">
        <f>IFNA(VLOOKUP(D609,Price!$A$2:$C$18,3,0),"")</f>
        <v>услуга</v>
      </c>
      <c r="L609" s="6">
        <f t="shared" si="3"/>
        <v>1</v>
      </c>
      <c r="M609" s="6" t="str">
        <f>IFNA(VLOOKUP(F609,Promocodes!A:B,2,0),"")</f>
        <v/>
      </c>
      <c r="N609" s="3" t="str">
        <f>IFNA(VLOOKUP(M609,Promocodes!G:H,2,0),"")</f>
        <v/>
      </c>
      <c r="O609" s="3" t="str">
        <f>IFNA(VLOOKUP(D609,Price!$E$2:$F$4,2,0),"")</f>
        <v/>
      </c>
      <c r="P609" s="7" t="str">
        <f t="shared" si="4"/>
        <v>без промо</v>
      </c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ht="15.75" customHeight="1">
      <c r="A610" s="3">
        <v>12.0</v>
      </c>
      <c r="B610" s="1" t="s">
        <v>16</v>
      </c>
      <c r="C610" s="1" t="s">
        <v>17</v>
      </c>
      <c r="D610" s="1" t="s">
        <v>23</v>
      </c>
      <c r="E610" s="2">
        <v>44197.0</v>
      </c>
      <c r="F610" s="3"/>
      <c r="G610" s="5">
        <v>5500.0</v>
      </c>
      <c r="H610" s="3" t="str">
        <f>IFNA(VLOOKUP(F610,Promocodes!A:E,4,0),"")</f>
        <v/>
      </c>
      <c r="I610" s="3"/>
      <c r="J610" s="5">
        <f t="shared" si="2"/>
        <v>5500</v>
      </c>
      <c r="K610" s="3" t="str">
        <f>IFNA(VLOOKUP(D610,Price!$A$2:$C$18,3,0),"")</f>
        <v>услуга</v>
      </c>
      <c r="L610" s="6">
        <f t="shared" si="3"/>
        <v>1</v>
      </c>
      <c r="M610" s="6" t="str">
        <f>IFNA(VLOOKUP(F610,Promocodes!A:B,2,0),"")</f>
        <v/>
      </c>
      <c r="N610" s="3" t="str">
        <f>IFNA(VLOOKUP(M610,Promocodes!G:H,2,0),"")</f>
        <v/>
      </c>
      <c r="O610" s="3" t="str">
        <f>IFNA(VLOOKUP(D610,Price!$E$2:$F$4,2,0),"")</f>
        <v/>
      </c>
      <c r="P610" s="7" t="str">
        <f t="shared" si="4"/>
        <v>без промо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ht="15.75" customHeight="1">
      <c r="A611" s="3">
        <v>13.0</v>
      </c>
      <c r="B611" s="1" t="s">
        <v>16</v>
      </c>
      <c r="C611" s="1" t="s">
        <v>17</v>
      </c>
      <c r="D611" s="1" t="s">
        <v>24</v>
      </c>
      <c r="E611" s="2">
        <v>44197.0</v>
      </c>
      <c r="F611" s="3"/>
      <c r="G611" s="5">
        <v>4500.0</v>
      </c>
      <c r="H611" s="3" t="str">
        <f>IFNA(VLOOKUP(F611,Promocodes!A:E,4,0),"")</f>
        <v/>
      </c>
      <c r="I611" s="3"/>
      <c r="J611" s="5">
        <f t="shared" si="2"/>
        <v>4500</v>
      </c>
      <c r="K611" s="3" t="str">
        <f>IFNA(VLOOKUP(D611,Price!$A$2:$C$18,3,0),"")</f>
        <v>услуга</v>
      </c>
      <c r="L611" s="6">
        <f t="shared" si="3"/>
        <v>1</v>
      </c>
      <c r="M611" s="6" t="str">
        <f>IFNA(VLOOKUP(F611,Promocodes!A:B,2,0),"")</f>
        <v/>
      </c>
      <c r="N611" s="3" t="str">
        <f>IFNA(VLOOKUP(M611,Promocodes!G:H,2,0),"")</f>
        <v/>
      </c>
      <c r="O611" s="3" t="str">
        <f>IFNA(VLOOKUP(D611,Price!$E$2:$F$4,2,0),"")</f>
        <v/>
      </c>
      <c r="P611" s="7" t="str">
        <f t="shared" si="4"/>
        <v>без промо</v>
      </c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ht="15.75" customHeight="1">
      <c r="A612" s="3">
        <v>14.0</v>
      </c>
      <c r="B612" s="1" t="s">
        <v>16</v>
      </c>
      <c r="C612" s="1" t="s">
        <v>17</v>
      </c>
      <c r="D612" s="1" t="s">
        <v>23</v>
      </c>
      <c r="E612" s="2">
        <v>44197.0</v>
      </c>
      <c r="F612" s="3"/>
      <c r="G612" s="5">
        <v>5500.0</v>
      </c>
      <c r="H612" s="3" t="str">
        <f>IFNA(VLOOKUP(F612,Promocodes!A:E,4,0),"")</f>
        <v/>
      </c>
      <c r="I612" s="3"/>
      <c r="J612" s="5">
        <f t="shared" si="2"/>
        <v>5500</v>
      </c>
      <c r="K612" s="3" t="str">
        <f>IFNA(VLOOKUP(D612,Price!$A$2:$C$18,3,0),"")</f>
        <v>услуга</v>
      </c>
      <c r="L612" s="6">
        <f t="shared" si="3"/>
        <v>1</v>
      </c>
      <c r="M612" s="6" t="str">
        <f>IFNA(VLOOKUP(F612,Promocodes!A:B,2,0),"")</f>
        <v/>
      </c>
      <c r="N612" s="3" t="str">
        <f>IFNA(VLOOKUP(M612,Promocodes!G:H,2,0),"")</f>
        <v/>
      </c>
      <c r="O612" s="3" t="str">
        <f>IFNA(VLOOKUP(D612,Price!$E$2:$F$4,2,0),"")</f>
        <v/>
      </c>
      <c r="P612" s="7" t="str">
        <f t="shared" si="4"/>
        <v>без промо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ht="15.75" customHeight="1">
      <c r="A613" s="3">
        <v>15.0</v>
      </c>
      <c r="B613" s="1" t="s">
        <v>16</v>
      </c>
      <c r="C613" s="1" t="s">
        <v>17</v>
      </c>
      <c r="D613" s="1" t="s">
        <v>20</v>
      </c>
      <c r="E613" s="2">
        <v>44197.0</v>
      </c>
      <c r="F613" s="3"/>
      <c r="G613" s="5">
        <v>500.0</v>
      </c>
      <c r="H613" s="3" t="str">
        <f>IFNA(VLOOKUP(F613,Promocodes!A:E,4,0),"")</f>
        <v/>
      </c>
      <c r="I613" s="3"/>
      <c r="J613" s="5">
        <f t="shared" si="2"/>
        <v>500</v>
      </c>
      <c r="K613" s="3" t="str">
        <f>IFNA(VLOOKUP(D613,Price!$A$2:$C$18,3,0),"")</f>
        <v>товар</v>
      </c>
      <c r="L613" s="6">
        <f t="shared" si="3"/>
        <v>1</v>
      </c>
      <c r="M613" s="6" t="str">
        <f>IFNA(VLOOKUP(F613,Promocodes!A:B,2,0),"")</f>
        <v/>
      </c>
      <c r="N613" s="3" t="str">
        <f>IFNA(VLOOKUP(M613,Promocodes!G:H,2,0),"")</f>
        <v/>
      </c>
      <c r="O613" s="3">
        <f>IFNA(VLOOKUP(D613,Price!$E$2:$F$4,2,0),"")</f>
        <v>250</v>
      </c>
      <c r="P613" s="7" t="str">
        <f t="shared" si="4"/>
        <v>без промо</v>
      </c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ht="15.75" customHeight="1">
      <c r="A614" s="3">
        <v>16.0</v>
      </c>
      <c r="B614" s="1" t="s">
        <v>16</v>
      </c>
      <c r="C614" s="1" t="s">
        <v>17</v>
      </c>
      <c r="D614" s="1" t="s">
        <v>21</v>
      </c>
      <c r="E614" s="2">
        <v>44197.0</v>
      </c>
      <c r="F614" s="3"/>
      <c r="G614" s="5">
        <v>3500.0</v>
      </c>
      <c r="H614" s="3" t="str">
        <f>IFNA(VLOOKUP(F614,Promocodes!A:E,4,0),"")</f>
        <v/>
      </c>
      <c r="I614" s="3"/>
      <c r="J614" s="5">
        <f t="shared" si="2"/>
        <v>3500</v>
      </c>
      <c r="K614" s="3" t="str">
        <f>IFNA(VLOOKUP(D614,Price!$A$2:$C$18,3,0),"")</f>
        <v>услуга</v>
      </c>
      <c r="L614" s="6">
        <f t="shared" si="3"/>
        <v>1</v>
      </c>
      <c r="M614" s="6" t="str">
        <f>IFNA(VLOOKUP(F614,Promocodes!A:B,2,0),"")</f>
        <v/>
      </c>
      <c r="N614" s="3" t="str">
        <f>IFNA(VLOOKUP(M614,Promocodes!G:H,2,0),"")</f>
        <v/>
      </c>
      <c r="O614" s="3" t="str">
        <f>IFNA(VLOOKUP(D614,Price!$E$2:$F$4,2,0),"")</f>
        <v/>
      </c>
      <c r="P614" s="7" t="str">
        <f t="shared" si="4"/>
        <v>без промо</v>
      </c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ht="15.75" customHeight="1">
      <c r="A615" s="3">
        <v>17.0</v>
      </c>
      <c r="B615" s="1" t="s">
        <v>16</v>
      </c>
      <c r="C615" s="1" t="s">
        <v>17</v>
      </c>
      <c r="D615" s="1" t="s">
        <v>23</v>
      </c>
      <c r="E615" s="2">
        <v>44197.0</v>
      </c>
      <c r="F615" s="3"/>
      <c r="G615" s="5">
        <v>5500.0</v>
      </c>
      <c r="H615" s="3" t="str">
        <f>IFNA(VLOOKUP(F615,Promocodes!A:E,4,0),"")</f>
        <v/>
      </c>
      <c r="I615" s="3"/>
      <c r="J615" s="5">
        <f t="shared" si="2"/>
        <v>5500</v>
      </c>
      <c r="K615" s="3" t="str">
        <f>IFNA(VLOOKUP(D615,Price!$A$2:$C$18,3,0),"")</f>
        <v>услуга</v>
      </c>
      <c r="L615" s="6">
        <f t="shared" si="3"/>
        <v>1</v>
      </c>
      <c r="M615" s="6" t="str">
        <f>IFNA(VLOOKUP(F615,Promocodes!A:B,2,0),"")</f>
        <v/>
      </c>
      <c r="N615" s="3" t="str">
        <f>IFNA(VLOOKUP(M615,Promocodes!G:H,2,0),"")</f>
        <v/>
      </c>
      <c r="O615" s="3" t="str">
        <f>IFNA(VLOOKUP(D615,Price!$E$2:$F$4,2,0),"")</f>
        <v/>
      </c>
      <c r="P615" s="7" t="str">
        <f t="shared" si="4"/>
        <v>без промо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ht="15.75" customHeight="1">
      <c r="A616" s="3">
        <v>18.0</v>
      </c>
      <c r="B616" s="1" t="s">
        <v>139</v>
      </c>
      <c r="C616" s="1" t="s">
        <v>17</v>
      </c>
      <c r="D616" s="1" t="s">
        <v>140</v>
      </c>
      <c r="E616" s="2">
        <v>44197.0</v>
      </c>
      <c r="F616" s="3"/>
      <c r="G616" s="5">
        <v>50000.0</v>
      </c>
      <c r="H616" s="3" t="str">
        <f>IFNA(VLOOKUP(F616,Promocodes!A:E,4,0),"")</f>
        <v/>
      </c>
      <c r="I616" s="3"/>
      <c r="J616" s="5">
        <f t="shared" si="2"/>
        <v>50000</v>
      </c>
      <c r="K616" s="3" t="str">
        <f>IFNA(VLOOKUP(D616,Price!$A$2:$C$18,3,0),"")</f>
        <v/>
      </c>
      <c r="L616" s="6">
        <f t="shared" si="3"/>
        <v>1</v>
      </c>
      <c r="M616" s="6" t="str">
        <f>IFNA(VLOOKUP(F616,Promocodes!A:B,2,0),"")</f>
        <v/>
      </c>
      <c r="N616" s="3" t="str">
        <f>IFNA(VLOOKUP(M616,Promocodes!G:H,2,0),"")</f>
        <v/>
      </c>
      <c r="O616" s="3" t="str">
        <f>IFNA(VLOOKUP(D616,Price!$E$2:$F$4,2,0),"")</f>
        <v/>
      </c>
      <c r="P616" s="7" t="str">
        <f t="shared" si="4"/>
        <v/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ht="15.75" customHeight="1">
      <c r="A617" s="3">
        <v>19.0</v>
      </c>
      <c r="B617" s="1" t="s">
        <v>16</v>
      </c>
      <c r="C617" s="1" t="s">
        <v>17</v>
      </c>
      <c r="D617" s="1" t="s">
        <v>21</v>
      </c>
      <c r="E617" s="2">
        <v>44197.0</v>
      </c>
      <c r="F617" s="3"/>
      <c r="G617" s="5">
        <v>3500.0</v>
      </c>
      <c r="H617" s="3" t="str">
        <f>IFNA(VLOOKUP(F617,Promocodes!A:E,4,0),"")</f>
        <v/>
      </c>
      <c r="I617" s="3"/>
      <c r="J617" s="5">
        <f t="shared" si="2"/>
        <v>3500</v>
      </c>
      <c r="K617" s="3" t="str">
        <f>IFNA(VLOOKUP(D617,Price!$A$2:$C$18,3,0),"")</f>
        <v>услуга</v>
      </c>
      <c r="L617" s="6">
        <f t="shared" si="3"/>
        <v>1</v>
      </c>
      <c r="M617" s="6" t="str">
        <f>IFNA(VLOOKUP(F617,Promocodes!A:B,2,0),"")</f>
        <v/>
      </c>
      <c r="N617" s="3" t="str">
        <f>IFNA(VLOOKUP(M617,Promocodes!G:H,2,0),"")</f>
        <v/>
      </c>
      <c r="O617" s="3" t="str">
        <f>IFNA(VLOOKUP(D617,Price!$E$2:$F$4,2,0),"")</f>
        <v/>
      </c>
      <c r="P617" s="7" t="str">
        <f t="shared" si="4"/>
        <v>без промо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ht="15.75" customHeight="1">
      <c r="A618" s="3">
        <v>20.0</v>
      </c>
      <c r="B618" s="1" t="s">
        <v>16</v>
      </c>
      <c r="C618" s="1" t="s">
        <v>17</v>
      </c>
      <c r="D618" s="1" t="s">
        <v>23</v>
      </c>
      <c r="E618" s="2">
        <v>44197.0</v>
      </c>
      <c r="F618" s="3"/>
      <c r="G618" s="5">
        <v>5500.0</v>
      </c>
      <c r="H618" s="3" t="str">
        <f>IFNA(VLOOKUP(F618,Promocodes!A:E,4,0),"")</f>
        <v/>
      </c>
      <c r="I618" s="3"/>
      <c r="J618" s="5">
        <f t="shared" si="2"/>
        <v>5500</v>
      </c>
      <c r="K618" s="3" t="str">
        <f>IFNA(VLOOKUP(D618,Price!$A$2:$C$18,3,0),"")</f>
        <v>услуга</v>
      </c>
      <c r="L618" s="6">
        <f t="shared" si="3"/>
        <v>1</v>
      </c>
      <c r="M618" s="6" t="str">
        <f>IFNA(VLOOKUP(F618,Promocodes!A:B,2,0),"")</f>
        <v/>
      </c>
      <c r="N618" s="3" t="str">
        <f>IFNA(VLOOKUP(M618,Promocodes!G:H,2,0),"")</f>
        <v/>
      </c>
      <c r="O618" s="3" t="str">
        <f>IFNA(VLOOKUP(D618,Price!$E$2:$F$4,2,0),"")</f>
        <v/>
      </c>
      <c r="P618" s="7" t="str">
        <f t="shared" si="4"/>
        <v>без промо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ht="15.75" customHeight="1">
      <c r="A619" s="3">
        <v>21.0</v>
      </c>
      <c r="B619" s="1" t="s">
        <v>16</v>
      </c>
      <c r="C619" s="1" t="s">
        <v>17</v>
      </c>
      <c r="D619" s="1" t="s">
        <v>21</v>
      </c>
      <c r="E619" s="2">
        <v>44197.0</v>
      </c>
      <c r="F619" s="3"/>
      <c r="G619" s="5">
        <v>3500.0</v>
      </c>
      <c r="H619" s="3" t="str">
        <f>IFNA(VLOOKUP(F619,Promocodes!A:E,4,0),"")</f>
        <v/>
      </c>
      <c r="I619" s="3"/>
      <c r="J619" s="5">
        <f t="shared" si="2"/>
        <v>3500</v>
      </c>
      <c r="K619" s="3" t="str">
        <f>IFNA(VLOOKUP(D619,Price!$A$2:$C$18,3,0),"")</f>
        <v>услуга</v>
      </c>
      <c r="L619" s="6">
        <f t="shared" si="3"/>
        <v>1</v>
      </c>
      <c r="M619" s="6" t="str">
        <f>IFNA(VLOOKUP(F619,Promocodes!A:B,2,0),"")</f>
        <v/>
      </c>
      <c r="N619" s="3" t="str">
        <f>IFNA(VLOOKUP(M619,Promocodes!G:H,2,0),"")</f>
        <v/>
      </c>
      <c r="O619" s="3" t="str">
        <f>IFNA(VLOOKUP(D619,Price!$E$2:$F$4,2,0),"")</f>
        <v/>
      </c>
      <c r="P619" s="7" t="str">
        <f t="shared" si="4"/>
        <v>без промо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ht="15.75" customHeight="1">
      <c r="A620" s="3">
        <v>22.0</v>
      </c>
      <c r="B620" s="1" t="s">
        <v>16</v>
      </c>
      <c r="C620" s="1" t="s">
        <v>22</v>
      </c>
      <c r="D620" s="1" t="s">
        <v>23</v>
      </c>
      <c r="E620" s="2">
        <v>44197.0</v>
      </c>
      <c r="F620" s="3"/>
      <c r="G620" s="5">
        <v>5500.0</v>
      </c>
      <c r="H620" s="3" t="str">
        <f>IFNA(VLOOKUP(F620,Promocodes!A:E,4,0),"")</f>
        <v/>
      </c>
      <c r="I620" s="3"/>
      <c r="J620" s="5">
        <f t="shared" si="2"/>
        <v>5500</v>
      </c>
      <c r="K620" s="3" t="str">
        <f>IFNA(VLOOKUP(D620,Price!$A$2:$C$18,3,0),"")</f>
        <v>услуга</v>
      </c>
      <c r="L620" s="6">
        <f t="shared" si="3"/>
        <v>1</v>
      </c>
      <c r="M620" s="6" t="str">
        <f>IFNA(VLOOKUP(F620,Promocodes!A:B,2,0),"")</f>
        <v/>
      </c>
      <c r="N620" s="3" t="str">
        <f>IFNA(VLOOKUP(M620,Promocodes!G:H,2,0),"")</f>
        <v/>
      </c>
      <c r="O620" s="3" t="str">
        <f>IFNA(VLOOKUP(D620,Price!$E$2:$F$4,2,0),"")</f>
        <v/>
      </c>
      <c r="P620" s="7" t="str">
        <f t="shared" si="4"/>
        <v>без промо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ht="15.75" customHeight="1">
      <c r="A621" s="3">
        <v>23.0</v>
      </c>
      <c r="B621" s="1" t="s">
        <v>16</v>
      </c>
      <c r="C621" s="1" t="s">
        <v>17</v>
      </c>
      <c r="D621" s="1" t="s">
        <v>20</v>
      </c>
      <c r="E621" s="2">
        <v>44197.0</v>
      </c>
      <c r="F621" s="3"/>
      <c r="G621" s="5">
        <v>500.0</v>
      </c>
      <c r="H621" s="3" t="str">
        <f>IFNA(VLOOKUP(F621,Promocodes!A:E,4,0),"")</f>
        <v/>
      </c>
      <c r="I621" s="3"/>
      <c r="J621" s="5">
        <f t="shared" si="2"/>
        <v>500</v>
      </c>
      <c r="K621" s="3" t="str">
        <f>IFNA(VLOOKUP(D621,Price!$A$2:$C$18,3,0),"")</f>
        <v>товар</v>
      </c>
      <c r="L621" s="6">
        <f t="shared" si="3"/>
        <v>1</v>
      </c>
      <c r="M621" s="6" t="str">
        <f>IFNA(VLOOKUP(F621,Promocodes!A:B,2,0),"")</f>
        <v/>
      </c>
      <c r="N621" s="3" t="str">
        <f>IFNA(VLOOKUP(M621,Promocodes!G:H,2,0),"")</f>
        <v/>
      </c>
      <c r="O621" s="3">
        <f>IFNA(VLOOKUP(D621,Price!$E$2:$F$4,2,0),"")</f>
        <v>250</v>
      </c>
      <c r="P621" s="7" t="str">
        <f t="shared" si="4"/>
        <v>без промо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ht="15.75" customHeight="1">
      <c r="A622" s="3">
        <v>24.0</v>
      </c>
      <c r="B622" s="1" t="s">
        <v>16</v>
      </c>
      <c r="C622" s="1" t="s">
        <v>17</v>
      </c>
      <c r="D622" s="1" t="s">
        <v>24</v>
      </c>
      <c r="E622" s="2">
        <v>44197.0</v>
      </c>
      <c r="F622" s="3"/>
      <c r="G622" s="5">
        <v>4500.0</v>
      </c>
      <c r="H622" s="3" t="str">
        <f>IFNA(VLOOKUP(F622,Promocodes!A:E,4,0),"")</f>
        <v/>
      </c>
      <c r="I622" s="3"/>
      <c r="J622" s="5">
        <f t="shared" si="2"/>
        <v>4500</v>
      </c>
      <c r="K622" s="3" t="str">
        <f>IFNA(VLOOKUP(D622,Price!$A$2:$C$18,3,0),"")</f>
        <v>услуга</v>
      </c>
      <c r="L622" s="6">
        <f t="shared" si="3"/>
        <v>1</v>
      </c>
      <c r="M622" s="6" t="str">
        <f>IFNA(VLOOKUP(F622,Promocodes!A:B,2,0),"")</f>
        <v/>
      </c>
      <c r="N622" s="3" t="str">
        <f>IFNA(VLOOKUP(M622,Promocodes!G:H,2,0),"")</f>
        <v/>
      </c>
      <c r="O622" s="3" t="str">
        <f>IFNA(VLOOKUP(D622,Price!$E$2:$F$4,2,0),"")</f>
        <v/>
      </c>
      <c r="P622" s="7" t="str">
        <f t="shared" si="4"/>
        <v>без промо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ht="15.75" customHeight="1">
      <c r="A623" s="3">
        <v>25.0</v>
      </c>
      <c r="B623" s="1" t="s">
        <v>16</v>
      </c>
      <c r="C623" s="1" t="s">
        <v>17</v>
      </c>
      <c r="D623" s="1" t="s">
        <v>23</v>
      </c>
      <c r="E623" s="2">
        <v>44197.0</v>
      </c>
      <c r="F623" s="3"/>
      <c r="G623" s="5">
        <v>5500.0</v>
      </c>
      <c r="H623" s="3" t="str">
        <f>IFNA(VLOOKUP(F623,Promocodes!A:E,4,0),"")</f>
        <v/>
      </c>
      <c r="I623" s="3"/>
      <c r="J623" s="5">
        <f t="shared" si="2"/>
        <v>5500</v>
      </c>
      <c r="K623" s="3" t="str">
        <f>IFNA(VLOOKUP(D623,Price!$A$2:$C$18,3,0),"")</f>
        <v>услуга</v>
      </c>
      <c r="L623" s="6">
        <f t="shared" si="3"/>
        <v>1</v>
      </c>
      <c r="M623" s="6" t="str">
        <f>IFNA(VLOOKUP(F623,Promocodes!A:B,2,0),"")</f>
        <v/>
      </c>
      <c r="N623" s="3" t="str">
        <f>IFNA(VLOOKUP(M623,Promocodes!G:H,2,0),"")</f>
        <v/>
      </c>
      <c r="O623" s="3" t="str">
        <f>IFNA(VLOOKUP(D623,Price!$E$2:$F$4,2,0),"")</f>
        <v/>
      </c>
      <c r="P623" s="7" t="str">
        <f t="shared" si="4"/>
        <v>без промо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ht="15.75" customHeight="1">
      <c r="A624" s="3">
        <v>26.0</v>
      </c>
      <c r="B624" s="1" t="s">
        <v>16</v>
      </c>
      <c r="C624" s="1" t="s">
        <v>17</v>
      </c>
      <c r="D624" s="1" t="s">
        <v>23</v>
      </c>
      <c r="E624" s="2">
        <v>44197.0</v>
      </c>
      <c r="F624" s="3"/>
      <c r="G624" s="5">
        <v>5500.0</v>
      </c>
      <c r="H624" s="3" t="str">
        <f>IFNA(VLOOKUP(F624,Promocodes!A:E,4,0),"")</f>
        <v/>
      </c>
      <c r="I624" s="3"/>
      <c r="J624" s="5">
        <f t="shared" si="2"/>
        <v>5500</v>
      </c>
      <c r="K624" s="3" t="str">
        <f>IFNA(VLOOKUP(D624,Price!$A$2:$C$18,3,0),"")</f>
        <v>услуга</v>
      </c>
      <c r="L624" s="6">
        <f t="shared" si="3"/>
        <v>1</v>
      </c>
      <c r="M624" s="6" t="str">
        <f>IFNA(VLOOKUP(F624,Promocodes!A:B,2,0),"")</f>
        <v/>
      </c>
      <c r="N624" s="3" t="str">
        <f>IFNA(VLOOKUP(M624,Promocodes!G:H,2,0),"")</f>
        <v/>
      </c>
      <c r="O624" s="3" t="str">
        <f>IFNA(VLOOKUP(D624,Price!$E$2:$F$4,2,0),"")</f>
        <v/>
      </c>
      <c r="P624" s="7" t="str">
        <f t="shared" si="4"/>
        <v>без промо</v>
      </c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ht="15.75" customHeight="1">
      <c r="A625" s="3">
        <v>28.0</v>
      </c>
      <c r="B625" s="1" t="s">
        <v>16</v>
      </c>
      <c r="C625" s="1" t="s">
        <v>17</v>
      </c>
      <c r="D625" s="1" t="s">
        <v>23</v>
      </c>
      <c r="E625" s="2">
        <v>44197.0</v>
      </c>
      <c r="F625" s="3"/>
      <c r="G625" s="5">
        <v>5500.0</v>
      </c>
      <c r="H625" s="3" t="str">
        <f>IFNA(VLOOKUP(F625,Promocodes!A:E,4,0),"")</f>
        <v/>
      </c>
      <c r="I625" s="3"/>
      <c r="J625" s="5">
        <f t="shared" si="2"/>
        <v>5500</v>
      </c>
      <c r="K625" s="3" t="str">
        <f>IFNA(VLOOKUP(D625,Price!$A$2:$C$18,3,0),"")</f>
        <v>услуга</v>
      </c>
      <c r="L625" s="6">
        <f t="shared" si="3"/>
        <v>1</v>
      </c>
      <c r="M625" s="6" t="str">
        <f>IFNA(VLOOKUP(F625,Promocodes!A:B,2,0),"")</f>
        <v/>
      </c>
      <c r="N625" s="3" t="str">
        <f>IFNA(VLOOKUP(M625,Promocodes!G:H,2,0),"")</f>
        <v/>
      </c>
      <c r="O625" s="3" t="str">
        <f>IFNA(VLOOKUP(D625,Price!$E$2:$F$4,2,0),"")</f>
        <v/>
      </c>
      <c r="P625" s="7" t="str">
        <f t="shared" si="4"/>
        <v>без промо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ht="15.75" customHeight="1">
      <c r="A626" s="3">
        <v>29.0</v>
      </c>
      <c r="B626" s="1" t="s">
        <v>16</v>
      </c>
      <c r="C626" s="1" t="s">
        <v>17</v>
      </c>
      <c r="D626" s="1" t="s">
        <v>25</v>
      </c>
      <c r="E626" s="2">
        <v>44198.0</v>
      </c>
      <c r="F626" s="3"/>
      <c r="G626" s="5">
        <v>300.0</v>
      </c>
      <c r="H626" s="3" t="str">
        <f>IFNA(VLOOKUP(F626,Promocodes!A:E,4,0),"")</f>
        <v/>
      </c>
      <c r="I626" s="3"/>
      <c r="J626" s="5">
        <f t="shared" si="2"/>
        <v>300</v>
      </c>
      <c r="K626" s="3" t="str">
        <f>IFNA(VLOOKUP(D626,Price!$A$2:$C$18,3,0),"")</f>
        <v>товар</v>
      </c>
      <c r="L626" s="6">
        <f t="shared" si="3"/>
        <v>1</v>
      </c>
      <c r="M626" s="6" t="str">
        <f>IFNA(VLOOKUP(F626,Promocodes!A:B,2,0),"")</f>
        <v/>
      </c>
      <c r="N626" s="3" t="str">
        <f>IFNA(VLOOKUP(M626,Promocodes!G:H,2,0),"")</f>
        <v/>
      </c>
      <c r="O626" s="3">
        <f>IFNA(VLOOKUP(D626,Price!$E$2:$F$4,2,0),"")</f>
        <v>150</v>
      </c>
      <c r="P626" s="7" t="str">
        <f t="shared" si="4"/>
        <v>без промо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ht="15.75" customHeight="1">
      <c r="A627" s="3">
        <v>31.0</v>
      </c>
      <c r="B627" s="1" t="s">
        <v>139</v>
      </c>
      <c r="C627" s="1" t="s">
        <v>17</v>
      </c>
      <c r="D627" s="1" t="s">
        <v>141</v>
      </c>
      <c r="E627" s="2">
        <v>44198.0</v>
      </c>
      <c r="F627" s="3"/>
      <c r="G627" s="5">
        <v>300.0</v>
      </c>
      <c r="H627" s="3" t="str">
        <f>IFNA(VLOOKUP(F627,Promocodes!A:E,4,0),"")</f>
        <v/>
      </c>
      <c r="I627" s="3"/>
      <c r="J627" s="5">
        <f t="shared" si="2"/>
        <v>300</v>
      </c>
      <c r="K627" s="3" t="str">
        <f>IFNA(VLOOKUP(D627,Price!$A$2:$C$18,3,0),"")</f>
        <v/>
      </c>
      <c r="L627" s="6">
        <f t="shared" si="3"/>
        <v>1</v>
      </c>
      <c r="M627" s="6" t="str">
        <f>IFNA(VLOOKUP(F627,Promocodes!A:B,2,0),"")</f>
        <v/>
      </c>
      <c r="N627" s="3" t="str">
        <f>IFNA(VLOOKUP(M627,Promocodes!G:H,2,0),"")</f>
        <v/>
      </c>
      <c r="O627" s="3" t="str">
        <f>IFNA(VLOOKUP(D627,Price!$E$2:$F$4,2,0),"")</f>
        <v/>
      </c>
      <c r="P627" s="7" t="str">
        <f t="shared" si="4"/>
        <v/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ht="15.75" customHeight="1">
      <c r="A628" s="3">
        <v>32.0</v>
      </c>
      <c r="B628" s="1" t="s">
        <v>16</v>
      </c>
      <c r="C628" s="1" t="s">
        <v>17</v>
      </c>
      <c r="D628" s="1" t="s">
        <v>23</v>
      </c>
      <c r="E628" s="2">
        <v>44198.0</v>
      </c>
      <c r="F628" s="3"/>
      <c r="G628" s="5">
        <v>5500.0</v>
      </c>
      <c r="H628" s="3" t="str">
        <f>IFNA(VLOOKUP(F628,Promocodes!A:E,4,0),"")</f>
        <v/>
      </c>
      <c r="I628" s="3"/>
      <c r="J628" s="5">
        <f t="shared" si="2"/>
        <v>5500</v>
      </c>
      <c r="K628" s="3" t="str">
        <f>IFNA(VLOOKUP(D628,Price!$A$2:$C$18,3,0),"")</f>
        <v>услуга</v>
      </c>
      <c r="L628" s="6">
        <f t="shared" si="3"/>
        <v>1</v>
      </c>
      <c r="M628" s="6" t="str">
        <f>IFNA(VLOOKUP(F628,Promocodes!A:B,2,0),"")</f>
        <v/>
      </c>
      <c r="N628" s="3" t="str">
        <f>IFNA(VLOOKUP(M628,Promocodes!G:H,2,0),"")</f>
        <v/>
      </c>
      <c r="O628" s="3" t="str">
        <f>IFNA(VLOOKUP(D628,Price!$E$2:$F$4,2,0),"")</f>
        <v/>
      </c>
      <c r="P628" s="7" t="str">
        <f t="shared" si="4"/>
        <v>без промо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ht="15.75" customHeight="1">
      <c r="A629" s="3">
        <v>33.0</v>
      </c>
      <c r="B629" s="1" t="s">
        <v>16</v>
      </c>
      <c r="C629" s="1" t="s">
        <v>17</v>
      </c>
      <c r="D629" s="1" t="s">
        <v>21</v>
      </c>
      <c r="E629" s="2">
        <v>44198.0</v>
      </c>
      <c r="F629" s="3"/>
      <c r="G629" s="5">
        <v>3500.0</v>
      </c>
      <c r="H629" s="3" t="str">
        <f>IFNA(VLOOKUP(F629,Promocodes!A:E,4,0),"")</f>
        <v/>
      </c>
      <c r="I629" s="3"/>
      <c r="J629" s="5">
        <f t="shared" si="2"/>
        <v>3500</v>
      </c>
      <c r="K629" s="3" t="str">
        <f>IFNA(VLOOKUP(D629,Price!$A$2:$C$18,3,0),"")</f>
        <v>услуга</v>
      </c>
      <c r="L629" s="6">
        <f t="shared" si="3"/>
        <v>1</v>
      </c>
      <c r="M629" s="6" t="str">
        <f>IFNA(VLOOKUP(F629,Promocodes!A:B,2,0),"")</f>
        <v/>
      </c>
      <c r="N629" s="3" t="str">
        <f>IFNA(VLOOKUP(M629,Promocodes!G:H,2,0),"")</f>
        <v/>
      </c>
      <c r="O629" s="3" t="str">
        <f>IFNA(VLOOKUP(D629,Price!$E$2:$F$4,2,0),"")</f>
        <v/>
      </c>
      <c r="P629" s="7" t="str">
        <f t="shared" si="4"/>
        <v>без промо</v>
      </c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ht="15.75" customHeight="1">
      <c r="A630" s="3">
        <v>35.0</v>
      </c>
      <c r="B630" s="1" t="s">
        <v>139</v>
      </c>
      <c r="C630" s="1" t="s">
        <v>17</v>
      </c>
      <c r="D630" s="1" t="s">
        <v>141</v>
      </c>
      <c r="E630" s="2">
        <v>44198.0</v>
      </c>
      <c r="F630" s="3"/>
      <c r="G630" s="5">
        <v>300.0</v>
      </c>
      <c r="H630" s="3" t="str">
        <f>IFNA(VLOOKUP(F630,Promocodes!A:E,4,0),"")</f>
        <v/>
      </c>
      <c r="I630" s="3"/>
      <c r="J630" s="5">
        <f t="shared" si="2"/>
        <v>300</v>
      </c>
      <c r="K630" s="3" t="str">
        <f>IFNA(VLOOKUP(D630,Price!$A$2:$C$18,3,0),"")</f>
        <v/>
      </c>
      <c r="L630" s="6">
        <f t="shared" si="3"/>
        <v>1</v>
      </c>
      <c r="M630" s="6" t="str">
        <f>IFNA(VLOOKUP(F630,Promocodes!A:B,2,0),"")</f>
        <v/>
      </c>
      <c r="N630" s="3" t="str">
        <f>IFNA(VLOOKUP(M630,Promocodes!G:H,2,0),"")</f>
        <v/>
      </c>
      <c r="O630" s="3" t="str">
        <f>IFNA(VLOOKUP(D630,Price!$E$2:$F$4,2,0),"")</f>
        <v/>
      </c>
      <c r="P630" s="7" t="str">
        <f t="shared" si="4"/>
        <v/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ht="15.75" customHeight="1">
      <c r="A631" s="3">
        <v>36.0</v>
      </c>
      <c r="B631" s="1" t="s">
        <v>16</v>
      </c>
      <c r="C631" s="1" t="s">
        <v>17</v>
      </c>
      <c r="D631" s="1" t="s">
        <v>21</v>
      </c>
      <c r="E631" s="2">
        <v>44198.0</v>
      </c>
      <c r="F631" s="3"/>
      <c r="G631" s="5">
        <v>3500.0</v>
      </c>
      <c r="H631" s="3" t="str">
        <f>IFNA(VLOOKUP(F631,Promocodes!A:E,4,0),"")</f>
        <v/>
      </c>
      <c r="I631" s="3"/>
      <c r="J631" s="5">
        <f t="shared" si="2"/>
        <v>3500</v>
      </c>
      <c r="K631" s="3" t="str">
        <f>IFNA(VLOOKUP(D631,Price!$A$2:$C$18,3,0),"")</f>
        <v>услуга</v>
      </c>
      <c r="L631" s="6">
        <f t="shared" si="3"/>
        <v>1</v>
      </c>
      <c r="M631" s="6" t="str">
        <f>IFNA(VLOOKUP(F631,Promocodes!A:B,2,0),"")</f>
        <v/>
      </c>
      <c r="N631" s="3" t="str">
        <f>IFNA(VLOOKUP(M631,Promocodes!G:H,2,0),"")</f>
        <v/>
      </c>
      <c r="O631" s="3" t="str">
        <f>IFNA(VLOOKUP(D631,Price!$E$2:$F$4,2,0),"")</f>
        <v/>
      </c>
      <c r="P631" s="7" t="str">
        <f t="shared" si="4"/>
        <v>без промо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ht="15.75" customHeight="1">
      <c r="A632" s="3">
        <v>37.0</v>
      </c>
      <c r="B632" s="1" t="s">
        <v>16</v>
      </c>
      <c r="C632" s="1" t="s">
        <v>17</v>
      </c>
      <c r="D632" s="1" t="s">
        <v>24</v>
      </c>
      <c r="E632" s="2">
        <v>44198.0</v>
      </c>
      <c r="F632" s="3"/>
      <c r="G632" s="5">
        <v>4500.0</v>
      </c>
      <c r="H632" s="3" t="str">
        <f>IFNA(VLOOKUP(F632,Promocodes!A:E,4,0),"")</f>
        <v/>
      </c>
      <c r="I632" s="3"/>
      <c r="J632" s="5">
        <f t="shared" si="2"/>
        <v>4500</v>
      </c>
      <c r="K632" s="3" t="str">
        <f>IFNA(VLOOKUP(D632,Price!$A$2:$C$18,3,0),"")</f>
        <v>услуга</v>
      </c>
      <c r="L632" s="6">
        <f t="shared" si="3"/>
        <v>1</v>
      </c>
      <c r="M632" s="6" t="str">
        <f>IFNA(VLOOKUP(F632,Promocodes!A:B,2,0),"")</f>
        <v/>
      </c>
      <c r="N632" s="3" t="str">
        <f>IFNA(VLOOKUP(M632,Promocodes!G:H,2,0),"")</f>
        <v/>
      </c>
      <c r="O632" s="3" t="str">
        <f>IFNA(VLOOKUP(D632,Price!$E$2:$F$4,2,0),"")</f>
        <v/>
      </c>
      <c r="P632" s="7" t="str">
        <f t="shared" si="4"/>
        <v>без промо</v>
      </c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ht="15.75" customHeight="1">
      <c r="A633" s="3">
        <v>38.0</v>
      </c>
      <c r="B633" s="1" t="s">
        <v>16</v>
      </c>
      <c r="C633" s="1" t="s">
        <v>17</v>
      </c>
      <c r="D633" s="1" t="s">
        <v>24</v>
      </c>
      <c r="E633" s="2">
        <v>44198.0</v>
      </c>
      <c r="F633" s="3"/>
      <c r="G633" s="5">
        <v>4500.0</v>
      </c>
      <c r="H633" s="3" t="str">
        <f>IFNA(VLOOKUP(F633,Promocodes!A:E,4,0),"")</f>
        <v/>
      </c>
      <c r="I633" s="3"/>
      <c r="J633" s="5">
        <f t="shared" si="2"/>
        <v>4500</v>
      </c>
      <c r="K633" s="3" t="str">
        <f>IFNA(VLOOKUP(D633,Price!$A$2:$C$18,3,0),"")</f>
        <v>услуга</v>
      </c>
      <c r="L633" s="6">
        <f t="shared" si="3"/>
        <v>1</v>
      </c>
      <c r="M633" s="6" t="str">
        <f>IFNA(VLOOKUP(F633,Promocodes!A:B,2,0),"")</f>
        <v/>
      </c>
      <c r="N633" s="3" t="str">
        <f>IFNA(VLOOKUP(M633,Promocodes!G:H,2,0),"")</f>
        <v/>
      </c>
      <c r="O633" s="3" t="str">
        <f>IFNA(VLOOKUP(D633,Price!$E$2:$F$4,2,0),"")</f>
        <v/>
      </c>
      <c r="P633" s="7" t="str">
        <f t="shared" si="4"/>
        <v>без промо</v>
      </c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ht="15.75" customHeight="1">
      <c r="A634" s="3">
        <v>40.0</v>
      </c>
      <c r="B634" s="1" t="s">
        <v>16</v>
      </c>
      <c r="C634" s="1" t="s">
        <v>17</v>
      </c>
      <c r="D634" s="1" t="s">
        <v>21</v>
      </c>
      <c r="E634" s="2">
        <v>44198.0</v>
      </c>
      <c r="F634" s="3"/>
      <c r="G634" s="5">
        <v>3500.0</v>
      </c>
      <c r="H634" s="3" t="str">
        <f>IFNA(VLOOKUP(F634,Promocodes!A:E,4,0),"")</f>
        <v/>
      </c>
      <c r="I634" s="3"/>
      <c r="J634" s="5">
        <f t="shared" si="2"/>
        <v>3500</v>
      </c>
      <c r="K634" s="3" t="str">
        <f>IFNA(VLOOKUP(D634,Price!$A$2:$C$18,3,0),"")</f>
        <v>услуга</v>
      </c>
      <c r="L634" s="6">
        <f t="shared" si="3"/>
        <v>1</v>
      </c>
      <c r="M634" s="6" t="str">
        <f>IFNA(VLOOKUP(F634,Promocodes!A:B,2,0),"")</f>
        <v/>
      </c>
      <c r="N634" s="3" t="str">
        <f>IFNA(VLOOKUP(M634,Promocodes!G:H,2,0),"")</f>
        <v/>
      </c>
      <c r="O634" s="3" t="str">
        <f>IFNA(VLOOKUP(D634,Price!$E$2:$F$4,2,0),"")</f>
        <v/>
      </c>
      <c r="P634" s="7" t="str">
        <f t="shared" si="4"/>
        <v>без промо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ht="15.75" customHeight="1">
      <c r="A635" s="3">
        <v>41.0</v>
      </c>
      <c r="B635" s="1" t="s">
        <v>16</v>
      </c>
      <c r="C635" s="1" t="s">
        <v>22</v>
      </c>
      <c r="D635" s="1" t="s">
        <v>24</v>
      </c>
      <c r="E635" s="2">
        <v>44198.0</v>
      </c>
      <c r="F635" s="3"/>
      <c r="G635" s="5">
        <v>4500.0</v>
      </c>
      <c r="H635" s="3" t="str">
        <f>IFNA(VLOOKUP(F635,Promocodes!A:E,4,0),"")</f>
        <v/>
      </c>
      <c r="I635" s="3"/>
      <c r="J635" s="5">
        <f t="shared" si="2"/>
        <v>4500</v>
      </c>
      <c r="K635" s="3" t="str">
        <f>IFNA(VLOOKUP(D635,Price!$A$2:$C$18,3,0),"")</f>
        <v>услуга</v>
      </c>
      <c r="L635" s="6">
        <f t="shared" si="3"/>
        <v>1</v>
      </c>
      <c r="M635" s="6" t="str">
        <f>IFNA(VLOOKUP(F635,Promocodes!A:B,2,0),"")</f>
        <v/>
      </c>
      <c r="N635" s="3" t="str">
        <f>IFNA(VLOOKUP(M635,Promocodes!G:H,2,0),"")</f>
        <v/>
      </c>
      <c r="O635" s="3" t="str">
        <f>IFNA(VLOOKUP(D635,Price!$E$2:$F$4,2,0),"")</f>
        <v/>
      </c>
      <c r="P635" s="7" t="str">
        <f t="shared" si="4"/>
        <v>без промо</v>
      </c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ht="15.75" customHeight="1">
      <c r="A636" s="3">
        <v>42.0</v>
      </c>
      <c r="B636" s="1" t="s">
        <v>16</v>
      </c>
      <c r="C636" s="1" t="s">
        <v>22</v>
      </c>
      <c r="D636" s="1" t="s">
        <v>21</v>
      </c>
      <c r="E636" s="2">
        <v>44198.0</v>
      </c>
      <c r="F636" s="3"/>
      <c r="G636" s="5">
        <v>3500.0</v>
      </c>
      <c r="H636" s="3" t="str">
        <f>IFNA(VLOOKUP(F636,Promocodes!A:E,4,0),"")</f>
        <v/>
      </c>
      <c r="I636" s="3"/>
      <c r="J636" s="5">
        <f t="shared" si="2"/>
        <v>3500</v>
      </c>
      <c r="K636" s="3" t="str">
        <f>IFNA(VLOOKUP(D636,Price!$A$2:$C$18,3,0),"")</f>
        <v>услуга</v>
      </c>
      <c r="L636" s="6">
        <f t="shared" si="3"/>
        <v>1</v>
      </c>
      <c r="M636" s="6" t="str">
        <f>IFNA(VLOOKUP(F636,Promocodes!A:B,2,0),"")</f>
        <v/>
      </c>
      <c r="N636" s="3" t="str">
        <f>IFNA(VLOOKUP(M636,Promocodes!G:H,2,0),"")</f>
        <v/>
      </c>
      <c r="O636" s="3" t="str">
        <f>IFNA(VLOOKUP(D636,Price!$E$2:$F$4,2,0),"")</f>
        <v/>
      </c>
      <c r="P636" s="7" t="str">
        <f t="shared" si="4"/>
        <v>без промо</v>
      </c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ht="15.75" customHeight="1">
      <c r="A637" s="3">
        <v>43.0</v>
      </c>
      <c r="B637" s="1" t="s">
        <v>16</v>
      </c>
      <c r="C637" s="1" t="s">
        <v>17</v>
      </c>
      <c r="D637" s="1" t="s">
        <v>24</v>
      </c>
      <c r="E637" s="2">
        <v>44198.0</v>
      </c>
      <c r="F637" s="3"/>
      <c r="G637" s="5">
        <v>4500.0</v>
      </c>
      <c r="H637" s="3" t="str">
        <f>IFNA(VLOOKUP(F637,Promocodes!A:E,4,0),"")</f>
        <v/>
      </c>
      <c r="I637" s="3"/>
      <c r="J637" s="5">
        <f t="shared" si="2"/>
        <v>4500</v>
      </c>
      <c r="K637" s="3" t="str">
        <f>IFNA(VLOOKUP(D637,Price!$A$2:$C$18,3,0),"")</f>
        <v>услуга</v>
      </c>
      <c r="L637" s="6">
        <f t="shared" si="3"/>
        <v>1</v>
      </c>
      <c r="M637" s="6" t="str">
        <f>IFNA(VLOOKUP(F637,Promocodes!A:B,2,0),"")</f>
        <v/>
      </c>
      <c r="N637" s="3" t="str">
        <f>IFNA(VLOOKUP(M637,Promocodes!G:H,2,0),"")</f>
        <v/>
      </c>
      <c r="O637" s="3" t="str">
        <f>IFNA(VLOOKUP(D637,Price!$E$2:$F$4,2,0),"")</f>
        <v/>
      </c>
      <c r="P637" s="7" t="str">
        <f t="shared" si="4"/>
        <v>без промо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ht="15.75" customHeight="1">
      <c r="A638" s="3">
        <v>44.0</v>
      </c>
      <c r="B638" s="1" t="s">
        <v>16</v>
      </c>
      <c r="C638" s="1" t="s">
        <v>17</v>
      </c>
      <c r="D638" s="1" t="s">
        <v>24</v>
      </c>
      <c r="E638" s="2">
        <v>44198.0</v>
      </c>
      <c r="F638" s="3"/>
      <c r="G638" s="5">
        <v>4500.0</v>
      </c>
      <c r="H638" s="3" t="str">
        <f>IFNA(VLOOKUP(F638,Promocodes!A:E,4,0),"")</f>
        <v/>
      </c>
      <c r="I638" s="3"/>
      <c r="J638" s="5">
        <f t="shared" si="2"/>
        <v>4500</v>
      </c>
      <c r="K638" s="3" t="str">
        <f>IFNA(VLOOKUP(D638,Price!$A$2:$C$18,3,0),"")</f>
        <v>услуга</v>
      </c>
      <c r="L638" s="6">
        <f t="shared" si="3"/>
        <v>1</v>
      </c>
      <c r="M638" s="6" t="str">
        <f>IFNA(VLOOKUP(F638,Promocodes!A:B,2,0),"")</f>
        <v/>
      </c>
      <c r="N638" s="3" t="str">
        <f>IFNA(VLOOKUP(M638,Promocodes!G:H,2,0),"")</f>
        <v/>
      </c>
      <c r="O638" s="3" t="str">
        <f>IFNA(VLOOKUP(D638,Price!$E$2:$F$4,2,0),"")</f>
        <v/>
      </c>
      <c r="P638" s="7" t="str">
        <f t="shared" si="4"/>
        <v>без промо</v>
      </c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ht="15.75" customHeight="1">
      <c r="A639" s="3">
        <v>45.0</v>
      </c>
      <c r="B639" s="1" t="s">
        <v>16</v>
      </c>
      <c r="C639" s="1" t="s">
        <v>22</v>
      </c>
      <c r="D639" s="1" t="s">
        <v>21</v>
      </c>
      <c r="E639" s="2">
        <v>44198.0</v>
      </c>
      <c r="F639" s="3"/>
      <c r="G639" s="5">
        <v>3500.0</v>
      </c>
      <c r="H639" s="3" t="str">
        <f>IFNA(VLOOKUP(F639,Promocodes!A:E,4,0),"")</f>
        <v/>
      </c>
      <c r="I639" s="3"/>
      <c r="J639" s="5">
        <f t="shared" si="2"/>
        <v>3500</v>
      </c>
      <c r="K639" s="3" t="str">
        <f>IFNA(VLOOKUP(D639,Price!$A$2:$C$18,3,0),"")</f>
        <v>услуга</v>
      </c>
      <c r="L639" s="6">
        <f t="shared" si="3"/>
        <v>1</v>
      </c>
      <c r="M639" s="6" t="str">
        <f>IFNA(VLOOKUP(F639,Promocodes!A:B,2,0),"")</f>
        <v/>
      </c>
      <c r="N639" s="3" t="str">
        <f>IFNA(VLOOKUP(M639,Promocodes!G:H,2,0),"")</f>
        <v/>
      </c>
      <c r="O639" s="3" t="str">
        <f>IFNA(VLOOKUP(D639,Price!$E$2:$F$4,2,0),"")</f>
        <v/>
      </c>
      <c r="P639" s="7" t="str">
        <f t="shared" si="4"/>
        <v>без промо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ht="15.75" customHeight="1">
      <c r="A640" s="3">
        <v>46.0</v>
      </c>
      <c r="B640" s="1" t="s">
        <v>16</v>
      </c>
      <c r="C640" s="1" t="s">
        <v>22</v>
      </c>
      <c r="D640" s="1" t="s">
        <v>25</v>
      </c>
      <c r="E640" s="2">
        <v>44198.0</v>
      </c>
      <c r="F640" s="3"/>
      <c r="G640" s="5">
        <v>300.0</v>
      </c>
      <c r="H640" s="3" t="str">
        <f>IFNA(VLOOKUP(F640,Promocodes!A:E,4,0),"")</f>
        <v/>
      </c>
      <c r="I640" s="3"/>
      <c r="J640" s="5">
        <f t="shared" si="2"/>
        <v>300</v>
      </c>
      <c r="K640" s="3" t="str">
        <f>IFNA(VLOOKUP(D640,Price!$A$2:$C$18,3,0),"")</f>
        <v>товар</v>
      </c>
      <c r="L640" s="6">
        <f t="shared" si="3"/>
        <v>1</v>
      </c>
      <c r="M640" s="6" t="str">
        <f>IFNA(VLOOKUP(F640,Promocodes!A:B,2,0),"")</f>
        <v/>
      </c>
      <c r="N640" s="3" t="str">
        <f>IFNA(VLOOKUP(M640,Promocodes!G:H,2,0),"")</f>
        <v/>
      </c>
      <c r="O640" s="3">
        <f>IFNA(VLOOKUP(D640,Price!$E$2:$F$4,2,0),"")</f>
        <v>150</v>
      </c>
      <c r="P640" s="7" t="str">
        <f t="shared" si="4"/>
        <v>без промо</v>
      </c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ht="15.75" customHeight="1">
      <c r="A641" s="3">
        <v>47.0</v>
      </c>
      <c r="B641" s="1" t="s">
        <v>16</v>
      </c>
      <c r="C641" s="1" t="s">
        <v>17</v>
      </c>
      <c r="D641" s="1" t="s">
        <v>21</v>
      </c>
      <c r="E641" s="2">
        <v>44198.0</v>
      </c>
      <c r="F641" s="3"/>
      <c r="G641" s="5">
        <v>3500.0</v>
      </c>
      <c r="H641" s="3" t="str">
        <f>IFNA(VLOOKUP(F641,Promocodes!A:E,4,0),"")</f>
        <v/>
      </c>
      <c r="I641" s="3"/>
      <c r="J641" s="5">
        <f t="shared" si="2"/>
        <v>3500</v>
      </c>
      <c r="K641" s="3" t="str">
        <f>IFNA(VLOOKUP(D641,Price!$A$2:$C$18,3,0),"")</f>
        <v>услуга</v>
      </c>
      <c r="L641" s="6">
        <f t="shared" si="3"/>
        <v>1</v>
      </c>
      <c r="M641" s="6" t="str">
        <f>IFNA(VLOOKUP(F641,Promocodes!A:B,2,0),"")</f>
        <v/>
      </c>
      <c r="N641" s="3" t="str">
        <f>IFNA(VLOOKUP(M641,Promocodes!G:H,2,0),"")</f>
        <v/>
      </c>
      <c r="O641" s="3" t="str">
        <f>IFNA(VLOOKUP(D641,Price!$E$2:$F$4,2,0),"")</f>
        <v/>
      </c>
      <c r="P641" s="7" t="str">
        <f t="shared" si="4"/>
        <v>без промо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ht="15.75" customHeight="1">
      <c r="A642" s="3">
        <v>48.0</v>
      </c>
      <c r="B642" s="1" t="s">
        <v>139</v>
      </c>
      <c r="C642" s="1" t="s">
        <v>17</v>
      </c>
      <c r="D642" s="1" t="s">
        <v>142</v>
      </c>
      <c r="E642" s="2">
        <v>44198.0</v>
      </c>
      <c r="F642" s="3"/>
      <c r="G642" s="5">
        <v>1000.0</v>
      </c>
      <c r="H642" s="3" t="str">
        <f>IFNA(VLOOKUP(F642,Promocodes!A:E,4,0),"")</f>
        <v/>
      </c>
      <c r="I642" s="3"/>
      <c r="J642" s="5">
        <f t="shared" si="2"/>
        <v>1000</v>
      </c>
      <c r="K642" s="3" t="str">
        <f>IFNA(VLOOKUP(D642,Price!$A$2:$C$18,3,0),"")</f>
        <v/>
      </c>
      <c r="L642" s="6">
        <f t="shared" si="3"/>
        <v>1</v>
      </c>
      <c r="M642" s="6" t="str">
        <f>IFNA(VLOOKUP(F642,Promocodes!A:B,2,0),"")</f>
        <v/>
      </c>
      <c r="N642" s="3" t="str">
        <f>IFNA(VLOOKUP(M642,Promocodes!G:H,2,0),"")</f>
        <v/>
      </c>
      <c r="O642" s="3" t="str">
        <f>IFNA(VLOOKUP(D642,Price!$E$2:$F$4,2,0),"")</f>
        <v/>
      </c>
      <c r="P642" s="7" t="str">
        <f t="shared" si="4"/>
        <v/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ht="15.75" customHeight="1">
      <c r="A643" s="3">
        <v>49.0</v>
      </c>
      <c r="B643" s="1" t="s">
        <v>16</v>
      </c>
      <c r="C643" s="1" t="s">
        <v>22</v>
      </c>
      <c r="D643" s="1" t="s">
        <v>25</v>
      </c>
      <c r="E643" s="2">
        <v>44198.0</v>
      </c>
      <c r="F643" s="3"/>
      <c r="G643" s="5">
        <v>300.0</v>
      </c>
      <c r="H643" s="3" t="str">
        <f>IFNA(VLOOKUP(F643,Promocodes!A:E,4,0),"")</f>
        <v/>
      </c>
      <c r="I643" s="3"/>
      <c r="J643" s="5">
        <f t="shared" si="2"/>
        <v>300</v>
      </c>
      <c r="K643" s="3" t="str">
        <f>IFNA(VLOOKUP(D643,Price!$A$2:$C$18,3,0),"")</f>
        <v>товар</v>
      </c>
      <c r="L643" s="6">
        <f t="shared" si="3"/>
        <v>1</v>
      </c>
      <c r="M643" s="6" t="str">
        <f>IFNA(VLOOKUP(F643,Promocodes!A:B,2,0),"")</f>
        <v/>
      </c>
      <c r="N643" s="3" t="str">
        <f>IFNA(VLOOKUP(M643,Promocodes!G:H,2,0),"")</f>
        <v/>
      </c>
      <c r="O643" s="3">
        <f>IFNA(VLOOKUP(D643,Price!$E$2:$F$4,2,0),"")</f>
        <v>150</v>
      </c>
      <c r="P643" s="7" t="str">
        <f t="shared" si="4"/>
        <v>без промо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ht="15.75" customHeight="1">
      <c r="A644" s="3">
        <v>50.0</v>
      </c>
      <c r="B644" s="1" t="s">
        <v>139</v>
      </c>
      <c r="C644" s="1" t="s">
        <v>17</v>
      </c>
      <c r="D644" s="1" t="s">
        <v>141</v>
      </c>
      <c r="E644" s="2">
        <v>44198.0</v>
      </c>
      <c r="F644" s="3"/>
      <c r="G644" s="5">
        <v>300.0</v>
      </c>
      <c r="H644" s="3" t="str">
        <f>IFNA(VLOOKUP(F644,Promocodes!A:E,4,0),"")</f>
        <v/>
      </c>
      <c r="I644" s="3"/>
      <c r="J644" s="5">
        <f t="shared" si="2"/>
        <v>300</v>
      </c>
      <c r="K644" s="3" t="str">
        <f>IFNA(VLOOKUP(D644,Price!$A$2:$C$18,3,0),"")</f>
        <v/>
      </c>
      <c r="L644" s="6">
        <f t="shared" si="3"/>
        <v>1</v>
      </c>
      <c r="M644" s="6" t="str">
        <f>IFNA(VLOOKUP(F644,Promocodes!A:B,2,0),"")</f>
        <v/>
      </c>
      <c r="N644" s="3" t="str">
        <f>IFNA(VLOOKUP(M644,Promocodes!G:H,2,0),"")</f>
        <v/>
      </c>
      <c r="O644" s="3" t="str">
        <f>IFNA(VLOOKUP(D644,Price!$E$2:$F$4,2,0),"")</f>
        <v/>
      </c>
      <c r="P644" s="7" t="str">
        <f t="shared" si="4"/>
        <v/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ht="15.75" customHeight="1">
      <c r="A645" s="3">
        <v>51.0</v>
      </c>
      <c r="B645" s="1" t="s">
        <v>16</v>
      </c>
      <c r="C645" s="1" t="s">
        <v>22</v>
      </c>
      <c r="D645" s="1" t="s">
        <v>21</v>
      </c>
      <c r="E645" s="2">
        <v>44198.0</v>
      </c>
      <c r="F645" s="3"/>
      <c r="G645" s="5">
        <v>3500.0</v>
      </c>
      <c r="H645" s="3" t="str">
        <f>IFNA(VLOOKUP(F645,Promocodes!A:E,4,0),"")</f>
        <v/>
      </c>
      <c r="I645" s="3"/>
      <c r="J645" s="5">
        <f t="shared" si="2"/>
        <v>3500</v>
      </c>
      <c r="K645" s="3" t="str">
        <f>IFNA(VLOOKUP(D645,Price!$A$2:$C$18,3,0),"")</f>
        <v>услуга</v>
      </c>
      <c r="L645" s="6">
        <f t="shared" si="3"/>
        <v>1</v>
      </c>
      <c r="M645" s="6" t="str">
        <f>IFNA(VLOOKUP(F645,Promocodes!A:B,2,0),"")</f>
        <v/>
      </c>
      <c r="N645" s="3" t="str">
        <f>IFNA(VLOOKUP(M645,Promocodes!G:H,2,0),"")</f>
        <v/>
      </c>
      <c r="O645" s="3" t="str">
        <f>IFNA(VLOOKUP(D645,Price!$E$2:$F$4,2,0),"")</f>
        <v/>
      </c>
      <c r="P645" s="7" t="str">
        <f t="shared" si="4"/>
        <v>без промо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ht="15.75" customHeight="1">
      <c r="A646" s="3">
        <v>52.0</v>
      </c>
      <c r="B646" s="1" t="s">
        <v>16</v>
      </c>
      <c r="C646" s="1" t="s">
        <v>17</v>
      </c>
      <c r="D646" s="1" t="s">
        <v>18</v>
      </c>
      <c r="E646" s="2">
        <v>44198.0</v>
      </c>
      <c r="F646" s="3"/>
      <c r="G646" s="5">
        <v>1000.0</v>
      </c>
      <c r="H646" s="3" t="str">
        <f>IFNA(VLOOKUP(F646,Promocodes!A:E,4,0),"")</f>
        <v/>
      </c>
      <c r="I646" s="3"/>
      <c r="J646" s="5">
        <f t="shared" si="2"/>
        <v>1000</v>
      </c>
      <c r="K646" s="3" t="str">
        <f>IFNA(VLOOKUP(D646,Price!$A$2:$C$18,3,0),"")</f>
        <v>товар</v>
      </c>
      <c r="L646" s="6">
        <f t="shared" si="3"/>
        <v>1</v>
      </c>
      <c r="M646" s="6" t="str">
        <f>IFNA(VLOOKUP(F646,Promocodes!A:B,2,0),"")</f>
        <v/>
      </c>
      <c r="N646" s="3" t="str">
        <f>IFNA(VLOOKUP(M646,Promocodes!G:H,2,0),"")</f>
        <v/>
      </c>
      <c r="O646" s="3">
        <f>IFNA(VLOOKUP(D646,Price!$E$2:$F$4,2,0),"")</f>
        <v>500</v>
      </c>
      <c r="P646" s="7" t="str">
        <f t="shared" si="4"/>
        <v>без промо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ht="15.75" customHeight="1">
      <c r="A647" s="3">
        <v>53.0</v>
      </c>
      <c r="B647" s="1" t="s">
        <v>139</v>
      </c>
      <c r="C647" s="1" t="s">
        <v>17</v>
      </c>
      <c r="D647" s="1" t="s">
        <v>141</v>
      </c>
      <c r="E647" s="2">
        <v>44198.0</v>
      </c>
      <c r="F647" s="3"/>
      <c r="G647" s="5">
        <v>300.0</v>
      </c>
      <c r="H647" s="3" t="str">
        <f>IFNA(VLOOKUP(F647,Promocodes!A:E,4,0),"")</f>
        <v/>
      </c>
      <c r="I647" s="3"/>
      <c r="J647" s="5">
        <f t="shared" si="2"/>
        <v>300</v>
      </c>
      <c r="K647" s="3" t="str">
        <f>IFNA(VLOOKUP(D647,Price!$A$2:$C$18,3,0),"")</f>
        <v/>
      </c>
      <c r="L647" s="6">
        <f t="shared" si="3"/>
        <v>1</v>
      </c>
      <c r="M647" s="6" t="str">
        <f>IFNA(VLOOKUP(F647,Promocodes!A:B,2,0),"")</f>
        <v/>
      </c>
      <c r="N647" s="3" t="str">
        <f>IFNA(VLOOKUP(M647,Promocodes!G:H,2,0),"")</f>
        <v/>
      </c>
      <c r="O647" s="3" t="str">
        <f>IFNA(VLOOKUP(D647,Price!$E$2:$F$4,2,0),"")</f>
        <v/>
      </c>
      <c r="P647" s="7" t="str">
        <f t="shared" si="4"/>
        <v/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ht="15.75" customHeight="1">
      <c r="A648" s="3">
        <v>55.0</v>
      </c>
      <c r="B648" s="1" t="s">
        <v>139</v>
      </c>
      <c r="C648" s="1" t="s">
        <v>17</v>
      </c>
      <c r="D648" s="1" t="s">
        <v>143</v>
      </c>
      <c r="E648" s="2">
        <v>44198.0</v>
      </c>
      <c r="F648" s="3"/>
      <c r="G648" s="5">
        <v>500.0</v>
      </c>
      <c r="H648" s="3" t="str">
        <f>IFNA(VLOOKUP(F648,Promocodes!A:E,4,0),"")</f>
        <v/>
      </c>
      <c r="I648" s="3"/>
      <c r="J648" s="5">
        <f t="shared" si="2"/>
        <v>500</v>
      </c>
      <c r="K648" s="3" t="str">
        <f>IFNA(VLOOKUP(D648,Price!$A$2:$C$18,3,0),"")</f>
        <v/>
      </c>
      <c r="L648" s="6">
        <f t="shared" si="3"/>
        <v>1</v>
      </c>
      <c r="M648" s="6" t="str">
        <f>IFNA(VLOOKUP(F648,Promocodes!A:B,2,0),"")</f>
        <v/>
      </c>
      <c r="N648" s="3" t="str">
        <f>IFNA(VLOOKUP(M648,Promocodes!G:H,2,0),"")</f>
        <v/>
      </c>
      <c r="O648" s="3" t="str">
        <f>IFNA(VLOOKUP(D648,Price!$E$2:$F$4,2,0),"")</f>
        <v/>
      </c>
      <c r="P648" s="7" t="str">
        <f t="shared" si="4"/>
        <v/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ht="15.75" customHeight="1">
      <c r="A649" s="3">
        <v>56.0</v>
      </c>
      <c r="B649" s="1" t="s">
        <v>16</v>
      </c>
      <c r="C649" s="1" t="s">
        <v>17</v>
      </c>
      <c r="D649" s="1" t="s">
        <v>23</v>
      </c>
      <c r="E649" s="2">
        <v>44198.0</v>
      </c>
      <c r="F649" s="3"/>
      <c r="G649" s="5">
        <v>5500.0</v>
      </c>
      <c r="H649" s="3" t="str">
        <f>IFNA(VLOOKUP(F649,Promocodes!A:E,4,0),"")</f>
        <v/>
      </c>
      <c r="I649" s="3"/>
      <c r="J649" s="5">
        <f t="shared" si="2"/>
        <v>5500</v>
      </c>
      <c r="K649" s="3" t="str">
        <f>IFNA(VLOOKUP(D649,Price!$A$2:$C$18,3,0),"")</f>
        <v>услуга</v>
      </c>
      <c r="L649" s="6">
        <f t="shared" si="3"/>
        <v>1</v>
      </c>
      <c r="M649" s="6" t="str">
        <f>IFNA(VLOOKUP(F649,Promocodes!A:B,2,0),"")</f>
        <v/>
      </c>
      <c r="N649" s="3" t="str">
        <f>IFNA(VLOOKUP(M649,Promocodes!G:H,2,0),"")</f>
        <v/>
      </c>
      <c r="O649" s="3" t="str">
        <f>IFNA(VLOOKUP(D649,Price!$E$2:$F$4,2,0),"")</f>
        <v/>
      </c>
      <c r="P649" s="7" t="str">
        <f t="shared" si="4"/>
        <v>без промо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ht="15.75" customHeight="1">
      <c r="A650" s="3">
        <v>58.0</v>
      </c>
      <c r="B650" s="1" t="s">
        <v>16</v>
      </c>
      <c r="C650" s="1" t="s">
        <v>17</v>
      </c>
      <c r="D650" s="1" t="s">
        <v>23</v>
      </c>
      <c r="E650" s="2">
        <v>44199.0</v>
      </c>
      <c r="F650" s="3"/>
      <c r="G650" s="5">
        <v>5500.0</v>
      </c>
      <c r="H650" s="3" t="str">
        <f>IFNA(VLOOKUP(F650,Promocodes!A:E,4,0),"")</f>
        <v/>
      </c>
      <c r="I650" s="3"/>
      <c r="J650" s="5">
        <f t="shared" si="2"/>
        <v>5500</v>
      </c>
      <c r="K650" s="3" t="str">
        <f>IFNA(VLOOKUP(D650,Price!$A$2:$C$18,3,0),"")</f>
        <v>услуга</v>
      </c>
      <c r="L650" s="6">
        <f t="shared" si="3"/>
        <v>1</v>
      </c>
      <c r="M650" s="6" t="str">
        <f>IFNA(VLOOKUP(F650,Promocodes!A:B,2,0),"")</f>
        <v/>
      </c>
      <c r="N650" s="3" t="str">
        <f>IFNA(VLOOKUP(M650,Promocodes!G:H,2,0),"")</f>
        <v/>
      </c>
      <c r="O650" s="3" t="str">
        <f>IFNA(VLOOKUP(D650,Price!$E$2:$F$4,2,0),"")</f>
        <v/>
      </c>
      <c r="P650" s="7" t="str">
        <f t="shared" si="4"/>
        <v>без промо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ht="15.75" customHeight="1">
      <c r="A651" s="3">
        <v>59.0</v>
      </c>
      <c r="B651" s="1" t="s">
        <v>16</v>
      </c>
      <c r="C651" s="1" t="s">
        <v>17</v>
      </c>
      <c r="D651" s="1" t="s">
        <v>25</v>
      </c>
      <c r="E651" s="2">
        <v>44199.0</v>
      </c>
      <c r="F651" s="3"/>
      <c r="G651" s="5">
        <v>300.0</v>
      </c>
      <c r="H651" s="3" t="str">
        <f>IFNA(VLOOKUP(F651,Promocodes!A:E,4,0),"")</f>
        <v/>
      </c>
      <c r="I651" s="3"/>
      <c r="J651" s="5">
        <f t="shared" si="2"/>
        <v>300</v>
      </c>
      <c r="K651" s="3" t="str">
        <f>IFNA(VLOOKUP(D651,Price!$A$2:$C$18,3,0),"")</f>
        <v>товар</v>
      </c>
      <c r="L651" s="6">
        <f t="shared" si="3"/>
        <v>1</v>
      </c>
      <c r="M651" s="6" t="str">
        <f>IFNA(VLOOKUP(F651,Promocodes!A:B,2,0),"")</f>
        <v/>
      </c>
      <c r="N651" s="3" t="str">
        <f>IFNA(VLOOKUP(M651,Promocodes!G:H,2,0),"")</f>
        <v/>
      </c>
      <c r="O651" s="3">
        <f>IFNA(VLOOKUP(D651,Price!$E$2:$F$4,2,0),"")</f>
        <v>150</v>
      </c>
      <c r="P651" s="7" t="str">
        <f t="shared" si="4"/>
        <v>без промо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ht="15.75" customHeight="1">
      <c r="A652" s="3">
        <v>60.0</v>
      </c>
      <c r="B652" s="1" t="s">
        <v>16</v>
      </c>
      <c r="C652" s="1" t="s">
        <v>17</v>
      </c>
      <c r="D652" s="1" t="s">
        <v>24</v>
      </c>
      <c r="E652" s="2">
        <v>44199.0</v>
      </c>
      <c r="F652" s="3"/>
      <c r="G652" s="5">
        <v>4500.0</v>
      </c>
      <c r="H652" s="3" t="str">
        <f>IFNA(VLOOKUP(F652,Promocodes!A:E,4,0),"")</f>
        <v/>
      </c>
      <c r="I652" s="3"/>
      <c r="J652" s="5">
        <f t="shared" si="2"/>
        <v>4500</v>
      </c>
      <c r="K652" s="3" t="str">
        <f>IFNA(VLOOKUP(D652,Price!$A$2:$C$18,3,0),"")</f>
        <v>услуга</v>
      </c>
      <c r="L652" s="6">
        <f t="shared" si="3"/>
        <v>1</v>
      </c>
      <c r="M652" s="6" t="str">
        <f>IFNA(VLOOKUP(F652,Promocodes!A:B,2,0),"")</f>
        <v/>
      </c>
      <c r="N652" s="3" t="str">
        <f>IFNA(VLOOKUP(M652,Promocodes!G:H,2,0),"")</f>
        <v/>
      </c>
      <c r="O652" s="3" t="str">
        <f>IFNA(VLOOKUP(D652,Price!$E$2:$F$4,2,0),"")</f>
        <v/>
      </c>
      <c r="P652" s="7" t="str">
        <f t="shared" si="4"/>
        <v>без промо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ht="15.75" customHeight="1">
      <c r="A653" s="3">
        <v>61.0</v>
      </c>
      <c r="B653" s="1" t="s">
        <v>16</v>
      </c>
      <c r="C653" s="1" t="s">
        <v>22</v>
      </c>
      <c r="D653" s="1" t="s">
        <v>23</v>
      </c>
      <c r="E653" s="2">
        <v>44199.0</v>
      </c>
      <c r="F653" s="3"/>
      <c r="G653" s="5">
        <v>5500.0</v>
      </c>
      <c r="H653" s="3" t="str">
        <f>IFNA(VLOOKUP(F653,Promocodes!A:E,4,0),"")</f>
        <v/>
      </c>
      <c r="I653" s="3"/>
      <c r="J653" s="5">
        <f t="shared" si="2"/>
        <v>5500</v>
      </c>
      <c r="K653" s="3" t="str">
        <f>IFNA(VLOOKUP(D653,Price!$A$2:$C$18,3,0),"")</f>
        <v>услуга</v>
      </c>
      <c r="L653" s="6">
        <f t="shared" si="3"/>
        <v>1</v>
      </c>
      <c r="M653" s="6" t="str">
        <f>IFNA(VLOOKUP(F653,Promocodes!A:B,2,0),"")</f>
        <v/>
      </c>
      <c r="N653" s="3" t="str">
        <f>IFNA(VLOOKUP(M653,Promocodes!G:H,2,0),"")</f>
        <v/>
      </c>
      <c r="O653" s="3" t="str">
        <f>IFNA(VLOOKUP(D653,Price!$E$2:$F$4,2,0),"")</f>
        <v/>
      </c>
      <c r="P653" s="7" t="str">
        <f t="shared" si="4"/>
        <v>без промо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ht="15.75" customHeight="1">
      <c r="A654" s="3">
        <v>62.0</v>
      </c>
      <c r="B654" s="1" t="s">
        <v>16</v>
      </c>
      <c r="C654" s="1" t="s">
        <v>17</v>
      </c>
      <c r="D654" s="1" t="s">
        <v>23</v>
      </c>
      <c r="E654" s="2">
        <v>44199.0</v>
      </c>
      <c r="F654" s="3"/>
      <c r="G654" s="5">
        <v>5500.0</v>
      </c>
      <c r="H654" s="3" t="str">
        <f>IFNA(VLOOKUP(F654,Promocodes!A:E,4,0),"")</f>
        <v/>
      </c>
      <c r="I654" s="3"/>
      <c r="J654" s="5">
        <f t="shared" si="2"/>
        <v>5500</v>
      </c>
      <c r="K654" s="3" t="str">
        <f>IFNA(VLOOKUP(D654,Price!$A$2:$C$18,3,0),"")</f>
        <v>услуга</v>
      </c>
      <c r="L654" s="6">
        <f t="shared" si="3"/>
        <v>1</v>
      </c>
      <c r="M654" s="6" t="str">
        <f>IFNA(VLOOKUP(F654,Promocodes!A:B,2,0),"")</f>
        <v/>
      </c>
      <c r="N654" s="3" t="str">
        <f>IFNA(VLOOKUP(M654,Promocodes!G:H,2,0),"")</f>
        <v/>
      </c>
      <c r="O654" s="3" t="str">
        <f>IFNA(VLOOKUP(D654,Price!$E$2:$F$4,2,0),"")</f>
        <v/>
      </c>
      <c r="P654" s="7" t="str">
        <f t="shared" si="4"/>
        <v>без промо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ht="15.75" customHeight="1">
      <c r="A655" s="3">
        <v>63.0</v>
      </c>
      <c r="B655" s="1" t="s">
        <v>16</v>
      </c>
      <c r="C655" s="1" t="s">
        <v>17</v>
      </c>
      <c r="D655" s="1" t="s">
        <v>24</v>
      </c>
      <c r="E655" s="2">
        <v>44199.0</v>
      </c>
      <c r="F655" s="3"/>
      <c r="G655" s="5">
        <v>4500.0</v>
      </c>
      <c r="H655" s="3" t="str">
        <f>IFNA(VLOOKUP(F655,Promocodes!A:E,4,0),"")</f>
        <v/>
      </c>
      <c r="I655" s="3"/>
      <c r="J655" s="5">
        <f t="shared" si="2"/>
        <v>4500</v>
      </c>
      <c r="K655" s="3" t="str">
        <f>IFNA(VLOOKUP(D655,Price!$A$2:$C$18,3,0),"")</f>
        <v>услуга</v>
      </c>
      <c r="L655" s="6">
        <f t="shared" si="3"/>
        <v>1</v>
      </c>
      <c r="M655" s="6" t="str">
        <f>IFNA(VLOOKUP(F655,Promocodes!A:B,2,0),"")</f>
        <v/>
      </c>
      <c r="N655" s="3" t="str">
        <f>IFNA(VLOOKUP(M655,Promocodes!G:H,2,0),"")</f>
        <v/>
      </c>
      <c r="O655" s="3" t="str">
        <f>IFNA(VLOOKUP(D655,Price!$E$2:$F$4,2,0),"")</f>
        <v/>
      </c>
      <c r="P655" s="7" t="str">
        <f t="shared" si="4"/>
        <v>без промо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ht="15.75" customHeight="1">
      <c r="A656" s="3">
        <v>64.0</v>
      </c>
      <c r="B656" s="1" t="s">
        <v>16</v>
      </c>
      <c r="C656" s="1" t="s">
        <v>17</v>
      </c>
      <c r="D656" s="1" t="s">
        <v>21</v>
      </c>
      <c r="E656" s="2">
        <v>44199.0</v>
      </c>
      <c r="F656" s="3"/>
      <c r="G656" s="5">
        <v>3500.0</v>
      </c>
      <c r="H656" s="3" t="str">
        <f>IFNA(VLOOKUP(F656,Promocodes!A:E,4,0),"")</f>
        <v/>
      </c>
      <c r="I656" s="3"/>
      <c r="J656" s="5">
        <f t="shared" si="2"/>
        <v>3500</v>
      </c>
      <c r="K656" s="3" t="str">
        <f>IFNA(VLOOKUP(D656,Price!$A$2:$C$18,3,0),"")</f>
        <v>услуга</v>
      </c>
      <c r="L656" s="6">
        <f t="shared" si="3"/>
        <v>1</v>
      </c>
      <c r="M656" s="6" t="str">
        <f>IFNA(VLOOKUP(F656,Promocodes!A:B,2,0),"")</f>
        <v/>
      </c>
      <c r="N656" s="3" t="str">
        <f>IFNA(VLOOKUP(M656,Promocodes!G:H,2,0),"")</f>
        <v/>
      </c>
      <c r="O656" s="3" t="str">
        <f>IFNA(VLOOKUP(D656,Price!$E$2:$F$4,2,0),"")</f>
        <v/>
      </c>
      <c r="P656" s="7" t="str">
        <f t="shared" si="4"/>
        <v>без промо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ht="15.75" customHeight="1">
      <c r="A657" s="3">
        <v>65.0</v>
      </c>
      <c r="B657" s="1" t="s">
        <v>16</v>
      </c>
      <c r="C657" s="1" t="s">
        <v>17</v>
      </c>
      <c r="D657" s="1" t="s">
        <v>24</v>
      </c>
      <c r="E657" s="2">
        <v>44199.0</v>
      </c>
      <c r="F657" s="3"/>
      <c r="G657" s="5">
        <v>4500.0</v>
      </c>
      <c r="H657" s="3" t="str">
        <f>IFNA(VLOOKUP(F657,Promocodes!A:E,4,0),"")</f>
        <v/>
      </c>
      <c r="I657" s="3"/>
      <c r="J657" s="5">
        <f t="shared" si="2"/>
        <v>4500</v>
      </c>
      <c r="K657" s="3" t="str">
        <f>IFNA(VLOOKUP(D657,Price!$A$2:$C$18,3,0),"")</f>
        <v>услуга</v>
      </c>
      <c r="L657" s="6">
        <f t="shared" si="3"/>
        <v>1</v>
      </c>
      <c r="M657" s="6" t="str">
        <f>IFNA(VLOOKUP(F657,Promocodes!A:B,2,0),"")</f>
        <v/>
      </c>
      <c r="N657" s="3" t="str">
        <f>IFNA(VLOOKUP(M657,Promocodes!G:H,2,0),"")</f>
        <v/>
      </c>
      <c r="O657" s="3" t="str">
        <f>IFNA(VLOOKUP(D657,Price!$E$2:$F$4,2,0),"")</f>
        <v/>
      </c>
      <c r="P657" s="7" t="str">
        <f t="shared" si="4"/>
        <v>без промо</v>
      </c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ht="15.75" customHeight="1">
      <c r="A658" s="3">
        <v>66.0</v>
      </c>
      <c r="B658" s="1" t="s">
        <v>16</v>
      </c>
      <c r="C658" s="1" t="s">
        <v>22</v>
      </c>
      <c r="D658" s="1" t="s">
        <v>21</v>
      </c>
      <c r="E658" s="2">
        <v>44199.0</v>
      </c>
      <c r="F658" s="3"/>
      <c r="G658" s="5">
        <v>3500.0</v>
      </c>
      <c r="H658" s="3" t="str">
        <f>IFNA(VLOOKUP(F658,Promocodes!A:E,4,0),"")</f>
        <v/>
      </c>
      <c r="I658" s="3"/>
      <c r="J658" s="5">
        <f t="shared" si="2"/>
        <v>3500</v>
      </c>
      <c r="K658" s="3" t="str">
        <f>IFNA(VLOOKUP(D658,Price!$A$2:$C$18,3,0),"")</f>
        <v>услуга</v>
      </c>
      <c r="L658" s="6">
        <f t="shared" si="3"/>
        <v>1</v>
      </c>
      <c r="M658" s="6" t="str">
        <f>IFNA(VLOOKUP(F658,Promocodes!A:B,2,0),"")</f>
        <v/>
      </c>
      <c r="N658" s="3" t="str">
        <f>IFNA(VLOOKUP(M658,Promocodes!G:H,2,0),"")</f>
        <v/>
      </c>
      <c r="O658" s="3" t="str">
        <f>IFNA(VLOOKUP(D658,Price!$E$2:$F$4,2,0),"")</f>
        <v/>
      </c>
      <c r="P658" s="7" t="str">
        <f t="shared" si="4"/>
        <v>без промо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ht="15.75" customHeight="1">
      <c r="A659" s="3">
        <v>67.0</v>
      </c>
      <c r="B659" s="1" t="s">
        <v>16</v>
      </c>
      <c r="C659" s="1" t="s">
        <v>17</v>
      </c>
      <c r="D659" s="1" t="s">
        <v>23</v>
      </c>
      <c r="E659" s="2">
        <v>44199.0</v>
      </c>
      <c r="F659" s="3"/>
      <c r="G659" s="5">
        <v>5500.0</v>
      </c>
      <c r="H659" s="3" t="str">
        <f>IFNA(VLOOKUP(F659,Promocodes!A:E,4,0),"")</f>
        <v/>
      </c>
      <c r="I659" s="3"/>
      <c r="J659" s="5">
        <f t="shared" si="2"/>
        <v>5500</v>
      </c>
      <c r="K659" s="3" t="str">
        <f>IFNA(VLOOKUP(D659,Price!$A$2:$C$18,3,0),"")</f>
        <v>услуга</v>
      </c>
      <c r="L659" s="6">
        <f t="shared" si="3"/>
        <v>1</v>
      </c>
      <c r="M659" s="6" t="str">
        <f>IFNA(VLOOKUP(F659,Promocodes!A:B,2,0),"")</f>
        <v/>
      </c>
      <c r="N659" s="3" t="str">
        <f>IFNA(VLOOKUP(M659,Promocodes!G:H,2,0),"")</f>
        <v/>
      </c>
      <c r="O659" s="3" t="str">
        <f>IFNA(VLOOKUP(D659,Price!$E$2:$F$4,2,0),"")</f>
        <v/>
      </c>
      <c r="P659" s="7" t="str">
        <f t="shared" si="4"/>
        <v>без промо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ht="15.75" customHeight="1">
      <c r="A660" s="3">
        <v>69.0</v>
      </c>
      <c r="B660" s="1" t="s">
        <v>16</v>
      </c>
      <c r="C660" s="1" t="s">
        <v>17</v>
      </c>
      <c r="D660" s="1" t="s">
        <v>18</v>
      </c>
      <c r="E660" s="2">
        <v>44199.0</v>
      </c>
      <c r="F660" s="3"/>
      <c r="G660" s="5">
        <v>1000.0</v>
      </c>
      <c r="H660" s="3" t="str">
        <f>IFNA(VLOOKUP(F660,Promocodes!A:E,4,0),"")</f>
        <v/>
      </c>
      <c r="I660" s="3"/>
      <c r="J660" s="5">
        <f t="shared" si="2"/>
        <v>1000</v>
      </c>
      <c r="K660" s="3" t="str">
        <f>IFNA(VLOOKUP(D660,Price!$A$2:$C$18,3,0),"")</f>
        <v>товар</v>
      </c>
      <c r="L660" s="6">
        <f t="shared" si="3"/>
        <v>1</v>
      </c>
      <c r="M660" s="6" t="str">
        <f>IFNA(VLOOKUP(F660,Promocodes!A:B,2,0),"")</f>
        <v/>
      </c>
      <c r="N660" s="3" t="str">
        <f>IFNA(VLOOKUP(M660,Promocodes!G:H,2,0),"")</f>
        <v/>
      </c>
      <c r="O660" s="3">
        <f>IFNA(VLOOKUP(D660,Price!$E$2:$F$4,2,0),"")</f>
        <v>500</v>
      </c>
      <c r="P660" s="7" t="str">
        <f t="shared" si="4"/>
        <v>без промо</v>
      </c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ht="15.75" customHeight="1">
      <c r="A661" s="3">
        <v>70.0</v>
      </c>
      <c r="B661" s="1" t="s">
        <v>16</v>
      </c>
      <c r="C661" s="1" t="s">
        <v>22</v>
      </c>
      <c r="D661" s="1" t="s">
        <v>24</v>
      </c>
      <c r="E661" s="2">
        <v>44199.0</v>
      </c>
      <c r="F661" s="3"/>
      <c r="G661" s="5">
        <v>4500.0</v>
      </c>
      <c r="H661" s="3" t="str">
        <f>IFNA(VLOOKUP(F661,Promocodes!A:E,4,0),"")</f>
        <v/>
      </c>
      <c r="I661" s="3"/>
      <c r="J661" s="5">
        <f t="shared" si="2"/>
        <v>4500</v>
      </c>
      <c r="K661" s="3" t="str">
        <f>IFNA(VLOOKUP(D661,Price!$A$2:$C$18,3,0),"")</f>
        <v>услуга</v>
      </c>
      <c r="L661" s="6">
        <f t="shared" si="3"/>
        <v>1</v>
      </c>
      <c r="M661" s="6" t="str">
        <f>IFNA(VLOOKUP(F661,Promocodes!A:B,2,0),"")</f>
        <v/>
      </c>
      <c r="N661" s="3" t="str">
        <f>IFNA(VLOOKUP(M661,Promocodes!G:H,2,0),"")</f>
        <v/>
      </c>
      <c r="O661" s="3" t="str">
        <f>IFNA(VLOOKUP(D661,Price!$E$2:$F$4,2,0),"")</f>
        <v/>
      </c>
      <c r="P661" s="7" t="str">
        <f t="shared" si="4"/>
        <v>без промо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ht="15.75" customHeight="1">
      <c r="A662" s="3">
        <v>71.0</v>
      </c>
      <c r="B662" s="1" t="s">
        <v>16</v>
      </c>
      <c r="C662" s="1" t="s">
        <v>17</v>
      </c>
      <c r="D662" s="1" t="s">
        <v>23</v>
      </c>
      <c r="E662" s="2">
        <v>44199.0</v>
      </c>
      <c r="F662" s="3"/>
      <c r="G662" s="5">
        <v>5500.0</v>
      </c>
      <c r="H662" s="3" t="str">
        <f>IFNA(VLOOKUP(F662,Promocodes!A:E,4,0),"")</f>
        <v/>
      </c>
      <c r="I662" s="3"/>
      <c r="J662" s="5">
        <f t="shared" si="2"/>
        <v>5500</v>
      </c>
      <c r="K662" s="3" t="str">
        <f>IFNA(VLOOKUP(D662,Price!$A$2:$C$18,3,0),"")</f>
        <v>услуга</v>
      </c>
      <c r="L662" s="6">
        <f t="shared" si="3"/>
        <v>1</v>
      </c>
      <c r="M662" s="6" t="str">
        <f>IFNA(VLOOKUP(F662,Promocodes!A:B,2,0),"")</f>
        <v/>
      </c>
      <c r="N662" s="3" t="str">
        <f>IFNA(VLOOKUP(M662,Promocodes!G:H,2,0),"")</f>
        <v/>
      </c>
      <c r="O662" s="3" t="str">
        <f>IFNA(VLOOKUP(D662,Price!$E$2:$F$4,2,0),"")</f>
        <v/>
      </c>
      <c r="P662" s="7" t="str">
        <f t="shared" si="4"/>
        <v>без промо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ht="15.75" customHeight="1">
      <c r="A663" s="3">
        <v>72.0</v>
      </c>
      <c r="B663" s="1" t="s">
        <v>139</v>
      </c>
      <c r="C663" s="1" t="s">
        <v>22</v>
      </c>
      <c r="D663" s="1" t="s">
        <v>143</v>
      </c>
      <c r="E663" s="2">
        <v>44199.0</v>
      </c>
      <c r="F663" s="3"/>
      <c r="G663" s="5">
        <v>500.0</v>
      </c>
      <c r="H663" s="3" t="str">
        <f>IFNA(VLOOKUP(F663,Promocodes!A:E,4,0),"")</f>
        <v/>
      </c>
      <c r="I663" s="3"/>
      <c r="J663" s="5">
        <f t="shared" si="2"/>
        <v>500</v>
      </c>
      <c r="K663" s="3" t="str">
        <f>IFNA(VLOOKUP(D663,Price!$A$2:$C$18,3,0),"")</f>
        <v/>
      </c>
      <c r="L663" s="6">
        <f t="shared" si="3"/>
        <v>1</v>
      </c>
      <c r="M663" s="6" t="str">
        <f>IFNA(VLOOKUP(F663,Promocodes!A:B,2,0),"")</f>
        <v/>
      </c>
      <c r="N663" s="3" t="str">
        <f>IFNA(VLOOKUP(M663,Promocodes!G:H,2,0),"")</f>
        <v/>
      </c>
      <c r="O663" s="3" t="str">
        <f>IFNA(VLOOKUP(D663,Price!$E$2:$F$4,2,0),"")</f>
        <v/>
      </c>
      <c r="P663" s="7" t="str">
        <f t="shared" si="4"/>
        <v/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ht="15.75" customHeight="1">
      <c r="A664" s="3">
        <v>73.0</v>
      </c>
      <c r="B664" s="1" t="s">
        <v>139</v>
      </c>
      <c r="C664" s="1" t="s">
        <v>17</v>
      </c>
      <c r="D664" s="1" t="s">
        <v>142</v>
      </c>
      <c r="E664" s="2">
        <v>44199.0</v>
      </c>
      <c r="F664" s="3"/>
      <c r="G664" s="5">
        <v>1000.0</v>
      </c>
      <c r="H664" s="3" t="str">
        <f>IFNA(VLOOKUP(F664,Promocodes!A:E,4,0),"")</f>
        <v/>
      </c>
      <c r="I664" s="3"/>
      <c r="J664" s="5">
        <f t="shared" si="2"/>
        <v>1000</v>
      </c>
      <c r="K664" s="3" t="str">
        <f>IFNA(VLOOKUP(D664,Price!$A$2:$C$18,3,0),"")</f>
        <v/>
      </c>
      <c r="L664" s="6">
        <f t="shared" si="3"/>
        <v>1</v>
      </c>
      <c r="M664" s="6" t="str">
        <f>IFNA(VLOOKUP(F664,Promocodes!A:B,2,0),"")</f>
        <v/>
      </c>
      <c r="N664" s="3" t="str">
        <f>IFNA(VLOOKUP(M664,Promocodes!G:H,2,0),"")</f>
        <v/>
      </c>
      <c r="O664" s="3" t="str">
        <f>IFNA(VLOOKUP(D664,Price!$E$2:$F$4,2,0),"")</f>
        <v/>
      </c>
      <c r="P664" s="7" t="str">
        <f t="shared" si="4"/>
        <v/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ht="15.75" customHeight="1">
      <c r="A665" s="3">
        <v>74.0</v>
      </c>
      <c r="B665" s="1" t="s">
        <v>16</v>
      </c>
      <c r="C665" s="1" t="s">
        <v>17</v>
      </c>
      <c r="D665" s="1" t="s">
        <v>23</v>
      </c>
      <c r="E665" s="2">
        <v>44199.0</v>
      </c>
      <c r="F665" s="3"/>
      <c r="G665" s="5">
        <v>5500.0</v>
      </c>
      <c r="H665" s="3" t="str">
        <f>IFNA(VLOOKUP(F665,Promocodes!A:E,4,0),"")</f>
        <v/>
      </c>
      <c r="I665" s="3"/>
      <c r="J665" s="5">
        <f t="shared" si="2"/>
        <v>5500</v>
      </c>
      <c r="K665" s="3" t="str">
        <f>IFNA(VLOOKUP(D665,Price!$A$2:$C$18,3,0),"")</f>
        <v>услуга</v>
      </c>
      <c r="L665" s="6">
        <f t="shared" si="3"/>
        <v>1</v>
      </c>
      <c r="M665" s="6" t="str">
        <f>IFNA(VLOOKUP(F665,Promocodes!A:B,2,0),"")</f>
        <v/>
      </c>
      <c r="N665" s="3" t="str">
        <f>IFNA(VLOOKUP(M665,Promocodes!G:H,2,0),"")</f>
        <v/>
      </c>
      <c r="O665" s="3" t="str">
        <f>IFNA(VLOOKUP(D665,Price!$E$2:$F$4,2,0),"")</f>
        <v/>
      </c>
      <c r="P665" s="7" t="str">
        <f t="shared" si="4"/>
        <v>без промо</v>
      </c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ht="15.75" customHeight="1">
      <c r="A666" s="3">
        <v>75.0</v>
      </c>
      <c r="B666" s="1" t="s">
        <v>139</v>
      </c>
      <c r="C666" s="1" t="s">
        <v>17</v>
      </c>
      <c r="D666" s="1" t="s">
        <v>141</v>
      </c>
      <c r="E666" s="2">
        <v>44199.0</v>
      </c>
      <c r="F666" s="3"/>
      <c r="G666" s="5">
        <v>300.0</v>
      </c>
      <c r="H666" s="3" t="str">
        <f>IFNA(VLOOKUP(F666,Promocodes!A:E,4,0),"")</f>
        <v/>
      </c>
      <c r="I666" s="3"/>
      <c r="J666" s="5">
        <f t="shared" si="2"/>
        <v>300</v>
      </c>
      <c r="K666" s="3" t="str">
        <f>IFNA(VLOOKUP(D666,Price!$A$2:$C$18,3,0),"")</f>
        <v/>
      </c>
      <c r="L666" s="6">
        <f t="shared" si="3"/>
        <v>1</v>
      </c>
      <c r="M666" s="6" t="str">
        <f>IFNA(VLOOKUP(F666,Promocodes!A:B,2,0),"")</f>
        <v/>
      </c>
      <c r="N666" s="3" t="str">
        <f>IFNA(VLOOKUP(M666,Promocodes!G:H,2,0),"")</f>
        <v/>
      </c>
      <c r="O666" s="3" t="str">
        <f>IFNA(VLOOKUP(D666,Price!$E$2:$F$4,2,0),"")</f>
        <v/>
      </c>
      <c r="P666" s="7" t="str">
        <f t="shared" si="4"/>
        <v/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ht="15.75" customHeight="1">
      <c r="A667" s="3">
        <v>76.0</v>
      </c>
      <c r="B667" s="1" t="s">
        <v>16</v>
      </c>
      <c r="C667" s="1" t="s">
        <v>17</v>
      </c>
      <c r="D667" s="1" t="s">
        <v>23</v>
      </c>
      <c r="E667" s="2">
        <v>44199.0</v>
      </c>
      <c r="F667" s="3"/>
      <c r="G667" s="5">
        <v>5500.0</v>
      </c>
      <c r="H667" s="3" t="str">
        <f>IFNA(VLOOKUP(F667,Promocodes!A:E,4,0),"")</f>
        <v/>
      </c>
      <c r="I667" s="3"/>
      <c r="J667" s="5">
        <f t="shared" si="2"/>
        <v>5500</v>
      </c>
      <c r="K667" s="3" t="str">
        <f>IFNA(VLOOKUP(D667,Price!$A$2:$C$18,3,0),"")</f>
        <v>услуга</v>
      </c>
      <c r="L667" s="6">
        <f t="shared" si="3"/>
        <v>1</v>
      </c>
      <c r="M667" s="6" t="str">
        <f>IFNA(VLOOKUP(F667,Promocodes!A:B,2,0),"")</f>
        <v/>
      </c>
      <c r="N667" s="3" t="str">
        <f>IFNA(VLOOKUP(M667,Promocodes!G:H,2,0),"")</f>
        <v/>
      </c>
      <c r="O667" s="3" t="str">
        <f>IFNA(VLOOKUP(D667,Price!$E$2:$F$4,2,0),"")</f>
        <v/>
      </c>
      <c r="P667" s="7" t="str">
        <f t="shared" si="4"/>
        <v>без промо</v>
      </c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ht="15.75" customHeight="1">
      <c r="A668" s="3">
        <v>77.0</v>
      </c>
      <c r="B668" s="1" t="s">
        <v>16</v>
      </c>
      <c r="C668" s="1" t="s">
        <v>17</v>
      </c>
      <c r="D668" s="1" t="s">
        <v>21</v>
      </c>
      <c r="E668" s="2">
        <v>44199.0</v>
      </c>
      <c r="F668" s="3"/>
      <c r="G668" s="5">
        <v>3500.0</v>
      </c>
      <c r="H668" s="3" t="str">
        <f>IFNA(VLOOKUP(F668,Promocodes!A:E,4,0),"")</f>
        <v/>
      </c>
      <c r="I668" s="3"/>
      <c r="J668" s="5">
        <f t="shared" si="2"/>
        <v>3500</v>
      </c>
      <c r="K668" s="3" t="str">
        <f>IFNA(VLOOKUP(D668,Price!$A$2:$C$18,3,0),"")</f>
        <v>услуга</v>
      </c>
      <c r="L668" s="6">
        <f t="shared" si="3"/>
        <v>1</v>
      </c>
      <c r="M668" s="6" t="str">
        <f>IFNA(VLOOKUP(F668,Promocodes!A:B,2,0),"")</f>
        <v/>
      </c>
      <c r="N668" s="3" t="str">
        <f>IFNA(VLOOKUP(M668,Promocodes!G:H,2,0),"")</f>
        <v/>
      </c>
      <c r="O668" s="3" t="str">
        <f>IFNA(VLOOKUP(D668,Price!$E$2:$F$4,2,0),"")</f>
        <v/>
      </c>
      <c r="P668" s="7" t="str">
        <f t="shared" si="4"/>
        <v>без промо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ht="15.75" customHeight="1">
      <c r="A669" s="3">
        <v>78.0</v>
      </c>
      <c r="B669" s="1" t="s">
        <v>16</v>
      </c>
      <c r="C669" s="1" t="s">
        <v>17</v>
      </c>
      <c r="D669" s="1" t="s">
        <v>24</v>
      </c>
      <c r="E669" s="2">
        <v>44199.0</v>
      </c>
      <c r="F669" s="3"/>
      <c r="G669" s="5">
        <v>4500.0</v>
      </c>
      <c r="H669" s="3" t="str">
        <f>IFNA(VLOOKUP(F669,Promocodes!A:E,4,0),"")</f>
        <v/>
      </c>
      <c r="I669" s="3"/>
      <c r="J669" s="5">
        <f t="shared" si="2"/>
        <v>4500</v>
      </c>
      <c r="K669" s="3" t="str">
        <f>IFNA(VLOOKUP(D669,Price!$A$2:$C$18,3,0),"")</f>
        <v>услуга</v>
      </c>
      <c r="L669" s="6">
        <f t="shared" si="3"/>
        <v>1</v>
      </c>
      <c r="M669" s="6" t="str">
        <f>IFNA(VLOOKUP(F669,Promocodes!A:B,2,0),"")</f>
        <v/>
      </c>
      <c r="N669" s="3" t="str">
        <f>IFNA(VLOOKUP(M669,Promocodes!G:H,2,0),"")</f>
        <v/>
      </c>
      <c r="O669" s="3" t="str">
        <f>IFNA(VLOOKUP(D669,Price!$E$2:$F$4,2,0),"")</f>
        <v/>
      </c>
      <c r="P669" s="7" t="str">
        <f t="shared" si="4"/>
        <v>без промо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ht="15.75" customHeight="1">
      <c r="A670" s="3">
        <v>80.0</v>
      </c>
      <c r="B670" s="1" t="s">
        <v>139</v>
      </c>
      <c r="C670" s="1" t="s">
        <v>17</v>
      </c>
      <c r="D670" s="1" t="s">
        <v>142</v>
      </c>
      <c r="E670" s="2">
        <v>44199.0</v>
      </c>
      <c r="F670" s="3"/>
      <c r="G670" s="5">
        <v>1000.0</v>
      </c>
      <c r="H670" s="3" t="str">
        <f>IFNA(VLOOKUP(F670,Promocodes!A:E,4,0),"")</f>
        <v/>
      </c>
      <c r="I670" s="3"/>
      <c r="J670" s="5">
        <f t="shared" si="2"/>
        <v>1000</v>
      </c>
      <c r="K670" s="3" t="str">
        <f>IFNA(VLOOKUP(D670,Price!$A$2:$C$18,3,0),"")</f>
        <v/>
      </c>
      <c r="L670" s="6">
        <f t="shared" si="3"/>
        <v>1</v>
      </c>
      <c r="M670" s="6" t="str">
        <f>IFNA(VLOOKUP(F670,Promocodes!A:B,2,0),"")</f>
        <v/>
      </c>
      <c r="N670" s="3" t="str">
        <f>IFNA(VLOOKUP(M670,Promocodes!G:H,2,0),"")</f>
        <v/>
      </c>
      <c r="O670" s="3" t="str">
        <f>IFNA(VLOOKUP(D670,Price!$E$2:$F$4,2,0),"")</f>
        <v/>
      </c>
      <c r="P670" s="7" t="str">
        <f t="shared" si="4"/>
        <v/>
      </c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ht="15.75" customHeight="1">
      <c r="A671" s="3">
        <v>81.0</v>
      </c>
      <c r="B671" s="1" t="s">
        <v>16</v>
      </c>
      <c r="C671" s="1" t="s">
        <v>17</v>
      </c>
      <c r="D671" s="1" t="s">
        <v>18</v>
      </c>
      <c r="E671" s="2">
        <v>44199.0</v>
      </c>
      <c r="F671" s="3"/>
      <c r="G671" s="5">
        <v>1000.0</v>
      </c>
      <c r="H671" s="3" t="str">
        <f>IFNA(VLOOKUP(F671,Promocodes!A:E,4,0),"")</f>
        <v/>
      </c>
      <c r="I671" s="3"/>
      <c r="J671" s="5">
        <f t="shared" si="2"/>
        <v>1000</v>
      </c>
      <c r="K671" s="3" t="str">
        <f>IFNA(VLOOKUP(D671,Price!$A$2:$C$18,3,0),"")</f>
        <v>товар</v>
      </c>
      <c r="L671" s="6">
        <f t="shared" si="3"/>
        <v>1</v>
      </c>
      <c r="M671" s="6" t="str">
        <f>IFNA(VLOOKUP(F671,Promocodes!A:B,2,0),"")</f>
        <v/>
      </c>
      <c r="N671" s="3" t="str">
        <f>IFNA(VLOOKUP(M671,Promocodes!G:H,2,0),"")</f>
        <v/>
      </c>
      <c r="O671" s="3">
        <f>IFNA(VLOOKUP(D671,Price!$E$2:$F$4,2,0),"")</f>
        <v>500</v>
      </c>
      <c r="P671" s="7" t="str">
        <f t="shared" si="4"/>
        <v>без промо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ht="15.75" customHeight="1">
      <c r="A672" s="3">
        <v>82.0</v>
      </c>
      <c r="B672" s="1" t="s">
        <v>139</v>
      </c>
      <c r="C672" s="1" t="s">
        <v>17</v>
      </c>
      <c r="D672" s="1" t="s">
        <v>143</v>
      </c>
      <c r="E672" s="2">
        <v>44199.0</v>
      </c>
      <c r="F672" s="3"/>
      <c r="G672" s="5">
        <v>500.0</v>
      </c>
      <c r="H672" s="3" t="str">
        <f>IFNA(VLOOKUP(F672,Promocodes!A:E,4,0),"")</f>
        <v/>
      </c>
      <c r="I672" s="3"/>
      <c r="J672" s="5">
        <f t="shared" si="2"/>
        <v>500</v>
      </c>
      <c r="K672" s="3" t="str">
        <f>IFNA(VLOOKUP(D672,Price!$A$2:$C$18,3,0),"")</f>
        <v/>
      </c>
      <c r="L672" s="6">
        <f t="shared" si="3"/>
        <v>1</v>
      </c>
      <c r="M672" s="6" t="str">
        <f>IFNA(VLOOKUP(F672,Promocodes!A:B,2,0),"")</f>
        <v/>
      </c>
      <c r="N672" s="3" t="str">
        <f>IFNA(VLOOKUP(M672,Promocodes!G:H,2,0),"")</f>
        <v/>
      </c>
      <c r="O672" s="3" t="str">
        <f>IFNA(VLOOKUP(D672,Price!$E$2:$F$4,2,0),"")</f>
        <v/>
      </c>
      <c r="P672" s="7" t="str">
        <f t="shared" si="4"/>
        <v/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ht="15.75" customHeight="1">
      <c r="A673" s="3">
        <v>83.0</v>
      </c>
      <c r="B673" s="1" t="s">
        <v>16</v>
      </c>
      <c r="C673" s="1" t="s">
        <v>17</v>
      </c>
      <c r="D673" s="1" t="s">
        <v>21</v>
      </c>
      <c r="E673" s="2">
        <v>44199.0</v>
      </c>
      <c r="F673" s="3"/>
      <c r="G673" s="5">
        <v>3500.0</v>
      </c>
      <c r="H673" s="3" t="str">
        <f>IFNA(VLOOKUP(F673,Promocodes!A:E,4,0),"")</f>
        <v/>
      </c>
      <c r="I673" s="3"/>
      <c r="J673" s="5">
        <f t="shared" si="2"/>
        <v>3500</v>
      </c>
      <c r="K673" s="3" t="str">
        <f>IFNA(VLOOKUP(D673,Price!$A$2:$C$18,3,0),"")</f>
        <v>услуга</v>
      </c>
      <c r="L673" s="6">
        <f t="shared" si="3"/>
        <v>1</v>
      </c>
      <c r="M673" s="6" t="str">
        <f>IFNA(VLOOKUP(F673,Promocodes!A:B,2,0),"")</f>
        <v/>
      </c>
      <c r="N673" s="3" t="str">
        <f>IFNA(VLOOKUP(M673,Promocodes!G:H,2,0),"")</f>
        <v/>
      </c>
      <c r="O673" s="3" t="str">
        <f>IFNA(VLOOKUP(D673,Price!$E$2:$F$4,2,0),"")</f>
        <v/>
      </c>
      <c r="P673" s="7" t="str">
        <f t="shared" si="4"/>
        <v>без промо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ht="15.75" customHeight="1">
      <c r="A674" s="3">
        <v>84.0</v>
      </c>
      <c r="B674" s="1" t="s">
        <v>16</v>
      </c>
      <c r="C674" s="1" t="s">
        <v>22</v>
      </c>
      <c r="D674" s="1" t="s">
        <v>23</v>
      </c>
      <c r="E674" s="2">
        <v>44199.0</v>
      </c>
      <c r="F674" s="3"/>
      <c r="G674" s="5">
        <v>5500.0</v>
      </c>
      <c r="H674" s="3" t="str">
        <f>IFNA(VLOOKUP(F674,Promocodes!A:E,4,0),"")</f>
        <v/>
      </c>
      <c r="I674" s="3"/>
      <c r="J674" s="5">
        <f t="shared" si="2"/>
        <v>5500</v>
      </c>
      <c r="K674" s="3" t="str">
        <f>IFNA(VLOOKUP(D674,Price!$A$2:$C$18,3,0),"")</f>
        <v>услуга</v>
      </c>
      <c r="L674" s="6">
        <f t="shared" si="3"/>
        <v>1</v>
      </c>
      <c r="M674" s="6" t="str">
        <f>IFNA(VLOOKUP(F674,Promocodes!A:B,2,0),"")</f>
        <v/>
      </c>
      <c r="N674" s="3" t="str">
        <f>IFNA(VLOOKUP(M674,Promocodes!G:H,2,0),"")</f>
        <v/>
      </c>
      <c r="O674" s="3" t="str">
        <f>IFNA(VLOOKUP(D674,Price!$E$2:$F$4,2,0),"")</f>
        <v/>
      </c>
      <c r="P674" s="7" t="str">
        <f t="shared" si="4"/>
        <v>без промо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ht="15.75" customHeight="1">
      <c r="A675" s="3">
        <v>85.0</v>
      </c>
      <c r="B675" s="1" t="s">
        <v>16</v>
      </c>
      <c r="C675" s="1" t="s">
        <v>17</v>
      </c>
      <c r="D675" s="1" t="s">
        <v>23</v>
      </c>
      <c r="E675" s="2">
        <v>44200.0</v>
      </c>
      <c r="F675" s="3"/>
      <c r="G675" s="5">
        <v>5500.0</v>
      </c>
      <c r="H675" s="3" t="str">
        <f>IFNA(VLOOKUP(F675,Promocodes!A:E,4,0),"")</f>
        <v/>
      </c>
      <c r="I675" s="3"/>
      <c r="J675" s="5">
        <f t="shared" si="2"/>
        <v>5500</v>
      </c>
      <c r="K675" s="3" t="str">
        <f>IFNA(VLOOKUP(D675,Price!$A$2:$C$18,3,0),"")</f>
        <v>услуга</v>
      </c>
      <c r="L675" s="6">
        <f t="shared" si="3"/>
        <v>1</v>
      </c>
      <c r="M675" s="6" t="str">
        <f>IFNA(VLOOKUP(F675,Promocodes!A:B,2,0),"")</f>
        <v/>
      </c>
      <c r="N675" s="3" t="str">
        <f>IFNA(VLOOKUP(M675,Promocodes!G:H,2,0),"")</f>
        <v/>
      </c>
      <c r="O675" s="3" t="str">
        <f>IFNA(VLOOKUP(D675,Price!$E$2:$F$4,2,0),"")</f>
        <v/>
      </c>
      <c r="P675" s="7" t="str">
        <f t="shared" si="4"/>
        <v>без промо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ht="15.75" customHeight="1">
      <c r="A676" s="3">
        <v>86.0</v>
      </c>
      <c r="B676" s="1" t="s">
        <v>16</v>
      </c>
      <c r="C676" s="1" t="s">
        <v>17</v>
      </c>
      <c r="D676" s="1" t="s">
        <v>23</v>
      </c>
      <c r="E676" s="2">
        <v>44200.0</v>
      </c>
      <c r="F676" s="3"/>
      <c r="G676" s="5">
        <v>5500.0</v>
      </c>
      <c r="H676" s="3" t="str">
        <f>IFNA(VLOOKUP(F676,Promocodes!A:E,4,0),"")</f>
        <v/>
      </c>
      <c r="I676" s="3"/>
      <c r="J676" s="5">
        <f t="shared" si="2"/>
        <v>5500</v>
      </c>
      <c r="K676" s="3" t="str">
        <f>IFNA(VLOOKUP(D676,Price!$A$2:$C$18,3,0),"")</f>
        <v>услуга</v>
      </c>
      <c r="L676" s="6">
        <f t="shared" si="3"/>
        <v>1</v>
      </c>
      <c r="M676" s="6" t="str">
        <f>IFNA(VLOOKUP(F676,Promocodes!A:B,2,0),"")</f>
        <v/>
      </c>
      <c r="N676" s="3" t="str">
        <f>IFNA(VLOOKUP(M676,Promocodes!G:H,2,0),"")</f>
        <v/>
      </c>
      <c r="O676" s="3" t="str">
        <f>IFNA(VLOOKUP(D676,Price!$E$2:$F$4,2,0),"")</f>
        <v/>
      </c>
      <c r="P676" s="7" t="str">
        <f t="shared" si="4"/>
        <v>без промо</v>
      </c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ht="15.75" customHeight="1">
      <c r="A677" s="3">
        <v>87.0</v>
      </c>
      <c r="B677" s="1" t="s">
        <v>16</v>
      </c>
      <c r="C677" s="1" t="s">
        <v>17</v>
      </c>
      <c r="D677" s="1" t="s">
        <v>24</v>
      </c>
      <c r="E677" s="2">
        <v>44200.0</v>
      </c>
      <c r="F677" s="3"/>
      <c r="G677" s="5">
        <v>4500.0</v>
      </c>
      <c r="H677" s="3" t="str">
        <f>IFNA(VLOOKUP(F677,Promocodes!A:E,4,0),"")</f>
        <v/>
      </c>
      <c r="I677" s="3"/>
      <c r="J677" s="5">
        <f t="shared" si="2"/>
        <v>4500</v>
      </c>
      <c r="K677" s="3" t="str">
        <f>IFNA(VLOOKUP(D677,Price!$A$2:$C$18,3,0),"")</f>
        <v>услуга</v>
      </c>
      <c r="L677" s="6">
        <f t="shared" si="3"/>
        <v>1</v>
      </c>
      <c r="M677" s="6" t="str">
        <f>IFNA(VLOOKUP(F677,Promocodes!A:B,2,0),"")</f>
        <v/>
      </c>
      <c r="N677" s="3" t="str">
        <f>IFNA(VLOOKUP(M677,Promocodes!G:H,2,0),"")</f>
        <v/>
      </c>
      <c r="O677" s="3" t="str">
        <f>IFNA(VLOOKUP(D677,Price!$E$2:$F$4,2,0),"")</f>
        <v/>
      </c>
      <c r="P677" s="7" t="str">
        <f t="shared" si="4"/>
        <v>без промо</v>
      </c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ht="15.75" customHeight="1">
      <c r="A678" s="3">
        <v>88.0</v>
      </c>
      <c r="B678" s="1" t="s">
        <v>16</v>
      </c>
      <c r="C678" s="1" t="s">
        <v>17</v>
      </c>
      <c r="D678" s="1" t="s">
        <v>20</v>
      </c>
      <c r="E678" s="2">
        <v>44200.0</v>
      </c>
      <c r="F678" s="3"/>
      <c r="G678" s="5">
        <v>500.0</v>
      </c>
      <c r="H678" s="3" t="str">
        <f>IFNA(VLOOKUP(F678,Promocodes!A:E,4,0),"")</f>
        <v/>
      </c>
      <c r="I678" s="3"/>
      <c r="J678" s="5">
        <f t="shared" si="2"/>
        <v>500</v>
      </c>
      <c r="K678" s="3" t="str">
        <f>IFNA(VLOOKUP(D678,Price!$A$2:$C$18,3,0),"")</f>
        <v>товар</v>
      </c>
      <c r="L678" s="6">
        <f t="shared" si="3"/>
        <v>1</v>
      </c>
      <c r="M678" s="6" t="str">
        <f>IFNA(VLOOKUP(F678,Promocodes!A:B,2,0),"")</f>
        <v/>
      </c>
      <c r="N678" s="3" t="str">
        <f>IFNA(VLOOKUP(M678,Promocodes!G:H,2,0),"")</f>
        <v/>
      </c>
      <c r="O678" s="3">
        <f>IFNA(VLOOKUP(D678,Price!$E$2:$F$4,2,0),"")</f>
        <v>250</v>
      </c>
      <c r="P678" s="7" t="str">
        <f t="shared" si="4"/>
        <v>без промо</v>
      </c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ht="15.75" customHeight="1">
      <c r="A679" s="3">
        <v>89.0</v>
      </c>
      <c r="B679" s="1" t="s">
        <v>16</v>
      </c>
      <c r="C679" s="1" t="s">
        <v>17</v>
      </c>
      <c r="D679" s="1" t="s">
        <v>24</v>
      </c>
      <c r="E679" s="2">
        <v>44200.0</v>
      </c>
      <c r="F679" s="3"/>
      <c r="G679" s="5">
        <v>4500.0</v>
      </c>
      <c r="H679" s="3" t="str">
        <f>IFNA(VLOOKUP(F679,Promocodes!A:E,4,0),"")</f>
        <v/>
      </c>
      <c r="I679" s="3"/>
      <c r="J679" s="5">
        <f t="shared" si="2"/>
        <v>4500</v>
      </c>
      <c r="K679" s="3" t="str">
        <f>IFNA(VLOOKUP(D679,Price!$A$2:$C$18,3,0),"")</f>
        <v>услуга</v>
      </c>
      <c r="L679" s="6">
        <f t="shared" si="3"/>
        <v>1</v>
      </c>
      <c r="M679" s="6" t="str">
        <f>IFNA(VLOOKUP(F679,Promocodes!A:B,2,0),"")</f>
        <v/>
      </c>
      <c r="N679" s="3" t="str">
        <f>IFNA(VLOOKUP(M679,Promocodes!G:H,2,0),"")</f>
        <v/>
      </c>
      <c r="O679" s="3" t="str">
        <f>IFNA(VLOOKUP(D679,Price!$E$2:$F$4,2,0),"")</f>
        <v/>
      </c>
      <c r="P679" s="7" t="str">
        <f t="shared" si="4"/>
        <v>без промо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ht="15.75" customHeight="1">
      <c r="A680" s="3">
        <v>90.0</v>
      </c>
      <c r="B680" s="1" t="s">
        <v>16</v>
      </c>
      <c r="C680" s="1" t="s">
        <v>17</v>
      </c>
      <c r="D680" s="1" t="s">
        <v>23</v>
      </c>
      <c r="E680" s="2">
        <v>44200.0</v>
      </c>
      <c r="F680" s="3"/>
      <c r="G680" s="5">
        <v>5500.0</v>
      </c>
      <c r="H680" s="3" t="str">
        <f>IFNA(VLOOKUP(F680,Promocodes!A:E,4,0),"")</f>
        <v/>
      </c>
      <c r="I680" s="3"/>
      <c r="J680" s="5">
        <f t="shared" si="2"/>
        <v>5500</v>
      </c>
      <c r="K680" s="3" t="str">
        <f>IFNA(VLOOKUP(D680,Price!$A$2:$C$18,3,0),"")</f>
        <v>услуга</v>
      </c>
      <c r="L680" s="6">
        <f t="shared" si="3"/>
        <v>1</v>
      </c>
      <c r="M680" s="6" t="str">
        <f>IFNA(VLOOKUP(F680,Promocodes!A:B,2,0),"")</f>
        <v/>
      </c>
      <c r="N680" s="3" t="str">
        <f>IFNA(VLOOKUP(M680,Promocodes!G:H,2,0),"")</f>
        <v/>
      </c>
      <c r="O680" s="3" t="str">
        <f>IFNA(VLOOKUP(D680,Price!$E$2:$F$4,2,0),"")</f>
        <v/>
      </c>
      <c r="P680" s="7" t="str">
        <f t="shared" si="4"/>
        <v>без промо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ht="15.75" customHeight="1">
      <c r="A681" s="3">
        <v>91.0</v>
      </c>
      <c r="B681" s="1" t="s">
        <v>16</v>
      </c>
      <c r="C681" s="1" t="s">
        <v>17</v>
      </c>
      <c r="D681" s="1" t="s">
        <v>20</v>
      </c>
      <c r="E681" s="2">
        <v>44200.0</v>
      </c>
      <c r="F681" s="3"/>
      <c r="G681" s="5">
        <v>500.0</v>
      </c>
      <c r="H681" s="3" t="str">
        <f>IFNA(VLOOKUP(F681,Promocodes!A:E,4,0),"")</f>
        <v/>
      </c>
      <c r="I681" s="3"/>
      <c r="J681" s="5">
        <f t="shared" si="2"/>
        <v>500</v>
      </c>
      <c r="K681" s="3" t="str">
        <f>IFNA(VLOOKUP(D681,Price!$A$2:$C$18,3,0),"")</f>
        <v>товар</v>
      </c>
      <c r="L681" s="6">
        <f t="shared" si="3"/>
        <v>1</v>
      </c>
      <c r="M681" s="6" t="str">
        <f>IFNA(VLOOKUP(F681,Promocodes!A:B,2,0),"")</f>
        <v/>
      </c>
      <c r="N681" s="3" t="str">
        <f>IFNA(VLOOKUP(M681,Promocodes!G:H,2,0),"")</f>
        <v/>
      </c>
      <c r="O681" s="3">
        <f>IFNA(VLOOKUP(D681,Price!$E$2:$F$4,2,0),"")</f>
        <v>250</v>
      </c>
      <c r="P681" s="7" t="str">
        <f t="shared" si="4"/>
        <v>без промо</v>
      </c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ht="15.75" customHeight="1">
      <c r="A682" s="3">
        <v>92.0</v>
      </c>
      <c r="B682" s="1" t="s">
        <v>16</v>
      </c>
      <c r="C682" s="1" t="s">
        <v>17</v>
      </c>
      <c r="D682" s="1" t="s">
        <v>21</v>
      </c>
      <c r="E682" s="2">
        <v>44200.0</v>
      </c>
      <c r="F682" s="3"/>
      <c r="G682" s="5">
        <v>3500.0</v>
      </c>
      <c r="H682" s="3" t="str">
        <f>IFNA(VLOOKUP(F682,Promocodes!A:E,4,0),"")</f>
        <v/>
      </c>
      <c r="I682" s="3"/>
      <c r="J682" s="5">
        <f t="shared" si="2"/>
        <v>3500</v>
      </c>
      <c r="K682" s="3" t="str">
        <f>IFNA(VLOOKUP(D682,Price!$A$2:$C$18,3,0),"")</f>
        <v>услуга</v>
      </c>
      <c r="L682" s="6">
        <f t="shared" si="3"/>
        <v>1</v>
      </c>
      <c r="M682" s="6" t="str">
        <f>IFNA(VLOOKUP(F682,Promocodes!A:B,2,0),"")</f>
        <v/>
      </c>
      <c r="N682" s="3" t="str">
        <f>IFNA(VLOOKUP(M682,Promocodes!G:H,2,0),"")</f>
        <v/>
      </c>
      <c r="O682" s="3" t="str">
        <f>IFNA(VLOOKUP(D682,Price!$E$2:$F$4,2,0),"")</f>
        <v/>
      </c>
      <c r="P682" s="7" t="str">
        <f t="shared" si="4"/>
        <v>без промо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ht="15.75" customHeight="1">
      <c r="A683" s="3">
        <v>93.0</v>
      </c>
      <c r="B683" s="1" t="s">
        <v>16</v>
      </c>
      <c r="C683" s="1" t="s">
        <v>17</v>
      </c>
      <c r="D683" s="1" t="s">
        <v>23</v>
      </c>
      <c r="E683" s="2">
        <v>44200.0</v>
      </c>
      <c r="F683" s="3"/>
      <c r="G683" s="5">
        <v>5500.0</v>
      </c>
      <c r="H683" s="3" t="str">
        <f>IFNA(VLOOKUP(F683,Promocodes!A:E,4,0),"")</f>
        <v/>
      </c>
      <c r="I683" s="3"/>
      <c r="J683" s="5">
        <f t="shared" si="2"/>
        <v>5500</v>
      </c>
      <c r="K683" s="3" t="str">
        <f>IFNA(VLOOKUP(D683,Price!$A$2:$C$18,3,0),"")</f>
        <v>услуга</v>
      </c>
      <c r="L683" s="6">
        <f t="shared" si="3"/>
        <v>1</v>
      </c>
      <c r="M683" s="6" t="str">
        <f>IFNA(VLOOKUP(F683,Promocodes!A:B,2,0),"")</f>
        <v/>
      </c>
      <c r="N683" s="3" t="str">
        <f>IFNA(VLOOKUP(M683,Promocodes!G:H,2,0),"")</f>
        <v/>
      </c>
      <c r="O683" s="3" t="str">
        <f>IFNA(VLOOKUP(D683,Price!$E$2:$F$4,2,0),"")</f>
        <v/>
      </c>
      <c r="P683" s="7" t="str">
        <f t="shared" si="4"/>
        <v>без промо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ht="15.75" customHeight="1">
      <c r="A684" s="3">
        <v>94.0</v>
      </c>
      <c r="B684" s="1" t="s">
        <v>139</v>
      </c>
      <c r="C684" s="1" t="s">
        <v>17</v>
      </c>
      <c r="D684" s="1" t="s">
        <v>143</v>
      </c>
      <c r="E684" s="2">
        <v>44200.0</v>
      </c>
      <c r="F684" s="3"/>
      <c r="G684" s="5">
        <v>500.0</v>
      </c>
      <c r="H684" s="3" t="str">
        <f>IFNA(VLOOKUP(F684,Promocodes!A:E,4,0),"")</f>
        <v/>
      </c>
      <c r="I684" s="3"/>
      <c r="J684" s="5">
        <f t="shared" si="2"/>
        <v>500</v>
      </c>
      <c r="K684" s="3" t="str">
        <f>IFNA(VLOOKUP(D684,Price!$A$2:$C$18,3,0),"")</f>
        <v/>
      </c>
      <c r="L684" s="6">
        <f t="shared" si="3"/>
        <v>1</v>
      </c>
      <c r="M684" s="6" t="str">
        <f>IFNA(VLOOKUP(F684,Promocodes!A:B,2,0),"")</f>
        <v/>
      </c>
      <c r="N684" s="3" t="str">
        <f>IFNA(VLOOKUP(M684,Promocodes!G:H,2,0),"")</f>
        <v/>
      </c>
      <c r="O684" s="3" t="str">
        <f>IFNA(VLOOKUP(D684,Price!$E$2:$F$4,2,0),"")</f>
        <v/>
      </c>
      <c r="P684" s="7" t="str">
        <f t="shared" si="4"/>
        <v/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ht="15.75" customHeight="1">
      <c r="A685" s="3">
        <v>95.0</v>
      </c>
      <c r="B685" s="1" t="s">
        <v>16</v>
      </c>
      <c r="C685" s="1" t="s">
        <v>17</v>
      </c>
      <c r="D685" s="1" t="s">
        <v>21</v>
      </c>
      <c r="E685" s="2">
        <v>44200.0</v>
      </c>
      <c r="F685" s="3"/>
      <c r="G685" s="5">
        <v>3500.0</v>
      </c>
      <c r="H685" s="3" t="str">
        <f>IFNA(VLOOKUP(F685,Promocodes!A:E,4,0),"")</f>
        <v/>
      </c>
      <c r="I685" s="3"/>
      <c r="J685" s="5">
        <f t="shared" si="2"/>
        <v>3500</v>
      </c>
      <c r="K685" s="3" t="str">
        <f>IFNA(VLOOKUP(D685,Price!$A$2:$C$18,3,0),"")</f>
        <v>услуга</v>
      </c>
      <c r="L685" s="6">
        <f t="shared" si="3"/>
        <v>1</v>
      </c>
      <c r="M685" s="6" t="str">
        <f>IFNA(VLOOKUP(F685,Promocodes!A:B,2,0),"")</f>
        <v/>
      </c>
      <c r="N685" s="3" t="str">
        <f>IFNA(VLOOKUP(M685,Promocodes!G:H,2,0),"")</f>
        <v/>
      </c>
      <c r="O685" s="3" t="str">
        <f>IFNA(VLOOKUP(D685,Price!$E$2:$F$4,2,0),"")</f>
        <v/>
      </c>
      <c r="P685" s="7" t="str">
        <f t="shared" si="4"/>
        <v>без промо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ht="15.75" customHeight="1">
      <c r="A686" s="3">
        <v>96.0</v>
      </c>
      <c r="B686" s="1" t="s">
        <v>16</v>
      </c>
      <c r="C686" s="1" t="s">
        <v>17</v>
      </c>
      <c r="D686" s="1" t="s">
        <v>24</v>
      </c>
      <c r="E686" s="2">
        <v>44200.0</v>
      </c>
      <c r="F686" s="3"/>
      <c r="G686" s="5">
        <v>4500.0</v>
      </c>
      <c r="H686" s="3" t="str">
        <f>IFNA(VLOOKUP(F686,Promocodes!A:E,4,0),"")</f>
        <v/>
      </c>
      <c r="I686" s="3"/>
      <c r="J686" s="5">
        <f t="shared" si="2"/>
        <v>4500</v>
      </c>
      <c r="K686" s="3" t="str">
        <f>IFNA(VLOOKUP(D686,Price!$A$2:$C$18,3,0),"")</f>
        <v>услуга</v>
      </c>
      <c r="L686" s="6">
        <f t="shared" si="3"/>
        <v>1</v>
      </c>
      <c r="M686" s="6" t="str">
        <f>IFNA(VLOOKUP(F686,Promocodes!A:B,2,0),"")</f>
        <v/>
      </c>
      <c r="N686" s="3" t="str">
        <f>IFNA(VLOOKUP(M686,Promocodes!G:H,2,0),"")</f>
        <v/>
      </c>
      <c r="O686" s="3" t="str">
        <f>IFNA(VLOOKUP(D686,Price!$E$2:$F$4,2,0),"")</f>
        <v/>
      </c>
      <c r="P686" s="7" t="str">
        <f t="shared" si="4"/>
        <v>без промо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ht="15.75" customHeight="1">
      <c r="A687" s="3">
        <v>97.0</v>
      </c>
      <c r="B687" s="1" t="s">
        <v>16</v>
      </c>
      <c r="C687" s="1" t="s">
        <v>17</v>
      </c>
      <c r="D687" s="1" t="s">
        <v>23</v>
      </c>
      <c r="E687" s="2">
        <v>44200.0</v>
      </c>
      <c r="F687" s="3"/>
      <c r="G687" s="5">
        <v>5500.0</v>
      </c>
      <c r="H687" s="3" t="str">
        <f>IFNA(VLOOKUP(F687,Promocodes!A:E,4,0),"")</f>
        <v/>
      </c>
      <c r="I687" s="3"/>
      <c r="J687" s="5">
        <f t="shared" si="2"/>
        <v>5500</v>
      </c>
      <c r="K687" s="3" t="str">
        <f>IFNA(VLOOKUP(D687,Price!$A$2:$C$18,3,0),"")</f>
        <v>услуга</v>
      </c>
      <c r="L687" s="6">
        <f t="shared" si="3"/>
        <v>1</v>
      </c>
      <c r="M687" s="6" t="str">
        <f>IFNA(VLOOKUP(F687,Promocodes!A:B,2,0),"")</f>
        <v/>
      </c>
      <c r="N687" s="3" t="str">
        <f>IFNA(VLOOKUP(M687,Promocodes!G:H,2,0),"")</f>
        <v/>
      </c>
      <c r="O687" s="3" t="str">
        <f>IFNA(VLOOKUP(D687,Price!$E$2:$F$4,2,0),"")</f>
        <v/>
      </c>
      <c r="P687" s="7" t="str">
        <f t="shared" si="4"/>
        <v>без промо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ht="15.75" customHeight="1">
      <c r="A688" s="3">
        <v>98.0</v>
      </c>
      <c r="B688" s="1" t="s">
        <v>16</v>
      </c>
      <c r="C688" s="1" t="s">
        <v>17</v>
      </c>
      <c r="D688" s="1" t="s">
        <v>20</v>
      </c>
      <c r="E688" s="2">
        <v>44200.0</v>
      </c>
      <c r="F688" s="3"/>
      <c r="G688" s="5">
        <v>500.0</v>
      </c>
      <c r="H688" s="3" t="str">
        <f>IFNA(VLOOKUP(F688,Promocodes!A:E,4,0),"")</f>
        <v/>
      </c>
      <c r="I688" s="3"/>
      <c r="J688" s="5">
        <f t="shared" si="2"/>
        <v>500</v>
      </c>
      <c r="K688" s="3" t="str">
        <f>IFNA(VLOOKUP(D688,Price!$A$2:$C$18,3,0),"")</f>
        <v>товар</v>
      </c>
      <c r="L688" s="6">
        <f t="shared" si="3"/>
        <v>1</v>
      </c>
      <c r="M688" s="6" t="str">
        <f>IFNA(VLOOKUP(F688,Promocodes!A:B,2,0),"")</f>
        <v/>
      </c>
      <c r="N688" s="3" t="str">
        <f>IFNA(VLOOKUP(M688,Promocodes!G:H,2,0),"")</f>
        <v/>
      </c>
      <c r="O688" s="3">
        <f>IFNA(VLOOKUP(D688,Price!$E$2:$F$4,2,0),"")</f>
        <v>250</v>
      </c>
      <c r="P688" s="7" t="str">
        <f t="shared" si="4"/>
        <v>без промо</v>
      </c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ht="15.75" customHeight="1">
      <c r="A689" s="3">
        <v>99.0</v>
      </c>
      <c r="B689" s="1" t="s">
        <v>139</v>
      </c>
      <c r="C689" s="1" t="s">
        <v>17</v>
      </c>
      <c r="D689" s="1" t="s">
        <v>142</v>
      </c>
      <c r="E689" s="2">
        <v>44200.0</v>
      </c>
      <c r="F689" s="3"/>
      <c r="G689" s="5">
        <v>1000.0</v>
      </c>
      <c r="H689" s="3" t="str">
        <f>IFNA(VLOOKUP(F689,Promocodes!A:E,4,0),"")</f>
        <v/>
      </c>
      <c r="I689" s="3"/>
      <c r="J689" s="5">
        <f t="shared" si="2"/>
        <v>1000</v>
      </c>
      <c r="K689" s="3" t="str">
        <f>IFNA(VLOOKUP(D689,Price!$A$2:$C$18,3,0),"")</f>
        <v/>
      </c>
      <c r="L689" s="6">
        <f t="shared" si="3"/>
        <v>1</v>
      </c>
      <c r="M689" s="6" t="str">
        <f>IFNA(VLOOKUP(F689,Promocodes!A:B,2,0),"")</f>
        <v/>
      </c>
      <c r="N689" s="3" t="str">
        <f>IFNA(VLOOKUP(M689,Promocodes!G:H,2,0),"")</f>
        <v/>
      </c>
      <c r="O689" s="3" t="str">
        <f>IFNA(VLOOKUP(D689,Price!$E$2:$F$4,2,0),"")</f>
        <v/>
      </c>
      <c r="P689" s="7" t="str">
        <f t="shared" si="4"/>
        <v/>
      </c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ht="15.75" customHeight="1">
      <c r="A690" s="3">
        <v>100.0</v>
      </c>
      <c r="B690" s="1" t="s">
        <v>16</v>
      </c>
      <c r="C690" s="1" t="s">
        <v>17</v>
      </c>
      <c r="D690" s="1" t="s">
        <v>21</v>
      </c>
      <c r="E690" s="2">
        <v>44200.0</v>
      </c>
      <c r="F690" s="3"/>
      <c r="G690" s="5">
        <v>3500.0</v>
      </c>
      <c r="H690" s="3" t="str">
        <f>IFNA(VLOOKUP(F690,Promocodes!A:E,4,0),"")</f>
        <v/>
      </c>
      <c r="I690" s="3"/>
      <c r="J690" s="5">
        <f t="shared" si="2"/>
        <v>3500</v>
      </c>
      <c r="K690" s="3" t="str">
        <f>IFNA(VLOOKUP(D690,Price!$A$2:$C$18,3,0),"")</f>
        <v>услуга</v>
      </c>
      <c r="L690" s="6">
        <f t="shared" si="3"/>
        <v>1</v>
      </c>
      <c r="M690" s="6" t="str">
        <f>IFNA(VLOOKUP(F690,Promocodes!A:B,2,0),"")</f>
        <v/>
      </c>
      <c r="N690" s="3" t="str">
        <f>IFNA(VLOOKUP(M690,Promocodes!G:H,2,0),"")</f>
        <v/>
      </c>
      <c r="O690" s="3" t="str">
        <f>IFNA(VLOOKUP(D690,Price!$E$2:$F$4,2,0),"")</f>
        <v/>
      </c>
      <c r="P690" s="7" t="str">
        <f t="shared" si="4"/>
        <v>без промо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ht="15.75" customHeight="1">
      <c r="A691" s="3">
        <v>101.0</v>
      </c>
      <c r="B691" s="1" t="s">
        <v>16</v>
      </c>
      <c r="C691" s="1" t="s">
        <v>17</v>
      </c>
      <c r="D691" s="1" t="s">
        <v>24</v>
      </c>
      <c r="E691" s="2">
        <v>44200.0</v>
      </c>
      <c r="F691" s="3"/>
      <c r="G691" s="5">
        <v>4500.0</v>
      </c>
      <c r="H691" s="3" t="str">
        <f>IFNA(VLOOKUP(F691,Promocodes!A:E,4,0),"")</f>
        <v/>
      </c>
      <c r="I691" s="3"/>
      <c r="J691" s="5">
        <f t="shared" si="2"/>
        <v>4500</v>
      </c>
      <c r="K691" s="3" t="str">
        <f>IFNA(VLOOKUP(D691,Price!$A$2:$C$18,3,0),"")</f>
        <v>услуга</v>
      </c>
      <c r="L691" s="6">
        <f t="shared" si="3"/>
        <v>1</v>
      </c>
      <c r="M691" s="6" t="str">
        <f>IFNA(VLOOKUP(F691,Promocodes!A:B,2,0),"")</f>
        <v/>
      </c>
      <c r="N691" s="3" t="str">
        <f>IFNA(VLOOKUP(M691,Promocodes!G:H,2,0),"")</f>
        <v/>
      </c>
      <c r="O691" s="3" t="str">
        <f>IFNA(VLOOKUP(D691,Price!$E$2:$F$4,2,0),"")</f>
        <v/>
      </c>
      <c r="P691" s="7" t="str">
        <f t="shared" si="4"/>
        <v>без промо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ht="15.75" customHeight="1">
      <c r="A692" s="3">
        <v>102.0</v>
      </c>
      <c r="B692" s="1" t="s">
        <v>16</v>
      </c>
      <c r="C692" s="1" t="s">
        <v>17</v>
      </c>
      <c r="D692" s="1" t="s">
        <v>25</v>
      </c>
      <c r="E692" s="2">
        <v>44200.0</v>
      </c>
      <c r="F692" s="3"/>
      <c r="G692" s="5">
        <v>300.0</v>
      </c>
      <c r="H692" s="3" t="str">
        <f>IFNA(VLOOKUP(F692,Promocodes!A:E,4,0),"")</f>
        <v/>
      </c>
      <c r="I692" s="3"/>
      <c r="J692" s="5">
        <f t="shared" si="2"/>
        <v>300</v>
      </c>
      <c r="K692" s="3" t="str">
        <f>IFNA(VLOOKUP(D692,Price!$A$2:$C$18,3,0),"")</f>
        <v>товар</v>
      </c>
      <c r="L692" s="6">
        <f t="shared" si="3"/>
        <v>1</v>
      </c>
      <c r="M692" s="6" t="str">
        <f>IFNA(VLOOKUP(F692,Promocodes!A:B,2,0),"")</f>
        <v/>
      </c>
      <c r="N692" s="3" t="str">
        <f>IFNA(VLOOKUP(M692,Promocodes!G:H,2,0),"")</f>
        <v/>
      </c>
      <c r="O692" s="3">
        <f>IFNA(VLOOKUP(D692,Price!$E$2:$F$4,2,0),"")</f>
        <v>150</v>
      </c>
      <c r="P692" s="7" t="str">
        <f t="shared" si="4"/>
        <v>без промо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ht="15.75" customHeight="1">
      <c r="A693" s="3">
        <v>103.0</v>
      </c>
      <c r="B693" s="1" t="s">
        <v>16</v>
      </c>
      <c r="C693" s="1" t="s">
        <v>17</v>
      </c>
      <c r="D693" s="1" t="s">
        <v>18</v>
      </c>
      <c r="E693" s="2">
        <v>44200.0</v>
      </c>
      <c r="F693" s="3"/>
      <c r="G693" s="5">
        <v>1000.0</v>
      </c>
      <c r="H693" s="3" t="str">
        <f>IFNA(VLOOKUP(F693,Promocodes!A:E,4,0),"")</f>
        <v/>
      </c>
      <c r="I693" s="3"/>
      <c r="J693" s="5">
        <f t="shared" si="2"/>
        <v>1000</v>
      </c>
      <c r="K693" s="3" t="str">
        <f>IFNA(VLOOKUP(D693,Price!$A$2:$C$18,3,0),"")</f>
        <v>товар</v>
      </c>
      <c r="L693" s="6">
        <f t="shared" si="3"/>
        <v>1</v>
      </c>
      <c r="M693" s="6" t="str">
        <f>IFNA(VLOOKUP(F693,Promocodes!A:B,2,0),"")</f>
        <v/>
      </c>
      <c r="N693" s="3" t="str">
        <f>IFNA(VLOOKUP(M693,Promocodes!G:H,2,0),"")</f>
        <v/>
      </c>
      <c r="O693" s="3">
        <f>IFNA(VLOOKUP(D693,Price!$E$2:$F$4,2,0),"")</f>
        <v>500</v>
      </c>
      <c r="P693" s="7" t="str">
        <f t="shared" si="4"/>
        <v>без промо</v>
      </c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ht="15.75" customHeight="1">
      <c r="A694" s="3">
        <v>104.0</v>
      </c>
      <c r="B694" s="1" t="s">
        <v>16</v>
      </c>
      <c r="C694" s="1" t="s">
        <v>17</v>
      </c>
      <c r="D694" s="1" t="s">
        <v>21</v>
      </c>
      <c r="E694" s="2">
        <v>44200.0</v>
      </c>
      <c r="F694" s="3"/>
      <c r="G694" s="5">
        <v>3500.0</v>
      </c>
      <c r="H694" s="3" t="str">
        <f>IFNA(VLOOKUP(F694,Promocodes!A:E,4,0),"")</f>
        <v/>
      </c>
      <c r="I694" s="3"/>
      <c r="J694" s="5">
        <f t="shared" si="2"/>
        <v>3500</v>
      </c>
      <c r="K694" s="3" t="str">
        <f>IFNA(VLOOKUP(D694,Price!$A$2:$C$18,3,0),"")</f>
        <v>услуга</v>
      </c>
      <c r="L694" s="6">
        <f t="shared" si="3"/>
        <v>1</v>
      </c>
      <c r="M694" s="6" t="str">
        <f>IFNA(VLOOKUP(F694,Promocodes!A:B,2,0),"")</f>
        <v/>
      </c>
      <c r="N694" s="3" t="str">
        <f>IFNA(VLOOKUP(M694,Promocodes!G:H,2,0),"")</f>
        <v/>
      </c>
      <c r="O694" s="3" t="str">
        <f>IFNA(VLOOKUP(D694,Price!$E$2:$F$4,2,0),"")</f>
        <v/>
      </c>
      <c r="P694" s="7" t="str">
        <f t="shared" si="4"/>
        <v>без промо</v>
      </c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ht="15.75" customHeight="1">
      <c r="A695" s="3">
        <v>105.0</v>
      </c>
      <c r="B695" s="1" t="s">
        <v>16</v>
      </c>
      <c r="C695" s="1" t="s">
        <v>17</v>
      </c>
      <c r="D695" s="1" t="s">
        <v>23</v>
      </c>
      <c r="E695" s="2">
        <v>44200.0</v>
      </c>
      <c r="F695" s="3"/>
      <c r="G695" s="5">
        <v>5500.0</v>
      </c>
      <c r="H695" s="3" t="str">
        <f>IFNA(VLOOKUP(F695,Promocodes!A:E,4,0),"")</f>
        <v/>
      </c>
      <c r="I695" s="3"/>
      <c r="J695" s="5">
        <f t="shared" si="2"/>
        <v>5500</v>
      </c>
      <c r="K695" s="3" t="str">
        <f>IFNA(VLOOKUP(D695,Price!$A$2:$C$18,3,0),"")</f>
        <v>услуга</v>
      </c>
      <c r="L695" s="6">
        <f t="shared" si="3"/>
        <v>1</v>
      </c>
      <c r="M695" s="6" t="str">
        <f>IFNA(VLOOKUP(F695,Promocodes!A:B,2,0),"")</f>
        <v/>
      </c>
      <c r="N695" s="3" t="str">
        <f>IFNA(VLOOKUP(M695,Promocodes!G:H,2,0),"")</f>
        <v/>
      </c>
      <c r="O695" s="3" t="str">
        <f>IFNA(VLOOKUP(D695,Price!$E$2:$F$4,2,0),"")</f>
        <v/>
      </c>
      <c r="P695" s="7" t="str">
        <f t="shared" si="4"/>
        <v>без промо</v>
      </c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ht="15.75" customHeight="1">
      <c r="A696" s="3">
        <v>106.0</v>
      </c>
      <c r="B696" s="1" t="s">
        <v>16</v>
      </c>
      <c r="C696" s="1" t="s">
        <v>17</v>
      </c>
      <c r="D696" s="1" t="s">
        <v>24</v>
      </c>
      <c r="E696" s="2">
        <v>44200.0</v>
      </c>
      <c r="F696" s="3"/>
      <c r="G696" s="5">
        <v>4500.0</v>
      </c>
      <c r="H696" s="3" t="str">
        <f>IFNA(VLOOKUP(F696,Promocodes!A:E,4,0),"")</f>
        <v/>
      </c>
      <c r="I696" s="3"/>
      <c r="J696" s="5">
        <f t="shared" si="2"/>
        <v>4500</v>
      </c>
      <c r="K696" s="3" t="str">
        <f>IFNA(VLOOKUP(D696,Price!$A$2:$C$18,3,0),"")</f>
        <v>услуга</v>
      </c>
      <c r="L696" s="6">
        <f t="shared" si="3"/>
        <v>1</v>
      </c>
      <c r="M696" s="6" t="str">
        <f>IFNA(VLOOKUP(F696,Promocodes!A:B,2,0),"")</f>
        <v/>
      </c>
      <c r="N696" s="3" t="str">
        <f>IFNA(VLOOKUP(M696,Promocodes!G:H,2,0),"")</f>
        <v/>
      </c>
      <c r="O696" s="3" t="str">
        <f>IFNA(VLOOKUP(D696,Price!$E$2:$F$4,2,0),"")</f>
        <v/>
      </c>
      <c r="P696" s="7" t="str">
        <f t="shared" si="4"/>
        <v>без промо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ht="15.75" customHeight="1">
      <c r="A697" s="3">
        <v>107.0</v>
      </c>
      <c r="B697" s="1" t="s">
        <v>139</v>
      </c>
      <c r="C697" s="1" t="s">
        <v>22</v>
      </c>
      <c r="D697" s="1" t="s">
        <v>141</v>
      </c>
      <c r="E697" s="2">
        <v>44200.0</v>
      </c>
      <c r="F697" s="3"/>
      <c r="G697" s="5">
        <v>300.0</v>
      </c>
      <c r="H697" s="3" t="str">
        <f>IFNA(VLOOKUP(F697,Promocodes!A:E,4,0),"")</f>
        <v/>
      </c>
      <c r="I697" s="3"/>
      <c r="J697" s="5">
        <f t="shared" si="2"/>
        <v>300</v>
      </c>
      <c r="K697" s="3" t="str">
        <f>IFNA(VLOOKUP(D697,Price!$A$2:$C$18,3,0),"")</f>
        <v/>
      </c>
      <c r="L697" s="6">
        <f t="shared" si="3"/>
        <v>1</v>
      </c>
      <c r="M697" s="6" t="str">
        <f>IFNA(VLOOKUP(F697,Promocodes!A:B,2,0),"")</f>
        <v/>
      </c>
      <c r="N697" s="3" t="str">
        <f>IFNA(VLOOKUP(M697,Promocodes!G:H,2,0),"")</f>
        <v/>
      </c>
      <c r="O697" s="3" t="str">
        <f>IFNA(VLOOKUP(D697,Price!$E$2:$F$4,2,0),"")</f>
        <v/>
      </c>
      <c r="P697" s="7" t="str">
        <f t="shared" si="4"/>
        <v/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ht="15.75" customHeight="1">
      <c r="A698" s="3">
        <v>108.0</v>
      </c>
      <c r="B698" s="1" t="s">
        <v>16</v>
      </c>
      <c r="C698" s="1" t="s">
        <v>17</v>
      </c>
      <c r="D698" s="1" t="s">
        <v>23</v>
      </c>
      <c r="E698" s="2">
        <v>44200.0</v>
      </c>
      <c r="F698" s="3"/>
      <c r="G698" s="5">
        <v>5500.0</v>
      </c>
      <c r="H698" s="3" t="str">
        <f>IFNA(VLOOKUP(F698,Promocodes!A:E,4,0),"")</f>
        <v/>
      </c>
      <c r="I698" s="3"/>
      <c r="J698" s="5">
        <f t="shared" si="2"/>
        <v>5500</v>
      </c>
      <c r="K698" s="3" t="str">
        <f>IFNA(VLOOKUP(D698,Price!$A$2:$C$18,3,0),"")</f>
        <v>услуга</v>
      </c>
      <c r="L698" s="6">
        <f t="shared" si="3"/>
        <v>1</v>
      </c>
      <c r="M698" s="6" t="str">
        <f>IFNA(VLOOKUP(F698,Promocodes!A:B,2,0),"")</f>
        <v/>
      </c>
      <c r="N698" s="3" t="str">
        <f>IFNA(VLOOKUP(M698,Promocodes!G:H,2,0),"")</f>
        <v/>
      </c>
      <c r="O698" s="3" t="str">
        <f>IFNA(VLOOKUP(D698,Price!$E$2:$F$4,2,0),"")</f>
        <v/>
      </c>
      <c r="P698" s="7" t="str">
        <f t="shared" si="4"/>
        <v>без промо</v>
      </c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ht="15.75" customHeight="1">
      <c r="A699" s="3">
        <v>110.0</v>
      </c>
      <c r="B699" s="1" t="s">
        <v>16</v>
      </c>
      <c r="C699" s="1" t="s">
        <v>22</v>
      </c>
      <c r="D699" s="1" t="s">
        <v>21</v>
      </c>
      <c r="E699" s="2">
        <v>44200.0</v>
      </c>
      <c r="F699" s="3"/>
      <c r="G699" s="5">
        <v>3500.0</v>
      </c>
      <c r="H699" s="3" t="str">
        <f>IFNA(VLOOKUP(F699,Promocodes!A:E,4,0),"")</f>
        <v/>
      </c>
      <c r="I699" s="3"/>
      <c r="J699" s="5">
        <f t="shared" si="2"/>
        <v>3500</v>
      </c>
      <c r="K699" s="3" t="str">
        <f>IFNA(VLOOKUP(D699,Price!$A$2:$C$18,3,0),"")</f>
        <v>услуга</v>
      </c>
      <c r="L699" s="6">
        <f t="shared" si="3"/>
        <v>1</v>
      </c>
      <c r="M699" s="6" t="str">
        <f>IFNA(VLOOKUP(F699,Promocodes!A:B,2,0),"")</f>
        <v/>
      </c>
      <c r="N699" s="3" t="str">
        <f>IFNA(VLOOKUP(M699,Promocodes!G:H,2,0),"")</f>
        <v/>
      </c>
      <c r="O699" s="3" t="str">
        <f>IFNA(VLOOKUP(D699,Price!$E$2:$F$4,2,0),"")</f>
        <v/>
      </c>
      <c r="P699" s="7" t="str">
        <f t="shared" si="4"/>
        <v>без промо</v>
      </c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ht="15.75" customHeight="1">
      <c r="A700" s="3">
        <v>111.0</v>
      </c>
      <c r="B700" s="1" t="s">
        <v>16</v>
      </c>
      <c r="C700" s="1" t="s">
        <v>22</v>
      </c>
      <c r="D700" s="1" t="s">
        <v>23</v>
      </c>
      <c r="E700" s="2">
        <v>44200.0</v>
      </c>
      <c r="F700" s="3"/>
      <c r="G700" s="5">
        <v>5500.0</v>
      </c>
      <c r="H700" s="3" t="str">
        <f>IFNA(VLOOKUP(F700,Promocodes!A:E,4,0),"")</f>
        <v/>
      </c>
      <c r="I700" s="3"/>
      <c r="J700" s="5">
        <f t="shared" si="2"/>
        <v>5500</v>
      </c>
      <c r="K700" s="3" t="str">
        <f>IFNA(VLOOKUP(D700,Price!$A$2:$C$18,3,0),"")</f>
        <v>услуга</v>
      </c>
      <c r="L700" s="6">
        <f t="shared" si="3"/>
        <v>1</v>
      </c>
      <c r="M700" s="6" t="str">
        <f>IFNA(VLOOKUP(F700,Promocodes!A:B,2,0),"")</f>
        <v/>
      </c>
      <c r="N700" s="3" t="str">
        <f>IFNA(VLOOKUP(M700,Promocodes!G:H,2,0),"")</f>
        <v/>
      </c>
      <c r="O700" s="3" t="str">
        <f>IFNA(VLOOKUP(D700,Price!$E$2:$F$4,2,0),"")</f>
        <v/>
      </c>
      <c r="P700" s="7" t="str">
        <f t="shared" si="4"/>
        <v>без промо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ht="15.75" customHeight="1">
      <c r="A701" s="3">
        <v>112.0</v>
      </c>
      <c r="B701" s="1" t="s">
        <v>16</v>
      </c>
      <c r="C701" s="1" t="s">
        <v>17</v>
      </c>
      <c r="D701" s="1" t="s">
        <v>25</v>
      </c>
      <c r="E701" s="2">
        <v>44200.0</v>
      </c>
      <c r="F701" s="3"/>
      <c r="G701" s="5">
        <v>300.0</v>
      </c>
      <c r="H701" s="3" t="str">
        <f>IFNA(VLOOKUP(F701,Promocodes!A:E,4,0),"")</f>
        <v/>
      </c>
      <c r="I701" s="3"/>
      <c r="J701" s="5">
        <f t="shared" si="2"/>
        <v>300</v>
      </c>
      <c r="K701" s="3" t="str">
        <f>IFNA(VLOOKUP(D701,Price!$A$2:$C$18,3,0),"")</f>
        <v>товар</v>
      </c>
      <c r="L701" s="6">
        <f t="shared" si="3"/>
        <v>1</v>
      </c>
      <c r="M701" s="6" t="str">
        <f>IFNA(VLOOKUP(F701,Promocodes!A:B,2,0),"")</f>
        <v/>
      </c>
      <c r="N701" s="3" t="str">
        <f>IFNA(VLOOKUP(M701,Promocodes!G:H,2,0),"")</f>
        <v/>
      </c>
      <c r="O701" s="3">
        <f>IFNA(VLOOKUP(D701,Price!$E$2:$F$4,2,0),"")</f>
        <v>150</v>
      </c>
      <c r="P701" s="7" t="str">
        <f t="shared" si="4"/>
        <v>без промо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ht="15.75" customHeight="1">
      <c r="A702" s="3">
        <v>113.0</v>
      </c>
      <c r="B702" s="1" t="s">
        <v>139</v>
      </c>
      <c r="C702" s="1" t="s">
        <v>22</v>
      </c>
      <c r="D702" s="1" t="s">
        <v>142</v>
      </c>
      <c r="E702" s="2">
        <v>44201.0</v>
      </c>
      <c r="F702" s="3"/>
      <c r="G702" s="5">
        <v>1000.0</v>
      </c>
      <c r="H702" s="3" t="str">
        <f>IFNA(VLOOKUP(F702,Promocodes!A:E,4,0),"")</f>
        <v/>
      </c>
      <c r="I702" s="3"/>
      <c r="J702" s="5">
        <f t="shared" si="2"/>
        <v>1000</v>
      </c>
      <c r="K702" s="3" t="str">
        <f>IFNA(VLOOKUP(D702,Price!$A$2:$C$18,3,0),"")</f>
        <v/>
      </c>
      <c r="L702" s="6">
        <f t="shared" si="3"/>
        <v>1</v>
      </c>
      <c r="M702" s="6" t="str">
        <f>IFNA(VLOOKUP(F702,Promocodes!A:B,2,0),"")</f>
        <v/>
      </c>
      <c r="N702" s="3" t="str">
        <f>IFNA(VLOOKUP(M702,Promocodes!G:H,2,0),"")</f>
        <v/>
      </c>
      <c r="O702" s="3" t="str">
        <f>IFNA(VLOOKUP(D702,Price!$E$2:$F$4,2,0),"")</f>
        <v/>
      </c>
      <c r="P702" s="7" t="str">
        <f t="shared" si="4"/>
        <v/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ht="15.75" customHeight="1">
      <c r="A703" s="3">
        <v>114.0</v>
      </c>
      <c r="B703" s="1" t="s">
        <v>16</v>
      </c>
      <c r="C703" s="1" t="s">
        <v>17</v>
      </c>
      <c r="D703" s="1" t="s">
        <v>24</v>
      </c>
      <c r="E703" s="2">
        <v>44201.0</v>
      </c>
      <c r="F703" s="3"/>
      <c r="G703" s="5">
        <v>4500.0</v>
      </c>
      <c r="H703" s="3" t="str">
        <f>IFNA(VLOOKUP(F703,Promocodes!A:E,4,0),"")</f>
        <v/>
      </c>
      <c r="I703" s="3"/>
      <c r="J703" s="5">
        <f t="shared" si="2"/>
        <v>4500</v>
      </c>
      <c r="K703" s="3" t="str">
        <f>IFNA(VLOOKUP(D703,Price!$A$2:$C$18,3,0),"")</f>
        <v>услуга</v>
      </c>
      <c r="L703" s="6">
        <f t="shared" si="3"/>
        <v>1</v>
      </c>
      <c r="M703" s="6" t="str">
        <f>IFNA(VLOOKUP(F703,Promocodes!A:B,2,0),"")</f>
        <v/>
      </c>
      <c r="N703" s="3" t="str">
        <f>IFNA(VLOOKUP(M703,Promocodes!G:H,2,0),"")</f>
        <v/>
      </c>
      <c r="O703" s="3" t="str">
        <f>IFNA(VLOOKUP(D703,Price!$E$2:$F$4,2,0),"")</f>
        <v/>
      </c>
      <c r="P703" s="7" t="str">
        <f t="shared" si="4"/>
        <v>без промо</v>
      </c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ht="15.75" customHeight="1">
      <c r="A704" s="3">
        <v>115.0</v>
      </c>
      <c r="B704" s="1" t="s">
        <v>16</v>
      </c>
      <c r="C704" s="1" t="s">
        <v>22</v>
      </c>
      <c r="D704" s="1" t="s">
        <v>23</v>
      </c>
      <c r="E704" s="2">
        <v>44201.0</v>
      </c>
      <c r="F704" s="3"/>
      <c r="G704" s="5">
        <v>5500.0</v>
      </c>
      <c r="H704" s="3" t="str">
        <f>IFNA(VLOOKUP(F704,Promocodes!A:E,4,0),"")</f>
        <v/>
      </c>
      <c r="I704" s="3"/>
      <c r="J704" s="5">
        <f t="shared" si="2"/>
        <v>5500</v>
      </c>
      <c r="K704" s="3" t="str">
        <f>IFNA(VLOOKUP(D704,Price!$A$2:$C$18,3,0),"")</f>
        <v>услуга</v>
      </c>
      <c r="L704" s="6">
        <f t="shared" si="3"/>
        <v>1</v>
      </c>
      <c r="M704" s="6" t="str">
        <f>IFNA(VLOOKUP(F704,Promocodes!A:B,2,0),"")</f>
        <v/>
      </c>
      <c r="N704" s="3" t="str">
        <f>IFNA(VLOOKUP(M704,Promocodes!G:H,2,0),"")</f>
        <v/>
      </c>
      <c r="O704" s="3" t="str">
        <f>IFNA(VLOOKUP(D704,Price!$E$2:$F$4,2,0),"")</f>
        <v/>
      </c>
      <c r="P704" s="7" t="str">
        <f t="shared" si="4"/>
        <v>без промо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ht="15.75" customHeight="1">
      <c r="A705" s="3">
        <v>116.0</v>
      </c>
      <c r="B705" s="1" t="s">
        <v>16</v>
      </c>
      <c r="C705" s="1" t="s">
        <v>22</v>
      </c>
      <c r="D705" s="1" t="s">
        <v>24</v>
      </c>
      <c r="E705" s="2">
        <v>44201.0</v>
      </c>
      <c r="F705" s="3"/>
      <c r="G705" s="5">
        <v>4500.0</v>
      </c>
      <c r="H705" s="3" t="str">
        <f>IFNA(VLOOKUP(F705,Promocodes!A:E,4,0),"")</f>
        <v/>
      </c>
      <c r="I705" s="3"/>
      <c r="J705" s="5">
        <f t="shared" si="2"/>
        <v>4500</v>
      </c>
      <c r="K705" s="3" t="str">
        <f>IFNA(VLOOKUP(D705,Price!$A$2:$C$18,3,0),"")</f>
        <v>услуга</v>
      </c>
      <c r="L705" s="6">
        <f t="shared" si="3"/>
        <v>1</v>
      </c>
      <c r="M705" s="6" t="str">
        <f>IFNA(VLOOKUP(F705,Promocodes!A:B,2,0),"")</f>
        <v/>
      </c>
      <c r="N705" s="3" t="str">
        <f>IFNA(VLOOKUP(M705,Promocodes!G:H,2,0),"")</f>
        <v/>
      </c>
      <c r="O705" s="3" t="str">
        <f>IFNA(VLOOKUP(D705,Price!$E$2:$F$4,2,0),"")</f>
        <v/>
      </c>
      <c r="P705" s="7" t="str">
        <f t="shared" si="4"/>
        <v>без промо</v>
      </c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ht="15.75" customHeight="1">
      <c r="A706" s="3">
        <v>117.0</v>
      </c>
      <c r="B706" s="1" t="s">
        <v>139</v>
      </c>
      <c r="C706" s="1" t="s">
        <v>17</v>
      </c>
      <c r="D706" s="1" t="s">
        <v>141</v>
      </c>
      <c r="E706" s="2">
        <v>44201.0</v>
      </c>
      <c r="F706" s="3"/>
      <c r="G706" s="5">
        <v>300.0</v>
      </c>
      <c r="H706" s="3" t="str">
        <f>IFNA(VLOOKUP(F706,Promocodes!A:E,4,0),"")</f>
        <v/>
      </c>
      <c r="I706" s="3"/>
      <c r="J706" s="5">
        <f t="shared" si="2"/>
        <v>300</v>
      </c>
      <c r="K706" s="3" t="str">
        <f>IFNA(VLOOKUP(D706,Price!$A$2:$C$18,3,0),"")</f>
        <v/>
      </c>
      <c r="L706" s="6">
        <f t="shared" si="3"/>
        <v>1</v>
      </c>
      <c r="M706" s="6" t="str">
        <f>IFNA(VLOOKUP(F706,Promocodes!A:B,2,0),"")</f>
        <v/>
      </c>
      <c r="N706" s="3" t="str">
        <f>IFNA(VLOOKUP(M706,Promocodes!G:H,2,0),"")</f>
        <v/>
      </c>
      <c r="O706" s="3" t="str">
        <f>IFNA(VLOOKUP(D706,Price!$E$2:$F$4,2,0),"")</f>
        <v/>
      </c>
      <c r="P706" s="7" t="str">
        <f t="shared" si="4"/>
        <v/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ht="15.75" customHeight="1">
      <c r="A707" s="3">
        <v>118.0</v>
      </c>
      <c r="B707" s="1" t="s">
        <v>139</v>
      </c>
      <c r="C707" s="1" t="s">
        <v>17</v>
      </c>
      <c r="D707" s="1" t="s">
        <v>141</v>
      </c>
      <c r="E707" s="2">
        <v>44201.0</v>
      </c>
      <c r="F707" s="3"/>
      <c r="G707" s="5">
        <v>300.0</v>
      </c>
      <c r="H707" s="3" t="str">
        <f>IFNA(VLOOKUP(F707,Promocodes!A:E,4,0),"")</f>
        <v/>
      </c>
      <c r="I707" s="3"/>
      <c r="J707" s="5">
        <f t="shared" si="2"/>
        <v>300</v>
      </c>
      <c r="K707" s="3" t="str">
        <f>IFNA(VLOOKUP(D707,Price!$A$2:$C$18,3,0),"")</f>
        <v/>
      </c>
      <c r="L707" s="6">
        <f t="shared" si="3"/>
        <v>1</v>
      </c>
      <c r="M707" s="6" t="str">
        <f>IFNA(VLOOKUP(F707,Promocodes!A:B,2,0),"")</f>
        <v/>
      </c>
      <c r="N707" s="3" t="str">
        <f>IFNA(VLOOKUP(M707,Promocodes!G:H,2,0),"")</f>
        <v/>
      </c>
      <c r="O707" s="3" t="str">
        <f>IFNA(VLOOKUP(D707,Price!$E$2:$F$4,2,0),"")</f>
        <v/>
      </c>
      <c r="P707" s="7" t="str">
        <f t="shared" si="4"/>
        <v/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ht="15.75" customHeight="1">
      <c r="A708" s="3">
        <v>119.0</v>
      </c>
      <c r="B708" s="1" t="s">
        <v>16</v>
      </c>
      <c r="C708" s="1" t="s">
        <v>17</v>
      </c>
      <c r="D708" s="1" t="s">
        <v>24</v>
      </c>
      <c r="E708" s="2">
        <v>44201.0</v>
      </c>
      <c r="F708" s="3"/>
      <c r="G708" s="5">
        <v>4500.0</v>
      </c>
      <c r="H708" s="3" t="str">
        <f>IFNA(VLOOKUP(F708,Promocodes!A:E,4,0),"")</f>
        <v/>
      </c>
      <c r="I708" s="3"/>
      <c r="J708" s="5">
        <f t="shared" si="2"/>
        <v>4500</v>
      </c>
      <c r="K708" s="3" t="str">
        <f>IFNA(VLOOKUP(D708,Price!$A$2:$C$18,3,0),"")</f>
        <v>услуга</v>
      </c>
      <c r="L708" s="6">
        <f t="shared" si="3"/>
        <v>1</v>
      </c>
      <c r="M708" s="6" t="str">
        <f>IFNA(VLOOKUP(F708,Promocodes!A:B,2,0),"")</f>
        <v/>
      </c>
      <c r="N708" s="3" t="str">
        <f>IFNA(VLOOKUP(M708,Promocodes!G:H,2,0),"")</f>
        <v/>
      </c>
      <c r="O708" s="3" t="str">
        <f>IFNA(VLOOKUP(D708,Price!$E$2:$F$4,2,0),"")</f>
        <v/>
      </c>
      <c r="P708" s="7" t="str">
        <f t="shared" si="4"/>
        <v>без промо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ht="15.75" customHeight="1">
      <c r="A709" s="3">
        <v>120.0</v>
      </c>
      <c r="B709" s="1" t="s">
        <v>16</v>
      </c>
      <c r="C709" s="1" t="s">
        <v>17</v>
      </c>
      <c r="D709" s="1" t="s">
        <v>21</v>
      </c>
      <c r="E709" s="2">
        <v>44201.0</v>
      </c>
      <c r="F709" s="3"/>
      <c r="G709" s="5">
        <v>3500.0</v>
      </c>
      <c r="H709" s="3" t="str">
        <f>IFNA(VLOOKUP(F709,Promocodes!A:E,4,0),"")</f>
        <v/>
      </c>
      <c r="I709" s="3"/>
      <c r="J709" s="5">
        <f t="shared" si="2"/>
        <v>3500</v>
      </c>
      <c r="K709" s="3" t="str">
        <f>IFNA(VLOOKUP(D709,Price!$A$2:$C$18,3,0),"")</f>
        <v>услуга</v>
      </c>
      <c r="L709" s="6">
        <f t="shared" si="3"/>
        <v>1</v>
      </c>
      <c r="M709" s="6" t="str">
        <f>IFNA(VLOOKUP(F709,Promocodes!A:B,2,0),"")</f>
        <v/>
      </c>
      <c r="N709" s="3" t="str">
        <f>IFNA(VLOOKUP(M709,Promocodes!G:H,2,0),"")</f>
        <v/>
      </c>
      <c r="O709" s="3" t="str">
        <f>IFNA(VLOOKUP(D709,Price!$E$2:$F$4,2,0),"")</f>
        <v/>
      </c>
      <c r="P709" s="7" t="str">
        <f t="shared" si="4"/>
        <v>без промо</v>
      </c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ht="15.75" customHeight="1">
      <c r="A710" s="3">
        <v>121.0</v>
      </c>
      <c r="B710" s="1" t="s">
        <v>16</v>
      </c>
      <c r="C710" s="1" t="s">
        <v>17</v>
      </c>
      <c r="D710" s="1" t="s">
        <v>24</v>
      </c>
      <c r="E710" s="2">
        <v>44201.0</v>
      </c>
      <c r="F710" s="3"/>
      <c r="G710" s="5">
        <v>4500.0</v>
      </c>
      <c r="H710" s="3" t="str">
        <f>IFNA(VLOOKUP(F710,Promocodes!A:E,4,0),"")</f>
        <v/>
      </c>
      <c r="I710" s="3"/>
      <c r="J710" s="5">
        <f t="shared" si="2"/>
        <v>4500</v>
      </c>
      <c r="K710" s="3" t="str">
        <f>IFNA(VLOOKUP(D710,Price!$A$2:$C$18,3,0),"")</f>
        <v>услуга</v>
      </c>
      <c r="L710" s="6">
        <f t="shared" si="3"/>
        <v>1</v>
      </c>
      <c r="M710" s="6" t="str">
        <f>IFNA(VLOOKUP(F710,Promocodes!A:B,2,0),"")</f>
        <v/>
      </c>
      <c r="N710" s="3" t="str">
        <f>IFNA(VLOOKUP(M710,Promocodes!G:H,2,0),"")</f>
        <v/>
      </c>
      <c r="O710" s="3" t="str">
        <f>IFNA(VLOOKUP(D710,Price!$E$2:$F$4,2,0),"")</f>
        <v/>
      </c>
      <c r="P710" s="7" t="str">
        <f t="shared" si="4"/>
        <v>без промо</v>
      </c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ht="15.75" customHeight="1">
      <c r="A711" s="3">
        <v>122.0</v>
      </c>
      <c r="B711" s="1" t="s">
        <v>16</v>
      </c>
      <c r="C711" s="1" t="s">
        <v>22</v>
      </c>
      <c r="D711" s="1" t="s">
        <v>24</v>
      </c>
      <c r="E711" s="2">
        <v>44201.0</v>
      </c>
      <c r="F711" s="3"/>
      <c r="G711" s="5">
        <v>4500.0</v>
      </c>
      <c r="H711" s="3" t="str">
        <f>IFNA(VLOOKUP(F711,Promocodes!A:E,4,0),"")</f>
        <v/>
      </c>
      <c r="I711" s="3"/>
      <c r="J711" s="5">
        <f t="shared" si="2"/>
        <v>4500</v>
      </c>
      <c r="K711" s="3" t="str">
        <f>IFNA(VLOOKUP(D711,Price!$A$2:$C$18,3,0),"")</f>
        <v>услуга</v>
      </c>
      <c r="L711" s="6">
        <f t="shared" si="3"/>
        <v>1</v>
      </c>
      <c r="M711" s="6" t="str">
        <f>IFNA(VLOOKUP(F711,Promocodes!A:B,2,0),"")</f>
        <v/>
      </c>
      <c r="N711" s="3" t="str">
        <f>IFNA(VLOOKUP(M711,Promocodes!G:H,2,0),"")</f>
        <v/>
      </c>
      <c r="O711" s="3" t="str">
        <f>IFNA(VLOOKUP(D711,Price!$E$2:$F$4,2,0),"")</f>
        <v/>
      </c>
      <c r="P711" s="7" t="str">
        <f t="shared" si="4"/>
        <v>без промо</v>
      </c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ht="15.75" customHeight="1">
      <c r="A712" s="3">
        <v>123.0</v>
      </c>
      <c r="B712" s="1" t="s">
        <v>16</v>
      </c>
      <c r="C712" s="1" t="s">
        <v>22</v>
      </c>
      <c r="D712" s="1" t="s">
        <v>20</v>
      </c>
      <c r="E712" s="2">
        <v>44201.0</v>
      </c>
      <c r="F712" s="3"/>
      <c r="G712" s="5">
        <v>500.0</v>
      </c>
      <c r="H712" s="3" t="str">
        <f>IFNA(VLOOKUP(F712,Promocodes!A:E,4,0),"")</f>
        <v/>
      </c>
      <c r="I712" s="3"/>
      <c r="J712" s="5">
        <f t="shared" si="2"/>
        <v>500</v>
      </c>
      <c r="K712" s="3" t="str">
        <f>IFNA(VLOOKUP(D712,Price!$A$2:$C$18,3,0),"")</f>
        <v>товар</v>
      </c>
      <c r="L712" s="6">
        <f t="shared" si="3"/>
        <v>1</v>
      </c>
      <c r="M712" s="6" t="str">
        <f>IFNA(VLOOKUP(F712,Promocodes!A:B,2,0),"")</f>
        <v/>
      </c>
      <c r="N712" s="3" t="str">
        <f>IFNA(VLOOKUP(M712,Promocodes!G:H,2,0),"")</f>
        <v/>
      </c>
      <c r="O712" s="3">
        <f>IFNA(VLOOKUP(D712,Price!$E$2:$F$4,2,0),"")</f>
        <v>250</v>
      </c>
      <c r="P712" s="7" t="str">
        <f t="shared" si="4"/>
        <v>без промо</v>
      </c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ht="15.75" customHeight="1">
      <c r="A713" s="3">
        <v>124.0</v>
      </c>
      <c r="B713" s="1" t="s">
        <v>16</v>
      </c>
      <c r="C713" s="1" t="s">
        <v>17</v>
      </c>
      <c r="D713" s="1" t="s">
        <v>24</v>
      </c>
      <c r="E713" s="2">
        <v>44201.0</v>
      </c>
      <c r="F713" s="3"/>
      <c r="G713" s="5">
        <v>4500.0</v>
      </c>
      <c r="H713" s="3" t="str">
        <f>IFNA(VLOOKUP(F713,Promocodes!A:E,4,0),"")</f>
        <v/>
      </c>
      <c r="I713" s="3"/>
      <c r="J713" s="5">
        <f t="shared" si="2"/>
        <v>4500</v>
      </c>
      <c r="K713" s="3" t="str">
        <f>IFNA(VLOOKUP(D713,Price!$A$2:$C$18,3,0),"")</f>
        <v>услуга</v>
      </c>
      <c r="L713" s="6">
        <f t="shared" si="3"/>
        <v>1</v>
      </c>
      <c r="M713" s="6" t="str">
        <f>IFNA(VLOOKUP(F713,Promocodes!A:B,2,0),"")</f>
        <v/>
      </c>
      <c r="N713" s="3" t="str">
        <f>IFNA(VLOOKUP(M713,Promocodes!G:H,2,0),"")</f>
        <v/>
      </c>
      <c r="O713" s="3" t="str">
        <f>IFNA(VLOOKUP(D713,Price!$E$2:$F$4,2,0),"")</f>
        <v/>
      </c>
      <c r="P713" s="7" t="str">
        <f t="shared" si="4"/>
        <v>без промо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ht="15.75" customHeight="1">
      <c r="A714" s="3">
        <v>125.0</v>
      </c>
      <c r="B714" s="1" t="s">
        <v>139</v>
      </c>
      <c r="C714" s="1" t="s">
        <v>22</v>
      </c>
      <c r="D714" s="1" t="s">
        <v>143</v>
      </c>
      <c r="E714" s="2">
        <v>44201.0</v>
      </c>
      <c r="F714" s="3"/>
      <c r="G714" s="5">
        <v>500.0</v>
      </c>
      <c r="H714" s="3" t="str">
        <f>IFNA(VLOOKUP(F714,Promocodes!A:E,4,0),"")</f>
        <v/>
      </c>
      <c r="I714" s="3"/>
      <c r="J714" s="5">
        <f t="shared" si="2"/>
        <v>500</v>
      </c>
      <c r="K714" s="3" t="str">
        <f>IFNA(VLOOKUP(D714,Price!$A$2:$C$18,3,0),"")</f>
        <v/>
      </c>
      <c r="L714" s="6">
        <f t="shared" si="3"/>
        <v>1</v>
      </c>
      <c r="M714" s="6" t="str">
        <f>IFNA(VLOOKUP(F714,Promocodes!A:B,2,0),"")</f>
        <v/>
      </c>
      <c r="N714" s="3" t="str">
        <f>IFNA(VLOOKUP(M714,Promocodes!G:H,2,0),"")</f>
        <v/>
      </c>
      <c r="O714" s="3" t="str">
        <f>IFNA(VLOOKUP(D714,Price!$E$2:$F$4,2,0),"")</f>
        <v/>
      </c>
      <c r="P714" s="7" t="str">
        <f t="shared" si="4"/>
        <v/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ht="15.75" customHeight="1">
      <c r="A715" s="3">
        <v>126.0</v>
      </c>
      <c r="B715" s="1" t="s">
        <v>16</v>
      </c>
      <c r="C715" s="1" t="s">
        <v>17</v>
      </c>
      <c r="D715" s="1" t="s">
        <v>25</v>
      </c>
      <c r="E715" s="2">
        <v>44201.0</v>
      </c>
      <c r="F715" s="3"/>
      <c r="G715" s="5">
        <v>300.0</v>
      </c>
      <c r="H715" s="3" t="str">
        <f>IFNA(VLOOKUP(F715,Promocodes!A:E,4,0),"")</f>
        <v/>
      </c>
      <c r="I715" s="3"/>
      <c r="J715" s="5">
        <f t="shared" si="2"/>
        <v>300</v>
      </c>
      <c r="K715" s="3" t="str">
        <f>IFNA(VLOOKUP(D715,Price!$A$2:$C$18,3,0),"")</f>
        <v>товар</v>
      </c>
      <c r="L715" s="6">
        <f t="shared" si="3"/>
        <v>1</v>
      </c>
      <c r="M715" s="6" t="str">
        <f>IFNA(VLOOKUP(F715,Promocodes!A:B,2,0),"")</f>
        <v/>
      </c>
      <c r="N715" s="3" t="str">
        <f>IFNA(VLOOKUP(M715,Promocodes!G:H,2,0),"")</f>
        <v/>
      </c>
      <c r="O715" s="3">
        <f>IFNA(VLOOKUP(D715,Price!$E$2:$F$4,2,0),"")</f>
        <v>150</v>
      </c>
      <c r="P715" s="7" t="str">
        <f t="shared" si="4"/>
        <v>без промо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ht="15.75" customHeight="1">
      <c r="A716" s="3">
        <v>127.0</v>
      </c>
      <c r="B716" s="1" t="s">
        <v>139</v>
      </c>
      <c r="C716" s="1" t="s">
        <v>22</v>
      </c>
      <c r="D716" s="1" t="s">
        <v>142</v>
      </c>
      <c r="E716" s="2">
        <v>44201.0</v>
      </c>
      <c r="F716" s="3"/>
      <c r="G716" s="5">
        <v>1000.0</v>
      </c>
      <c r="H716" s="3" t="str">
        <f>IFNA(VLOOKUP(F716,Promocodes!A:E,4,0),"")</f>
        <v/>
      </c>
      <c r="I716" s="3"/>
      <c r="J716" s="5">
        <f t="shared" si="2"/>
        <v>1000</v>
      </c>
      <c r="K716" s="3" t="str">
        <f>IFNA(VLOOKUP(D716,Price!$A$2:$C$18,3,0),"")</f>
        <v/>
      </c>
      <c r="L716" s="6">
        <f t="shared" si="3"/>
        <v>1</v>
      </c>
      <c r="M716" s="6" t="str">
        <f>IFNA(VLOOKUP(F716,Promocodes!A:B,2,0),"")</f>
        <v/>
      </c>
      <c r="N716" s="3" t="str">
        <f>IFNA(VLOOKUP(M716,Promocodes!G:H,2,0),"")</f>
        <v/>
      </c>
      <c r="O716" s="3" t="str">
        <f>IFNA(VLOOKUP(D716,Price!$E$2:$F$4,2,0),"")</f>
        <v/>
      </c>
      <c r="P716" s="7" t="str">
        <f t="shared" si="4"/>
        <v/>
      </c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ht="15.75" customHeight="1">
      <c r="A717" s="3">
        <v>128.0</v>
      </c>
      <c r="B717" s="1" t="s">
        <v>16</v>
      </c>
      <c r="C717" s="1" t="s">
        <v>17</v>
      </c>
      <c r="D717" s="1" t="s">
        <v>20</v>
      </c>
      <c r="E717" s="2">
        <v>44201.0</v>
      </c>
      <c r="F717" s="3"/>
      <c r="G717" s="5">
        <v>500.0</v>
      </c>
      <c r="H717" s="3" t="str">
        <f>IFNA(VLOOKUP(F717,Promocodes!A:E,4,0),"")</f>
        <v/>
      </c>
      <c r="I717" s="3"/>
      <c r="J717" s="5">
        <f t="shared" si="2"/>
        <v>500</v>
      </c>
      <c r="K717" s="3" t="str">
        <f>IFNA(VLOOKUP(D717,Price!$A$2:$C$18,3,0),"")</f>
        <v>товар</v>
      </c>
      <c r="L717" s="6">
        <f t="shared" si="3"/>
        <v>1</v>
      </c>
      <c r="M717" s="6" t="str">
        <f>IFNA(VLOOKUP(F717,Promocodes!A:B,2,0),"")</f>
        <v/>
      </c>
      <c r="N717" s="3" t="str">
        <f>IFNA(VLOOKUP(M717,Promocodes!G:H,2,0),"")</f>
        <v/>
      </c>
      <c r="O717" s="3">
        <f>IFNA(VLOOKUP(D717,Price!$E$2:$F$4,2,0),"")</f>
        <v>250</v>
      </c>
      <c r="P717" s="7" t="str">
        <f t="shared" si="4"/>
        <v>без промо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ht="15.75" customHeight="1">
      <c r="A718" s="3">
        <v>129.0</v>
      </c>
      <c r="B718" s="1" t="s">
        <v>16</v>
      </c>
      <c r="C718" s="1" t="s">
        <v>17</v>
      </c>
      <c r="D718" s="1" t="s">
        <v>21</v>
      </c>
      <c r="E718" s="2">
        <v>44201.0</v>
      </c>
      <c r="F718" s="3"/>
      <c r="G718" s="5">
        <v>3500.0</v>
      </c>
      <c r="H718" s="3" t="str">
        <f>IFNA(VLOOKUP(F718,Promocodes!A:E,4,0),"")</f>
        <v/>
      </c>
      <c r="I718" s="3"/>
      <c r="J718" s="5">
        <f t="shared" si="2"/>
        <v>3500</v>
      </c>
      <c r="K718" s="3" t="str">
        <f>IFNA(VLOOKUP(D718,Price!$A$2:$C$18,3,0),"")</f>
        <v>услуга</v>
      </c>
      <c r="L718" s="6">
        <f t="shared" si="3"/>
        <v>1</v>
      </c>
      <c r="M718" s="6" t="str">
        <f>IFNA(VLOOKUP(F718,Promocodes!A:B,2,0),"")</f>
        <v/>
      </c>
      <c r="N718" s="3" t="str">
        <f>IFNA(VLOOKUP(M718,Promocodes!G:H,2,0),"")</f>
        <v/>
      </c>
      <c r="O718" s="3" t="str">
        <f>IFNA(VLOOKUP(D718,Price!$E$2:$F$4,2,0),"")</f>
        <v/>
      </c>
      <c r="P718" s="7" t="str">
        <f t="shared" si="4"/>
        <v>без промо</v>
      </c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ht="15.75" customHeight="1">
      <c r="A719" s="3">
        <v>130.0</v>
      </c>
      <c r="B719" s="1" t="s">
        <v>16</v>
      </c>
      <c r="C719" s="1" t="s">
        <v>17</v>
      </c>
      <c r="D719" s="1" t="s">
        <v>21</v>
      </c>
      <c r="E719" s="2">
        <v>44201.0</v>
      </c>
      <c r="F719" s="3"/>
      <c r="G719" s="5">
        <v>3500.0</v>
      </c>
      <c r="H719" s="3" t="str">
        <f>IFNA(VLOOKUP(F719,Promocodes!A:E,4,0),"")</f>
        <v/>
      </c>
      <c r="I719" s="3"/>
      <c r="J719" s="5">
        <f t="shared" si="2"/>
        <v>3500</v>
      </c>
      <c r="K719" s="3" t="str">
        <f>IFNA(VLOOKUP(D719,Price!$A$2:$C$18,3,0),"")</f>
        <v>услуга</v>
      </c>
      <c r="L719" s="6">
        <f t="shared" si="3"/>
        <v>1</v>
      </c>
      <c r="M719" s="6" t="str">
        <f>IFNA(VLOOKUP(F719,Promocodes!A:B,2,0),"")</f>
        <v/>
      </c>
      <c r="N719" s="3" t="str">
        <f>IFNA(VLOOKUP(M719,Promocodes!G:H,2,0),"")</f>
        <v/>
      </c>
      <c r="O719" s="3" t="str">
        <f>IFNA(VLOOKUP(D719,Price!$E$2:$F$4,2,0),"")</f>
        <v/>
      </c>
      <c r="P719" s="7" t="str">
        <f t="shared" si="4"/>
        <v>без промо</v>
      </c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ht="15.75" customHeight="1">
      <c r="A720" s="3">
        <v>131.0</v>
      </c>
      <c r="B720" s="1" t="s">
        <v>139</v>
      </c>
      <c r="C720" s="1" t="s">
        <v>17</v>
      </c>
      <c r="D720" s="1" t="s">
        <v>142</v>
      </c>
      <c r="E720" s="2">
        <v>44201.0</v>
      </c>
      <c r="F720" s="3"/>
      <c r="G720" s="5">
        <v>1000.0</v>
      </c>
      <c r="H720" s="3" t="str">
        <f>IFNA(VLOOKUP(F720,Promocodes!A:E,4,0),"")</f>
        <v/>
      </c>
      <c r="I720" s="3"/>
      <c r="J720" s="5">
        <f t="shared" si="2"/>
        <v>1000</v>
      </c>
      <c r="K720" s="3" t="str">
        <f>IFNA(VLOOKUP(D720,Price!$A$2:$C$18,3,0),"")</f>
        <v/>
      </c>
      <c r="L720" s="6">
        <f t="shared" si="3"/>
        <v>1</v>
      </c>
      <c r="M720" s="6" t="str">
        <f>IFNA(VLOOKUP(F720,Promocodes!A:B,2,0),"")</f>
        <v/>
      </c>
      <c r="N720" s="3" t="str">
        <f>IFNA(VLOOKUP(M720,Promocodes!G:H,2,0),"")</f>
        <v/>
      </c>
      <c r="O720" s="3" t="str">
        <f>IFNA(VLOOKUP(D720,Price!$E$2:$F$4,2,0),"")</f>
        <v/>
      </c>
      <c r="P720" s="7" t="str">
        <f t="shared" si="4"/>
        <v/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ht="15.75" customHeight="1">
      <c r="A721" s="3">
        <v>132.0</v>
      </c>
      <c r="B721" s="1" t="s">
        <v>139</v>
      </c>
      <c r="C721" s="1" t="s">
        <v>17</v>
      </c>
      <c r="D721" s="1" t="s">
        <v>141</v>
      </c>
      <c r="E721" s="2">
        <v>44201.0</v>
      </c>
      <c r="F721" s="3"/>
      <c r="G721" s="5">
        <v>300.0</v>
      </c>
      <c r="H721" s="3" t="str">
        <f>IFNA(VLOOKUP(F721,Promocodes!A:E,4,0),"")</f>
        <v/>
      </c>
      <c r="I721" s="3"/>
      <c r="J721" s="5">
        <f t="shared" si="2"/>
        <v>300</v>
      </c>
      <c r="K721" s="3" t="str">
        <f>IFNA(VLOOKUP(D721,Price!$A$2:$C$18,3,0),"")</f>
        <v/>
      </c>
      <c r="L721" s="6">
        <f t="shared" si="3"/>
        <v>1</v>
      </c>
      <c r="M721" s="6" t="str">
        <f>IFNA(VLOOKUP(F721,Promocodes!A:B,2,0),"")</f>
        <v/>
      </c>
      <c r="N721" s="3" t="str">
        <f>IFNA(VLOOKUP(M721,Promocodes!G:H,2,0),"")</f>
        <v/>
      </c>
      <c r="O721" s="3" t="str">
        <f>IFNA(VLOOKUP(D721,Price!$E$2:$F$4,2,0),"")</f>
        <v/>
      </c>
      <c r="P721" s="7" t="str">
        <f t="shared" si="4"/>
        <v/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ht="15.75" customHeight="1">
      <c r="A722" s="3">
        <v>133.0</v>
      </c>
      <c r="B722" s="1" t="s">
        <v>139</v>
      </c>
      <c r="C722" s="1" t="s">
        <v>17</v>
      </c>
      <c r="D722" s="1" t="s">
        <v>143</v>
      </c>
      <c r="E722" s="2">
        <v>44201.0</v>
      </c>
      <c r="F722" s="3"/>
      <c r="G722" s="5">
        <v>500.0</v>
      </c>
      <c r="H722" s="3" t="str">
        <f>IFNA(VLOOKUP(F722,Promocodes!A:E,4,0),"")</f>
        <v/>
      </c>
      <c r="I722" s="3"/>
      <c r="J722" s="5">
        <f t="shared" si="2"/>
        <v>500</v>
      </c>
      <c r="K722" s="3" t="str">
        <f>IFNA(VLOOKUP(D722,Price!$A$2:$C$18,3,0),"")</f>
        <v/>
      </c>
      <c r="L722" s="6">
        <f t="shared" si="3"/>
        <v>1</v>
      </c>
      <c r="M722" s="6" t="str">
        <f>IFNA(VLOOKUP(F722,Promocodes!A:B,2,0),"")</f>
        <v/>
      </c>
      <c r="N722" s="3" t="str">
        <f>IFNA(VLOOKUP(M722,Promocodes!G:H,2,0),"")</f>
        <v/>
      </c>
      <c r="O722" s="3" t="str">
        <f>IFNA(VLOOKUP(D722,Price!$E$2:$F$4,2,0),"")</f>
        <v/>
      </c>
      <c r="P722" s="7" t="str">
        <f t="shared" si="4"/>
        <v/>
      </c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ht="15.75" customHeight="1">
      <c r="A723" s="3">
        <v>134.0</v>
      </c>
      <c r="B723" s="1" t="s">
        <v>16</v>
      </c>
      <c r="C723" s="1" t="s">
        <v>17</v>
      </c>
      <c r="D723" s="1" t="s">
        <v>21</v>
      </c>
      <c r="E723" s="2">
        <v>44201.0</v>
      </c>
      <c r="F723" s="3"/>
      <c r="G723" s="5">
        <v>3500.0</v>
      </c>
      <c r="H723" s="3" t="str">
        <f>IFNA(VLOOKUP(F723,Promocodes!A:E,4,0),"")</f>
        <v/>
      </c>
      <c r="I723" s="3"/>
      <c r="J723" s="5">
        <f t="shared" si="2"/>
        <v>3500</v>
      </c>
      <c r="K723" s="3" t="str">
        <f>IFNA(VLOOKUP(D723,Price!$A$2:$C$18,3,0),"")</f>
        <v>услуга</v>
      </c>
      <c r="L723" s="6">
        <f t="shared" si="3"/>
        <v>1</v>
      </c>
      <c r="M723" s="6" t="str">
        <f>IFNA(VLOOKUP(F723,Promocodes!A:B,2,0),"")</f>
        <v/>
      </c>
      <c r="N723" s="3" t="str">
        <f>IFNA(VLOOKUP(M723,Promocodes!G:H,2,0),"")</f>
        <v/>
      </c>
      <c r="O723" s="3" t="str">
        <f>IFNA(VLOOKUP(D723,Price!$E$2:$F$4,2,0),"")</f>
        <v/>
      </c>
      <c r="P723" s="7" t="str">
        <f t="shared" si="4"/>
        <v>без промо</v>
      </c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ht="15.75" customHeight="1">
      <c r="A724" s="3">
        <v>135.0</v>
      </c>
      <c r="B724" s="1" t="s">
        <v>16</v>
      </c>
      <c r="C724" s="1" t="s">
        <v>17</v>
      </c>
      <c r="D724" s="1" t="s">
        <v>24</v>
      </c>
      <c r="E724" s="2">
        <v>44201.0</v>
      </c>
      <c r="F724" s="3"/>
      <c r="G724" s="5">
        <v>4500.0</v>
      </c>
      <c r="H724" s="3" t="str">
        <f>IFNA(VLOOKUP(F724,Promocodes!A:E,4,0),"")</f>
        <v/>
      </c>
      <c r="I724" s="3"/>
      <c r="J724" s="5">
        <f t="shared" si="2"/>
        <v>4500</v>
      </c>
      <c r="K724" s="3" t="str">
        <f>IFNA(VLOOKUP(D724,Price!$A$2:$C$18,3,0),"")</f>
        <v>услуга</v>
      </c>
      <c r="L724" s="6">
        <f t="shared" si="3"/>
        <v>1</v>
      </c>
      <c r="M724" s="6" t="str">
        <f>IFNA(VLOOKUP(F724,Promocodes!A:B,2,0),"")</f>
        <v/>
      </c>
      <c r="N724" s="3" t="str">
        <f>IFNA(VLOOKUP(M724,Promocodes!G:H,2,0),"")</f>
        <v/>
      </c>
      <c r="O724" s="3" t="str">
        <f>IFNA(VLOOKUP(D724,Price!$E$2:$F$4,2,0),"")</f>
        <v/>
      </c>
      <c r="P724" s="7" t="str">
        <f t="shared" si="4"/>
        <v>без промо</v>
      </c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ht="15.75" customHeight="1">
      <c r="A725" s="3">
        <v>136.0</v>
      </c>
      <c r="B725" s="1" t="s">
        <v>16</v>
      </c>
      <c r="C725" s="1" t="s">
        <v>22</v>
      </c>
      <c r="D725" s="1" t="s">
        <v>20</v>
      </c>
      <c r="E725" s="2">
        <v>44201.0</v>
      </c>
      <c r="F725" s="3"/>
      <c r="G725" s="5">
        <v>500.0</v>
      </c>
      <c r="H725" s="3" t="str">
        <f>IFNA(VLOOKUP(F725,Promocodes!A:E,4,0),"")</f>
        <v/>
      </c>
      <c r="I725" s="3"/>
      <c r="J725" s="5">
        <f t="shared" si="2"/>
        <v>500</v>
      </c>
      <c r="K725" s="3" t="str">
        <f>IFNA(VLOOKUP(D725,Price!$A$2:$C$18,3,0),"")</f>
        <v>товар</v>
      </c>
      <c r="L725" s="6">
        <f t="shared" si="3"/>
        <v>1</v>
      </c>
      <c r="M725" s="6" t="str">
        <f>IFNA(VLOOKUP(F725,Promocodes!A:B,2,0),"")</f>
        <v/>
      </c>
      <c r="N725" s="3" t="str">
        <f>IFNA(VLOOKUP(M725,Promocodes!G:H,2,0),"")</f>
        <v/>
      </c>
      <c r="O725" s="3">
        <f>IFNA(VLOOKUP(D725,Price!$E$2:$F$4,2,0),"")</f>
        <v>250</v>
      </c>
      <c r="P725" s="7" t="str">
        <f t="shared" si="4"/>
        <v>без промо</v>
      </c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ht="15.75" customHeight="1">
      <c r="A726" s="3">
        <v>137.0</v>
      </c>
      <c r="B726" s="1" t="s">
        <v>16</v>
      </c>
      <c r="C726" s="1" t="s">
        <v>17</v>
      </c>
      <c r="D726" s="1" t="s">
        <v>24</v>
      </c>
      <c r="E726" s="2">
        <v>44201.0</v>
      </c>
      <c r="F726" s="3"/>
      <c r="G726" s="5">
        <v>4500.0</v>
      </c>
      <c r="H726" s="3" t="str">
        <f>IFNA(VLOOKUP(F726,Promocodes!A:E,4,0),"")</f>
        <v/>
      </c>
      <c r="I726" s="3"/>
      <c r="J726" s="5">
        <f t="shared" si="2"/>
        <v>4500</v>
      </c>
      <c r="K726" s="3" t="str">
        <f>IFNA(VLOOKUP(D726,Price!$A$2:$C$18,3,0),"")</f>
        <v>услуга</v>
      </c>
      <c r="L726" s="6">
        <f t="shared" si="3"/>
        <v>1</v>
      </c>
      <c r="M726" s="6" t="str">
        <f>IFNA(VLOOKUP(F726,Promocodes!A:B,2,0),"")</f>
        <v/>
      </c>
      <c r="N726" s="3" t="str">
        <f>IFNA(VLOOKUP(M726,Promocodes!G:H,2,0),"")</f>
        <v/>
      </c>
      <c r="O726" s="3" t="str">
        <f>IFNA(VLOOKUP(D726,Price!$E$2:$F$4,2,0),"")</f>
        <v/>
      </c>
      <c r="P726" s="7" t="str">
        <f t="shared" si="4"/>
        <v>без промо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ht="15.75" customHeight="1">
      <c r="A727" s="3">
        <v>138.0</v>
      </c>
      <c r="B727" s="1" t="s">
        <v>16</v>
      </c>
      <c r="C727" s="1" t="s">
        <v>17</v>
      </c>
      <c r="D727" s="1" t="s">
        <v>24</v>
      </c>
      <c r="E727" s="2">
        <v>44201.0</v>
      </c>
      <c r="F727" s="3"/>
      <c r="G727" s="5">
        <v>4500.0</v>
      </c>
      <c r="H727" s="3" t="str">
        <f>IFNA(VLOOKUP(F727,Promocodes!A:E,4,0),"")</f>
        <v/>
      </c>
      <c r="I727" s="3"/>
      <c r="J727" s="5">
        <f t="shared" si="2"/>
        <v>4500</v>
      </c>
      <c r="K727" s="3" t="str">
        <f>IFNA(VLOOKUP(D727,Price!$A$2:$C$18,3,0),"")</f>
        <v>услуга</v>
      </c>
      <c r="L727" s="6">
        <f t="shared" si="3"/>
        <v>1</v>
      </c>
      <c r="M727" s="6" t="str">
        <f>IFNA(VLOOKUP(F727,Promocodes!A:B,2,0),"")</f>
        <v/>
      </c>
      <c r="N727" s="3" t="str">
        <f>IFNA(VLOOKUP(M727,Promocodes!G:H,2,0),"")</f>
        <v/>
      </c>
      <c r="O727" s="3" t="str">
        <f>IFNA(VLOOKUP(D727,Price!$E$2:$F$4,2,0),"")</f>
        <v/>
      </c>
      <c r="P727" s="7" t="str">
        <f t="shared" si="4"/>
        <v>без промо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ht="15.75" customHeight="1">
      <c r="A728" s="3">
        <v>139.0</v>
      </c>
      <c r="B728" s="1" t="s">
        <v>16</v>
      </c>
      <c r="C728" s="1" t="s">
        <v>22</v>
      </c>
      <c r="D728" s="1" t="s">
        <v>23</v>
      </c>
      <c r="E728" s="2">
        <v>44201.0</v>
      </c>
      <c r="F728" s="3"/>
      <c r="G728" s="5">
        <v>5500.0</v>
      </c>
      <c r="H728" s="3" t="str">
        <f>IFNA(VLOOKUP(F728,Promocodes!A:E,4,0),"")</f>
        <v/>
      </c>
      <c r="I728" s="3"/>
      <c r="J728" s="5">
        <f t="shared" si="2"/>
        <v>5500</v>
      </c>
      <c r="K728" s="3" t="str">
        <f>IFNA(VLOOKUP(D728,Price!$A$2:$C$18,3,0),"")</f>
        <v>услуга</v>
      </c>
      <c r="L728" s="6">
        <f t="shared" si="3"/>
        <v>1</v>
      </c>
      <c r="M728" s="6" t="str">
        <f>IFNA(VLOOKUP(F728,Promocodes!A:B,2,0),"")</f>
        <v/>
      </c>
      <c r="N728" s="3" t="str">
        <f>IFNA(VLOOKUP(M728,Promocodes!G:H,2,0),"")</f>
        <v/>
      </c>
      <c r="O728" s="3" t="str">
        <f>IFNA(VLOOKUP(D728,Price!$E$2:$F$4,2,0),"")</f>
        <v/>
      </c>
      <c r="P728" s="7" t="str">
        <f t="shared" si="4"/>
        <v>без промо</v>
      </c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ht="15.75" customHeight="1">
      <c r="A729" s="3">
        <v>140.0</v>
      </c>
      <c r="B729" s="1" t="s">
        <v>16</v>
      </c>
      <c r="C729" s="1" t="s">
        <v>22</v>
      </c>
      <c r="D729" s="1" t="s">
        <v>21</v>
      </c>
      <c r="E729" s="2">
        <v>44201.0</v>
      </c>
      <c r="F729" s="3"/>
      <c r="G729" s="5">
        <v>3500.0</v>
      </c>
      <c r="H729" s="3" t="str">
        <f>IFNA(VLOOKUP(F729,Promocodes!A:E,4,0),"")</f>
        <v/>
      </c>
      <c r="I729" s="3"/>
      <c r="J729" s="5">
        <f t="shared" si="2"/>
        <v>3500</v>
      </c>
      <c r="K729" s="3" t="str">
        <f>IFNA(VLOOKUP(D729,Price!$A$2:$C$18,3,0),"")</f>
        <v>услуга</v>
      </c>
      <c r="L729" s="6">
        <f t="shared" si="3"/>
        <v>1</v>
      </c>
      <c r="M729" s="6" t="str">
        <f>IFNA(VLOOKUP(F729,Promocodes!A:B,2,0),"")</f>
        <v/>
      </c>
      <c r="N729" s="3" t="str">
        <f>IFNA(VLOOKUP(M729,Promocodes!G:H,2,0),"")</f>
        <v/>
      </c>
      <c r="O729" s="3" t="str">
        <f>IFNA(VLOOKUP(D729,Price!$E$2:$F$4,2,0),"")</f>
        <v/>
      </c>
      <c r="P729" s="7" t="str">
        <f t="shared" si="4"/>
        <v>без промо</v>
      </c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ht="15.75" customHeight="1">
      <c r="A730" s="3">
        <v>141.0</v>
      </c>
      <c r="B730" s="1" t="s">
        <v>16</v>
      </c>
      <c r="C730" s="1" t="s">
        <v>17</v>
      </c>
      <c r="D730" s="1" t="s">
        <v>25</v>
      </c>
      <c r="E730" s="2">
        <v>44202.0</v>
      </c>
      <c r="F730" s="3"/>
      <c r="G730" s="5">
        <v>300.0</v>
      </c>
      <c r="H730" s="3" t="str">
        <f>IFNA(VLOOKUP(F730,Promocodes!A:E,4,0),"")</f>
        <v/>
      </c>
      <c r="I730" s="3"/>
      <c r="J730" s="5">
        <f t="shared" si="2"/>
        <v>300</v>
      </c>
      <c r="K730" s="3" t="str">
        <f>IFNA(VLOOKUP(D730,Price!$A$2:$C$18,3,0),"")</f>
        <v>товар</v>
      </c>
      <c r="L730" s="6">
        <f t="shared" si="3"/>
        <v>1</v>
      </c>
      <c r="M730" s="6" t="str">
        <f>IFNA(VLOOKUP(F730,Promocodes!A:B,2,0),"")</f>
        <v/>
      </c>
      <c r="N730" s="3" t="str">
        <f>IFNA(VLOOKUP(M730,Promocodes!G:H,2,0),"")</f>
        <v/>
      </c>
      <c r="O730" s="3">
        <f>IFNA(VLOOKUP(D730,Price!$E$2:$F$4,2,0),"")</f>
        <v>150</v>
      </c>
      <c r="P730" s="7" t="str">
        <f t="shared" si="4"/>
        <v>без промо</v>
      </c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ht="15.75" customHeight="1">
      <c r="A731" s="3">
        <v>143.0</v>
      </c>
      <c r="B731" s="1" t="s">
        <v>16</v>
      </c>
      <c r="C731" s="1" t="s">
        <v>17</v>
      </c>
      <c r="D731" s="1" t="s">
        <v>25</v>
      </c>
      <c r="E731" s="2">
        <v>44202.0</v>
      </c>
      <c r="F731" s="3"/>
      <c r="G731" s="5">
        <v>300.0</v>
      </c>
      <c r="H731" s="3" t="str">
        <f>IFNA(VLOOKUP(F731,Promocodes!A:E,4,0),"")</f>
        <v/>
      </c>
      <c r="I731" s="3"/>
      <c r="J731" s="5">
        <f t="shared" si="2"/>
        <v>300</v>
      </c>
      <c r="K731" s="3" t="str">
        <f>IFNA(VLOOKUP(D731,Price!$A$2:$C$18,3,0),"")</f>
        <v>товар</v>
      </c>
      <c r="L731" s="6">
        <f t="shared" si="3"/>
        <v>1</v>
      </c>
      <c r="M731" s="6" t="str">
        <f>IFNA(VLOOKUP(F731,Promocodes!A:B,2,0),"")</f>
        <v/>
      </c>
      <c r="N731" s="3" t="str">
        <f>IFNA(VLOOKUP(M731,Promocodes!G:H,2,0),"")</f>
        <v/>
      </c>
      <c r="O731" s="3">
        <f>IFNA(VLOOKUP(D731,Price!$E$2:$F$4,2,0),"")</f>
        <v>150</v>
      </c>
      <c r="P731" s="7" t="str">
        <f t="shared" si="4"/>
        <v>без промо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ht="15.75" customHeight="1">
      <c r="A732" s="3">
        <v>144.0</v>
      </c>
      <c r="B732" s="1" t="s">
        <v>16</v>
      </c>
      <c r="C732" s="1" t="s">
        <v>17</v>
      </c>
      <c r="D732" s="1" t="s">
        <v>23</v>
      </c>
      <c r="E732" s="2">
        <v>44202.0</v>
      </c>
      <c r="F732" s="3"/>
      <c r="G732" s="5">
        <v>5500.0</v>
      </c>
      <c r="H732" s="3" t="str">
        <f>IFNA(VLOOKUP(F732,Promocodes!A:E,4,0),"")</f>
        <v/>
      </c>
      <c r="I732" s="3"/>
      <c r="J732" s="5">
        <f t="shared" si="2"/>
        <v>5500</v>
      </c>
      <c r="K732" s="3" t="str">
        <f>IFNA(VLOOKUP(D732,Price!$A$2:$C$18,3,0),"")</f>
        <v>услуга</v>
      </c>
      <c r="L732" s="6">
        <f t="shared" si="3"/>
        <v>1</v>
      </c>
      <c r="M732" s="6" t="str">
        <f>IFNA(VLOOKUP(F732,Promocodes!A:B,2,0),"")</f>
        <v/>
      </c>
      <c r="N732" s="3" t="str">
        <f>IFNA(VLOOKUP(M732,Promocodes!G:H,2,0),"")</f>
        <v/>
      </c>
      <c r="O732" s="3" t="str">
        <f>IFNA(VLOOKUP(D732,Price!$E$2:$F$4,2,0),"")</f>
        <v/>
      </c>
      <c r="P732" s="7" t="str">
        <f t="shared" si="4"/>
        <v>без промо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ht="15.75" customHeight="1">
      <c r="A733" s="3">
        <v>145.0</v>
      </c>
      <c r="B733" s="1" t="s">
        <v>16</v>
      </c>
      <c r="C733" s="1" t="s">
        <v>17</v>
      </c>
      <c r="D733" s="1" t="s">
        <v>20</v>
      </c>
      <c r="E733" s="2">
        <v>44202.0</v>
      </c>
      <c r="F733" s="3"/>
      <c r="G733" s="5">
        <v>500.0</v>
      </c>
      <c r="H733" s="3" t="str">
        <f>IFNA(VLOOKUP(F733,Promocodes!A:E,4,0),"")</f>
        <v/>
      </c>
      <c r="I733" s="3"/>
      <c r="J733" s="5">
        <f t="shared" si="2"/>
        <v>500</v>
      </c>
      <c r="K733" s="3" t="str">
        <f>IFNA(VLOOKUP(D733,Price!$A$2:$C$18,3,0),"")</f>
        <v>товар</v>
      </c>
      <c r="L733" s="6">
        <f t="shared" si="3"/>
        <v>1</v>
      </c>
      <c r="M733" s="6" t="str">
        <f>IFNA(VLOOKUP(F733,Promocodes!A:B,2,0),"")</f>
        <v/>
      </c>
      <c r="N733" s="3" t="str">
        <f>IFNA(VLOOKUP(M733,Promocodes!G:H,2,0),"")</f>
        <v/>
      </c>
      <c r="O733" s="3">
        <f>IFNA(VLOOKUP(D733,Price!$E$2:$F$4,2,0),"")</f>
        <v>250</v>
      </c>
      <c r="P733" s="7" t="str">
        <f t="shared" si="4"/>
        <v>без промо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ht="15.75" customHeight="1">
      <c r="A734" s="3">
        <v>146.0</v>
      </c>
      <c r="B734" s="1" t="s">
        <v>139</v>
      </c>
      <c r="C734" s="1" t="s">
        <v>17</v>
      </c>
      <c r="D734" s="1" t="s">
        <v>142</v>
      </c>
      <c r="E734" s="2">
        <v>44202.0</v>
      </c>
      <c r="F734" s="3"/>
      <c r="G734" s="5">
        <v>1000.0</v>
      </c>
      <c r="H734" s="3" t="str">
        <f>IFNA(VLOOKUP(F734,Promocodes!A:E,4,0),"")</f>
        <v/>
      </c>
      <c r="I734" s="3"/>
      <c r="J734" s="5">
        <f t="shared" si="2"/>
        <v>1000</v>
      </c>
      <c r="K734" s="3" t="str">
        <f>IFNA(VLOOKUP(D734,Price!$A$2:$C$18,3,0),"")</f>
        <v/>
      </c>
      <c r="L734" s="6">
        <f t="shared" si="3"/>
        <v>1</v>
      </c>
      <c r="M734" s="6" t="str">
        <f>IFNA(VLOOKUP(F734,Promocodes!A:B,2,0),"")</f>
        <v/>
      </c>
      <c r="N734" s="3" t="str">
        <f>IFNA(VLOOKUP(M734,Promocodes!G:H,2,0),"")</f>
        <v/>
      </c>
      <c r="O734" s="3" t="str">
        <f>IFNA(VLOOKUP(D734,Price!$E$2:$F$4,2,0),"")</f>
        <v/>
      </c>
      <c r="P734" s="7" t="str">
        <f t="shared" si="4"/>
        <v/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ht="15.75" customHeight="1">
      <c r="A735" s="3">
        <v>147.0</v>
      </c>
      <c r="B735" s="1" t="s">
        <v>16</v>
      </c>
      <c r="C735" s="1" t="s">
        <v>17</v>
      </c>
      <c r="D735" s="1" t="s">
        <v>20</v>
      </c>
      <c r="E735" s="2">
        <v>44202.0</v>
      </c>
      <c r="F735" s="3"/>
      <c r="G735" s="5">
        <v>500.0</v>
      </c>
      <c r="H735" s="3" t="str">
        <f>IFNA(VLOOKUP(F735,Promocodes!A:E,4,0),"")</f>
        <v/>
      </c>
      <c r="I735" s="3"/>
      <c r="J735" s="5">
        <f t="shared" si="2"/>
        <v>500</v>
      </c>
      <c r="K735" s="3" t="str">
        <f>IFNA(VLOOKUP(D735,Price!$A$2:$C$18,3,0),"")</f>
        <v>товар</v>
      </c>
      <c r="L735" s="6">
        <f t="shared" si="3"/>
        <v>1</v>
      </c>
      <c r="M735" s="6" t="str">
        <f>IFNA(VLOOKUP(F735,Promocodes!A:B,2,0),"")</f>
        <v/>
      </c>
      <c r="N735" s="3" t="str">
        <f>IFNA(VLOOKUP(M735,Promocodes!G:H,2,0),"")</f>
        <v/>
      </c>
      <c r="O735" s="3">
        <f>IFNA(VLOOKUP(D735,Price!$E$2:$F$4,2,0),"")</f>
        <v>250</v>
      </c>
      <c r="P735" s="7" t="str">
        <f t="shared" si="4"/>
        <v>без промо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ht="15.75" customHeight="1">
      <c r="A736" s="3">
        <v>148.0</v>
      </c>
      <c r="B736" s="1" t="s">
        <v>16</v>
      </c>
      <c r="C736" s="1" t="s">
        <v>17</v>
      </c>
      <c r="D736" s="1" t="s">
        <v>21</v>
      </c>
      <c r="E736" s="2">
        <v>44202.0</v>
      </c>
      <c r="F736" s="3"/>
      <c r="G736" s="5">
        <v>3500.0</v>
      </c>
      <c r="H736" s="3" t="str">
        <f>IFNA(VLOOKUP(F736,Promocodes!A:E,4,0),"")</f>
        <v/>
      </c>
      <c r="I736" s="3"/>
      <c r="J736" s="5">
        <f t="shared" si="2"/>
        <v>3500</v>
      </c>
      <c r="K736" s="3" t="str">
        <f>IFNA(VLOOKUP(D736,Price!$A$2:$C$18,3,0),"")</f>
        <v>услуга</v>
      </c>
      <c r="L736" s="6">
        <f t="shared" si="3"/>
        <v>1</v>
      </c>
      <c r="M736" s="6" t="str">
        <f>IFNA(VLOOKUP(F736,Promocodes!A:B,2,0),"")</f>
        <v/>
      </c>
      <c r="N736" s="3" t="str">
        <f>IFNA(VLOOKUP(M736,Promocodes!G:H,2,0),"")</f>
        <v/>
      </c>
      <c r="O736" s="3" t="str">
        <f>IFNA(VLOOKUP(D736,Price!$E$2:$F$4,2,0),"")</f>
        <v/>
      </c>
      <c r="P736" s="7" t="str">
        <f t="shared" si="4"/>
        <v>без промо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ht="15.75" customHeight="1">
      <c r="A737" s="3">
        <v>149.0</v>
      </c>
      <c r="B737" s="1" t="s">
        <v>139</v>
      </c>
      <c r="C737" s="1" t="s">
        <v>17</v>
      </c>
      <c r="D737" s="1" t="s">
        <v>142</v>
      </c>
      <c r="E737" s="2">
        <v>44202.0</v>
      </c>
      <c r="F737" s="3"/>
      <c r="G737" s="5">
        <v>1000.0</v>
      </c>
      <c r="H737" s="3" t="str">
        <f>IFNA(VLOOKUP(F737,Promocodes!A:E,4,0),"")</f>
        <v/>
      </c>
      <c r="I737" s="3"/>
      <c r="J737" s="5">
        <f t="shared" si="2"/>
        <v>1000</v>
      </c>
      <c r="K737" s="3" t="str">
        <f>IFNA(VLOOKUP(D737,Price!$A$2:$C$18,3,0),"")</f>
        <v/>
      </c>
      <c r="L737" s="6">
        <f t="shared" si="3"/>
        <v>1</v>
      </c>
      <c r="M737" s="6" t="str">
        <f>IFNA(VLOOKUP(F737,Promocodes!A:B,2,0),"")</f>
        <v/>
      </c>
      <c r="N737" s="3" t="str">
        <f>IFNA(VLOOKUP(M737,Promocodes!G:H,2,0),"")</f>
        <v/>
      </c>
      <c r="O737" s="3" t="str">
        <f>IFNA(VLOOKUP(D737,Price!$E$2:$F$4,2,0),"")</f>
        <v/>
      </c>
      <c r="P737" s="7" t="str">
        <f t="shared" si="4"/>
        <v/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ht="15.75" customHeight="1">
      <c r="A738" s="3">
        <v>150.0</v>
      </c>
      <c r="B738" s="1" t="s">
        <v>16</v>
      </c>
      <c r="C738" s="1" t="s">
        <v>17</v>
      </c>
      <c r="D738" s="1" t="s">
        <v>23</v>
      </c>
      <c r="E738" s="2">
        <v>44202.0</v>
      </c>
      <c r="F738" s="3"/>
      <c r="G738" s="5">
        <v>5500.0</v>
      </c>
      <c r="H738" s="3" t="str">
        <f>IFNA(VLOOKUP(F738,Promocodes!A:E,4,0),"")</f>
        <v/>
      </c>
      <c r="I738" s="3"/>
      <c r="J738" s="5">
        <f t="shared" si="2"/>
        <v>5500</v>
      </c>
      <c r="K738" s="3" t="str">
        <f>IFNA(VLOOKUP(D738,Price!$A$2:$C$18,3,0),"")</f>
        <v>услуга</v>
      </c>
      <c r="L738" s="6">
        <f t="shared" si="3"/>
        <v>1</v>
      </c>
      <c r="M738" s="6" t="str">
        <f>IFNA(VLOOKUP(F738,Promocodes!A:B,2,0),"")</f>
        <v/>
      </c>
      <c r="N738" s="3" t="str">
        <f>IFNA(VLOOKUP(M738,Promocodes!G:H,2,0),"")</f>
        <v/>
      </c>
      <c r="O738" s="3" t="str">
        <f>IFNA(VLOOKUP(D738,Price!$E$2:$F$4,2,0),"")</f>
        <v/>
      </c>
      <c r="P738" s="7" t="str">
        <f t="shared" si="4"/>
        <v>без промо</v>
      </c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ht="15.75" customHeight="1">
      <c r="A739" s="3">
        <v>151.0</v>
      </c>
      <c r="B739" s="1" t="s">
        <v>16</v>
      </c>
      <c r="C739" s="1" t="s">
        <v>17</v>
      </c>
      <c r="D739" s="1" t="s">
        <v>21</v>
      </c>
      <c r="E739" s="2">
        <v>44202.0</v>
      </c>
      <c r="F739" s="3"/>
      <c r="G739" s="5">
        <v>3500.0</v>
      </c>
      <c r="H739" s="3" t="str">
        <f>IFNA(VLOOKUP(F739,Promocodes!A:E,4,0),"")</f>
        <v/>
      </c>
      <c r="I739" s="3"/>
      <c r="J739" s="5">
        <f t="shared" si="2"/>
        <v>3500</v>
      </c>
      <c r="K739" s="3" t="str">
        <f>IFNA(VLOOKUP(D739,Price!$A$2:$C$18,3,0),"")</f>
        <v>услуга</v>
      </c>
      <c r="L739" s="6">
        <f t="shared" si="3"/>
        <v>1</v>
      </c>
      <c r="M739" s="6" t="str">
        <f>IFNA(VLOOKUP(F739,Promocodes!A:B,2,0),"")</f>
        <v/>
      </c>
      <c r="N739" s="3" t="str">
        <f>IFNA(VLOOKUP(M739,Promocodes!G:H,2,0),"")</f>
        <v/>
      </c>
      <c r="O739" s="3" t="str">
        <f>IFNA(VLOOKUP(D739,Price!$E$2:$F$4,2,0),"")</f>
        <v/>
      </c>
      <c r="P739" s="7" t="str">
        <f t="shared" si="4"/>
        <v>без промо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ht="15.75" customHeight="1">
      <c r="A740" s="3">
        <v>152.0</v>
      </c>
      <c r="B740" s="1" t="s">
        <v>16</v>
      </c>
      <c r="C740" s="1" t="s">
        <v>17</v>
      </c>
      <c r="D740" s="1" t="s">
        <v>24</v>
      </c>
      <c r="E740" s="2">
        <v>44202.0</v>
      </c>
      <c r="F740" s="3"/>
      <c r="G740" s="5">
        <v>4500.0</v>
      </c>
      <c r="H740" s="3" t="str">
        <f>IFNA(VLOOKUP(F740,Promocodes!A:E,4,0),"")</f>
        <v/>
      </c>
      <c r="I740" s="3"/>
      <c r="J740" s="5">
        <f t="shared" si="2"/>
        <v>4500</v>
      </c>
      <c r="K740" s="3" t="str">
        <f>IFNA(VLOOKUP(D740,Price!$A$2:$C$18,3,0),"")</f>
        <v>услуга</v>
      </c>
      <c r="L740" s="6">
        <f t="shared" si="3"/>
        <v>1</v>
      </c>
      <c r="M740" s="6" t="str">
        <f>IFNA(VLOOKUP(F740,Promocodes!A:B,2,0),"")</f>
        <v/>
      </c>
      <c r="N740" s="3" t="str">
        <f>IFNA(VLOOKUP(M740,Promocodes!G:H,2,0),"")</f>
        <v/>
      </c>
      <c r="O740" s="3" t="str">
        <f>IFNA(VLOOKUP(D740,Price!$E$2:$F$4,2,0),"")</f>
        <v/>
      </c>
      <c r="P740" s="7" t="str">
        <f t="shared" si="4"/>
        <v>без промо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ht="15.75" customHeight="1">
      <c r="A741" s="3">
        <v>153.0</v>
      </c>
      <c r="B741" s="1" t="s">
        <v>139</v>
      </c>
      <c r="C741" s="1" t="s">
        <v>17</v>
      </c>
      <c r="D741" s="1" t="s">
        <v>143</v>
      </c>
      <c r="E741" s="2">
        <v>44202.0</v>
      </c>
      <c r="F741" s="3"/>
      <c r="G741" s="5">
        <v>500.0</v>
      </c>
      <c r="H741" s="3" t="str">
        <f>IFNA(VLOOKUP(F741,Promocodes!A:E,4,0),"")</f>
        <v/>
      </c>
      <c r="I741" s="3"/>
      <c r="J741" s="5">
        <f t="shared" si="2"/>
        <v>500</v>
      </c>
      <c r="K741" s="3" t="str">
        <f>IFNA(VLOOKUP(D741,Price!$A$2:$C$18,3,0),"")</f>
        <v/>
      </c>
      <c r="L741" s="6">
        <f t="shared" si="3"/>
        <v>1</v>
      </c>
      <c r="M741" s="6" t="str">
        <f>IFNA(VLOOKUP(F741,Promocodes!A:B,2,0),"")</f>
        <v/>
      </c>
      <c r="N741" s="3" t="str">
        <f>IFNA(VLOOKUP(M741,Promocodes!G:H,2,0),"")</f>
        <v/>
      </c>
      <c r="O741" s="3" t="str">
        <f>IFNA(VLOOKUP(D741,Price!$E$2:$F$4,2,0),"")</f>
        <v/>
      </c>
      <c r="P741" s="7" t="str">
        <f t="shared" si="4"/>
        <v/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ht="15.75" customHeight="1">
      <c r="A742" s="3">
        <v>154.0</v>
      </c>
      <c r="B742" s="1" t="s">
        <v>16</v>
      </c>
      <c r="C742" s="1" t="s">
        <v>22</v>
      </c>
      <c r="D742" s="1" t="s">
        <v>21</v>
      </c>
      <c r="E742" s="2">
        <v>44202.0</v>
      </c>
      <c r="F742" s="3"/>
      <c r="G742" s="5">
        <v>3500.0</v>
      </c>
      <c r="H742" s="3" t="str">
        <f>IFNA(VLOOKUP(F742,Promocodes!A:E,4,0),"")</f>
        <v/>
      </c>
      <c r="I742" s="3"/>
      <c r="J742" s="5">
        <f t="shared" si="2"/>
        <v>3500</v>
      </c>
      <c r="K742" s="3" t="str">
        <f>IFNA(VLOOKUP(D742,Price!$A$2:$C$18,3,0),"")</f>
        <v>услуга</v>
      </c>
      <c r="L742" s="6">
        <f t="shared" si="3"/>
        <v>1</v>
      </c>
      <c r="M742" s="6" t="str">
        <f>IFNA(VLOOKUP(F742,Promocodes!A:B,2,0),"")</f>
        <v/>
      </c>
      <c r="N742" s="3" t="str">
        <f>IFNA(VLOOKUP(M742,Promocodes!G:H,2,0),"")</f>
        <v/>
      </c>
      <c r="O742" s="3" t="str">
        <f>IFNA(VLOOKUP(D742,Price!$E$2:$F$4,2,0),"")</f>
        <v/>
      </c>
      <c r="P742" s="7" t="str">
        <f t="shared" si="4"/>
        <v>без промо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ht="15.75" customHeight="1">
      <c r="A743" s="3">
        <v>155.0</v>
      </c>
      <c r="B743" s="1" t="s">
        <v>16</v>
      </c>
      <c r="C743" s="1" t="s">
        <v>22</v>
      </c>
      <c r="D743" s="1" t="s">
        <v>24</v>
      </c>
      <c r="E743" s="2">
        <v>44202.0</v>
      </c>
      <c r="F743" s="3"/>
      <c r="G743" s="5">
        <v>4500.0</v>
      </c>
      <c r="H743" s="3" t="str">
        <f>IFNA(VLOOKUP(F743,Promocodes!A:E,4,0),"")</f>
        <v/>
      </c>
      <c r="I743" s="3"/>
      <c r="J743" s="5">
        <f t="shared" si="2"/>
        <v>4500</v>
      </c>
      <c r="K743" s="3" t="str">
        <f>IFNA(VLOOKUP(D743,Price!$A$2:$C$18,3,0),"")</f>
        <v>услуга</v>
      </c>
      <c r="L743" s="6">
        <f t="shared" si="3"/>
        <v>1</v>
      </c>
      <c r="M743" s="6" t="str">
        <f>IFNA(VLOOKUP(F743,Promocodes!A:B,2,0),"")</f>
        <v/>
      </c>
      <c r="N743" s="3" t="str">
        <f>IFNA(VLOOKUP(M743,Promocodes!G:H,2,0),"")</f>
        <v/>
      </c>
      <c r="O743" s="3" t="str">
        <f>IFNA(VLOOKUP(D743,Price!$E$2:$F$4,2,0),"")</f>
        <v/>
      </c>
      <c r="P743" s="7" t="str">
        <f t="shared" si="4"/>
        <v>без промо</v>
      </c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ht="15.75" customHeight="1">
      <c r="A744" s="3">
        <v>156.0</v>
      </c>
      <c r="B744" s="1" t="s">
        <v>16</v>
      </c>
      <c r="C744" s="1" t="s">
        <v>17</v>
      </c>
      <c r="D744" s="1" t="s">
        <v>24</v>
      </c>
      <c r="E744" s="2">
        <v>44202.0</v>
      </c>
      <c r="F744" s="3"/>
      <c r="G744" s="5">
        <v>4500.0</v>
      </c>
      <c r="H744" s="3" t="str">
        <f>IFNA(VLOOKUP(F744,Promocodes!A:E,4,0),"")</f>
        <v/>
      </c>
      <c r="I744" s="3"/>
      <c r="J744" s="5">
        <f t="shared" si="2"/>
        <v>4500</v>
      </c>
      <c r="K744" s="3" t="str">
        <f>IFNA(VLOOKUP(D744,Price!$A$2:$C$18,3,0),"")</f>
        <v>услуга</v>
      </c>
      <c r="L744" s="6">
        <f t="shared" si="3"/>
        <v>1</v>
      </c>
      <c r="M744" s="6" t="str">
        <f>IFNA(VLOOKUP(F744,Promocodes!A:B,2,0),"")</f>
        <v/>
      </c>
      <c r="N744" s="3" t="str">
        <f>IFNA(VLOOKUP(M744,Promocodes!G:H,2,0),"")</f>
        <v/>
      </c>
      <c r="O744" s="3" t="str">
        <f>IFNA(VLOOKUP(D744,Price!$E$2:$F$4,2,0),"")</f>
        <v/>
      </c>
      <c r="P744" s="7" t="str">
        <f t="shared" si="4"/>
        <v>без промо</v>
      </c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ht="15.75" customHeight="1">
      <c r="A745" s="3">
        <v>157.0</v>
      </c>
      <c r="B745" s="1" t="s">
        <v>16</v>
      </c>
      <c r="C745" s="1" t="s">
        <v>17</v>
      </c>
      <c r="D745" s="1" t="s">
        <v>25</v>
      </c>
      <c r="E745" s="2">
        <v>44202.0</v>
      </c>
      <c r="F745" s="3"/>
      <c r="G745" s="5">
        <v>300.0</v>
      </c>
      <c r="H745" s="3" t="str">
        <f>IFNA(VLOOKUP(F745,Promocodes!A:E,4,0),"")</f>
        <v/>
      </c>
      <c r="I745" s="3"/>
      <c r="J745" s="5">
        <f t="shared" si="2"/>
        <v>300</v>
      </c>
      <c r="K745" s="3" t="str">
        <f>IFNA(VLOOKUP(D745,Price!$A$2:$C$18,3,0),"")</f>
        <v>товар</v>
      </c>
      <c r="L745" s="6">
        <f t="shared" si="3"/>
        <v>1</v>
      </c>
      <c r="M745" s="6" t="str">
        <f>IFNA(VLOOKUP(F745,Promocodes!A:B,2,0),"")</f>
        <v/>
      </c>
      <c r="N745" s="3" t="str">
        <f>IFNA(VLOOKUP(M745,Promocodes!G:H,2,0),"")</f>
        <v/>
      </c>
      <c r="O745" s="3">
        <f>IFNA(VLOOKUP(D745,Price!$E$2:$F$4,2,0),"")</f>
        <v>150</v>
      </c>
      <c r="P745" s="7" t="str">
        <f t="shared" si="4"/>
        <v>без промо</v>
      </c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ht="15.75" customHeight="1">
      <c r="A746" s="3">
        <v>158.0</v>
      </c>
      <c r="B746" s="1" t="s">
        <v>16</v>
      </c>
      <c r="C746" s="1" t="s">
        <v>17</v>
      </c>
      <c r="D746" s="1" t="s">
        <v>24</v>
      </c>
      <c r="E746" s="2">
        <v>44202.0</v>
      </c>
      <c r="F746" s="3"/>
      <c r="G746" s="5">
        <v>4500.0</v>
      </c>
      <c r="H746" s="3" t="str">
        <f>IFNA(VLOOKUP(F746,Promocodes!A:E,4,0),"")</f>
        <v/>
      </c>
      <c r="I746" s="3"/>
      <c r="J746" s="5">
        <f t="shared" si="2"/>
        <v>4500</v>
      </c>
      <c r="K746" s="3" t="str">
        <f>IFNA(VLOOKUP(D746,Price!$A$2:$C$18,3,0),"")</f>
        <v>услуга</v>
      </c>
      <c r="L746" s="6">
        <f t="shared" si="3"/>
        <v>1</v>
      </c>
      <c r="M746" s="6" t="str">
        <f>IFNA(VLOOKUP(F746,Promocodes!A:B,2,0),"")</f>
        <v/>
      </c>
      <c r="N746" s="3" t="str">
        <f>IFNA(VLOOKUP(M746,Promocodes!G:H,2,0),"")</f>
        <v/>
      </c>
      <c r="O746" s="3" t="str">
        <f>IFNA(VLOOKUP(D746,Price!$E$2:$F$4,2,0),"")</f>
        <v/>
      </c>
      <c r="P746" s="7" t="str">
        <f t="shared" si="4"/>
        <v>без промо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ht="15.75" customHeight="1">
      <c r="A747" s="3">
        <v>159.0</v>
      </c>
      <c r="B747" s="1" t="s">
        <v>16</v>
      </c>
      <c r="C747" s="1" t="s">
        <v>17</v>
      </c>
      <c r="D747" s="1" t="s">
        <v>24</v>
      </c>
      <c r="E747" s="2">
        <v>44202.0</v>
      </c>
      <c r="F747" s="3"/>
      <c r="G747" s="5">
        <v>4500.0</v>
      </c>
      <c r="H747" s="3" t="str">
        <f>IFNA(VLOOKUP(F747,Promocodes!A:E,4,0),"")</f>
        <v/>
      </c>
      <c r="I747" s="3"/>
      <c r="J747" s="5">
        <f t="shared" si="2"/>
        <v>4500</v>
      </c>
      <c r="K747" s="3" t="str">
        <f>IFNA(VLOOKUP(D747,Price!$A$2:$C$18,3,0),"")</f>
        <v>услуга</v>
      </c>
      <c r="L747" s="6">
        <f t="shared" si="3"/>
        <v>1</v>
      </c>
      <c r="M747" s="6" t="str">
        <f>IFNA(VLOOKUP(F747,Promocodes!A:B,2,0),"")</f>
        <v/>
      </c>
      <c r="N747" s="3" t="str">
        <f>IFNA(VLOOKUP(M747,Promocodes!G:H,2,0),"")</f>
        <v/>
      </c>
      <c r="O747" s="3" t="str">
        <f>IFNA(VLOOKUP(D747,Price!$E$2:$F$4,2,0),"")</f>
        <v/>
      </c>
      <c r="P747" s="7" t="str">
        <f t="shared" si="4"/>
        <v>без промо</v>
      </c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ht="15.75" customHeight="1">
      <c r="A748" s="3">
        <v>160.0</v>
      </c>
      <c r="B748" s="1" t="s">
        <v>16</v>
      </c>
      <c r="C748" s="1" t="s">
        <v>17</v>
      </c>
      <c r="D748" s="1" t="s">
        <v>23</v>
      </c>
      <c r="E748" s="2">
        <v>44202.0</v>
      </c>
      <c r="F748" s="3"/>
      <c r="G748" s="5">
        <v>5500.0</v>
      </c>
      <c r="H748" s="3" t="str">
        <f>IFNA(VLOOKUP(F748,Promocodes!A:E,4,0),"")</f>
        <v/>
      </c>
      <c r="I748" s="3"/>
      <c r="J748" s="5">
        <f t="shared" si="2"/>
        <v>5500</v>
      </c>
      <c r="K748" s="3" t="str">
        <f>IFNA(VLOOKUP(D748,Price!$A$2:$C$18,3,0),"")</f>
        <v>услуга</v>
      </c>
      <c r="L748" s="6">
        <f t="shared" si="3"/>
        <v>1</v>
      </c>
      <c r="M748" s="6" t="str">
        <f>IFNA(VLOOKUP(F748,Promocodes!A:B,2,0),"")</f>
        <v/>
      </c>
      <c r="N748" s="3" t="str">
        <f>IFNA(VLOOKUP(M748,Promocodes!G:H,2,0),"")</f>
        <v/>
      </c>
      <c r="O748" s="3" t="str">
        <f>IFNA(VLOOKUP(D748,Price!$E$2:$F$4,2,0),"")</f>
        <v/>
      </c>
      <c r="P748" s="7" t="str">
        <f t="shared" si="4"/>
        <v>без промо</v>
      </c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ht="15.75" customHeight="1">
      <c r="A749" s="3">
        <v>161.0</v>
      </c>
      <c r="B749" s="1" t="s">
        <v>16</v>
      </c>
      <c r="C749" s="1" t="s">
        <v>22</v>
      </c>
      <c r="D749" s="1" t="s">
        <v>23</v>
      </c>
      <c r="E749" s="2">
        <v>44202.0</v>
      </c>
      <c r="F749" s="3"/>
      <c r="G749" s="5">
        <v>5500.0</v>
      </c>
      <c r="H749" s="3" t="str">
        <f>IFNA(VLOOKUP(F749,Promocodes!A:E,4,0),"")</f>
        <v/>
      </c>
      <c r="I749" s="3"/>
      <c r="J749" s="5">
        <f t="shared" si="2"/>
        <v>5500</v>
      </c>
      <c r="K749" s="3" t="str">
        <f>IFNA(VLOOKUP(D749,Price!$A$2:$C$18,3,0),"")</f>
        <v>услуга</v>
      </c>
      <c r="L749" s="6">
        <f t="shared" si="3"/>
        <v>1</v>
      </c>
      <c r="M749" s="6" t="str">
        <f>IFNA(VLOOKUP(F749,Promocodes!A:B,2,0),"")</f>
        <v/>
      </c>
      <c r="N749" s="3" t="str">
        <f>IFNA(VLOOKUP(M749,Promocodes!G:H,2,0),"")</f>
        <v/>
      </c>
      <c r="O749" s="3" t="str">
        <f>IFNA(VLOOKUP(D749,Price!$E$2:$F$4,2,0),"")</f>
        <v/>
      </c>
      <c r="P749" s="7" t="str">
        <f t="shared" si="4"/>
        <v>без промо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ht="15.75" customHeight="1">
      <c r="A750" s="3">
        <v>162.0</v>
      </c>
      <c r="B750" s="1" t="s">
        <v>16</v>
      </c>
      <c r="C750" s="1" t="s">
        <v>17</v>
      </c>
      <c r="D750" s="1" t="s">
        <v>23</v>
      </c>
      <c r="E750" s="2">
        <v>44202.0</v>
      </c>
      <c r="F750" s="3"/>
      <c r="G750" s="5">
        <v>5500.0</v>
      </c>
      <c r="H750" s="3" t="str">
        <f>IFNA(VLOOKUP(F750,Promocodes!A:E,4,0),"")</f>
        <v/>
      </c>
      <c r="I750" s="3"/>
      <c r="J750" s="5">
        <f t="shared" si="2"/>
        <v>5500</v>
      </c>
      <c r="K750" s="3" t="str">
        <f>IFNA(VLOOKUP(D750,Price!$A$2:$C$18,3,0),"")</f>
        <v>услуга</v>
      </c>
      <c r="L750" s="6">
        <f t="shared" si="3"/>
        <v>1</v>
      </c>
      <c r="M750" s="6" t="str">
        <f>IFNA(VLOOKUP(F750,Promocodes!A:B,2,0),"")</f>
        <v/>
      </c>
      <c r="N750" s="3" t="str">
        <f>IFNA(VLOOKUP(M750,Promocodes!G:H,2,0),"")</f>
        <v/>
      </c>
      <c r="O750" s="3" t="str">
        <f>IFNA(VLOOKUP(D750,Price!$E$2:$F$4,2,0),"")</f>
        <v/>
      </c>
      <c r="P750" s="7" t="str">
        <f t="shared" si="4"/>
        <v>без промо</v>
      </c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ht="15.75" customHeight="1">
      <c r="A751" s="3">
        <v>163.0</v>
      </c>
      <c r="B751" s="1" t="s">
        <v>139</v>
      </c>
      <c r="C751" s="1" t="s">
        <v>22</v>
      </c>
      <c r="D751" s="1" t="s">
        <v>141</v>
      </c>
      <c r="E751" s="2">
        <v>44202.0</v>
      </c>
      <c r="F751" s="3"/>
      <c r="G751" s="5">
        <v>300.0</v>
      </c>
      <c r="H751" s="3" t="str">
        <f>IFNA(VLOOKUP(F751,Promocodes!A:E,4,0),"")</f>
        <v/>
      </c>
      <c r="I751" s="3"/>
      <c r="J751" s="5">
        <f t="shared" si="2"/>
        <v>300</v>
      </c>
      <c r="K751" s="3" t="str">
        <f>IFNA(VLOOKUP(D751,Price!$A$2:$C$18,3,0),"")</f>
        <v/>
      </c>
      <c r="L751" s="6">
        <f t="shared" si="3"/>
        <v>1</v>
      </c>
      <c r="M751" s="6" t="str">
        <f>IFNA(VLOOKUP(F751,Promocodes!A:B,2,0),"")</f>
        <v/>
      </c>
      <c r="N751" s="3" t="str">
        <f>IFNA(VLOOKUP(M751,Promocodes!G:H,2,0),"")</f>
        <v/>
      </c>
      <c r="O751" s="3" t="str">
        <f>IFNA(VLOOKUP(D751,Price!$E$2:$F$4,2,0),"")</f>
        <v/>
      </c>
      <c r="P751" s="7" t="str">
        <f t="shared" si="4"/>
        <v/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ht="15.75" customHeight="1">
      <c r="A752" s="3">
        <v>165.0</v>
      </c>
      <c r="B752" s="1" t="s">
        <v>16</v>
      </c>
      <c r="C752" s="1" t="s">
        <v>17</v>
      </c>
      <c r="D752" s="1" t="s">
        <v>24</v>
      </c>
      <c r="E752" s="2">
        <v>44202.0</v>
      </c>
      <c r="F752" s="3"/>
      <c r="G752" s="5">
        <v>4500.0</v>
      </c>
      <c r="H752" s="3" t="str">
        <f>IFNA(VLOOKUP(F752,Promocodes!A:E,4,0),"")</f>
        <v/>
      </c>
      <c r="I752" s="3"/>
      <c r="J752" s="5">
        <f t="shared" si="2"/>
        <v>4500</v>
      </c>
      <c r="K752" s="3" t="str">
        <f>IFNA(VLOOKUP(D752,Price!$A$2:$C$18,3,0),"")</f>
        <v>услуга</v>
      </c>
      <c r="L752" s="6">
        <f t="shared" si="3"/>
        <v>1</v>
      </c>
      <c r="M752" s="6" t="str">
        <f>IFNA(VLOOKUP(F752,Promocodes!A:B,2,0),"")</f>
        <v/>
      </c>
      <c r="N752" s="3" t="str">
        <f>IFNA(VLOOKUP(M752,Promocodes!G:H,2,0),"")</f>
        <v/>
      </c>
      <c r="O752" s="3" t="str">
        <f>IFNA(VLOOKUP(D752,Price!$E$2:$F$4,2,0),"")</f>
        <v/>
      </c>
      <c r="P752" s="7" t="str">
        <f t="shared" si="4"/>
        <v>без промо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ht="15.75" customHeight="1">
      <c r="A753" s="3">
        <v>166.0</v>
      </c>
      <c r="B753" s="1" t="s">
        <v>16</v>
      </c>
      <c r="C753" s="1" t="s">
        <v>17</v>
      </c>
      <c r="D753" s="1" t="s">
        <v>24</v>
      </c>
      <c r="E753" s="2">
        <v>44202.0</v>
      </c>
      <c r="F753" s="3"/>
      <c r="G753" s="5">
        <v>4500.0</v>
      </c>
      <c r="H753" s="3" t="str">
        <f>IFNA(VLOOKUP(F753,Promocodes!A:E,4,0),"")</f>
        <v/>
      </c>
      <c r="I753" s="3"/>
      <c r="J753" s="5">
        <f t="shared" si="2"/>
        <v>4500</v>
      </c>
      <c r="K753" s="3" t="str">
        <f>IFNA(VLOOKUP(D753,Price!$A$2:$C$18,3,0),"")</f>
        <v>услуга</v>
      </c>
      <c r="L753" s="6">
        <f t="shared" si="3"/>
        <v>1</v>
      </c>
      <c r="M753" s="6" t="str">
        <f>IFNA(VLOOKUP(F753,Promocodes!A:B,2,0),"")</f>
        <v/>
      </c>
      <c r="N753" s="3" t="str">
        <f>IFNA(VLOOKUP(M753,Promocodes!G:H,2,0),"")</f>
        <v/>
      </c>
      <c r="O753" s="3" t="str">
        <f>IFNA(VLOOKUP(D753,Price!$E$2:$F$4,2,0),"")</f>
        <v/>
      </c>
      <c r="P753" s="7" t="str">
        <f t="shared" si="4"/>
        <v>без промо</v>
      </c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ht="15.75" customHeight="1">
      <c r="A754" s="3">
        <v>167.0</v>
      </c>
      <c r="B754" s="1" t="s">
        <v>16</v>
      </c>
      <c r="C754" s="1" t="s">
        <v>17</v>
      </c>
      <c r="D754" s="1" t="s">
        <v>21</v>
      </c>
      <c r="E754" s="2">
        <v>44202.0</v>
      </c>
      <c r="F754" s="3"/>
      <c r="G754" s="5">
        <v>3500.0</v>
      </c>
      <c r="H754" s="3" t="str">
        <f>IFNA(VLOOKUP(F754,Promocodes!A:E,4,0),"")</f>
        <v/>
      </c>
      <c r="I754" s="3"/>
      <c r="J754" s="5">
        <f t="shared" si="2"/>
        <v>3500</v>
      </c>
      <c r="K754" s="3" t="str">
        <f>IFNA(VLOOKUP(D754,Price!$A$2:$C$18,3,0),"")</f>
        <v>услуга</v>
      </c>
      <c r="L754" s="6">
        <f t="shared" si="3"/>
        <v>1</v>
      </c>
      <c r="M754" s="6" t="str">
        <f>IFNA(VLOOKUP(F754,Promocodes!A:B,2,0),"")</f>
        <v/>
      </c>
      <c r="N754" s="3" t="str">
        <f>IFNA(VLOOKUP(M754,Promocodes!G:H,2,0),"")</f>
        <v/>
      </c>
      <c r="O754" s="3" t="str">
        <f>IFNA(VLOOKUP(D754,Price!$E$2:$F$4,2,0),"")</f>
        <v/>
      </c>
      <c r="P754" s="7" t="str">
        <f t="shared" si="4"/>
        <v>без промо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ht="15.75" customHeight="1">
      <c r="A755" s="3">
        <v>168.0</v>
      </c>
      <c r="B755" s="1" t="s">
        <v>16</v>
      </c>
      <c r="C755" s="1" t="s">
        <v>22</v>
      </c>
      <c r="D755" s="1" t="s">
        <v>23</v>
      </c>
      <c r="E755" s="2">
        <v>44202.0</v>
      </c>
      <c r="F755" s="3"/>
      <c r="G755" s="5">
        <v>5500.0</v>
      </c>
      <c r="H755" s="3" t="str">
        <f>IFNA(VLOOKUP(F755,Promocodes!A:E,4,0),"")</f>
        <v/>
      </c>
      <c r="I755" s="3"/>
      <c r="J755" s="5">
        <f t="shared" si="2"/>
        <v>5500</v>
      </c>
      <c r="K755" s="3" t="str">
        <f>IFNA(VLOOKUP(D755,Price!$A$2:$C$18,3,0),"")</f>
        <v>услуга</v>
      </c>
      <c r="L755" s="6">
        <f t="shared" si="3"/>
        <v>1</v>
      </c>
      <c r="M755" s="6" t="str">
        <f>IFNA(VLOOKUP(F755,Promocodes!A:B,2,0),"")</f>
        <v/>
      </c>
      <c r="N755" s="3" t="str">
        <f>IFNA(VLOOKUP(M755,Promocodes!G:H,2,0),"")</f>
        <v/>
      </c>
      <c r="O755" s="3" t="str">
        <f>IFNA(VLOOKUP(D755,Price!$E$2:$F$4,2,0),"")</f>
        <v/>
      </c>
      <c r="P755" s="7" t="str">
        <f t="shared" si="4"/>
        <v>без промо</v>
      </c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ht="15.75" customHeight="1">
      <c r="A756" s="3">
        <v>169.0</v>
      </c>
      <c r="B756" s="1" t="s">
        <v>16</v>
      </c>
      <c r="C756" s="1" t="s">
        <v>22</v>
      </c>
      <c r="D756" s="1" t="s">
        <v>23</v>
      </c>
      <c r="E756" s="2">
        <v>44203.0</v>
      </c>
      <c r="F756" s="3"/>
      <c r="G756" s="5">
        <v>5500.0</v>
      </c>
      <c r="H756" s="3" t="str">
        <f>IFNA(VLOOKUP(F756,Promocodes!A:E,4,0),"")</f>
        <v/>
      </c>
      <c r="I756" s="3"/>
      <c r="J756" s="5">
        <f t="shared" si="2"/>
        <v>5500</v>
      </c>
      <c r="K756" s="3" t="str">
        <f>IFNA(VLOOKUP(D756,Price!$A$2:$C$18,3,0),"")</f>
        <v>услуга</v>
      </c>
      <c r="L756" s="6">
        <f t="shared" si="3"/>
        <v>1</v>
      </c>
      <c r="M756" s="6" t="str">
        <f>IFNA(VLOOKUP(F756,Promocodes!A:B,2,0),"")</f>
        <v/>
      </c>
      <c r="N756" s="3" t="str">
        <f>IFNA(VLOOKUP(M756,Promocodes!G:H,2,0),"")</f>
        <v/>
      </c>
      <c r="O756" s="3" t="str">
        <f>IFNA(VLOOKUP(D756,Price!$E$2:$F$4,2,0),"")</f>
        <v/>
      </c>
      <c r="P756" s="7" t="str">
        <f t="shared" si="4"/>
        <v>без промо</v>
      </c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ht="15.75" customHeight="1">
      <c r="A757" s="3">
        <v>170.0</v>
      </c>
      <c r="B757" s="1" t="s">
        <v>16</v>
      </c>
      <c r="C757" s="1" t="s">
        <v>17</v>
      </c>
      <c r="D757" s="1" t="s">
        <v>21</v>
      </c>
      <c r="E757" s="2">
        <v>44203.0</v>
      </c>
      <c r="F757" s="3"/>
      <c r="G757" s="5">
        <v>3500.0</v>
      </c>
      <c r="H757" s="3" t="str">
        <f>IFNA(VLOOKUP(F757,Promocodes!A:E,4,0),"")</f>
        <v/>
      </c>
      <c r="I757" s="3"/>
      <c r="J757" s="5">
        <f t="shared" si="2"/>
        <v>3500</v>
      </c>
      <c r="K757" s="3" t="str">
        <f>IFNA(VLOOKUP(D757,Price!$A$2:$C$18,3,0),"")</f>
        <v>услуга</v>
      </c>
      <c r="L757" s="6">
        <f t="shared" si="3"/>
        <v>1</v>
      </c>
      <c r="M757" s="6" t="str">
        <f>IFNA(VLOOKUP(F757,Promocodes!A:B,2,0),"")</f>
        <v/>
      </c>
      <c r="N757" s="3" t="str">
        <f>IFNA(VLOOKUP(M757,Promocodes!G:H,2,0),"")</f>
        <v/>
      </c>
      <c r="O757" s="3" t="str">
        <f>IFNA(VLOOKUP(D757,Price!$E$2:$F$4,2,0),"")</f>
        <v/>
      </c>
      <c r="P757" s="7" t="str">
        <f t="shared" si="4"/>
        <v>без промо</v>
      </c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ht="15.75" customHeight="1">
      <c r="A758" s="3">
        <v>171.0</v>
      </c>
      <c r="B758" s="1" t="s">
        <v>16</v>
      </c>
      <c r="C758" s="1" t="s">
        <v>17</v>
      </c>
      <c r="D758" s="1" t="s">
        <v>21</v>
      </c>
      <c r="E758" s="2">
        <v>44203.0</v>
      </c>
      <c r="F758" s="3"/>
      <c r="G758" s="5">
        <v>3500.0</v>
      </c>
      <c r="H758" s="3" t="str">
        <f>IFNA(VLOOKUP(F758,Promocodes!A:E,4,0),"")</f>
        <v/>
      </c>
      <c r="I758" s="3"/>
      <c r="J758" s="5">
        <f t="shared" si="2"/>
        <v>3500</v>
      </c>
      <c r="K758" s="3" t="str">
        <f>IFNA(VLOOKUP(D758,Price!$A$2:$C$18,3,0),"")</f>
        <v>услуга</v>
      </c>
      <c r="L758" s="6">
        <f t="shared" si="3"/>
        <v>1</v>
      </c>
      <c r="M758" s="6" t="str">
        <f>IFNA(VLOOKUP(F758,Promocodes!A:B,2,0),"")</f>
        <v/>
      </c>
      <c r="N758" s="3" t="str">
        <f>IFNA(VLOOKUP(M758,Promocodes!G:H,2,0),"")</f>
        <v/>
      </c>
      <c r="O758" s="3" t="str">
        <f>IFNA(VLOOKUP(D758,Price!$E$2:$F$4,2,0),"")</f>
        <v/>
      </c>
      <c r="P758" s="7" t="str">
        <f t="shared" si="4"/>
        <v>без промо</v>
      </c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ht="15.75" customHeight="1">
      <c r="A759" s="3">
        <v>172.0</v>
      </c>
      <c r="B759" s="1" t="s">
        <v>16</v>
      </c>
      <c r="C759" s="1" t="s">
        <v>17</v>
      </c>
      <c r="D759" s="1" t="s">
        <v>21</v>
      </c>
      <c r="E759" s="2">
        <v>44203.0</v>
      </c>
      <c r="F759" s="3"/>
      <c r="G759" s="5">
        <v>3500.0</v>
      </c>
      <c r="H759" s="3" t="str">
        <f>IFNA(VLOOKUP(F759,Promocodes!A:E,4,0),"")</f>
        <v/>
      </c>
      <c r="I759" s="3"/>
      <c r="J759" s="5">
        <f t="shared" si="2"/>
        <v>3500</v>
      </c>
      <c r="K759" s="3" t="str">
        <f>IFNA(VLOOKUP(D759,Price!$A$2:$C$18,3,0),"")</f>
        <v>услуга</v>
      </c>
      <c r="L759" s="6">
        <f t="shared" si="3"/>
        <v>1</v>
      </c>
      <c r="M759" s="6" t="str">
        <f>IFNA(VLOOKUP(F759,Promocodes!A:B,2,0),"")</f>
        <v/>
      </c>
      <c r="N759" s="3" t="str">
        <f>IFNA(VLOOKUP(M759,Promocodes!G:H,2,0),"")</f>
        <v/>
      </c>
      <c r="O759" s="3" t="str">
        <f>IFNA(VLOOKUP(D759,Price!$E$2:$F$4,2,0),"")</f>
        <v/>
      </c>
      <c r="P759" s="7" t="str">
        <f t="shared" si="4"/>
        <v>без промо</v>
      </c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ht="15.75" customHeight="1">
      <c r="A760" s="3">
        <v>173.0</v>
      </c>
      <c r="B760" s="1" t="s">
        <v>16</v>
      </c>
      <c r="C760" s="1" t="s">
        <v>17</v>
      </c>
      <c r="D760" s="1" t="s">
        <v>24</v>
      </c>
      <c r="E760" s="2">
        <v>44203.0</v>
      </c>
      <c r="F760" s="3"/>
      <c r="G760" s="5">
        <v>4500.0</v>
      </c>
      <c r="H760" s="3" t="str">
        <f>IFNA(VLOOKUP(F760,Promocodes!A:E,4,0),"")</f>
        <v/>
      </c>
      <c r="I760" s="3"/>
      <c r="J760" s="5">
        <f t="shared" si="2"/>
        <v>4500</v>
      </c>
      <c r="K760" s="3" t="str">
        <f>IFNA(VLOOKUP(D760,Price!$A$2:$C$18,3,0),"")</f>
        <v>услуга</v>
      </c>
      <c r="L760" s="6">
        <f t="shared" si="3"/>
        <v>1</v>
      </c>
      <c r="M760" s="6" t="str">
        <f>IFNA(VLOOKUP(F760,Promocodes!A:B,2,0),"")</f>
        <v/>
      </c>
      <c r="N760" s="3" t="str">
        <f>IFNA(VLOOKUP(M760,Promocodes!G:H,2,0),"")</f>
        <v/>
      </c>
      <c r="O760" s="3" t="str">
        <f>IFNA(VLOOKUP(D760,Price!$E$2:$F$4,2,0),"")</f>
        <v/>
      </c>
      <c r="P760" s="7" t="str">
        <f t="shared" si="4"/>
        <v>без промо</v>
      </c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ht="15.75" customHeight="1">
      <c r="A761" s="3">
        <v>174.0</v>
      </c>
      <c r="B761" s="1" t="s">
        <v>16</v>
      </c>
      <c r="C761" s="1" t="s">
        <v>22</v>
      </c>
      <c r="D761" s="1" t="s">
        <v>25</v>
      </c>
      <c r="E761" s="2">
        <v>44203.0</v>
      </c>
      <c r="F761" s="3"/>
      <c r="G761" s="5">
        <v>300.0</v>
      </c>
      <c r="H761" s="3" t="str">
        <f>IFNA(VLOOKUP(F761,Promocodes!A:E,4,0),"")</f>
        <v/>
      </c>
      <c r="I761" s="3"/>
      <c r="J761" s="5">
        <f t="shared" si="2"/>
        <v>300</v>
      </c>
      <c r="K761" s="3" t="str">
        <f>IFNA(VLOOKUP(D761,Price!$A$2:$C$18,3,0),"")</f>
        <v>товар</v>
      </c>
      <c r="L761" s="6">
        <f t="shared" si="3"/>
        <v>1</v>
      </c>
      <c r="M761" s="6" t="str">
        <f>IFNA(VLOOKUP(F761,Promocodes!A:B,2,0),"")</f>
        <v/>
      </c>
      <c r="N761" s="3" t="str">
        <f>IFNA(VLOOKUP(M761,Promocodes!G:H,2,0),"")</f>
        <v/>
      </c>
      <c r="O761" s="3">
        <f>IFNA(VLOOKUP(D761,Price!$E$2:$F$4,2,0),"")</f>
        <v>150</v>
      </c>
      <c r="P761" s="7" t="str">
        <f t="shared" si="4"/>
        <v>без промо</v>
      </c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ht="15.75" customHeight="1">
      <c r="A762" s="3">
        <v>175.0</v>
      </c>
      <c r="B762" s="1" t="s">
        <v>16</v>
      </c>
      <c r="C762" s="1" t="s">
        <v>17</v>
      </c>
      <c r="D762" s="1" t="s">
        <v>21</v>
      </c>
      <c r="E762" s="2">
        <v>44203.0</v>
      </c>
      <c r="F762" s="3"/>
      <c r="G762" s="5">
        <v>3500.0</v>
      </c>
      <c r="H762" s="3" t="str">
        <f>IFNA(VLOOKUP(F762,Promocodes!A:E,4,0),"")</f>
        <v/>
      </c>
      <c r="I762" s="3"/>
      <c r="J762" s="5">
        <f t="shared" si="2"/>
        <v>3500</v>
      </c>
      <c r="K762" s="3" t="str">
        <f>IFNA(VLOOKUP(D762,Price!$A$2:$C$18,3,0),"")</f>
        <v>услуга</v>
      </c>
      <c r="L762" s="6">
        <f t="shared" si="3"/>
        <v>1</v>
      </c>
      <c r="M762" s="6" t="str">
        <f>IFNA(VLOOKUP(F762,Promocodes!A:B,2,0),"")</f>
        <v/>
      </c>
      <c r="N762" s="3" t="str">
        <f>IFNA(VLOOKUP(M762,Promocodes!G:H,2,0),"")</f>
        <v/>
      </c>
      <c r="O762" s="3" t="str">
        <f>IFNA(VLOOKUP(D762,Price!$E$2:$F$4,2,0),"")</f>
        <v/>
      </c>
      <c r="P762" s="7" t="str">
        <f t="shared" si="4"/>
        <v>без промо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ht="15.75" customHeight="1">
      <c r="A763" s="3">
        <v>176.0</v>
      </c>
      <c r="B763" s="1" t="s">
        <v>16</v>
      </c>
      <c r="C763" s="1" t="s">
        <v>17</v>
      </c>
      <c r="D763" s="1" t="s">
        <v>18</v>
      </c>
      <c r="E763" s="2">
        <v>44203.0</v>
      </c>
      <c r="F763" s="3"/>
      <c r="G763" s="5">
        <v>1000.0</v>
      </c>
      <c r="H763" s="3" t="str">
        <f>IFNA(VLOOKUP(F763,Promocodes!A:E,4,0),"")</f>
        <v/>
      </c>
      <c r="I763" s="3"/>
      <c r="J763" s="5">
        <f t="shared" si="2"/>
        <v>1000</v>
      </c>
      <c r="K763" s="3" t="str">
        <f>IFNA(VLOOKUP(D763,Price!$A$2:$C$18,3,0),"")</f>
        <v>товар</v>
      </c>
      <c r="L763" s="6">
        <f t="shared" si="3"/>
        <v>1</v>
      </c>
      <c r="M763" s="6" t="str">
        <f>IFNA(VLOOKUP(F763,Promocodes!A:B,2,0),"")</f>
        <v/>
      </c>
      <c r="N763" s="3" t="str">
        <f>IFNA(VLOOKUP(M763,Promocodes!G:H,2,0),"")</f>
        <v/>
      </c>
      <c r="O763" s="3">
        <f>IFNA(VLOOKUP(D763,Price!$E$2:$F$4,2,0),"")</f>
        <v>500</v>
      </c>
      <c r="P763" s="7" t="str">
        <f t="shared" si="4"/>
        <v>без промо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ht="15.75" customHeight="1">
      <c r="A764" s="3">
        <v>177.0</v>
      </c>
      <c r="B764" s="1" t="s">
        <v>16</v>
      </c>
      <c r="C764" s="1" t="s">
        <v>17</v>
      </c>
      <c r="D764" s="1" t="s">
        <v>24</v>
      </c>
      <c r="E764" s="2">
        <v>44203.0</v>
      </c>
      <c r="F764" s="3"/>
      <c r="G764" s="5">
        <v>4500.0</v>
      </c>
      <c r="H764" s="3" t="str">
        <f>IFNA(VLOOKUP(F764,Promocodes!A:E,4,0),"")</f>
        <v/>
      </c>
      <c r="I764" s="3"/>
      <c r="J764" s="5">
        <f t="shared" si="2"/>
        <v>4500</v>
      </c>
      <c r="K764" s="3" t="str">
        <f>IFNA(VLOOKUP(D764,Price!$A$2:$C$18,3,0),"")</f>
        <v>услуга</v>
      </c>
      <c r="L764" s="6">
        <f t="shared" si="3"/>
        <v>1</v>
      </c>
      <c r="M764" s="6" t="str">
        <f>IFNA(VLOOKUP(F764,Promocodes!A:B,2,0),"")</f>
        <v/>
      </c>
      <c r="N764" s="3" t="str">
        <f>IFNA(VLOOKUP(M764,Promocodes!G:H,2,0),"")</f>
        <v/>
      </c>
      <c r="O764" s="3" t="str">
        <f>IFNA(VLOOKUP(D764,Price!$E$2:$F$4,2,0),"")</f>
        <v/>
      </c>
      <c r="P764" s="7" t="str">
        <f t="shared" si="4"/>
        <v>без промо</v>
      </c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ht="15.75" customHeight="1">
      <c r="A765" s="3">
        <v>178.0</v>
      </c>
      <c r="B765" s="1" t="s">
        <v>16</v>
      </c>
      <c r="C765" s="1" t="s">
        <v>17</v>
      </c>
      <c r="D765" s="1" t="s">
        <v>23</v>
      </c>
      <c r="E765" s="2">
        <v>44203.0</v>
      </c>
      <c r="F765" s="3"/>
      <c r="G765" s="5">
        <v>5500.0</v>
      </c>
      <c r="H765" s="3" t="str">
        <f>IFNA(VLOOKUP(F765,Promocodes!A:E,4,0),"")</f>
        <v/>
      </c>
      <c r="I765" s="3"/>
      <c r="J765" s="5">
        <f t="shared" si="2"/>
        <v>5500</v>
      </c>
      <c r="K765" s="3" t="str">
        <f>IFNA(VLOOKUP(D765,Price!$A$2:$C$18,3,0),"")</f>
        <v>услуга</v>
      </c>
      <c r="L765" s="6">
        <f t="shared" si="3"/>
        <v>1</v>
      </c>
      <c r="M765" s="6" t="str">
        <f>IFNA(VLOOKUP(F765,Promocodes!A:B,2,0),"")</f>
        <v/>
      </c>
      <c r="N765" s="3" t="str">
        <f>IFNA(VLOOKUP(M765,Promocodes!G:H,2,0),"")</f>
        <v/>
      </c>
      <c r="O765" s="3" t="str">
        <f>IFNA(VLOOKUP(D765,Price!$E$2:$F$4,2,0),"")</f>
        <v/>
      </c>
      <c r="P765" s="7" t="str">
        <f t="shared" si="4"/>
        <v>без промо</v>
      </c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ht="15.75" customHeight="1">
      <c r="A766" s="3">
        <v>179.0</v>
      </c>
      <c r="B766" s="1" t="s">
        <v>16</v>
      </c>
      <c r="C766" s="1" t="s">
        <v>17</v>
      </c>
      <c r="D766" s="1" t="s">
        <v>24</v>
      </c>
      <c r="E766" s="2">
        <v>44203.0</v>
      </c>
      <c r="F766" s="3"/>
      <c r="G766" s="5">
        <v>4500.0</v>
      </c>
      <c r="H766" s="3" t="str">
        <f>IFNA(VLOOKUP(F766,Promocodes!A:E,4,0),"")</f>
        <v/>
      </c>
      <c r="I766" s="3"/>
      <c r="J766" s="5">
        <f t="shared" si="2"/>
        <v>4500</v>
      </c>
      <c r="K766" s="3" t="str">
        <f>IFNA(VLOOKUP(D766,Price!$A$2:$C$18,3,0),"")</f>
        <v>услуга</v>
      </c>
      <c r="L766" s="6">
        <f t="shared" si="3"/>
        <v>1</v>
      </c>
      <c r="M766" s="6" t="str">
        <f>IFNA(VLOOKUP(F766,Promocodes!A:B,2,0),"")</f>
        <v/>
      </c>
      <c r="N766" s="3" t="str">
        <f>IFNA(VLOOKUP(M766,Promocodes!G:H,2,0),"")</f>
        <v/>
      </c>
      <c r="O766" s="3" t="str">
        <f>IFNA(VLOOKUP(D766,Price!$E$2:$F$4,2,0),"")</f>
        <v/>
      </c>
      <c r="P766" s="7" t="str">
        <f t="shared" si="4"/>
        <v>без промо</v>
      </c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ht="15.75" customHeight="1">
      <c r="A767" s="3">
        <v>180.0</v>
      </c>
      <c r="B767" s="1" t="s">
        <v>139</v>
      </c>
      <c r="C767" s="1" t="s">
        <v>17</v>
      </c>
      <c r="D767" s="1" t="s">
        <v>144</v>
      </c>
      <c r="E767" s="2">
        <v>44203.0</v>
      </c>
      <c r="F767" s="3"/>
      <c r="G767" s="5">
        <v>82500.0</v>
      </c>
      <c r="H767" s="3" t="str">
        <f>IFNA(VLOOKUP(F767,Promocodes!A:E,4,0),"")</f>
        <v/>
      </c>
      <c r="I767" s="3"/>
      <c r="J767" s="5">
        <f t="shared" si="2"/>
        <v>82500</v>
      </c>
      <c r="K767" s="3" t="str">
        <f>IFNA(VLOOKUP(D767,Price!$A$2:$C$18,3,0),"")</f>
        <v/>
      </c>
      <c r="L767" s="6">
        <f t="shared" si="3"/>
        <v>1</v>
      </c>
      <c r="M767" s="6" t="str">
        <f>IFNA(VLOOKUP(F767,Promocodes!A:B,2,0),"")</f>
        <v/>
      </c>
      <c r="N767" s="3" t="str">
        <f>IFNA(VLOOKUP(M767,Promocodes!G:H,2,0),"")</f>
        <v/>
      </c>
      <c r="O767" s="3" t="str">
        <f>IFNA(VLOOKUP(D767,Price!$E$2:$F$4,2,0),"")</f>
        <v/>
      </c>
      <c r="P767" s="7" t="str">
        <f t="shared" si="4"/>
        <v/>
      </c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ht="15.75" customHeight="1">
      <c r="A768" s="3">
        <v>181.0</v>
      </c>
      <c r="B768" s="1" t="s">
        <v>139</v>
      </c>
      <c r="C768" s="1" t="s">
        <v>17</v>
      </c>
      <c r="D768" s="1" t="s">
        <v>144</v>
      </c>
      <c r="E768" s="2">
        <v>44203.0</v>
      </c>
      <c r="F768" s="3"/>
      <c r="G768" s="5">
        <v>82500.0</v>
      </c>
      <c r="H768" s="3" t="str">
        <f>IFNA(VLOOKUP(F768,Promocodes!A:E,4,0),"")</f>
        <v/>
      </c>
      <c r="I768" s="3"/>
      <c r="J768" s="5">
        <f t="shared" si="2"/>
        <v>82500</v>
      </c>
      <c r="K768" s="3" t="str">
        <f>IFNA(VLOOKUP(D768,Price!$A$2:$C$18,3,0),"")</f>
        <v/>
      </c>
      <c r="L768" s="6">
        <f t="shared" si="3"/>
        <v>1</v>
      </c>
      <c r="M768" s="6" t="str">
        <f>IFNA(VLOOKUP(F768,Promocodes!A:B,2,0),"")</f>
        <v/>
      </c>
      <c r="N768" s="3" t="str">
        <f>IFNA(VLOOKUP(M768,Promocodes!G:H,2,0),"")</f>
        <v/>
      </c>
      <c r="O768" s="3" t="str">
        <f>IFNA(VLOOKUP(D768,Price!$E$2:$F$4,2,0),"")</f>
        <v/>
      </c>
      <c r="P768" s="7" t="str">
        <f t="shared" si="4"/>
        <v/>
      </c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ht="15.75" customHeight="1">
      <c r="A769" s="3">
        <v>182.0</v>
      </c>
      <c r="B769" s="1" t="s">
        <v>139</v>
      </c>
      <c r="C769" s="1" t="s">
        <v>17</v>
      </c>
      <c r="D769" s="1" t="s">
        <v>144</v>
      </c>
      <c r="E769" s="2">
        <v>44203.0</v>
      </c>
      <c r="F769" s="3"/>
      <c r="G769" s="5">
        <v>82500.0</v>
      </c>
      <c r="H769" s="3" t="str">
        <f>IFNA(VLOOKUP(F769,Promocodes!A:E,4,0),"")</f>
        <v/>
      </c>
      <c r="I769" s="3"/>
      <c r="J769" s="5">
        <f t="shared" si="2"/>
        <v>82500</v>
      </c>
      <c r="K769" s="3" t="str">
        <f>IFNA(VLOOKUP(D769,Price!$A$2:$C$18,3,0),"")</f>
        <v/>
      </c>
      <c r="L769" s="6">
        <f t="shared" si="3"/>
        <v>1</v>
      </c>
      <c r="M769" s="6" t="str">
        <f>IFNA(VLOOKUP(F769,Promocodes!A:B,2,0),"")</f>
        <v/>
      </c>
      <c r="N769" s="3" t="str">
        <f>IFNA(VLOOKUP(M769,Promocodes!G:H,2,0),"")</f>
        <v/>
      </c>
      <c r="O769" s="3" t="str">
        <f>IFNA(VLOOKUP(D769,Price!$E$2:$F$4,2,0),"")</f>
        <v/>
      </c>
      <c r="P769" s="7" t="str">
        <f t="shared" si="4"/>
        <v/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ht="15.75" customHeight="1">
      <c r="A770" s="3">
        <v>183.0</v>
      </c>
      <c r="B770" s="1" t="s">
        <v>139</v>
      </c>
      <c r="C770" s="1" t="s">
        <v>17</v>
      </c>
      <c r="D770" s="1" t="s">
        <v>144</v>
      </c>
      <c r="E770" s="2">
        <v>44203.0</v>
      </c>
      <c r="F770" s="3"/>
      <c r="G770" s="5">
        <v>82500.0</v>
      </c>
      <c r="H770" s="3" t="str">
        <f>IFNA(VLOOKUP(F770,Promocodes!A:E,4,0),"")</f>
        <v/>
      </c>
      <c r="I770" s="3"/>
      <c r="J770" s="5">
        <f t="shared" si="2"/>
        <v>82500</v>
      </c>
      <c r="K770" s="3" t="str">
        <f>IFNA(VLOOKUP(D770,Price!$A$2:$C$18,3,0),"")</f>
        <v/>
      </c>
      <c r="L770" s="6">
        <f t="shared" si="3"/>
        <v>1</v>
      </c>
      <c r="M770" s="6" t="str">
        <f>IFNA(VLOOKUP(F770,Promocodes!A:B,2,0),"")</f>
        <v/>
      </c>
      <c r="N770" s="3" t="str">
        <f>IFNA(VLOOKUP(M770,Promocodes!G:H,2,0),"")</f>
        <v/>
      </c>
      <c r="O770" s="3" t="str">
        <f>IFNA(VLOOKUP(D770,Price!$E$2:$F$4,2,0),"")</f>
        <v/>
      </c>
      <c r="P770" s="7" t="str">
        <f t="shared" si="4"/>
        <v/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ht="15.75" customHeight="1">
      <c r="A771" s="3">
        <v>184.0</v>
      </c>
      <c r="B771" s="1" t="s">
        <v>139</v>
      </c>
      <c r="C771" s="1" t="s">
        <v>17</v>
      </c>
      <c r="D771" s="1" t="s">
        <v>144</v>
      </c>
      <c r="E771" s="2">
        <v>44203.0</v>
      </c>
      <c r="F771" s="3"/>
      <c r="G771" s="5">
        <v>82500.0</v>
      </c>
      <c r="H771" s="3" t="str">
        <f>IFNA(VLOOKUP(F771,Promocodes!A:E,4,0),"")</f>
        <v/>
      </c>
      <c r="I771" s="3"/>
      <c r="J771" s="5">
        <f t="shared" si="2"/>
        <v>82500</v>
      </c>
      <c r="K771" s="3" t="str">
        <f>IFNA(VLOOKUP(D771,Price!$A$2:$C$18,3,0),"")</f>
        <v/>
      </c>
      <c r="L771" s="6">
        <f t="shared" si="3"/>
        <v>1</v>
      </c>
      <c r="M771" s="6" t="str">
        <f>IFNA(VLOOKUP(F771,Promocodes!A:B,2,0),"")</f>
        <v/>
      </c>
      <c r="N771" s="3" t="str">
        <f>IFNA(VLOOKUP(M771,Promocodes!G:H,2,0),"")</f>
        <v/>
      </c>
      <c r="O771" s="3" t="str">
        <f>IFNA(VLOOKUP(D771,Price!$E$2:$F$4,2,0),"")</f>
        <v/>
      </c>
      <c r="P771" s="7" t="str">
        <f t="shared" si="4"/>
        <v/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ht="15.75" customHeight="1">
      <c r="A772" s="3">
        <v>185.0</v>
      </c>
      <c r="B772" s="1" t="s">
        <v>139</v>
      </c>
      <c r="C772" s="1" t="s">
        <v>17</v>
      </c>
      <c r="D772" s="1" t="s">
        <v>144</v>
      </c>
      <c r="E772" s="2">
        <v>44203.0</v>
      </c>
      <c r="F772" s="3"/>
      <c r="G772" s="5">
        <v>82500.0</v>
      </c>
      <c r="H772" s="3" t="str">
        <f>IFNA(VLOOKUP(F772,Promocodes!A:E,4,0),"")</f>
        <v/>
      </c>
      <c r="I772" s="3"/>
      <c r="J772" s="5">
        <f t="shared" si="2"/>
        <v>82500</v>
      </c>
      <c r="K772" s="3" t="str">
        <f>IFNA(VLOOKUP(D772,Price!$A$2:$C$18,3,0),"")</f>
        <v/>
      </c>
      <c r="L772" s="6">
        <f t="shared" si="3"/>
        <v>1</v>
      </c>
      <c r="M772" s="6" t="str">
        <f>IFNA(VLOOKUP(F772,Promocodes!A:B,2,0),"")</f>
        <v/>
      </c>
      <c r="N772" s="3" t="str">
        <f>IFNA(VLOOKUP(M772,Promocodes!G:H,2,0),"")</f>
        <v/>
      </c>
      <c r="O772" s="3" t="str">
        <f>IFNA(VLOOKUP(D772,Price!$E$2:$F$4,2,0),"")</f>
        <v/>
      </c>
      <c r="P772" s="7" t="str">
        <f t="shared" si="4"/>
        <v/>
      </c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ht="15.75" customHeight="1">
      <c r="A773" s="3">
        <v>186.0</v>
      </c>
      <c r="B773" s="1" t="s">
        <v>139</v>
      </c>
      <c r="C773" s="1" t="s">
        <v>17</v>
      </c>
      <c r="D773" s="1" t="s">
        <v>144</v>
      </c>
      <c r="E773" s="2">
        <v>44203.0</v>
      </c>
      <c r="F773" s="3"/>
      <c r="G773" s="5">
        <v>82500.0</v>
      </c>
      <c r="H773" s="3" t="str">
        <f>IFNA(VLOOKUP(F773,Promocodes!A:E,4,0),"")</f>
        <v/>
      </c>
      <c r="I773" s="3"/>
      <c r="J773" s="5">
        <f t="shared" si="2"/>
        <v>82500</v>
      </c>
      <c r="K773" s="3" t="str">
        <f>IFNA(VLOOKUP(D773,Price!$A$2:$C$18,3,0),"")</f>
        <v/>
      </c>
      <c r="L773" s="6">
        <f t="shared" si="3"/>
        <v>1</v>
      </c>
      <c r="M773" s="6" t="str">
        <f>IFNA(VLOOKUP(F773,Promocodes!A:B,2,0),"")</f>
        <v/>
      </c>
      <c r="N773" s="3" t="str">
        <f>IFNA(VLOOKUP(M773,Promocodes!G:H,2,0),"")</f>
        <v/>
      </c>
      <c r="O773" s="3" t="str">
        <f>IFNA(VLOOKUP(D773,Price!$E$2:$F$4,2,0),"")</f>
        <v/>
      </c>
      <c r="P773" s="7" t="str">
        <f t="shared" si="4"/>
        <v/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ht="15.75" customHeight="1">
      <c r="A774" s="3">
        <v>187.0</v>
      </c>
      <c r="B774" s="1" t="s">
        <v>139</v>
      </c>
      <c r="C774" s="1" t="s">
        <v>17</v>
      </c>
      <c r="D774" s="1" t="s">
        <v>144</v>
      </c>
      <c r="E774" s="2">
        <v>44203.0</v>
      </c>
      <c r="F774" s="3"/>
      <c r="G774" s="5">
        <v>82500.0</v>
      </c>
      <c r="H774" s="3" t="str">
        <f>IFNA(VLOOKUP(F774,Promocodes!A:E,4,0),"")</f>
        <v/>
      </c>
      <c r="I774" s="3"/>
      <c r="J774" s="5">
        <f t="shared" si="2"/>
        <v>82500</v>
      </c>
      <c r="K774" s="3" t="str">
        <f>IFNA(VLOOKUP(D774,Price!$A$2:$C$18,3,0),"")</f>
        <v/>
      </c>
      <c r="L774" s="6">
        <f t="shared" si="3"/>
        <v>1</v>
      </c>
      <c r="M774" s="6" t="str">
        <f>IFNA(VLOOKUP(F774,Promocodes!A:B,2,0),"")</f>
        <v/>
      </c>
      <c r="N774" s="3" t="str">
        <f>IFNA(VLOOKUP(M774,Promocodes!G:H,2,0),"")</f>
        <v/>
      </c>
      <c r="O774" s="3" t="str">
        <f>IFNA(VLOOKUP(D774,Price!$E$2:$F$4,2,0),"")</f>
        <v/>
      </c>
      <c r="P774" s="7" t="str">
        <f t="shared" si="4"/>
        <v/>
      </c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ht="15.75" customHeight="1">
      <c r="A775" s="3">
        <v>188.0</v>
      </c>
      <c r="B775" s="1" t="s">
        <v>16</v>
      </c>
      <c r="C775" s="1" t="s">
        <v>17</v>
      </c>
      <c r="D775" s="1" t="s">
        <v>21</v>
      </c>
      <c r="E775" s="2">
        <v>44203.0</v>
      </c>
      <c r="F775" s="3"/>
      <c r="G775" s="5">
        <v>3500.0</v>
      </c>
      <c r="H775" s="3" t="str">
        <f>IFNA(VLOOKUP(F775,Promocodes!A:E,4,0),"")</f>
        <v/>
      </c>
      <c r="I775" s="3"/>
      <c r="J775" s="5">
        <f t="shared" si="2"/>
        <v>3500</v>
      </c>
      <c r="K775" s="3" t="str">
        <f>IFNA(VLOOKUP(D775,Price!$A$2:$C$18,3,0),"")</f>
        <v>услуга</v>
      </c>
      <c r="L775" s="6">
        <f t="shared" si="3"/>
        <v>1</v>
      </c>
      <c r="M775" s="6" t="str">
        <f>IFNA(VLOOKUP(F775,Promocodes!A:B,2,0),"")</f>
        <v/>
      </c>
      <c r="N775" s="3" t="str">
        <f>IFNA(VLOOKUP(M775,Promocodes!G:H,2,0),"")</f>
        <v/>
      </c>
      <c r="O775" s="3" t="str">
        <f>IFNA(VLOOKUP(D775,Price!$E$2:$F$4,2,0),"")</f>
        <v/>
      </c>
      <c r="P775" s="7" t="str">
        <f t="shared" si="4"/>
        <v>без промо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ht="15.75" customHeight="1">
      <c r="A776" s="3">
        <v>189.0</v>
      </c>
      <c r="B776" s="1" t="s">
        <v>16</v>
      </c>
      <c r="C776" s="1" t="s">
        <v>17</v>
      </c>
      <c r="D776" s="1" t="s">
        <v>20</v>
      </c>
      <c r="E776" s="2">
        <v>44203.0</v>
      </c>
      <c r="F776" s="3"/>
      <c r="G776" s="5">
        <v>500.0</v>
      </c>
      <c r="H776" s="3" t="str">
        <f>IFNA(VLOOKUP(F776,Promocodes!A:E,4,0),"")</f>
        <v/>
      </c>
      <c r="I776" s="3"/>
      <c r="J776" s="5">
        <f t="shared" si="2"/>
        <v>500</v>
      </c>
      <c r="K776" s="3" t="str">
        <f>IFNA(VLOOKUP(D776,Price!$A$2:$C$18,3,0),"")</f>
        <v>товар</v>
      </c>
      <c r="L776" s="6">
        <f t="shared" si="3"/>
        <v>1</v>
      </c>
      <c r="M776" s="6" t="str">
        <f>IFNA(VLOOKUP(F776,Promocodes!A:B,2,0),"")</f>
        <v/>
      </c>
      <c r="N776" s="3" t="str">
        <f>IFNA(VLOOKUP(M776,Promocodes!G:H,2,0),"")</f>
        <v/>
      </c>
      <c r="O776" s="3">
        <f>IFNA(VLOOKUP(D776,Price!$E$2:$F$4,2,0),"")</f>
        <v>250</v>
      </c>
      <c r="P776" s="7" t="str">
        <f t="shared" si="4"/>
        <v>без промо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ht="15.75" customHeight="1">
      <c r="A777" s="3">
        <v>191.0</v>
      </c>
      <c r="B777" s="1" t="s">
        <v>16</v>
      </c>
      <c r="C777" s="1" t="s">
        <v>17</v>
      </c>
      <c r="D777" s="1" t="s">
        <v>24</v>
      </c>
      <c r="E777" s="2">
        <v>44203.0</v>
      </c>
      <c r="F777" s="3"/>
      <c r="G777" s="5">
        <v>4500.0</v>
      </c>
      <c r="H777" s="3" t="str">
        <f>IFNA(VLOOKUP(F777,Promocodes!A:E,4,0),"")</f>
        <v/>
      </c>
      <c r="I777" s="3"/>
      <c r="J777" s="5">
        <f t="shared" si="2"/>
        <v>4500</v>
      </c>
      <c r="K777" s="3" t="str">
        <f>IFNA(VLOOKUP(D777,Price!$A$2:$C$18,3,0),"")</f>
        <v>услуга</v>
      </c>
      <c r="L777" s="6">
        <f t="shared" si="3"/>
        <v>1</v>
      </c>
      <c r="M777" s="6" t="str">
        <f>IFNA(VLOOKUP(F777,Promocodes!A:B,2,0),"")</f>
        <v/>
      </c>
      <c r="N777" s="3" t="str">
        <f>IFNA(VLOOKUP(M777,Promocodes!G:H,2,0),"")</f>
        <v/>
      </c>
      <c r="O777" s="3" t="str">
        <f>IFNA(VLOOKUP(D777,Price!$E$2:$F$4,2,0),"")</f>
        <v/>
      </c>
      <c r="P777" s="7" t="str">
        <f t="shared" si="4"/>
        <v>без промо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ht="15.75" customHeight="1">
      <c r="A778" s="3">
        <v>192.0</v>
      </c>
      <c r="B778" s="1" t="s">
        <v>16</v>
      </c>
      <c r="C778" s="1" t="s">
        <v>17</v>
      </c>
      <c r="D778" s="1" t="s">
        <v>24</v>
      </c>
      <c r="E778" s="2">
        <v>44203.0</v>
      </c>
      <c r="F778" s="3"/>
      <c r="G778" s="5">
        <v>4500.0</v>
      </c>
      <c r="H778" s="3" t="str">
        <f>IFNA(VLOOKUP(F778,Promocodes!A:E,4,0),"")</f>
        <v/>
      </c>
      <c r="I778" s="3"/>
      <c r="J778" s="5">
        <f t="shared" si="2"/>
        <v>4500</v>
      </c>
      <c r="K778" s="3" t="str">
        <f>IFNA(VLOOKUP(D778,Price!$A$2:$C$18,3,0),"")</f>
        <v>услуга</v>
      </c>
      <c r="L778" s="6">
        <f t="shared" si="3"/>
        <v>1</v>
      </c>
      <c r="M778" s="6" t="str">
        <f>IFNA(VLOOKUP(F778,Promocodes!A:B,2,0),"")</f>
        <v/>
      </c>
      <c r="N778" s="3" t="str">
        <f>IFNA(VLOOKUP(M778,Promocodes!G:H,2,0),"")</f>
        <v/>
      </c>
      <c r="O778" s="3" t="str">
        <f>IFNA(VLOOKUP(D778,Price!$E$2:$F$4,2,0),"")</f>
        <v/>
      </c>
      <c r="P778" s="7" t="str">
        <f t="shared" si="4"/>
        <v>без промо</v>
      </c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ht="15.75" customHeight="1">
      <c r="A779" s="3">
        <v>193.0</v>
      </c>
      <c r="B779" s="1" t="s">
        <v>16</v>
      </c>
      <c r="C779" s="1" t="s">
        <v>17</v>
      </c>
      <c r="D779" s="1" t="s">
        <v>20</v>
      </c>
      <c r="E779" s="2">
        <v>44203.0</v>
      </c>
      <c r="F779" s="3"/>
      <c r="G779" s="5">
        <v>500.0</v>
      </c>
      <c r="H779" s="3" t="str">
        <f>IFNA(VLOOKUP(F779,Promocodes!A:E,4,0),"")</f>
        <v/>
      </c>
      <c r="I779" s="3"/>
      <c r="J779" s="5">
        <f t="shared" si="2"/>
        <v>500</v>
      </c>
      <c r="K779" s="3" t="str">
        <f>IFNA(VLOOKUP(D779,Price!$A$2:$C$18,3,0),"")</f>
        <v>товар</v>
      </c>
      <c r="L779" s="6">
        <f t="shared" si="3"/>
        <v>1</v>
      </c>
      <c r="M779" s="6" t="str">
        <f>IFNA(VLOOKUP(F779,Promocodes!A:B,2,0),"")</f>
        <v/>
      </c>
      <c r="N779" s="3" t="str">
        <f>IFNA(VLOOKUP(M779,Promocodes!G:H,2,0),"")</f>
        <v/>
      </c>
      <c r="O779" s="3">
        <f>IFNA(VLOOKUP(D779,Price!$E$2:$F$4,2,0),"")</f>
        <v>250</v>
      </c>
      <c r="P779" s="7" t="str">
        <f t="shared" si="4"/>
        <v>без промо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ht="15.75" customHeight="1">
      <c r="A780" s="3">
        <v>194.0</v>
      </c>
      <c r="B780" s="1" t="s">
        <v>16</v>
      </c>
      <c r="C780" s="1" t="s">
        <v>17</v>
      </c>
      <c r="D780" s="1" t="s">
        <v>21</v>
      </c>
      <c r="E780" s="2">
        <v>44203.0</v>
      </c>
      <c r="F780" s="3"/>
      <c r="G780" s="5">
        <v>3500.0</v>
      </c>
      <c r="H780" s="3" t="str">
        <f>IFNA(VLOOKUP(F780,Promocodes!A:E,4,0),"")</f>
        <v/>
      </c>
      <c r="I780" s="3"/>
      <c r="J780" s="5">
        <f t="shared" si="2"/>
        <v>3500</v>
      </c>
      <c r="K780" s="3" t="str">
        <f>IFNA(VLOOKUP(D780,Price!$A$2:$C$18,3,0),"")</f>
        <v>услуга</v>
      </c>
      <c r="L780" s="6">
        <f t="shared" si="3"/>
        <v>1</v>
      </c>
      <c r="M780" s="6" t="str">
        <f>IFNA(VLOOKUP(F780,Promocodes!A:B,2,0),"")</f>
        <v/>
      </c>
      <c r="N780" s="3" t="str">
        <f>IFNA(VLOOKUP(M780,Promocodes!G:H,2,0),"")</f>
        <v/>
      </c>
      <c r="O780" s="3" t="str">
        <f>IFNA(VLOOKUP(D780,Price!$E$2:$F$4,2,0),"")</f>
        <v/>
      </c>
      <c r="P780" s="7" t="str">
        <f t="shared" si="4"/>
        <v>без промо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ht="15.75" customHeight="1">
      <c r="A781" s="3">
        <v>195.0</v>
      </c>
      <c r="B781" s="1" t="s">
        <v>16</v>
      </c>
      <c r="C781" s="1" t="s">
        <v>17</v>
      </c>
      <c r="D781" s="1" t="s">
        <v>23</v>
      </c>
      <c r="E781" s="2">
        <v>44203.0</v>
      </c>
      <c r="F781" s="3"/>
      <c r="G781" s="5">
        <v>5500.0</v>
      </c>
      <c r="H781" s="3" t="str">
        <f>IFNA(VLOOKUP(F781,Promocodes!A:E,4,0),"")</f>
        <v/>
      </c>
      <c r="I781" s="3"/>
      <c r="J781" s="5">
        <f t="shared" si="2"/>
        <v>5500</v>
      </c>
      <c r="K781" s="3" t="str">
        <f>IFNA(VLOOKUP(D781,Price!$A$2:$C$18,3,0),"")</f>
        <v>услуга</v>
      </c>
      <c r="L781" s="6">
        <f t="shared" si="3"/>
        <v>1</v>
      </c>
      <c r="M781" s="6" t="str">
        <f>IFNA(VLOOKUP(F781,Promocodes!A:B,2,0),"")</f>
        <v/>
      </c>
      <c r="N781" s="3" t="str">
        <f>IFNA(VLOOKUP(M781,Promocodes!G:H,2,0),"")</f>
        <v/>
      </c>
      <c r="O781" s="3" t="str">
        <f>IFNA(VLOOKUP(D781,Price!$E$2:$F$4,2,0),"")</f>
        <v/>
      </c>
      <c r="P781" s="7" t="str">
        <f t="shared" si="4"/>
        <v>без промо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ht="15.75" customHeight="1">
      <c r="A782" s="3">
        <v>196.0</v>
      </c>
      <c r="B782" s="1" t="s">
        <v>16</v>
      </c>
      <c r="C782" s="1" t="s">
        <v>17</v>
      </c>
      <c r="D782" s="1" t="s">
        <v>24</v>
      </c>
      <c r="E782" s="2">
        <v>44203.0</v>
      </c>
      <c r="F782" s="3"/>
      <c r="G782" s="5">
        <v>4500.0</v>
      </c>
      <c r="H782" s="3" t="str">
        <f>IFNA(VLOOKUP(F782,Promocodes!A:E,4,0),"")</f>
        <v/>
      </c>
      <c r="I782" s="3"/>
      <c r="J782" s="5">
        <f t="shared" si="2"/>
        <v>4500</v>
      </c>
      <c r="K782" s="3" t="str">
        <f>IFNA(VLOOKUP(D782,Price!$A$2:$C$18,3,0),"")</f>
        <v>услуга</v>
      </c>
      <c r="L782" s="6">
        <f t="shared" si="3"/>
        <v>1</v>
      </c>
      <c r="M782" s="6" t="str">
        <f>IFNA(VLOOKUP(F782,Promocodes!A:B,2,0),"")</f>
        <v/>
      </c>
      <c r="N782" s="3" t="str">
        <f>IFNA(VLOOKUP(M782,Promocodes!G:H,2,0),"")</f>
        <v/>
      </c>
      <c r="O782" s="3" t="str">
        <f>IFNA(VLOOKUP(D782,Price!$E$2:$F$4,2,0),"")</f>
        <v/>
      </c>
      <c r="P782" s="7" t="str">
        <f t="shared" si="4"/>
        <v>без промо</v>
      </c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ht="15.75" customHeight="1">
      <c r="A783" s="3">
        <v>197.0</v>
      </c>
      <c r="B783" s="1" t="s">
        <v>139</v>
      </c>
      <c r="C783" s="1" t="s">
        <v>17</v>
      </c>
      <c r="D783" s="1" t="s">
        <v>143</v>
      </c>
      <c r="E783" s="2">
        <v>44204.0</v>
      </c>
      <c r="F783" s="3"/>
      <c r="G783" s="5">
        <v>500.0</v>
      </c>
      <c r="H783" s="3" t="str">
        <f>IFNA(VLOOKUP(F783,Promocodes!A:E,4,0),"")</f>
        <v/>
      </c>
      <c r="I783" s="3"/>
      <c r="J783" s="5">
        <f t="shared" si="2"/>
        <v>500</v>
      </c>
      <c r="K783" s="3" t="str">
        <f>IFNA(VLOOKUP(D783,Price!$A$2:$C$18,3,0),"")</f>
        <v/>
      </c>
      <c r="L783" s="6">
        <f t="shared" si="3"/>
        <v>1</v>
      </c>
      <c r="M783" s="6" t="str">
        <f>IFNA(VLOOKUP(F783,Promocodes!A:B,2,0),"")</f>
        <v/>
      </c>
      <c r="N783" s="3" t="str">
        <f>IFNA(VLOOKUP(M783,Promocodes!G:H,2,0),"")</f>
        <v/>
      </c>
      <c r="O783" s="3" t="str">
        <f>IFNA(VLOOKUP(D783,Price!$E$2:$F$4,2,0),"")</f>
        <v/>
      </c>
      <c r="P783" s="7" t="str">
        <f t="shared" si="4"/>
        <v/>
      </c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ht="15.75" customHeight="1">
      <c r="A784" s="3">
        <v>198.0</v>
      </c>
      <c r="B784" s="1" t="s">
        <v>16</v>
      </c>
      <c r="C784" s="1" t="s">
        <v>17</v>
      </c>
      <c r="D784" s="1" t="s">
        <v>23</v>
      </c>
      <c r="E784" s="2">
        <v>44204.0</v>
      </c>
      <c r="F784" s="3"/>
      <c r="G784" s="5">
        <v>5500.0</v>
      </c>
      <c r="H784" s="3" t="str">
        <f>IFNA(VLOOKUP(F784,Promocodes!A:E,4,0),"")</f>
        <v/>
      </c>
      <c r="I784" s="3"/>
      <c r="J784" s="5">
        <f t="shared" si="2"/>
        <v>5500</v>
      </c>
      <c r="K784" s="3" t="str">
        <f>IFNA(VLOOKUP(D784,Price!$A$2:$C$18,3,0),"")</f>
        <v>услуга</v>
      </c>
      <c r="L784" s="6">
        <f t="shared" si="3"/>
        <v>1</v>
      </c>
      <c r="M784" s="6" t="str">
        <f>IFNA(VLOOKUP(F784,Promocodes!A:B,2,0),"")</f>
        <v/>
      </c>
      <c r="N784" s="3" t="str">
        <f>IFNA(VLOOKUP(M784,Promocodes!G:H,2,0),"")</f>
        <v/>
      </c>
      <c r="O784" s="3" t="str">
        <f>IFNA(VLOOKUP(D784,Price!$E$2:$F$4,2,0),"")</f>
        <v/>
      </c>
      <c r="P784" s="7" t="str">
        <f t="shared" si="4"/>
        <v>без промо</v>
      </c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ht="15.75" customHeight="1">
      <c r="A785" s="3">
        <v>199.0</v>
      </c>
      <c r="B785" s="1" t="s">
        <v>16</v>
      </c>
      <c r="C785" s="1" t="s">
        <v>17</v>
      </c>
      <c r="D785" s="1" t="s">
        <v>23</v>
      </c>
      <c r="E785" s="2">
        <v>44204.0</v>
      </c>
      <c r="F785" s="3"/>
      <c r="G785" s="5">
        <v>5500.0</v>
      </c>
      <c r="H785" s="3" t="str">
        <f>IFNA(VLOOKUP(F785,Promocodes!A:E,4,0),"")</f>
        <v/>
      </c>
      <c r="I785" s="3"/>
      <c r="J785" s="5">
        <f t="shared" si="2"/>
        <v>5500</v>
      </c>
      <c r="K785" s="3" t="str">
        <f>IFNA(VLOOKUP(D785,Price!$A$2:$C$18,3,0),"")</f>
        <v>услуга</v>
      </c>
      <c r="L785" s="6">
        <f t="shared" si="3"/>
        <v>1</v>
      </c>
      <c r="M785" s="6" t="str">
        <f>IFNA(VLOOKUP(F785,Promocodes!A:B,2,0),"")</f>
        <v/>
      </c>
      <c r="N785" s="3" t="str">
        <f>IFNA(VLOOKUP(M785,Promocodes!G:H,2,0),"")</f>
        <v/>
      </c>
      <c r="O785" s="3" t="str">
        <f>IFNA(VLOOKUP(D785,Price!$E$2:$F$4,2,0),"")</f>
        <v/>
      </c>
      <c r="P785" s="7" t="str">
        <f t="shared" si="4"/>
        <v>без промо</v>
      </c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ht="15.75" customHeight="1">
      <c r="A786" s="3">
        <v>200.0</v>
      </c>
      <c r="B786" s="1" t="s">
        <v>139</v>
      </c>
      <c r="C786" s="1" t="s">
        <v>22</v>
      </c>
      <c r="D786" s="1" t="s">
        <v>142</v>
      </c>
      <c r="E786" s="2">
        <v>44204.0</v>
      </c>
      <c r="F786" s="3"/>
      <c r="G786" s="5">
        <v>1000.0</v>
      </c>
      <c r="H786" s="3" t="str">
        <f>IFNA(VLOOKUP(F786,Promocodes!A:E,4,0),"")</f>
        <v/>
      </c>
      <c r="I786" s="3"/>
      <c r="J786" s="5">
        <f t="shared" si="2"/>
        <v>1000</v>
      </c>
      <c r="K786" s="3" t="str">
        <f>IFNA(VLOOKUP(D786,Price!$A$2:$C$18,3,0),"")</f>
        <v/>
      </c>
      <c r="L786" s="6">
        <f t="shared" si="3"/>
        <v>1</v>
      </c>
      <c r="M786" s="6" t="str">
        <f>IFNA(VLOOKUP(F786,Promocodes!A:B,2,0),"")</f>
        <v/>
      </c>
      <c r="N786" s="3" t="str">
        <f>IFNA(VLOOKUP(M786,Promocodes!G:H,2,0),"")</f>
        <v/>
      </c>
      <c r="O786" s="3" t="str">
        <f>IFNA(VLOOKUP(D786,Price!$E$2:$F$4,2,0),"")</f>
        <v/>
      </c>
      <c r="P786" s="7" t="str">
        <f t="shared" si="4"/>
        <v/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ht="15.75" customHeight="1">
      <c r="A787" s="3">
        <v>201.0</v>
      </c>
      <c r="B787" s="1" t="s">
        <v>139</v>
      </c>
      <c r="C787" s="1" t="s">
        <v>22</v>
      </c>
      <c r="D787" s="1" t="s">
        <v>141</v>
      </c>
      <c r="E787" s="2">
        <v>44204.0</v>
      </c>
      <c r="F787" s="3"/>
      <c r="G787" s="5">
        <v>300.0</v>
      </c>
      <c r="H787" s="3" t="str">
        <f>IFNA(VLOOKUP(F787,Promocodes!A:E,4,0),"")</f>
        <v/>
      </c>
      <c r="I787" s="3"/>
      <c r="J787" s="5">
        <f t="shared" si="2"/>
        <v>300</v>
      </c>
      <c r="K787" s="3" t="str">
        <f>IFNA(VLOOKUP(D787,Price!$A$2:$C$18,3,0),"")</f>
        <v/>
      </c>
      <c r="L787" s="6">
        <f t="shared" si="3"/>
        <v>1</v>
      </c>
      <c r="M787" s="6" t="str">
        <f>IFNA(VLOOKUP(F787,Promocodes!A:B,2,0),"")</f>
        <v/>
      </c>
      <c r="N787" s="3" t="str">
        <f>IFNA(VLOOKUP(M787,Promocodes!G:H,2,0),"")</f>
        <v/>
      </c>
      <c r="O787" s="3" t="str">
        <f>IFNA(VLOOKUP(D787,Price!$E$2:$F$4,2,0),"")</f>
        <v/>
      </c>
      <c r="P787" s="7" t="str">
        <f t="shared" si="4"/>
        <v/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ht="15.75" customHeight="1">
      <c r="A788" s="3">
        <v>202.0</v>
      </c>
      <c r="B788" s="1" t="s">
        <v>16</v>
      </c>
      <c r="C788" s="1" t="s">
        <v>17</v>
      </c>
      <c r="D788" s="1" t="s">
        <v>24</v>
      </c>
      <c r="E788" s="2">
        <v>44204.0</v>
      </c>
      <c r="F788" s="3"/>
      <c r="G788" s="5">
        <v>4500.0</v>
      </c>
      <c r="H788" s="3" t="str">
        <f>IFNA(VLOOKUP(F788,Promocodes!A:E,4,0),"")</f>
        <v/>
      </c>
      <c r="I788" s="3"/>
      <c r="J788" s="5">
        <f t="shared" si="2"/>
        <v>4500</v>
      </c>
      <c r="K788" s="3" t="str">
        <f>IFNA(VLOOKUP(D788,Price!$A$2:$C$18,3,0),"")</f>
        <v>услуга</v>
      </c>
      <c r="L788" s="6">
        <f t="shared" si="3"/>
        <v>1</v>
      </c>
      <c r="M788" s="6" t="str">
        <f>IFNA(VLOOKUP(F788,Promocodes!A:B,2,0),"")</f>
        <v/>
      </c>
      <c r="N788" s="3" t="str">
        <f>IFNA(VLOOKUP(M788,Promocodes!G:H,2,0),"")</f>
        <v/>
      </c>
      <c r="O788" s="3" t="str">
        <f>IFNA(VLOOKUP(D788,Price!$E$2:$F$4,2,0),"")</f>
        <v/>
      </c>
      <c r="P788" s="7" t="str">
        <f t="shared" si="4"/>
        <v>без промо</v>
      </c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ht="15.75" customHeight="1">
      <c r="A789" s="3">
        <v>205.0</v>
      </c>
      <c r="B789" s="1" t="s">
        <v>16</v>
      </c>
      <c r="C789" s="1" t="s">
        <v>22</v>
      </c>
      <c r="D789" s="1" t="s">
        <v>24</v>
      </c>
      <c r="E789" s="2">
        <v>44204.0</v>
      </c>
      <c r="F789" s="3"/>
      <c r="G789" s="5">
        <v>4500.0</v>
      </c>
      <c r="H789" s="3" t="str">
        <f>IFNA(VLOOKUP(F789,Promocodes!A:E,4,0),"")</f>
        <v/>
      </c>
      <c r="I789" s="3"/>
      <c r="J789" s="5">
        <f t="shared" si="2"/>
        <v>4500</v>
      </c>
      <c r="K789" s="3" t="str">
        <f>IFNA(VLOOKUP(D789,Price!$A$2:$C$18,3,0),"")</f>
        <v>услуга</v>
      </c>
      <c r="L789" s="6">
        <f t="shared" si="3"/>
        <v>1</v>
      </c>
      <c r="M789" s="6" t="str">
        <f>IFNA(VLOOKUP(F789,Promocodes!A:B,2,0),"")</f>
        <v/>
      </c>
      <c r="N789" s="3" t="str">
        <f>IFNA(VLOOKUP(M789,Promocodes!G:H,2,0),"")</f>
        <v/>
      </c>
      <c r="O789" s="3" t="str">
        <f>IFNA(VLOOKUP(D789,Price!$E$2:$F$4,2,0),"")</f>
        <v/>
      </c>
      <c r="P789" s="7" t="str">
        <f t="shared" si="4"/>
        <v>без промо</v>
      </c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ht="15.75" customHeight="1">
      <c r="A790" s="3">
        <v>206.0</v>
      </c>
      <c r="B790" s="1" t="s">
        <v>16</v>
      </c>
      <c r="C790" s="1" t="s">
        <v>17</v>
      </c>
      <c r="D790" s="1" t="s">
        <v>24</v>
      </c>
      <c r="E790" s="2">
        <v>44204.0</v>
      </c>
      <c r="F790" s="3"/>
      <c r="G790" s="5">
        <v>4500.0</v>
      </c>
      <c r="H790" s="3" t="str">
        <f>IFNA(VLOOKUP(F790,Promocodes!A:E,4,0),"")</f>
        <v/>
      </c>
      <c r="I790" s="3"/>
      <c r="J790" s="5">
        <f t="shared" si="2"/>
        <v>4500</v>
      </c>
      <c r="K790" s="3" t="str">
        <f>IFNA(VLOOKUP(D790,Price!$A$2:$C$18,3,0),"")</f>
        <v>услуга</v>
      </c>
      <c r="L790" s="6">
        <f t="shared" si="3"/>
        <v>1</v>
      </c>
      <c r="M790" s="6" t="str">
        <f>IFNA(VLOOKUP(F790,Promocodes!A:B,2,0),"")</f>
        <v/>
      </c>
      <c r="N790" s="3" t="str">
        <f>IFNA(VLOOKUP(M790,Promocodes!G:H,2,0),"")</f>
        <v/>
      </c>
      <c r="O790" s="3" t="str">
        <f>IFNA(VLOOKUP(D790,Price!$E$2:$F$4,2,0),"")</f>
        <v/>
      </c>
      <c r="P790" s="7" t="str">
        <f t="shared" si="4"/>
        <v>без промо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ht="15.75" customHeight="1">
      <c r="A791" s="3">
        <v>209.0</v>
      </c>
      <c r="B791" s="1" t="s">
        <v>16</v>
      </c>
      <c r="C791" s="1" t="s">
        <v>17</v>
      </c>
      <c r="D791" s="1" t="s">
        <v>25</v>
      </c>
      <c r="E791" s="2">
        <v>44204.0</v>
      </c>
      <c r="F791" s="3"/>
      <c r="G791" s="5">
        <v>300.0</v>
      </c>
      <c r="H791" s="3" t="str">
        <f>IFNA(VLOOKUP(F791,Promocodes!A:E,4,0),"")</f>
        <v/>
      </c>
      <c r="I791" s="3"/>
      <c r="J791" s="5">
        <f t="shared" si="2"/>
        <v>300</v>
      </c>
      <c r="K791" s="3" t="str">
        <f>IFNA(VLOOKUP(D791,Price!$A$2:$C$18,3,0),"")</f>
        <v>товар</v>
      </c>
      <c r="L791" s="6">
        <f t="shared" si="3"/>
        <v>1</v>
      </c>
      <c r="M791" s="6" t="str">
        <f>IFNA(VLOOKUP(F791,Promocodes!A:B,2,0),"")</f>
        <v/>
      </c>
      <c r="N791" s="3" t="str">
        <f>IFNA(VLOOKUP(M791,Promocodes!G:H,2,0),"")</f>
        <v/>
      </c>
      <c r="O791" s="3">
        <f>IFNA(VLOOKUP(D791,Price!$E$2:$F$4,2,0),"")</f>
        <v>150</v>
      </c>
      <c r="P791" s="7" t="str">
        <f t="shared" si="4"/>
        <v>без промо</v>
      </c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ht="15.75" customHeight="1">
      <c r="A792" s="3">
        <v>210.0</v>
      </c>
      <c r="B792" s="1" t="s">
        <v>16</v>
      </c>
      <c r="C792" s="1" t="s">
        <v>17</v>
      </c>
      <c r="D792" s="1" t="s">
        <v>20</v>
      </c>
      <c r="E792" s="2">
        <v>44204.0</v>
      </c>
      <c r="F792" s="3"/>
      <c r="G792" s="5">
        <v>500.0</v>
      </c>
      <c r="H792" s="3" t="str">
        <f>IFNA(VLOOKUP(F792,Promocodes!A:E,4,0),"")</f>
        <v/>
      </c>
      <c r="I792" s="3"/>
      <c r="J792" s="5">
        <f t="shared" si="2"/>
        <v>500</v>
      </c>
      <c r="K792" s="3" t="str">
        <f>IFNA(VLOOKUP(D792,Price!$A$2:$C$18,3,0),"")</f>
        <v>товар</v>
      </c>
      <c r="L792" s="6">
        <f t="shared" si="3"/>
        <v>1</v>
      </c>
      <c r="M792" s="6" t="str">
        <f>IFNA(VLOOKUP(F792,Promocodes!A:B,2,0),"")</f>
        <v/>
      </c>
      <c r="N792" s="3" t="str">
        <f>IFNA(VLOOKUP(M792,Promocodes!G:H,2,0),"")</f>
        <v/>
      </c>
      <c r="O792" s="3">
        <f>IFNA(VLOOKUP(D792,Price!$E$2:$F$4,2,0),"")</f>
        <v>250</v>
      </c>
      <c r="P792" s="7" t="str">
        <f t="shared" si="4"/>
        <v>без промо</v>
      </c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ht="15.75" customHeight="1">
      <c r="A793" s="3">
        <v>211.0</v>
      </c>
      <c r="B793" s="1" t="s">
        <v>16</v>
      </c>
      <c r="C793" s="1" t="s">
        <v>17</v>
      </c>
      <c r="D793" s="1" t="s">
        <v>23</v>
      </c>
      <c r="E793" s="2">
        <v>44204.0</v>
      </c>
      <c r="F793" s="3"/>
      <c r="G793" s="5">
        <v>5500.0</v>
      </c>
      <c r="H793" s="3" t="str">
        <f>IFNA(VLOOKUP(F793,Promocodes!A:E,4,0),"")</f>
        <v/>
      </c>
      <c r="I793" s="3"/>
      <c r="J793" s="5">
        <f t="shared" si="2"/>
        <v>5500</v>
      </c>
      <c r="K793" s="3" t="str">
        <f>IFNA(VLOOKUP(D793,Price!$A$2:$C$18,3,0),"")</f>
        <v>услуга</v>
      </c>
      <c r="L793" s="6">
        <f t="shared" si="3"/>
        <v>1</v>
      </c>
      <c r="M793" s="6" t="str">
        <f>IFNA(VLOOKUP(F793,Promocodes!A:B,2,0),"")</f>
        <v/>
      </c>
      <c r="N793" s="3" t="str">
        <f>IFNA(VLOOKUP(M793,Promocodes!G:H,2,0),"")</f>
        <v/>
      </c>
      <c r="O793" s="3" t="str">
        <f>IFNA(VLOOKUP(D793,Price!$E$2:$F$4,2,0),"")</f>
        <v/>
      </c>
      <c r="P793" s="7" t="str">
        <f t="shared" si="4"/>
        <v>без промо</v>
      </c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ht="15.75" customHeight="1">
      <c r="A794" s="3">
        <v>212.0</v>
      </c>
      <c r="B794" s="1" t="s">
        <v>16</v>
      </c>
      <c r="C794" s="1" t="s">
        <v>17</v>
      </c>
      <c r="D794" s="1" t="s">
        <v>20</v>
      </c>
      <c r="E794" s="2">
        <v>44204.0</v>
      </c>
      <c r="F794" s="3"/>
      <c r="G794" s="5">
        <v>500.0</v>
      </c>
      <c r="H794" s="3" t="str">
        <f>IFNA(VLOOKUP(F794,Promocodes!A:E,4,0),"")</f>
        <v/>
      </c>
      <c r="I794" s="3"/>
      <c r="J794" s="5">
        <f t="shared" si="2"/>
        <v>500</v>
      </c>
      <c r="K794" s="3" t="str">
        <f>IFNA(VLOOKUP(D794,Price!$A$2:$C$18,3,0),"")</f>
        <v>товар</v>
      </c>
      <c r="L794" s="6">
        <f t="shared" si="3"/>
        <v>1</v>
      </c>
      <c r="M794" s="6" t="str">
        <f>IFNA(VLOOKUP(F794,Promocodes!A:B,2,0),"")</f>
        <v/>
      </c>
      <c r="N794" s="3" t="str">
        <f>IFNA(VLOOKUP(M794,Promocodes!G:H,2,0),"")</f>
        <v/>
      </c>
      <c r="O794" s="3">
        <f>IFNA(VLOOKUP(D794,Price!$E$2:$F$4,2,0),"")</f>
        <v>250</v>
      </c>
      <c r="P794" s="7" t="str">
        <f t="shared" si="4"/>
        <v>без промо</v>
      </c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ht="15.75" customHeight="1">
      <c r="A795" s="3">
        <v>213.0</v>
      </c>
      <c r="B795" s="1" t="s">
        <v>16</v>
      </c>
      <c r="C795" s="1" t="s">
        <v>17</v>
      </c>
      <c r="D795" s="1" t="s">
        <v>21</v>
      </c>
      <c r="E795" s="2">
        <v>44204.0</v>
      </c>
      <c r="F795" s="3"/>
      <c r="G795" s="5">
        <v>3500.0</v>
      </c>
      <c r="H795" s="3" t="str">
        <f>IFNA(VLOOKUP(F795,Promocodes!A:E,4,0),"")</f>
        <v/>
      </c>
      <c r="I795" s="3"/>
      <c r="J795" s="5">
        <f t="shared" si="2"/>
        <v>3500</v>
      </c>
      <c r="K795" s="3" t="str">
        <f>IFNA(VLOOKUP(D795,Price!$A$2:$C$18,3,0),"")</f>
        <v>услуга</v>
      </c>
      <c r="L795" s="6">
        <f t="shared" si="3"/>
        <v>1</v>
      </c>
      <c r="M795" s="6" t="str">
        <f>IFNA(VLOOKUP(F795,Promocodes!A:B,2,0),"")</f>
        <v/>
      </c>
      <c r="N795" s="3" t="str">
        <f>IFNA(VLOOKUP(M795,Promocodes!G:H,2,0),"")</f>
        <v/>
      </c>
      <c r="O795" s="3" t="str">
        <f>IFNA(VLOOKUP(D795,Price!$E$2:$F$4,2,0),"")</f>
        <v/>
      </c>
      <c r="P795" s="7" t="str">
        <f t="shared" si="4"/>
        <v>без промо</v>
      </c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ht="15.75" customHeight="1">
      <c r="A796" s="3">
        <v>214.0</v>
      </c>
      <c r="B796" s="1" t="s">
        <v>16</v>
      </c>
      <c r="C796" s="1" t="s">
        <v>17</v>
      </c>
      <c r="D796" s="1" t="s">
        <v>24</v>
      </c>
      <c r="E796" s="2">
        <v>44204.0</v>
      </c>
      <c r="F796" s="3"/>
      <c r="G796" s="5">
        <v>4500.0</v>
      </c>
      <c r="H796" s="3" t="str">
        <f>IFNA(VLOOKUP(F796,Promocodes!A:E,4,0),"")</f>
        <v/>
      </c>
      <c r="I796" s="3"/>
      <c r="J796" s="5">
        <f t="shared" si="2"/>
        <v>4500</v>
      </c>
      <c r="K796" s="3" t="str">
        <f>IFNA(VLOOKUP(D796,Price!$A$2:$C$18,3,0),"")</f>
        <v>услуга</v>
      </c>
      <c r="L796" s="6">
        <f t="shared" si="3"/>
        <v>1</v>
      </c>
      <c r="M796" s="6" t="str">
        <f>IFNA(VLOOKUP(F796,Promocodes!A:B,2,0),"")</f>
        <v/>
      </c>
      <c r="N796" s="3" t="str">
        <f>IFNA(VLOOKUP(M796,Promocodes!G:H,2,0),"")</f>
        <v/>
      </c>
      <c r="O796" s="3" t="str">
        <f>IFNA(VLOOKUP(D796,Price!$E$2:$F$4,2,0),"")</f>
        <v/>
      </c>
      <c r="P796" s="7" t="str">
        <f t="shared" si="4"/>
        <v>без промо</v>
      </c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ht="15.75" customHeight="1">
      <c r="A797" s="3">
        <v>215.0</v>
      </c>
      <c r="B797" s="1" t="s">
        <v>16</v>
      </c>
      <c r="C797" s="1" t="s">
        <v>17</v>
      </c>
      <c r="D797" s="1" t="s">
        <v>21</v>
      </c>
      <c r="E797" s="2">
        <v>44204.0</v>
      </c>
      <c r="F797" s="3"/>
      <c r="G797" s="5">
        <v>3500.0</v>
      </c>
      <c r="H797" s="3" t="str">
        <f>IFNA(VLOOKUP(F797,Promocodes!A:E,4,0),"")</f>
        <v/>
      </c>
      <c r="I797" s="3"/>
      <c r="J797" s="5">
        <f t="shared" si="2"/>
        <v>3500</v>
      </c>
      <c r="K797" s="3" t="str">
        <f>IFNA(VLOOKUP(D797,Price!$A$2:$C$18,3,0),"")</f>
        <v>услуга</v>
      </c>
      <c r="L797" s="6">
        <f t="shared" si="3"/>
        <v>1</v>
      </c>
      <c r="M797" s="6" t="str">
        <f>IFNA(VLOOKUP(F797,Promocodes!A:B,2,0),"")</f>
        <v/>
      </c>
      <c r="N797" s="3" t="str">
        <f>IFNA(VLOOKUP(M797,Promocodes!G:H,2,0),"")</f>
        <v/>
      </c>
      <c r="O797" s="3" t="str">
        <f>IFNA(VLOOKUP(D797,Price!$E$2:$F$4,2,0),"")</f>
        <v/>
      </c>
      <c r="P797" s="7" t="str">
        <f t="shared" si="4"/>
        <v>без промо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ht="15.75" customHeight="1">
      <c r="A798" s="3">
        <v>216.0</v>
      </c>
      <c r="B798" s="1" t="s">
        <v>16</v>
      </c>
      <c r="C798" s="1" t="s">
        <v>17</v>
      </c>
      <c r="D798" s="1" t="s">
        <v>20</v>
      </c>
      <c r="E798" s="2">
        <v>44204.0</v>
      </c>
      <c r="F798" s="3"/>
      <c r="G798" s="5">
        <v>500.0</v>
      </c>
      <c r="H798" s="3" t="str">
        <f>IFNA(VLOOKUP(F798,Promocodes!A:E,4,0),"")</f>
        <v/>
      </c>
      <c r="I798" s="3"/>
      <c r="J798" s="5">
        <f t="shared" si="2"/>
        <v>500</v>
      </c>
      <c r="K798" s="3" t="str">
        <f>IFNA(VLOOKUP(D798,Price!$A$2:$C$18,3,0),"")</f>
        <v>товар</v>
      </c>
      <c r="L798" s="6">
        <f t="shared" si="3"/>
        <v>1</v>
      </c>
      <c r="M798" s="6" t="str">
        <f>IFNA(VLOOKUP(F798,Promocodes!A:B,2,0),"")</f>
        <v/>
      </c>
      <c r="N798" s="3" t="str">
        <f>IFNA(VLOOKUP(M798,Promocodes!G:H,2,0),"")</f>
        <v/>
      </c>
      <c r="O798" s="3">
        <f>IFNA(VLOOKUP(D798,Price!$E$2:$F$4,2,0),"")</f>
        <v>250</v>
      </c>
      <c r="P798" s="7" t="str">
        <f t="shared" si="4"/>
        <v>без промо</v>
      </c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ht="15.75" customHeight="1">
      <c r="A799" s="3">
        <v>217.0</v>
      </c>
      <c r="B799" s="1" t="s">
        <v>139</v>
      </c>
      <c r="C799" s="1" t="s">
        <v>17</v>
      </c>
      <c r="D799" s="1" t="s">
        <v>141</v>
      </c>
      <c r="E799" s="2">
        <v>44204.0</v>
      </c>
      <c r="F799" s="3"/>
      <c r="G799" s="5">
        <v>300.0</v>
      </c>
      <c r="H799" s="3" t="str">
        <f>IFNA(VLOOKUP(F799,Promocodes!A:E,4,0),"")</f>
        <v/>
      </c>
      <c r="I799" s="3"/>
      <c r="J799" s="5">
        <f t="shared" si="2"/>
        <v>300</v>
      </c>
      <c r="K799" s="3" t="str">
        <f>IFNA(VLOOKUP(D799,Price!$A$2:$C$18,3,0),"")</f>
        <v/>
      </c>
      <c r="L799" s="6">
        <f t="shared" si="3"/>
        <v>1</v>
      </c>
      <c r="M799" s="6" t="str">
        <f>IFNA(VLOOKUP(F799,Promocodes!A:B,2,0),"")</f>
        <v/>
      </c>
      <c r="N799" s="3" t="str">
        <f>IFNA(VLOOKUP(M799,Promocodes!G:H,2,0),"")</f>
        <v/>
      </c>
      <c r="O799" s="3" t="str">
        <f>IFNA(VLOOKUP(D799,Price!$E$2:$F$4,2,0),"")</f>
        <v/>
      </c>
      <c r="P799" s="7" t="str">
        <f t="shared" si="4"/>
        <v/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ht="15.75" customHeight="1">
      <c r="A800" s="3">
        <v>218.0</v>
      </c>
      <c r="B800" s="1" t="s">
        <v>16</v>
      </c>
      <c r="C800" s="1" t="s">
        <v>17</v>
      </c>
      <c r="D800" s="1" t="s">
        <v>18</v>
      </c>
      <c r="E800" s="2">
        <v>44204.0</v>
      </c>
      <c r="F800" s="3"/>
      <c r="G800" s="5">
        <v>1000.0</v>
      </c>
      <c r="H800" s="3" t="str">
        <f>IFNA(VLOOKUP(F800,Promocodes!A:E,4,0),"")</f>
        <v/>
      </c>
      <c r="I800" s="3"/>
      <c r="J800" s="5">
        <f t="shared" si="2"/>
        <v>1000</v>
      </c>
      <c r="K800" s="3" t="str">
        <f>IFNA(VLOOKUP(D800,Price!$A$2:$C$18,3,0),"")</f>
        <v>товар</v>
      </c>
      <c r="L800" s="6">
        <f t="shared" si="3"/>
        <v>1</v>
      </c>
      <c r="M800" s="6" t="str">
        <f>IFNA(VLOOKUP(F800,Promocodes!A:B,2,0),"")</f>
        <v/>
      </c>
      <c r="N800" s="3" t="str">
        <f>IFNA(VLOOKUP(M800,Promocodes!G:H,2,0),"")</f>
        <v/>
      </c>
      <c r="O800" s="3">
        <f>IFNA(VLOOKUP(D800,Price!$E$2:$F$4,2,0),"")</f>
        <v>500</v>
      </c>
      <c r="P800" s="7" t="str">
        <f t="shared" si="4"/>
        <v>без промо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ht="15.75" customHeight="1">
      <c r="A801" s="3">
        <v>219.0</v>
      </c>
      <c r="B801" s="1" t="s">
        <v>139</v>
      </c>
      <c r="C801" s="1" t="s">
        <v>17</v>
      </c>
      <c r="D801" s="1" t="s">
        <v>141</v>
      </c>
      <c r="E801" s="2">
        <v>44204.0</v>
      </c>
      <c r="F801" s="3"/>
      <c r="G801" s="5">
        <v>300.0</v>
      </c>
      <c r="H801" s="3" t="str">
        <f>IFNA(VLOOKUP(F801,Promocodes!A:E,4,0),"")</f>
        <v/>
      </c>
      <c r="I801" s="3"/>
      <c r="J801" s="5">
        <f t="shared" si="2"/>
        <v>300</v>
      </c>
      <c r="K801" s="3" t="str">
        <f>IFNA(VLOOKUP(D801,Price!$A$2:$C$18,3,0),"")</f>
        <v/>
      </c>
      <c r="L801" s="6">
        <f t="shared" si="3"/>
        <v>1</v>
      </c>
      <c r="M801" s="6" t="str">
        <f>IFNA(VLOOKUP(F801,Promocodes!A:B,2,0),"")</f>
        <v/>
      </c>
      <c r="N801" s="3" t="str">
        <f>IFNA(VLOOKUP(M801,Promocodes!G:H,2,0),"")</f>
        <v/>
      </c>
      <c r="O801" s="3" t="str">
        <f>IFNA(VLOOKUP(D801,Price!$E$2:$F$4,2,0),"")</f>
        <v/>
      </c>
      <c r="P801" s="7" t="str">
        <f t="shared" si="4"/>
        <v/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ht="15.75" customHeight="1">
      <c r="A802" s="3">
        <v>220.0</v>
      </c>
      <c r="B802" s="1" t="s">
        <v>16</v>
      </c>
      <c r="C802" s="1" t="s">
        <v>17</v>
      </c>
      <c r="D802" s="1" t="s">
        <v>24</v>
      </c>
      <c r="E802" s="2">
        <v>44204.0</v>
      </c>
      <c r="F802" s="3"/>
      <c r="G802" s="5">
        <v>4500.0</v>
      </c>
      <c r="H802" s="3" t="str">
        <f>IFNA(VLOOKUP(F802,Promocodes!A:E,4,0),"")</f>
        <v/>
      </c>
      <c r="I802" s="3"/>
      <c r="J802" s="5">
        <f t="shared" si="2"/>
        <v>4500</v>
      </c>
      <c r="K802" s="3" t="str">
        <f>IFNA(VLOOKUP(D802,Price!$A$2:$C$18,3,0),"")</f>
        <v>услуга</v>
      </c>
      <c r="L802" s="6">
        <f t="shared" si="3"/>
        <v>1</v>
      </c>
      <c r="M802" s="6" t="str">
        <f>IFNA(VLOOKUP(F802,Promocodes!A:B,2,0),"")</f>
        <v/>
      </c>
      <c r="N802" s="3" t="str">
        <f>IFNA(VLOOKUP(M802,Promocodes!G:H,2,0),"")</f>
        <v/>
      </c>
      <c r="O802" s="3" t="str">
        <f>IFNA(VLOOKUP(D802,Price!$E$2:$F$4,2,0),"")</f>
        <v/>
      </c>
      <c r="P802" s="7" t="str">
        <f t="shared" si="4"/>
        <v>без промо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ht="15.75" customHeight="1">
      <c r="A803" s="3">
        <v>221.0</v>
      </c>
      <c r="B803" s="1" t="s">
        <v>16</v>
      </c>
      <c r="C803" s="1" t="s">
        <v>17</v>
      </c>
      <c r="D803" s="1" t="s">
        <v>23</v>
      </c>
      <c r="E803" s="2">
        <v>44204.0</v>
      </c>
      <c r="F803" s="3"/>
      <c r="G803" s="5">
        <v>5500.0</v>
      </c>
      <c r="H803" s="3" t="str">
        <f>IFNA(VLOOKUP(F803,Promocodes!A:E,4,0),"")</f>
        <v/>
      </c>
      <c r="I803" s="3"/>
      <c r="J803" s="5">
        <f t="shared" si="2"/>
        <v>5500</v>
      </c>
      <c r="K803" s="3" t="str">
        <f>IFNA(VLOOKUP(D803,Price!$A$2:$C$18,3,0),"")</f>
        <v>услуга</v>
      </c>
      <c r="L803" s="6">
        <f t="shared" si="3"/>
        <v>1</v>
      </c>
      <c r="M803" s="6" t="str">
        <f>IFNA(VLOOKUP(F803,Promocodes!A:B,2,0),"")</f>
        <v/>
      </c>
      <c r="N803" s="3" t="str">
        <f>IFNA(VLOOKUP(M803,Promocodes!G:H,2,0),"")</f>
        <v/>
      </c>
      <c r="O803" s="3" t="str">
        <f>IFNA(VLOOKUP(D803,Price!$E$2:$F$4,2,0),"")</f>
        <v/>
      </c>
      <c r="P803" s="7" t="str">
        <f t="shared" si="4"/>
        <v>без промо</v>
      </c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ht="15.75" customHeight="1">
      <c r="A804" s="3">
        <v>223.0</v>
      </c>
      <c r="B804" s="1" t="s">
        <v>16</v>
      </c>
      <c r="C804" s="1" t="s">
        <v>17</v>
      </c>
      <c r="D804" s="1" t="s">
        <v>24</v>
      </c>
      <c r="E804" s="2">
        <v>44204.0</v>
      </c>
      <c r="F804" s="3"/>
      <c r="G804" s="5">
        <v>4500.0</v>
      </c>
      <c r="H804" s="3" t="str">
        <f>IFNA(VLOOKUP(F804,Promocodes!A:E,4,0),"")</f>
        <v/>
      </c>
      <c r="I804" s="3"/>
      <c r="J804" s="5">
        <f t="shared" si="2"/>
        <v>4500</v>
      </c>
      <c r="K804" s="3" t="str">
        <f>IFNA(VLOOKUP(D804,Price!$A$2:$C$18,3,0),"")</f>
        <v>услуга</v>
      </c>
      <c r="L804" s="6">
        <f t="shared" si="3"/>
        <v>1</v>
      </c>
      <c r="M804" s="6" t="str">
        <f>IFNA(VLOOKUP(F804,Promocodes!A:B,2,0),"")</f>
        <v/>
      </c>
      <c r="N804" s="3" t="str">
        <f>IFNA(VLOOKUP(M804,Promocodes!G:H,2,0),"")</f>
        <v/>
      </c>
      <c r="O804" s="3" t="str">
        <f>IFNA(VLOOKUP(D804,Price!$E$2:$F$4,2,0),"")</f>
        <v/>
      </c>
      <c r="P804" s="7" t="str">
        <f t="shared" si="4"/>
        <v>без промо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ht="15.75" customHeight="1">
      <c r="A805" s="3">
        <v>224.0</v>
      </c>
      <c r="B805" s="1" t="s">
        <v>16</v>
      </c>
      <c r="C805" s="1" t="s">
        <v>17</v>
      </c>
      <c r="D805" s="1" t="s">
        <v>21</v>
      </c>
      <c r="E805" s="2">
        <v>44204.0</v>
      </c>
      <c r="F805" s="3"/>
      <c r="G805" s="5">
        <v>3500.0</v>
      </c>
      <c r="H805" s="3" t="str">
        <f>IFNA(VLOOKUP(F805,Promocodes!A:E,4,0),"")</f>
        <v/>
      </c>
      <c r="I805" s="3"/>
      <c r="J805" s="5">
        <f t="shared" si="2"/>
        <v>3500</v>
      </c>
      <c r="K805" s="3" t="str">
        <f>IFNA(VLOOKUP(D805,Price!$A$2:$C$18,3,0),"")</f>
        <v>услуга</v>
      </c>
      <c r="L805" s="6">
        <f t="shared" si="3"/>
        <v>1</v>
      </c>
      <c r="M805" s="6" t="str">
        <f>IFNA(VLOOKUP(F805,Promocodes!A:B,2,0),"")</f>
        <v/>
      </c>
      <c r="N805" s="3" t="str">
        <f>IFNA(VLOOKUP(M805,Promocodes!G:H,2,0),"")</f>
        <v/>
      </c>
      <c r="O805" s="3" t="str">
        <f>IFNA(VLOOKUP(D805,Price!$E$2:$F$4,2,0),"")</f>
        <v/>
      </c>
      <c r="P805" s="7" t="str">
        <f t="shared" si="4"/>
        <v>без промо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ht="15.75" customHeight="1">
      <c r="A806" s="3">
        <v>225.0</v>
      </c>
      <c r="B806" s="1" t="s">
        <v>16</v>
      </c>
      <c r="C806" s="1" t="s">
        <v>17</v>
      </c>
      <c r="D806" s="1" t="s">
        <v>23</v>
      </c>
      <c r="E806" s="2">
        <v>44205.0</v>
      </c>
      <c r="F806" s="3"/>
      <c r="G806" s="5">
        <v>5500.0</v>
      </c>
      <c r="H806" s="3" t="str">
        <f>IFNA(VLOOKUP(F806,Promocodes!A:E,4,0),"")</f>
        <v/>
      </c>
      <c r="I806" s="3"/>
      <c r="J806" s="5">
        <f t="shared" si="2"/>
        <v>5500</v>
      </c>
      <c r="K806" s="3" t="str">
        <f>IFNA(VLOOKUP(D806,Price!$A$2:$C$18,3,0),"")</f>
        <v>услуга</v>
      </c>
      <c r="L806" s="6">
        <f t="shared" si="3"/>
        <v>1</v>
      </c>
      <c r="M806" s="6" t="str">
        <f>IFNA(VLOOKUP(F806,Promocodes!A:B,2,0),"")</f>
        <v/>
      </c>
      <c r="N806" s="3" t="str">
        <f>IFNA(VLOOKUP(M806,Promocodes!G:H,2,0),"")</f>
        <v/>
      </c>
      <c r="O806" s="3" t="str">
        <f>IFNA(VLOOKUP(D806,Price!$E$2:$F$4,2,0),"")</f>
        <v/>
      </c>
      <c r="P806" s="7" t="str">
        <f t="shared" si="4"/>
        <v>без промо</v>
      </c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ht="15.75" customHeight="1">
      <c r="A807" s="3">
        <v>226.0</v>
      </c>
      <c r="B807" s="1" t="s">
        <v>16</v>
      </c>
      <c r="C807" s="1" t="s">
        <v>17</v>
      </c>
      <c r="D807" s="1" t="s">
        <v>23</v>
      </c>
      <c r="E807" s="2">
        <v>44205.0</v>
      </c>
      <c r="F807" s="3"/>
      <c r="G807" s="5">
        <v>5500.0</v>
      </c>
      <c r="H807" s="3" t="str">
        <f>IFNA(VLOOKUP(F807,Promocodes!A:E,4,0),"")</f>
        <v/>
      </c>
      <c r="I807" s="3"/>
      <c r="J807" s="5">
        <f t="shared" si="2"/>
        <v>5500</v>
      </c>
      <c r="K807" s="3" t="str">
        <f>IFNA(VLOOKUP(D807,Price!$A$2:$C$18,3,0),"")</f>
        <v>услуга</v>
      </c>
      <c r="L807" s="6">
        <f t="shared" si="3"/>
        <v>1</v>
      </c>
      <c r="M807" s="6" t="str">
        <f>IFNA(VLOOKUP(F807,Promocodes!A:B,2,0),"")</f>
        <v/>
      </c>
      <c r="N807" s="3" t="str">
        <f>IFNA(VLOOKUP(M807,Promocodes!G:H,2,0),"")</f>
        <v/>
      </c>
      <c r="O807" s="3" t="str">
        <f>IFNA(VLOOKUP(D807,Price!$E$2:$F$4,2,0),"")</f>
        <v/>
      </c>
      <c r="P807" s="7" t="str">
        <f t="shared" si="4"/>
        <v>без промо</v>
      </c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ht="15.75" customHeight="1">
      <c r="A808" s="3">
        <v>229.0</v>
      </c>
      <c r="B808" s="1" t="s">
        <v>16</v>
      </c>
      <c r="C808" s="1" t="s">
        <v>17</v>
      </c>
      <c r="D808" s="1" t="s">
        <v>20</v>
      </c>
      <c r="E808" s="2">
        <v>44205.0</v>
      </c>
      <c r="F808" s="3"/>
      <c r="G808" s="5">
        <v>500.0</v>
      </c>
      <c r="H808" s="3" t="str">
        <f>IFNA(VLOOKUP(F808,Promocodes!A:E,4,0),"")</f>
        <v/>
      </c>
      <c r="I808" s="3"/>
      <c r="J808" s="5">
        <f t="shared" si="2"/>
        <v>500</v>
      </c>
      <c r="K808" s="3" t="str">
        <f>IFNA(VLOOKUP(D808,Price!$A$2:$C$18,3,0),"")</f>
        <v>товар</v>
      </c>
      <c r="L808" s="6">
        <f t="shared" si="3"/>
        <v>1</v>
      </c>
      <c r="M808" s="6" t="str">
        <f>IFNA(VLOOKUP(F808,Promocodes!A:B,2,0),"")</f>
        <v/>
      </c>
      <c r="N808" s="3" t="str">
        <f>IFNA(VLOOKUP(M808,Promocodes!G:H,2,0),"")</f>
        <v/>
      </c>
      <c r="O808" s="3">
        <f>IFNA(VLOOKUP(D808,Price!$E$2:$F$4,2,0),"")</f>
        <v>250</v>
      </c>
      <c r="P808" s="7" t="str">
        <f t="shared" si="4"/>
        <v>без промо</v>
      </c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ht="15.75" customHeight="1">
      <c r="A809" s="3">
        <v>230.0</v>
      </c>
      <c r="B809" s="1" t="s">
        <v>16</v>
      </c>
      <c r="C809" s="1" t="s">
        <v>17</v>
      </c>
      <c r="D809" s="1" t="s">
        <v>21</v>
      </c>
      <c r="E809" s="2">
        <v>44205.0</v>
      </c>
      <c r="F809" s="3"/>
      <c r="G809" s="5">
        <v>3500.0</v>
      </c>
      <c r="H809" s="3" t="str">
        <f>IFNA(VLOOKUP(F809,Promocodes!A:E,4,0),"")</f>
        <v/>
      </c>
      <c r="I809" s="3"/>
      <c r="J809" s="5">
        <f t="shared" si="2"/>
        <v>3500</v>
      </c>
      <c r="K809" s="3" t="str">
        <f>IFNA(VLOOKUP(D809,Price!$A$2:$C$18,3,0),"")</f>
        <v>услуга</v>
      </c>
      <c r="L809" s="6">
        <f t="shared" si="3"/>
        <v>1</v>
      </c>
      <c r="M809" s="6" t="str">
        <f>IFNA(VLOOKUP(F809,Promocodes!A:B,2,0),"")</f>
        <v/>
      </c>
      <c r="N809" s="3" t="str">
        <f>IFNA(VLOOKUP(M809,Promocodes!G:H,2,0),"")</f>
        <v/>
      </c>
      <c r="O809" s="3" t="str">
        <f>IFNA(VLOOKUP(D809,Price!$E$2:$F$4,2,0),"")</f>
        <v/>
      </c>
      <c r="P809" s="7" t="str">
        <f t="shared" si="4"/>
        <v>без промо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ht="15.75" customHeight="1">
      <c r="A810" s="3">
        <v>232.0</v>
      </c>
      <c r="B810" s="1" t="s">
        <v>16</v>
      </c>
      <c r="C810" s="1" t="s">
        <v>17</v>
      </c>
      <c r="D810" s="1" t="s">
        <v>20</v>
      </c>
      <c r="E810" s="2">
        <v>44205.0</v>
      </c>
      <c r="F810" s="3"/>
      <c r="G810" s="5">
        <v>500.0</v>
      </c>
      <c r="H810" s="3" t="str">
        <f>IFNA(VLOOKUP(F810,Promocodes!A:E,4,0),"")</f>
        <v/>
      </c>
      <c r="I810" s="3"/>
      <c r="J810" s="5">
        <f t="shared" si="2"/>
        <v>500</v>
      </c>
      <c r="K810" s="3" t="str">
        <f>IFNA(VLOOKUP(D810,Price!$A$2:$C$18,3,0),"")</f>
        <v>товар</v>
      </c>
      <c r="L810" s="6">
        <f t="shared" si="3"/>
        <v>1</v>
      </c>
      <c r="M810" s="6" t="str">
        <f>IFNA(VLOOKUP(F810,Promocodes!A:B,2,0),"")</f>
        <v/>
      </c>
      <c r="N810" s="3" t="str">
        <f>IFNA(VLOOKUP(M810,Promocodes!G:H,2,0),"")</f>
        <v/>
      </c>
      <c r="O810" s="3">
        <f>IFNA(VLOOKUP(D810,Price!$E$2:$F$4,2,0),"")</f>
        <v>250</v>
      </c>
      <c r="P810" s="7" t="str">
        <f t="shared" si="4"/>
        <v>без промо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ht="15.75" customHeight="1">
      <c r="A811" s="3">
        <v>235.0</v>
      </c>
      <c r="B811" s="1" t="s">
        <v>16</v>
      </c>
      <c r="C811" s="1" t="s">
        <v>17</v>
      </c>
      <c r="D811" s="1" t="s">
        <v>18</v>
      </c>
      <c r="E811" s="2">
        <v>44205.0</v>
      </c>
      <c r="F811" s="3"/>
      <c r="G811" s="5">
        <v>1000.0</v>
      </c>
      <c r="H811" s="3" t="str">
        <f>IFNA(VLOOKUP(F811,Promocodes!A:E,4,0),"")</f>
        <v/>
      </c>
      <c r="I811" s="3"/>
      <c r="J811" s="5">
        <f t="shared" si="2"/>
        <v>1000</v>
      </c>
      <c r="K811" s="3" t="str">
        <f>IFNA(VLOOKUP(D811,Price!$A$2:$C$18,3,0),"")</f>
        <v>товар</v>
      </c>
      <c r="L811" s="6">
        <f t="shared" si="3"/>
        <v>1</v>
      </c>
      <c r="M811" s="6" t="str">
        <f>IFNA(VLOOKUP(F811,Promocodes!A:B,2,0),"")</f>
        <v/>
      </c>
      <c r="N811" s="3" t="str">
        <f>IFNA(VLOOKUP(M811,Promocodes!G:H,2,0),"")</f>
        <v/>
      </c>
      <c r="O811" s="3">
        <f>IFNA(VLOOKUP(D811,Price!$E$2:$F$4,2,0),"")</f>
        <v>500</v>
      </c>
      <c r="P811" s="7" t="str">
        <f t="shared" si="4"/>
        <v>без промо</v>
      </c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ht="15.75" customHeight="1">
      <c r="A812" s="3">
        <v>236.0</v>
      </c>
      <c r="B812" s="1" t="s">
        <v>16</v>
      </c>
      <c r="C812" s="1" t="s">
        <v>17</v>
      </c>
      <c r="D812" s="1" t="s">
        <v>21</v>
      </c>
      <c r="E812" s="2">
        <v>44205.0</v>
      </c>
      <c r="F812" s="3"/>
      <c r="G812" s="5">
        <v>3500.0</v>
      </c>
      <c r="H812" s="3" t="str">
        <f>IFNA(VLOOKUP(F812,Promocodes!A:E,4,0),"")</f>
        <v/>
      </c>
      <c r="I812" s="3"/>
      <c r="J812" s="5">
        <f t="shared" si="2"/>
        <v>3500</v>
      </c>
      <c r="K812" s="3" t="str">
        <f>IFNA(VLOOKUP(D812,Price!$A$2:$C$18,3,0),"")</f>
        <v>услуга</v>
      </c>
      <c r="L812" s="6">
        <f t="shared" si="3"/>
        <v>1</v>
      </c>
      <c r="M812" s="6" t="str">
        <f>IFNA(VLOOKUP(F812,Promocodes!A:B,2,0),"")</f>
        <v/>
      </c>
      <c r="N812" s="3" t="str">
        <f>IFNA(VLOOKUP(M812,Promocodes!G:H,2,0),"")</f>
        <v/>
      </c>
      <c r="O812" s="3" t="str">
        <f>IFNA(VLOOKUP(D812,Price!$E$2:$F$4,2,0),"")</f>
        <v/>
      </c>
      <c r="P812" s="7" t="str">
        <f t="shared" si="4"/>
        <v>без промо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ht="15.75" customHeight="1">
      <c r="A813" s="3">
        <v>237.0</v>
      </c>
      <c r="B813" s="1" t="s">
        <v>139</v>
      </c>
      <c r="C813" s="1" t="s">
        <v>17</v>
      </c>
      <c r="D813" s="1" t="s">
        <v>142</v>
      </c>
      <c r="E813" s="2">
        <v>44205.0</v>
      </c>
      <c r="F813" s="3"/>
      <c r="G813" s="5">
        <v>1000.0</v>
      </c>
      <c r="H813" s="3" t="str">
        <f>IFNA(VLOOKUP(F813,Promocodes!A:E,4,0),"")</f>
        <v/>
      </c>
      <c r="I813" s="3"/>
      <c r="J813" s="5">
        <f t="shared" si="2"/>
        <v>1000</v>
      </c>
      <c r="K813" s="3" t="str">
        <f>IFNA(VLOOKUP(D813,Price!$A$2:$C$18,3,0),"")</f>
        <v/>
      </c>
      <c r="L813" s="6">
        <f t="shared" si="3"/>
        <v>1</v>
      </c>
      <c r="M813" s="6" t="str">
        <f>IFNA(VLOOKUP(F813,Promocodes!A:B,2,0),"")</f>
        <v/>
      </c>
      <c r="N813" s="3" t="str">
        <f>IFNA(VLOOKUP(M813,Promocodes!G:H,2,0),"")</f>
        <v/>
      </c>
      <c r="O813" s="3" t="str">
        <f>IFNA(VLOOKUP(D813,Price!$E$2:$F$4,2,0),"")</f>
        <v/>
      </c>
      <c r="P813" s="7" t="str">
        <f t="shared" si="4"/>
        <v/>
      </c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ht="15.75" customHeight="1">
      <c r="A814" s="3">
        <v>238.0</v>
      </c>
      <c r="B814" s="1" t="s">
        <v>16</v>
      </c>
      <c r="C814" s="1" t="s">
        <v>17</v>
      </c>
      <c r="D814" s="1" t="s">
        <v>21</v>
      </c>
      <c r="E814" s="2">
        <v>44205.0</v>
      </c>
      <c r="F814" s="3"/>
      <c r="G814" s="5">
        <v>3500.0</v>
      </c>
      <c r="H814" s="3" t="str">
        <f>IFNA(VLOOKUP(F814,Promocodes!A:E,4,0),"")</f>
        <v/>
      </c>
      <c r="I814" s="3"/>
      <c r="J814" s="5">
        <f t="shared" si="2"/>
        <v>3500</v>
      </c>
      <c r="K814" s="3" t="str">
        <f>IFNA(VLOOKUP(D814,Price!$A$2:$C$18,3,0),"")</f>
        <v>услуга</v>
      </c>
      <c r="L814" s="6">
        <f t="shared" si="3"/>
        <v>1</v>
      </c>
      <c r="M814" s="6" t="str">
        <f>IFNA(VLOOKUP(F814,Promocodes!A:B,2,0),"")</f>
        <v/>
      </c>
      <c r="N814" s="3" t="str">
        <f>IFNA(VLOOKUP(M814,Promocodes!G:H,2,0),"")</f>
        <v/>
      </c>
      <c r="O814" s="3" t="str">
        <f>IFNA(VLOOKUP(D814,Price!$E$2:$F$4,2,0),"")</f>
        <v/>
      </c>
      <c r="P814" s="7" t="str">
        <f t="shared" si="4"/>
        <v>без промо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ht="15.75" customHeight="1">
      <c r="A815" s="3">
        <v>239.0</v>
      </c>
      <c r="B815" s="1" t="s">
        <v>139</v>
      </c>
      <c r="C815" s="1" t="s">
        <v>17</v>
      </c>
      <c r="D815" s="1" t="s">
        <v>143</v>
      </c>
      <c r="E815" s="2">
        <v>44205.0</v>
      </c>
      <c r="F815" s="3"/>
      <c r="G815" s="5">
        <v>500.0</v>
      </c>
      <c r="H815" s="3" t="str">
        <f>IFNA(VLOOKUP(F815,Promocodes!A:E,4,0),"")</f>
        <v/>
      </c>
      <c r="I815" s="3"/>
      <c r="J815" s="5">
        <f t="shared" si="2"/>
        <v>500</v>
      </c>
      <c r="K815" s="3" t="str">
        <f>IFNA(VLOOKUP(D815,Price!$A$2:$C$18,3,0),"")</f>
        <v/>
      </c>
      <c r="L815" s="6">
        <f t="shared" si="3"/>
        <v>1</v>
      </c>
      <c r="M815" s="6" t="str">
        <f>IFNA(VLOOKUP(F815,Promocodes!A:B,2,0),"")</f>
        <v/>
      </c>
      <c r="N815" s="3" t="str">
        <f>IFNA(VLOOKUP(M815,Promocodes!G:H,2,0),"")</f>
        <v/>
      </c>
      <c r="O815" s="3" t="str">
        <f>IFNA(VLOOKUP(D815,Price!$E$2:$F$4,2,0),"")</f>
        <v/>
      </c>
      <c r="P815" s="7" t="str">
        <f t="shared" si="4"/>
        <v/>
      </c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ht="15.75" customHeight="1">
      <c r="A816" s="3">
        <v>240.0</v>
      </c>
      <c r="B816" s="1" t="s">
        <v>16</v>
      </c>
      <c r="C816" s="1" t="s">
        <v>17</v>
      </c>
      <c r="D816" s="1" t="s">
        <v>23</v>
      </c>
      <c r="E816" s="2">
        <v>44205.0</v>
      </c>
      <c r="F816" s="3"/>
      <c r="G816" s="5">
        <v>5500.0</v>
      </c>
      <c r="H816" s="3" t="str">
        <f>IFNA(VLOOKUP(F816,Promocodes!A:E,4,0),"")</f>
        <v/>
      </c>
      <c r="I816" s="3"/>
      <c r="J816" s="5">
        <f t="shared" si="2"/>
        <v>5500</v>
      </c>
      <c r="K816" s="3" t="str">
        <f>IFNA(VLOOKUP(D816,Price!$A$2:$C$18,3,0),"")</f>
        <v>услуга</v>
      </c>
      <c r="L816" s="6">
        <f t="shared" si="3"/>
        <v>1</v>
      </c>
      <c r="M816" s="6" t="str">
        <f>IFNA(VLOOKUP(F816,Promocodes!A:B,2,0),"")</f>
        <v/>
      </c>
      <c r="N816" s="3" t="str">
        <f>IFNA(VLOOKUP(M816,Promocodes!G:H,2,0),"")</f>
        <v/>
      </c>
      <c r="O816" s="3" t="str">
        <f>IFNA(VLOOKUP(D816,Price!$E$2:$F$4,2,0),"")</f>
        <v/>
      </c>
      <c r="P816" s="7" t="str">
        <f t="shared" si="4"/>
        <v>без промо</v>
      </c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ht="15.75" customHeight="1">
      <c r="A817" s="3">
        <v>241.0</v>
      </c>
      <c r="B817" s="1" t="s">
        <v>16</v>
      </c>
      <c r="C817" s="1" t="s">
        <v>22</v>
      </c>
      <c r="D817" s="1" t="s">
        <v>21</v>
      </c>
      <c r="E817" s="2">
        <v>44205.0</v>
      </c>
      <c r="F817" s="3"/>
      <c r="G817" s="5">
        <v>3500.0</v>
      </c>
      <c r="H817" s="3" t="str">
        <f>IFNA(VLOOKUP(F817,Promocodes!A:E,4,0),"")</f>
        <v/>
      </c>
      <c r="I817" s="3"/>
      <c r="J817" s="5">
        <f t="shared" si="2"/>
        <v>3500</v>
      </c>
      <c r="K817" s="3" t="str">
        <f>IFNA(VLOOKUP(D817,Price!$A$2:$C$18,3,0),"")</f>
        <v>услуга</v>
      </c>
      <c r="L817" s="6">
        <f t="shared" si="3"/>
        <v>1</v>
      </c>
      <c r="M817" s="6" t="str">
        <f>IFNA(VLOOKUP(F817,Promocodes!A:B,2,0),"")</f>
        <v/>
      </c>
      <c r="N817" s="3" t="str">
        <f>IFNA(VLOOKUP(M817,Promocodes!G:H,2,0),"")</f>
        <v/>
      </c>
      <c r="O817" s="3" t="str">
        <f>IFNA(VLOOKUP(D817,Price!$E$2:$F$4,2,0),"")</f>
        <v/>
      </c>
      <c r="P817" s="7" t="str">
        <f t="shared" si="4"/>
        <v>без промо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ht="15.75" customHeight="1">
      <c r="A818" s="3">
        <v>242.0</v>
      </c>
      <c r="B818" s="1" t="s">
        <v>16</v>
      </c>
      <c r="C818" s="1" t="s">
        <v>22</v>
      </c>
      <c r="D818" s="1" t="s">
        <v>23</v>
      </c>
      <c r="E818" s="2">
        <v>44205.0</v>
      </c>
      <c r="F818" s="3"/>
      <c r="G818" s="5">
        <v>5500.0</v>
      </c>
      <c r="H818" s="3" t="str">
        <f>IFNA(VLOOKUP(F818,Promocodes!A:E,4,0),"")</f>
        <v/>
      </c>
      <c r="I818" s="3"/>
      <c r="J818" s="5">
        <f t="shared" si="2"/>
        <v>5500</v>
      </c>
      <c r="K818" s="3" t="str">
        <f>IFNA(VLOOKUP(D818,Price!$A$2:$C$18,3,0),"")</f>
        <v>услуга</v>
      </c>
      <c r="L818" s="6">
        <f t="shared" si="3"/>
        <v>1</v>
      </c>
      <c r="M818" s="6" t="str">
        <f>IFNA(VLOOKUP(F818,Promocodes!A:B,2,0),"")</f>
        <v/>
      </c>
      <c r="N818" s="3" t="str">
        <f>IFNA(VLOOKUP(M818,Promocodes!G:H,2,0),"")</f>
        <v/>
      </c>
      <c r="O818" s="3" t="str">
        <f>IFNA(VLOOKUP(D818,Price!$E$2:$F$4,2,0),"")</f>
        <v/>
      </c>
      <c r="P818" s="7" t="str">
        <f t="shared" si="4"/>
        <v>без промо</v>
      </c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ht="15.75" customHeight="1">
      <c r="A819" s="3">
        <v>243.0</v>
      </c>
      <c r="B819" s="1" t="s">
        <v>16</v>
      </c>
      <c r="C819" s="1" t="s">
        <v>17</v>
      </c>
      <c r="D819" s="1" t="s">
        <v>20</v>
      </c>
      <c r="E819" s="2">
        <v>44205.0</v>
      </c>
      <c r="F819" s="3"/>
      <c r="G819" s="5">
        <v>500.0</v>
      </c>
      <c r="H819" s="3" t="str">
        <f>IFNA(VLOOKUP(F819,Promocodes!A:E,4,0),"")</f>
        <v/>
      </c>
      <c r="I819" s="3"/>
      <c r="J819" s="5">
        <f t="shared" si="2"/>
        <v>500</v>
      </c>
      <c r="K819" s="3" t="str">
        <f>IFNA(VLOOKUP(D819,Price!$A$2:$C$18,3,0),"")</f>
        <v>товар</v>
      </c>
      <c r="L819" s="6">
        <f t="shared" si="3"/>
        <v>1</v>
      </c>
      <c r="M819" s="6" t="str">
        <f>IFNA(VLOOKUP(F819,Promocodes!A:B,2,0),"")</f>
        <v/>
      </c>
      <c r="N819" s="3" t="str">
        <f>IFNA(VLOOKUP(M819,Promocodes!G:H,2,0),"")</f>
        <v/>
      </c>
      <c r="O819" s="3">
        <f>IFNA(VLOOKUP(D819,Price!$E$2:$F$4,2,0),"")</f>
        <v>250</v>
      </c>
      <c r="P819" s="7" t="str">
        <f t="shared" si="4"/>
        <v>без промо</v>
      </c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ht="15.75" customHeight="1">
      <c r="A820" s="3">
        <v>244.0</v>
      </c>
      <c r="B820" s="1" t="s">
        <v>16</v>
      </c>
      <c r="C820" s="1" t="s">
        <v>17</v>
      </c>
      <c r="D820" s="1" t="s">
        <v>21</v>
      </c>
      <c r="E820" s="2">
        <v>44205.0</v>
      </c>
      <c r="F820" s="3"/>
      <c r="G820" s="5">
        <v>3500.0</v>
      </c>
      <c r="H820" s="3" t="str">
        <f>IFNA(VLOOKUP(F820,Promocodes!A:E,4,0),"")</f>
        <v/>
      </c>
      <c r="I820" s="3"/>
      <c r="J820" s="5">
        <f t="shared" si="2"/>
        <v>3500</v>
      </c>
      <c r="K820" s="3" t="str">
        <f>IFNA(VLOOKUP(D820,Price!$A$2:$C$18,3,0),"")</f>
        <v>услуга</v>
      </c>
      <c r="L820" s="6">
        <f t="shared" si="3"/>
        <v>1</v>
      </c>
      <c r="M820" s="6" t="str">
        <f>IFNA(VLOOKUP(F820,Promocodes!A:B,2,0),"")</f>
        <v/>
      </c>
      <c r="N820" s="3" t="str">
        <f>IFNA(VLOOKUP(M820,Promocodes!G:H,2,0),"")</f>
        <v/>
      </c>
      <c r="O820" s="3" t="str">
        <f>IFNA(VLOOKUP(D820,Price!$E$2:$F$4,2,0),"")</f>
        <v/>
      </c>
      <c r="P820" s="7" t="str">
        <f t="shared" si="4"/>
        <v>без промо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ht="15.75" customHeight="1">
      <c r="A821" s="3">
        <v>245.0</v>
      </c>
      <c r="B821" s="1" t="s">
        <v>16</v>
      </c>
      <c r="C821" s="1" t="s">
        <v>17</v>
      </c>
      <c r="D821" s="1" t="s">
        <v>21</v>
      </c>
      <c r="E821" s="2">
        <v>44205.0</v>
      </c>
      <c r="F821" s="3"/>
      <c r="G821" s="5">
        <v>3500.0</v>
      </c>
      <c r="H821" s="3" t="str">
        <f>IFNA(VLOOKUP(F821,Promocodes!A:E,4,0),"")</f>
        <v/>
      </c>
      <c r="I821" s="3"/>
      <c r="J821" s="5">
        <f t="shared" si="2"/>
        <v>3500</v>
      </c>
      <c r="K821" s="3" t="str">
        <f>IFNA(VLOOKUP(D821,Price!$A$2:$C$18,3,0),"")</f>
        <v>услуга</v>
      </c>
      <c r="L821" s="6">
        <f t="shared" si="3"/>
        <v>1</v>
      </c>
      <c r="M821" s="6" t="str">
        <f>IFNA(VLOOKUP(F821,Promocodes!A:B,2,0),"")</f>
        <v/>
      </c>
      <c r="N821" s="3" t="str">
        <f>IFNA(VLOOKUP(M821,Promocodes!G:H,2,0),"")</f>
        <v/>
      </c>
      <c r="O821" s="3" t="str">
        <f>IFNA(VLOOKUP(D821,Price!$E$2:$F$4,2,0),"")</f>
        <v/>
      </c>
      <c r="P821" s="7" t="str">
        <f t="shared" si="4"/>
        <v>без промо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ht="15.75" customHeight="1">
      <c r="A822" s="3">
        <v>248.0</v>
      </c>
      <c r="B822" s="1" t="s">
        <v>16</v>
      </c>
      <c r="C822" s="1" t="s">
        <v>17</v>
      </c>
      <c r="D822" s="1" t="s">
        <v>21</v>
      </c>
      <c r="E822" s="2">
        <v>44205.0</v>
      </c>
      <c r="F822" s="3"/>
      <c r="G822" s="5">
        <v>3500.0</v>
      </c>
      <c r="H822" s="3" t="str">
        <f>IFNA(VLOOKUP(F822,Promocodes!A:E,4,0),"")</f>
        <v/>
      </c>
      <c r="I822" s="3"/>
      <c r="J822" s="5">
        <f t="shared" si="2"/>
        <v>3500</v>
      </c>
      <c r="K822" s="3" t="str">
        <f>IFNA(VLOOKUP(D822,Price!$A$2:$C$18,3,0),"")</f>
        <v>услуга</v>
      </c>
      <c r="L822" s="6">
        <f t="shared" si="3"/>
        <v>1</v>
      </c>
      <c r="M822" s="6" t="str">
        <f>IFNA(VLOOKUP(F822,Promocodes!A:B,2,0),"")</f>
        <v/>
      </c>
      <c r="N822" s="3" t="str">
        <f>IFNA(VLOOKUP(M822,Promocodes!G:H,2,0),"")</f>
        <v/>
      </c>
      <c r="O822" s="3" t="str">
        <f>IFNA(VLOOKUP(D822,Price!$E$2:$F$4,2,0),"")</f>
        <v/>
      </c>
      <c r="P822" s="7" t="str">
        <f t="shared" si="4"/>
        <v>без промо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ht="15.75" customHeight="1">
      <c r="A823" s="3">
        <v>249.0</v>
      </c>
      <c r="B823" s="1" t="s">
        <v>139</v>
      </c>
      <c r="C823" s="1" t="s">
        <v>17</v>
      </c>
      <c r="D823" s="1" t="s">
        <v>141</v>
      </c>
      <c r="E823" s="2">
        <v>44205.0</v>
      </c>
      <c r="F823" s="3"/>
      <c r="G823" s="5">
        <v>300.0</v>
      </c>
      <c r="H823" s="3" t="str">
        <f>IFNA(VLOOKUP(F823,Promocodes!A:E,4,0),"")</f>
        <v/>
      </c>
      <c r="I823" s="3"/>
      <c r="J823" s="5">
        <f t="shared" si="2"/>
        <v>300</v>
      </c>
      <c r="K823" s="3" t="str">
        <f>IFNA(VLOOKUP(D823,Price!$A$2:$C$18,3,0),"")</f>
        <v/>
      </c>
      <c r="L823" s="6">
        <f t="shared" si="3"/>
        <v>1</v>
      </c>
      <c r="M823" s="6" t="str">
        <f>IFNA(VLOOKUP(F823,Promocodes!A:B,2,0),"")</f>
        <v/>
      </c>
      <c r="N823" s="3" t="str">
        <f>IFNA(VLOOKUP(M823,Promocodes!G:H,2,0),"")</f>
        <v/>
      </c>
      <c r="O823" s="3" t="str">
        <f>IFNA(VLOOKUP(D823,Price!$E$2:$F$4,2,0),"")</f>
        <v/>
      </c>
      <c r="P823" s="7" t="str">
        <f t="shared" si="4"/>
        <v/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ht="15.75" customHeight="1">
      <c r="A824" s="3">
        <v>250.0</v>
      </c>
      <c r="B824" s="1" t="s">
        <v>16</v>
      </c>
      <c r="C824" s="1" t="s">
        <v>17</v>
      </c>
      <c r="D824" s="1" t="s">
        <v>21</v>
      </c>
      <c r="E824" s="2">
        <v>44205.0</v>
      </c>
      <c r="F824" s="3"/>
      <c r="G824" s="5">
        <v>3500.0</v>
      </c>
      <c r="H824" s="3" t="str">
        <f>IFNA(VLOOKUP(F824,Promocodes!A:E,4,0),"")</f>
        <v/>
      </c>
      <c r="I824" s="3"/>
      <c r="J824" s="5">
        <f t="shared" si="2"/>
        <v>3500</v>
      </c>
      <c r="K824" s="3" t="str">
        <f>IFNA(VLOOKUP(D824,Price!$A$2:$C$18,3,0),"")</f>
        <v>услуга</v>
      </c>
      <c r="L824" s="6">
        <f t="shared" si="3"/>
        <v>1</v>
      </c>
      <c r="M824" s="6" t="str">
        <f>IFNA(VLOOKUP(F824,Promocodes!A:B,2,0),"")</f>
        <v/>
      </c>
      <c r="N824" s="3" t="str">
        <f>IFNA(VLOOKUP(M824,Promocodes!G:H,2,0),"")</f>
        <v/>
      </c>
      <c r="O824" s="3" t="str">
        <f>IFNA(VLOOKUP(D824,Price!$E$2:$F$4,2,0),"")</f>
        <v/>
      </c>
      <c r="P824" s="7" t="str">
        <f t="shared" si="4"/>
        <v>без промо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ht="15.75" customHeight="1">
      <c r="A825" s="3">
        <v>251.0</v>
      </c>
      <c r="B825" s="1" t="s">
        <v>16</v>
      </c>
      <c r="C825" s="1" t="s">
        <v>17</v>
      </c>
      <c r="D825" s="1" t="s">
        <v>18</v>
      </c>
      <c r="E825" s="2">
        <v>44205.0</v>
      </c>
      <c r="F825" s="3"/>
      <c r="G825" s="5">
        <v>1000.0</v>
      </c>
      <c r="H825" s="3" t="str">
        <f>IFNA(VLOOKUP(F825,Promocodes!A:E,4,0),"")</f>
        <v/>
      </c>
      <c r="I825" s="3"/>
      <c r="J825" s="5">
        <f t="shared" si="2"/>
        <v>1000</v>
      </c>
      <c r="K825" s="3" t="str">
        <f>IFNA(VLOOKUP(D825,Price!$A$2:$C$18,3,0),"")</f>
        <v>товар</v>
      </c>
      <c r="L825" s="6">
        <f t="shared" si="3"/>
        <v>1</v>
      </c>
      <c r="M825" s="6" t="str">
        <f>IFNA(VLOOKUP(F825,Promocodes!A:B,2,0),"")</f>
        <v/>
      </c>
      <c r="N825" s="3" t="str">
        <f>IFNA(VLOOKUP(M825,Promocodes!G:H,2,0),"")</f>
        <v/>
      </c>
      <c r="O825" s="3">
        <f>IFNA(VLOOKUP(D825,Price!$E$2:$F$4,2,0),"")</f>
        <v>500</v>
      </c>
      <c r="P825" s="7" t="str">
        <f t="shared" si="4"/>
        <v>без промо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ht="15.75" customHeight="1">
      <c r="A826" s="3">
        <v>252.0</v>
      </c>
      <c r="B826" s="1" t="s">
        <v>139</v>
      </c>
      <c r="C826" s="1" t="s">
        <v>17</v>
      </c>
      <c r="D826" s="1" t="s">
        <v>143</v>
      </c>
      <c r="E826" s="2">
        <v>44205.0</v>
      </c>
      <c r="F826" s="3"/>
      <c r="G826" s="5">
        <v>500.0</v>
      </c>
      <c r="H826" s="3" t="str">
        <f>IFNA(VLOOKUP(F826,Promocodes!A:E,4,0),"")</f>
        <v/>
      </c>
      <c r="I826" s="3"/>
      <c r="J826" s="5">
        <f t="shared" si="2"/>
        <v>500</v>
      </c>
      <c r="K826" s="3" t="str">
        <f>IFNA(VLOOKUP(D826,Price!$A$2:$C$18,3,0),"")</f>
        <v/>
      </c>
      <c r="L826" s="6">
        <f t="shared" si="3"/>
        <v>1</v>
      </c>
      <c r="M826" s="6" t="str">
        <f>IFNA(VLOOKUP(F826,Promocodes!A:B,2,0),"")</f>
        <v/>
      </c>
      <c r="N826" s="3" t="str">
        <f>IFNA(VLOOKUP(M826,Promocodes!G:H,2,0),"")</f>
        <v/>
      </c>
      <c r="O826" s="3" t="str">
        <f>IFNA(VLOOKUP(D826,Price!$E$2:$F$4,2,0),"")</f>
        <v/>
      </c>
      <c r="P826" s="7" t="str">
        <f t="shared" si="4"/>
        <v/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ht="15.75" customHeight="1">
      <c r="A827" s="3">
        <v>254.0</v>
      </c>
      <c r="B827" s="1" t="s">
        <v>139</v>
      </c>
      <c r="C827" s="1" t="s">
        <v>22</v>
      </c>
      <c r="D827" s="1" t="s">
        <v>141</v>
      </c>
      <c r="E827" s="2">
        <v>44206.0</v>
      </c>
      <c r="F827" s="3"/>
      <c r="G827" s="5">
        <v>300.0</v>
      </c>
      <c r="H827" s="3" t="str">
        <f>IFNA(VLOOKUP(F827,Promocodes!A:E,4,0),"")</f>
        <v/>
      </c>
      <c r="I827" s="3"/>
      <c r="J827" s="5">
        <f t="shared" si="2"/>
        <v>300</v>
      </c>
      <c r="K827" s="3" t="str">
        <f>IFNA(VLOOKUP(D827,Price!$A$2:$C$18,3,0),"")</f>
        <v/>
      </c>
      <c r="L827" s="6">
        <f t="shared" si="3"/>
        <v>1</v>
      </c>
      <c r="M827" s="6" t="str">
        <f>IFNA(VLOOKUP(F827,Promocodes!A:B,2,0),"")</f>
        <v/>
      </c>
      <c r="N827" s="3" t="str">
        <f>IFNA(VLOOKUP(M827,Promocodes!G:H,2,0),"")</f>
        <v/>
      </c>
      <c r="O827" s="3" t="str">
        <f>IFNA(VLOOKUP(D827,Price!$E$2:$F$4,2,0),"")</f>
        <v/>
      </c>
      <c r="P827" s="7" t="str">
        <f t="shared" si="4"/>
        <v/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ht="15.75" customHeight="1">
      <c r="A828" s="3">
        <v>255.0</v>
      </c>
      <c r="B828" s="1" t="s">
        <v>16</v>
      </c>
      <c r="C828" s="1" t="s">
        <v>17</v>
      </c>
      <c r="D828" s="1" t="s">
        <v>24</v>
      </c>
      <c r="E828" s="2">
        <v>44206.0</v>
      </c>
      <c r="F828" s="3"/>
      <c r="G828" s="5">
        <v>4500.0</v>
      </c>
      <c r="H828" s="3" t="str">
        <f>IFNA(VLOOKUP(F828,Promocodes!A:E,4,0),"")</f>
        <v/>
      </c>
      <c r="I828" s="3"/>
      <c r="J828" s="5">
        <f t="shared" si="2"/>
        <v>4500</v>
      </c>
      <c r="K828" s="3" t="str">
        <f>IFNA(VLOOKUP(D828,Price!$A$2:$C$18,3,0),"")</f>
        <v>услуга</v>
      </c>
      <c r="L828" s="6">
        <f t="shared" si="3"/>
        <v>1</v>
      </c>
      <c r="M828" s="6" t="str">
        <f>IFNA(VLOOKUP(F828,Promocodes!A:B,2,0),"")</f>
        <v/>
      </c>
      <c r="N828" s="3" t="str">
        <f>IFNA(VLOOKUP(M828,Promocodes!G:H,2,0),"")</f>
        <v/>
      </c>
      <c r="O828" s="3" t="str">
        <f>IFNA(VLOOKUP(D828,Price!$E$2:$F$4,2,0),"")</f>
        <v/>
      </c>
      <c r="P828" s="7" t="str">
        <f t="shared" si="4"/>
        <v>без промо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ht="15.75" customHeight="1">
      <c r="A829" s="3">
        <v>256.0</v>
      </c>
      <c r="B829" s="1" t="s">
        <v>16</v>
      </c>
      <c r="C829" s="1" t="s">
        <v>17</v>
      </c>
      <c r="D829" s="1" t="s">
        <v>18</v>
      </c>
      <c r="E829" s="2">
        <v>44206.0</v>
      </c>
      <c r="F829" s="3"/>
      <c r="G829" s="5">
        <v>1000.0</v>
      </c>
      <c r="H829" s="3" t="str">
        <f>IFNA(VLOOKUP(F829,Promocodes!A:E,4,0),"")</f>
        <v/>
      </c>
      <c r="I829" s="3"/>
      <c r="J829" s="5">
        <f t="shared" si="2"/>
        <v>1000</v>
      </c>
      <c r="K829" s="3" t="str">
        <f>IFNA(VLOOKUP(D829,Price!$A$2:$C$18,3,0),"")</f>
        <v>товар</v>
      </c>
      <c r="L829" s="6">
        <f t="shared" si="3"/>
        <v>1</v>
      </c>
      <c r="M829" s="6" t="str">
        <f>IFNA(VLOOKUP(F829,Promocodes!A:B,2,0),"")</f>
        <v/>
      </c>
      <c r="N829" s="3" t="str">
        <f>IFNA(VLOOKUP(M829,Promocodes!G:H,2,0),"")</f>
        <v/>
      </c>
      <c r="O829" s="3">
        <f>IFNA(VLOOKUP(D829,Price!$E$2:$F$4,2,0),"")</f>
        <v>500</v>
      </c>
      <c r="P829" s="7" t="str">
        <f t="shared" si="4"/>
        <v>без промо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ht="15.75" customHeight="1">
      <c r="A830" s="3">
        <v>257.0</v>
      </c>
      <c r="B830" s="1" t="s">
        <v>16</v>
      </c>
      <c r="C830" s="1" t="s">
        <v>17</v>
      </c>
      <c r="D830" s="1" t="s">
        <v>24</v>
      </c>
      <c r="E830" s="2">
        <v>44206.0</v>
      </c>
      <c r="F830" s="3"/>
      <c r="G830" s="5">
        <v>4500.0</v>
      </c>
      <c r="H830" s="3" t="str">
        <f>IFNA(VLOOKUP(F830,Promocodes!A:E,4,0),"")</f>
        <v/>
      </c>
      <c r="I830" s="3"/>
      <c r="J830" s="5">
        <f t="shared" si="2"/>
        <v>4500</v>
      </c>
      <c r="K830" s="3" t="str">
        <f>IFNA(VLOOKUP(D830,Price!$A$2:$C$18,3,0),"")</f>
        <v>услуга</v>
      </c>
      <c r="L830" s="6">
        <f t="shared" si="3"/>
        <v>1</v>
      </c>
      <c r="M830" s="6" t="str">
        <f>IFNA(VLOOKUP(F830,Promocodes!A:B,2,0),"")</f>
        <v/>
      </c>
      <c r="N830" s="3" t="str">
        <f>IFNA(VLOOKUP(M830,Promocodes!G:H,2,0),"")</f>
        <v/>
      </c>
      <c r="O830" s="3" t="str">
        <f>IFNA(VLOOKUP(D830,Price!$E$2:$F$4,2,0),"")</f>
        <v/>
      </c>
      <c r="P830" s="7" t="str">
        <f t="shared" si="4"/>
        <v>без промо</v>
      </c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ht="15.75" customHeight="1">
      <c r="A831" s="3">
        <v>258.0</v>
      </c>
      <c r="B831" s="1" t="s">
        <v>16</v>
      </c>
      <c r="C831" s="1" t="s">
        <v>17</v>
      </c>
      <c r="D831" s="1" t="s">
        <v>23</v>
      </c>
      <c r="E831" s="2">
        <v>44206.0</v>
      </c>
      <c r="F831" s="3"/>
      <c r="G831" s="5">
        <v>5500.0</v>
      </c>
      <c r="H831" s="3" t="str">
        <f>IFNA(VLOOKUP(F831,Promocodes!A:E,4,0),"")</f>
        <v/>
      </c>
      <c r="I831" s="3"/>
      <c r="J831" s="5">
        <f t="shared" si="2"/>
        <v>5500</v>
      </c>
      <c r="K831" s="3" t="str">
        <f>IFNA(VLOOKUP(D831,Price!$A$2:$C$18,3,0),"")</f>
        <v>услуга</v>
      </c>
      <c r="L831" s="6">
        <f t="shared" si="3"/>
        <v>1</v>
      </c>
      <c r="M831" s="6" t="str">
        <f>IFNA(VLOOKUP(F831,Promocodes!A:B,2,0),"")</f>
        <v/>
      </c>
      <c r="N831" s="3" t="str">
        <f>IFNA(VLOOKUP(M831,Promocodes!G:H,2,0),"")</f>
        <v/>
      </c>
      <c r="O831" s="3" t="str">
        <f>IFNA(VLOOKUP(D831,Price!$E$2:$F$4,2,0),"")</f>
        <v/>
      </c>
      <c r="P831" s="7" t="str">
        <f t="shared" si="4"/>
        <v>без промо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ht="15.75" customHeight="1">
      <c r="A832" s="3">
        <v>260.0</v>
      </c>
      <c r="B832" s="1" t="s">
        <v>16</v>
      </c>
      <c r="C832" s="1" t="s">
        <v>17</v>
      </c>
      <c r="D832" s="1" t="s">
        <v>20</v>
      </c>
      <c r="E832" s="2">
        <v>44206.0</v>
      </c>
      <c r="F832" s="3"/>
      <c r="G832" s="5">
        <v>500.0</v>
      </c>
      <c r="H832" s="3" t="str">
        <f>IFNA(VLOOKUP(F832,Promocodes!A:E,4,0),"")</f>
        <v/>
      </c>
      <c r="I832" s="3"/>
      <c r="J832" s="5">
        <f t="shared" si="2"/>
        <v>500</v>
      </c>
      <c r="K832" s="3" t="str">
        <f>IFNA(VLOOKUP(D832,Price!$A$2:$C$18,3,0),"")</f>
        <v>товар</v>
      </c>
      <c r="L832" s="6">
        <f t="shared" si="3"/>
        <v>1</v>
      </c>
      <c r="M832" s="6" t="str">
        <f>IFNA(VLOOKUP(F832,Promocodes!A:B,2,0),"")</f>
        <v/>
      </c>
      <c r="N832" s="3" t="str">
        <f>IFNA(VLOOKUP(M832,Promocodes!G:H,2,0),"")</f>
        <v/>
      </c>
      <c r="O832" s="3">
        <f>IFNA(VLOOKUP(D832,Price!$E$2:$F$4,2,0),"")</f>
        <v>250</v>
      </c>
      <c r="P832" s="7" t="str">
        <f t="shared" si="4"/>
        <v>без промо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ht="15.75" customHeight="1">
      <c r="A833" s="3">
        <v>261.0</v>
      </c>
      <c r="B833" s="1" t="s">
        <v>139</v>
      </c>
      <c r="C833" s="1" t="s">
        <v>17</v>
      </c>
      <c r="D833" s="1" t="s">
        <v>142</v>
      </c>
      <c r="E833" s="2">
        <v>44206.0</v>
      </c>
      <c r="F833" s="3"/>
      <c r="G833" s="5">
        <v>1000.0</v>
      </c>
      <c r="H833" s="3" t="str">
        <f>IFNA(VLOOKUP(F833,Promocodes!A:E,4,0),"")</f>
        <v/>
      </c>
      <c r="I833" s="3"/>
      <c r="J833" s="5">
        <f t="shared" si="2"/>
        <v>1000</v>
      </c>
      <c r="K833" s="3" t="str">
        <f>IFNA(VLOOKUP(D833,Price!$A$2:$C$18,3,0),"")</f>
        <v/>
      </c>
      <c r="L833" s="6">
        <f t="shared" si="3"/>
        <v>1</v>
      </c>
      <c r="M833" s="6" t="str">
        <f>IFNA(VLOOKUP(F833,Promocodes!A:B,2,0),"")</f>
        <v/>
      </c>
      <c r="N833" s="3" t="str">
        <f>IFNA(VLOOKUP(M833,Promocodes!G:H,2,0),"")</f>
        <v/>
      </c>
      <c r="O833" s="3" t="str">
        <f>IFNA(VLOOKUP(D833,Price!$E$2:$F$4,2,0),"")</f>
        <v/>
      </c>
      <c r="P833" s="7" t="str">
        <f t="shared" si="4"/>
        <v/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ht="15.75" customHeight="1">
      <c r="A834" s="3">
        <v>262.0</v>
      </c>
      <c r="B834" s="1" t="s">
        <v>16</v>
      </c>
      <c r="C834" s="1" t="s">
        <v>17</v>
      </c>
      <c r="D834" s="1" t="s">
        <v>20</v>
      </c>
      <c r="E834" s="2">
        <v>44206.0</v>
      </c>
      <c r="F834" s="3"/>
      <c r="G834" s="5">
        <v>500.0</v>
      </c>
      <c r="H834" s="3" t="str">
        <f>IFNA(VLOOKUP(F834,Promocodes!A:E,4,0),"")</f>
        <v/>
      </c>
      <c r="I834" s="3"/>
      <c r="J834" s="5">
        <f t="shared" si="2"/>
        <v>500</v>
      </c>
      <c r="K834" s="3" t="str">
        <f>IFNA(VLOOKUP(D834,Price!$A$2:$C$18,3,0),"")</f>
        <v>товар</v>
      </c>
      <c r="L834" s="6">
        <f t="shared" si="3"/>
        <v>1</v>
      </c>
      <c r="M834" s="6" t="str">
        <f>IFNA(VLOOKUP(F834,Promocodes!A:B,2,0),"")</f>
        <v/>
      </c>
      <c r="N834" s="3" t="str">
        <f>IFNA(VLOOKUP(M834,Promocodes!G:H,2,0),"")</f>
        <v/>
      </c>
      <c r="O834" s="3">
        <f>IFNA(VLOOKUP(D834,Price!$E$2:$F$4,2,0),"")</f>
        <v>250</v>
      </c>
      <c r="P834" s="7" t="str">
        <f t="shared" si="4"/>
        <v>без промо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ht="15.75" customHeight="1">
      <c r="A835" s="3">
        <v>263.0</v>
      </c>
      <c r="B835" s="1" t="s">
        <v>16</v>
      </c>
      <c r="C835" s="1" t="s">
        <v>17</v>
      </c>
      <c r="D835" s="1" t="s">
        <v>21</v>
      </c>
      <c r="E835" s="2">
        <v>44206.0</v>
      </c>
      <c r="F835" s="3"/>
      <c r="G835" s="5">
        <v>3500.0</v>
      </c>
      <c r="H835" s="3" t="str">
        <f>IFNA(VLOOKUP(F835,Promocodes!A:E,4,0),"")</f>
        <v/>
      </c>
      <c r="I835" s="3"/>
      <c r="J835" s="5">
        <f t="shared" si="2"/>
        <v>3500</v>
      </c>
      <c r="K835" s="3" t="str">
        <f>IFNA(VLOOKUP(D835,Price!$A$2:$C$18,3,0),"")</f>
        <v>услуга</v>
      </c>
      <c r="L835" s="6">
        <f t="shared" si="3"/>
        <v>1</v>
      </c>
      <c r="M835" s="6" t="str">
        <f>IFNA(VLOOKUP(F835,Promocodes!A:B,2,0),"")</f>
        <v/>
      </c>
      <c r="N835" s="3" t="str">
        <f>IFNA(VLOOKUP(M835,Promocodes!G:H,2,0),"")</f>
        <v/>
      </c>
      <c r="O835" s="3" t="str">
        <f>IFNA(VLOOKUP(D835,Price!$E$2:$F$4,2,0),"")</f>
        <v/>
      </c>
      <c r="P835" s="7" t="str">
        <f t="shared" si="4"/>
        <v>без промо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ht="15.75" customHeight="1">
      <c r="A836" s="3">
        <v>266.0</v>
      </c>
      <c r="B836" s="1" t="s">
        <v>139</v>
      </c>
      <c r="C836" s="1" t="s">
        <v>17</v>
      </c>
      <c r="D836" s="1" t="s">
        <v>142</v>
      </c>
      <c r="E836" s="2">
        <v>44206.0</v>
      </c>
      <c r="F836" s="3"/>
      <c r="G836" s="5">
        <v>1000.0</v>
      </c>
      <c r="H836" s="3" t="str">
        <f>IFNA(VLOOKUP(F836,Promocodes!A:E,4,0),"")</f>
        <v/>
      </c>
      <c r="I836" s="3"/>
      <c r="J836" s="5">
        <f t="shared" si="2"/>
        <v>1000</v>
      </c>
      <c r="K836" s="3" t="str">
        <f>IFNA(VLOOKUP(D836,Price!$A$2:$C$18,3,0),"")</f>
        <v/>
      </c>
      <c r="L836" s="6">
        <f t="shared" si="3"/>
        <v>1</v>
      </c>
      <c r="M836" s="6" t="str">
        <f>IFNA(VLOOKUP(F836,Promocodes!A:B,2,0),"")</f>
        <v/>
      </c>
      <c r="N836" s="3" t="str">
        <f>IFNA(VLOOKUP(M836,Promocodes!G:H,2,0),"")</f>
        <v/>
      </c>
      <c r="O836" s="3" t="str">
        <f>IFNA(VLOOKUP(D836,Price!$E$2:$F$4,2,0),"")</f>
        <v/>
      </c>
      <c r="P836" s="7" t="str">
        <f t="shared" si="4"/>
        <v/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ht="15.75" customHeight="1">
      <c r="A837" s="3">
        <v>267.0</v>
      </c>
      <c r="B837" s="1" t="s">
        <v>16</v>
      </c>
      <c r="C837" s="1" t="s">
        <v>17</v>
      </c>
      <c r="D837" s="1" t="s">
        <v>24</v>
      </c>
      <c r="E837" s="2">
        <v>44206.0</v>
      </c>
      <c r="F837" s="3"/>
      <c r="G837" s="5">
        <v>4500.0</v>
      </c>
      <c r="H837" s="3" t="str">
        <f>IFNA(VLOOKUP(F837,Promocodes!A:E,4,0),"")</f>
        <v/>
      </c>
      <c r="I837" s="3"/>
      <c r="J837" s="5">
        <f t="shared" si="2"/>
        <v>4500</v>
      </c>
      <c r="K837" s="3" t="str">
        <f>IFNA(VLOOKUP(D837,Price!$A$2:$C$18,3,0),"")</f>
        <v>услуга</v>
      </c>
      <c r="L837" s="6">
        <f t="shared" si="3"/>
        <v>1</v>
      </c>
      <c r="M837" s="6" t="str">
        <f>IFNA(VLOOKUP(F837,Promocodes!A:B,2,0),"")</f>
        <v/>
      </c>
      <c r="N837" s="3" t="str">
        <f>IFNA(VLOOKUP(M837,Promocodes!G:H,2,0),"")</f>
        <v/>
      </c>
      <c r="O837" s="3" t="str">
        <f>IFNA(VLOOKUP(D837,Price!$E$2:$F$4,2,0),"")</f>
        <v/>
      </c>
      <c r="P837" s="7" t="str">
        <f t="shared" si="4"/>
        <v>без промо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ht="15.75" customHeight="1">
      <c r="A838" s="3">
        <v>268.0</v>
      </c>
      <c r="B838" s="1" t="s">
        <v>16</v>
      </c>
      <c r="C838" s="1" t="s">
        <v>17</v>
      </c>
      <c r="D838" s="1" t="s">
        <v>23</v>
      </c>
      <c r="E838" s="2">
        <v>44206.0</v>
      </c>
      <c r="F838" s="3"/>
      <c r="G838" s="5">
        <v>5500.0</v>
      </c>
      <c r="H838" s="3" t="str">
        <f>IFNA(VLOOKUP(F838,Promocodes!A:E,4,0),"")</f>
        <v/>
      </c>
      <c r="I838" s="3"/>
      <c r="J838" s="5">
        <f t="shared" si="2"/>
        <v>5500</v>
      </c>
      <c r="K838" s="3" t="str">
        <f>IFNA(VLOOKUP(D838,Price!$A$2:$C$18,3,0),"")</f>
        <v>услуга</v>
      </c>
      <c r="L838" s="6">
        <f t="shared" si="3"/>
        <v>1</v>
      </c>
      <c r="M838" s="6" t="str">
        <f>IFNA(VLOOKUP(F838,Promocodes!A:B,2,0),"")</f>
        <v/>
      </c>
      <c r="N838" s="3" t="str">
        <f>IFNA(VLOOKUP(M838,Promocodes!G:H,2,0),"")</f>
        <v/>
      </c>
      <c r="O838" s="3" t="str">
        <f>IFNA(VLOOKUP(D838,Price!$E$2:$F$4,2,0),"")</f>
        <v/>
      </c>
      <c r="P838" s="7" t="str">
        <f t="shared" si="4"/>
        <v>без промо</v>
      </c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ht="15.75" customHeight="1">
      <c r="A839" s="3">
        <v>270.0</v>
      </c>
      <c r="B839" s="1" t="s">
        <v>16</v>
      </c>
      <c r="C839" s="1" t="s">
        <v>17</v>
      </c>
      <c r="D839" s="1" t="s">
        <v>23</v>
      </c>
      <c r="E839" s="2">
        <v>44206.0</v>
      </c>
      <c r="F839" s="3"/>
      <c r="G839" s="5">
        <v>5500.0</v>
      </c>
      <c r="H839" s="3" t="str">
        <f>IFNA(VLOOKUP(F839,Promocodes!A:E,4,0),"")</f>
        <v/>
      </c>
      <c r="I839" s="3"/>
      <c r="J839" s="5">
        <f t="shared" si="2"/>
        <v>5500</v>
      </c>
      <c r="K839" s="3" t="str">
        <f>IFNA(VLOOKUP(D839,Price!$A$2:$C$18,3,0),"")</f>
        <v>услуга</v>
      </c>
      <c r="L839" s="6">
        <f t="shared" si="3"/>
        <v>1</v>
      </c>
      <c r="M839" s="6" t="str">
        <f>IFNA(VLOOKUP(F839,Promocodes!A:B,2,0),"")</f>
        <v/>
      </c>
      <c r="N839" s="3" t="str">
        <f>IFNA(VLOOKUP(M839,Promocodes!G:H,2,0),"")</f>
        <v/>
      </c>
      <c r="O839" s="3" t="str">
        <f>IFNA(VLOOKUP(D839,Price!$E$2:$F$4,2,0),"")</f>
        <v/>
      </c>
      <c r="P839" s="7" t="str">
        <f t="shared" si="4"/>
        <v>без промо</v>
      </c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ht="15.75" customHeight="1">
      <c r="A840" s="3">
        <v>271.0</v>
      </c>
      <c r="B840" s="1" t="s">
        <v>16</v>
      </c>
      <c r="C840" s="1" t="s">
        <v>17</v>
      </c>
      <c r="D840" s="1" t="s">
        <v>20</v>
      </c>
      <c r="E840" s="2">
        <v>44206.0</v>
      </c>
      <c r="F840" s="3"/>
      <c r="G840" s="5">
        <v>500.0</v>
      </c>
      <c r="H840" s="3" t="str">
        <f>IFNA(VLOOKUP(F840,Promocodes!A:E,4,0),"")</f>
        <v/>
      </c>
      <c r="I840" s="3"/>
      <c r="J840" s="5">
        <f t="shared" si="2"/>
        <v>500</v>
      </c>
      <c r="K840" s="3" t="str">
        <f>IFNA(VLOOKUP(D840,Price!$A$2:$C$18,3,0),"")</f>
        <v>товар</v>
      </c>
      <c r="L840" s="6">
        <f t="shared" si="3"/>
        <v>1</v>
      </c>
      <c r="M840" s="6" t="str">
        <f>IFNA(VLOOKUP(F840,Promocodes!A:B,2,0),"")</f>
        <v/>
      </c>
      <c r="N840" s="3" t="str">
        <f>IFNA(VLOOKUP(M840,Promocodes!G:H,2,0),"")</f>
        <v/>
      </c>
      <c r="O840" s="3">
        <f>IFNA(VLOOKUP(D840,Price!$E$2:$F$4,2,0),"")</f>
        <v>250</v>
      </c>
      <c r="P840" s="7" t="str">
        <f t="shared" si="4"/>
        <v>без промо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ht="15.75" customHeight="1">
      <c r="A841" s="3">
        <v>272.0</v>
      </c>
      <c r="B841" s="1" t="s">
        <v>16</v>
      </c>
      <c r="C841" s="1" t="s">
        <v>17</v>
      </c>
      <c r="D841" s="1" t="s">
        <v>18</v>
      </c>
      <c r="E841" s="2">
        <v>44206.0</v>
      </c>
      <c r="F841" s="3"/>
      <c r="G841" s="5">
        <v>1000.0</v>
      </c>
      <c r="H841" s="3" t="str">
        <f>IFNA(VLOOKUP(F841,Promocodes!A:E,4,0),"")</f>
        <v/>
      </c>
      <c r="I841" s="3"/>
      <c r="J841" s="5">
        <f t="shared" si="2"/>
        <v>1000</v>
      </c>
      <c r="K841" s="3" t="str">
        <f>IFNA(VLOOKUP(D841,Price!$A$2:$C$18,3,0),"")</f>
        <v>товар</v>
      </c>
      <c r="L841" s="6">
        <f t="shared" si="3"/>
        <v>1</v>
      </c>
      <c r="M841" s="6" t="str">
        <f>IFNA(VLOOKUP(F841,Promocodes!A:B,2,0),"")</f>
        <v/>
      </c>
      <c r="N841" s="3" t="str">
        <f>IFNA(VLOOKUP(M841,Promocodes!G:H,2,0),"")</f>
        <v/>
      </c>
      <c r="O841" s="3">
        <f>IFNA(VLOOKUP(D841,Price!$E$2:$F$4,2,0),"")</f>
        <v>500</v>
      </c>
      <c r="P841" s="7" t="str">
        <f t="shared" si="4"/>
        <v>без промо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ht="15.75" customHeight="1">
      <c r="A842" s="3">
        <v>273.0</v>
      </c>
      <c r="B842" s="1" t="s">
        <v>16</v>
      </c>
      <c r="C842" s="1" t="s">
        <v>17</v>
      </c>
      <c r="D842" s="1" t="s">
        <v>23</v>
      </c>
      <c r="E842" s="2">
        <v>44206.0</v>
      </c>
      <c r="F842" s="3"/>
      <c r="G842" s="5">
        <v>5500.0</v>
      </c>
      <c r="H842" s="3" t="str">
        <f>IFNA(VLOOKUP(F842,Promocodes!A:E,4,0),"")</f>
        <v/>
      </c>
      <c r="I842" s="3"/>
      <c r="J842" s="5">
        <f t="shared" si="2"/>
        <v>5500</v>
      </c>
      <c r="K842" s="3" t="str">
        <f>IFNA(VLOOKUP(D842,Price!$A$2:$C$18,3,0),"")</f>
        <v>услуга</v>
      </c>
      <c r="L842" s="6">
        <f t="shared" si="3"/>
        <v>1</v>
      </c>
      <c r="M842" s="6" t="str">
        <f>IFNA(VLOOKUP(F842,Promocodes!A:B,2,0),"")</f>
        <v/>
      </c>
      <c r="N842" s="3" t="str">
        <f>IFNA(VLOOKUP(M842,Promocodes!G:H,2,0),"")</f>
        <v/>
      </c>
      <c r="O842" s="3" t="str">
        <f>IFNA(VLOOKUP(D842,Price!$E$2:$F$4,2,0),"")</f>
        <v/>
      </c>
      <c r="P842" s="7" t="str">
        <f t="shared" si="4"/>
        <v>без промо</v>
      </c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ht="15.75" customHeight="1">
      <c r="A843" s="3">
        <v>274.0</v>
      </c>
      <c r="B843" s="1" t="s">
        <v>16</v>
      </c>
      <c r="C843" s="1" t="s">
        <v>17</v>
      </c>
      <c r="D843" s="1" t="s">
        <v>23</v>
      </c>
      <c r="E843" s="2">
        <v>44206.0</v>
      </c>
      <c r="F843" s="3"/>
      <c r="G843" s="5">
        <v>5500.0</v>
      </c>
      <c r="H843" s="3" t="str">
        <f>IFNA(VLOOKUP(F843,Promocodes!A:E,4,0),"")</f>
        <v/>
      </c>
      <c r="I843" s="3"/>
      <c r="J843" s="5">
        <f t="shared" si="2"/>
        <v>5500</v>
      </c>
      <c r="K843" s="3" t="str">
        <f>IFNA(VLOOKUP(D843,Price!$A$2:$C$18,3,0),"")</f>
        <v>услуга</v>
      </c>
      <c r="L843" s="6">
        <f t="shared" si="3"/>
        <v>1</v>
      </c>
      <c r="M843" s="6" t="str">
        <f>IFNA(VLOOKUP(F843,Promocodes!A:B,2,0),"")</f>
        <v/>
      </c>
      <c r="N843" s="3" t="str">
        <f>IFNA(VLOOKUP(M843,Promocodes!G:H,2,0),"")</f>
        <v/>
      </c>
      <c r="O843" s="3" t="str">
        <f>IFNA(VLOOKUP(D843,Price!$E$2:$F$4,2,0),"")</f>
        <v/>
      </c>
      <c r="P843" s="7" t="str">
        <f t="shared" si="4"/>
        <v>без промо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ht="15.75" customHeight="1">
      <c r="A844" s="3">
        <v>275.0</v>
      </c>
      <c r="B844" s="1" t="s">
        <v>16</v>
      </c>
      <c r="C844" s="1" t="s">
        <v>17</v>
      </c>
      <c r="D844" s="1" t="s">
        <v>20</v>
      </c>
      <c r="E844" s="2">
        <v>44206.0</v>
      </c>
      <c r="F844" s="3"/>
      <c r="G844" s="5">
        <v>500.0</v>
      </c>
      <c r="H844" s="3" t="str">
        <f>IFNA(VLOOKUP(F844,Promocodes!A:E,4,0),"")</f>
        <v/>
      </c>
      <c r="I844" s="3"/>
      <c r="J844" s="5">
        <f t="shared" si="2"/>
        <v>500</v>
      </c>
      <c r="K844" s="3" t="str">
        <f>IFNA(VLOOKUP(D844,Price!$A$2:$C$18,3,0),"")</f>
        <v>товар</v>
      </c>
      <c r="L844" s="6">
        <f t="shared" si="3"/>
        <v>1</v>
      </c>
      <c r="M844" s="6" t="str">
        <f>IFNA(VLOOKUP(F844,Promocodes!A:B,2,0),"")</f>
        <v/>
      </c>
      <c r="N844" s="3" t="str">
        <f>IFNA(VLOOKUP(M844,Promocodes!G:H,2,0),"")</f>
        <v/>
      </c>
      <c r="O844" s="3">
        <f>IFNA(VLOOKUP(D844,Price!$E$2:$F$4,2,0),"")</f>
        <v>250</v>
      </c>
      <c r="P844" s="7" t="str">
        <f t="shared" si="4"/>
        <v>без промо</v>
      </c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ht="15.75" customHeight="1">
      <c r="A845" s="3">
        <v>277.0</v>
      </c>
      <c r="B845" s="1" t="s">
        <v>16</v>
      </c>
      <c r="C845" s="1" t="s">
        <v>17</v>
      </c>
      <c r="D845" s="1" t="s">
        <v>20</v>
      </c>
      <c r="E845" s="2">
        <v>44206.0</v>
      </c>
      <c r="F845" s="3"/>
      <c r="G845" s="5">
        <v>5000.0</v>
      </c>
      <c r="H845" s="3" t="str">
        <f>IFNA(VLOOKUP(F845,Promocodes!A:E,4,0),"")</f>
        <v/>
      </c>
      <c r="I845" s="3"/>
      <c r="J845" s="5">
        <f t="shared" si="2"/>
        <v>5000</v>
      </c>
      <c r="K845" s="3" t="str">
        <f>IFNA(VLOOKUP(D845,Price!$A$2:$C$18,3,0),"")</f>
        <v>товар</v>
      </c>
      <c r="L845" s="6">
        <f t="shared" si="3"/>
        <v>1</v>
      </c>
      <c r="M845" s="6" t="str">
        <f>IFNA(VLOOKUP(F845,Promocodes!A:B,2,0),"")</f>
        <v/>
      </c>
      <c r="N845" s="3" t="str">
        <f>IFNA(VLOOKUP(M845,Promocodes!G:H,2,0),"")</f>
        <v/>
      </c>
      <c r="O845" s="3">
        <f>IFNA(VLOOKUP(D845,Price!$E$2:$F$4,2,0),"")</f>
        <v>250</v>
      </c>
      <c r="P845" s="7" t="str">
        <f t="shared" si="4"/>
        <v>без промо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ht="15.75" customHeight="1">
      <c r="A846" s="3">
        <v>278.0</v>
      </c>
      <c r="B846" s="1" t="s">
        <v>16</v>
      </c>
      <c r="C846" s="1" t="s">
        <v>17</v>
      </c>
      <c r="D846" s="1" t="s">
        <v>23</v>
      </c>
      <c r="E846" s="2">
        <v>44206.0</v>
      </c>
      <c r="F846" s="3"/>
      <c r="G846" s="5">
        <v>5500.0</v>
      </c>
      <c r="H846" s="3" t="str">
        <f>IFNA(VLOOKUP(F846,Promocodes!A:E,4,0),"")</f>
        <v/>
      </c>
      <c r="I846" s="3"/>
      <c r="J846" s="5">
        <f t="shared" si="2"/>
        <v>5500</v>
      </c>
      <c r="K846" s="3" t="str">
        <f>IFNA(VLOOKUP(D846,Price!$A$2:$C$18,3,0),"")</f>
        <v>услуга</v>
      </c>
      <c r="L846" s="6">
        <f t="shared" si="3"/>
        <v>1</v>
      </c>
      <c r="M846" s="6" t="str">
        <f>IFNA(VLOOKUP(F846,Promocodes!A:B,2,0),"")</f>
        <v/>
      </c>
      <c r="N846" s="3" t="str">
        <f>IFNA(VLOOKUP(M846,Promocodes!G:H,2,0),"")</f>
        <v/>
      </c>
      <c r="O846" s="3" t="str">
        <f>IFNA(VLOOKUP(D846,Price!$E$2:$F$4,2,0),"")</f>
        <v/>
      </c>
      <c r="P846" s="7" t="str">
        <f t="shared" si="4"/>
        <v>без промо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ht="15.75" customHeight="1">
      <c r="A847" s="3">
        <v>279.0</v>
      </c>
      <c r="B847" s="1" t="s">
        <v>16</v>
      </c>
      <c r="C847" s="1" t="s">
        <v>17</v>
      </c>
      <c r="D847" s="1" t="s">
        <v>23</v>
      </c>
      <c r="E847" s="2">
        <v>44206.0</v>
      </c>
      <c r="F847" s="3"/>
      <c r="G847" s="5">
        <v>5500.0</v>
      </c>
      <c r="H847" s="3" t="str">
        <f>IFNA(VLOOKUP(F847,Promocodes!A:E,4,0),"")</f>
        <v/>
      </c>
      <c r="I847" s="3"/>
      <c r="J847" s="5">
        <f t="shared" si="2"/>
        <v>5500</v>
      </c>
      <c r="K847" s="3" t="str">
        <f>IFNA(VLOOKUP(D847,Price!$A$2:$C$18,3,0),"")</f>
        <v>услуга</v>
      </c>
      <c r="L847" s="6">
        <f t="shared" si="3"/>
        <v>1</v>
      </c>
      <c r="M847" s="6" t="str">
        <f>IFNA(VLOOKUP(F847,Promocodes!A:B,2,0),"")</f>
        <v/>
      </c>
      <c r="N847" s="3" t="str">
        <f>IFNA(VLOOKUP(M847,Promocodes!G:H,2,0),"")</f>
        <v/>
      </c>
      <c r="O847" s="3" t="str">
        <f>IFNA(VLOOKUP(D847,Price!$E$2:$F$4,2,0),"")</f>
        <v/>
      </c>
      <c r="P847" s="7" t="str">
        <f t="shared" si="4"/>
        <v>без промо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ht="15.75" customHeight="1">
      <c r="A848" s="3">
        <v>280.0</v>
      </c>
      <c r="B848" s="1" t="s">
        <v>16</v>
      </c>
      <c r="C848" s="1" t="s">
        <v>22</v>
      </c>
      <c r="D848" s="1" t="s">
        <v>18</v>
      </c>
      <c r="E848" s="2">
        <v>44206.0</v>
      </c>
      <c r="F848" s="3"/>
      <c r="G848" s="5">
        <v>1000.0</v>
      </c>
      <c r="H848" s="3" t="str">
        <f>IFNA(VLOOKUP(F848,Promocodes!A:E,4,0),"")</f>
        <v/>
      </c>
      <c r="I848" s="3"/>
      <c r="J848" s="5">
        <f t="shared" si="2"/>
        <v>1000</v>
      </c>
      <c r="K848" s="3" t="str">
        <f>IFNA(VLOOKUP(D848,Price!$A$2:$C$18,3,0),"")</f>
        <v>товар</v>
      </c>
      <c r="L848" s="6">
        <f t="shared" si="3"/>
        <v>1</v>
      </c>
      <c r="M848" s="6" t="str">
        <f>IFNA(VLOOKUP(F848,Promocodes!A:B,2,0),"")</f>
        <v/>
      </c>
      <c r="N848" s="3" t="str">
        <f>IFNA(VLOOKUP(M848,Promocodes!G:H,2,0),"")</f>
        <v/>
      </c>
      <c r="O848" s="3">
        <f>IFNA(VLOOKUP(D848,Price!$E$2:$F$4,2,0),"")</f>
        <v>500</v>
      </c>
      <c r="P848" s="7" t="str">
        <f t="shared" si="4"/>
        <v>без промо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ht="15.75" customHeight="1">
      <c r="A849" s="3">
        <v>281.0</v>
      </c>
      <c r="B849" s="1" t="s">
        <v>16</v>
      </c>
      <c r="C849" s="1" t="s">
        <v>17</v>
      </c>
      <c r="D849" s="1" t="s">
        <v>24</v>
      </c>
      <c r="E849" s="2">
        <v>44207.0</v>
      </c>
      <c r="F849" s="3"/>
      <c r="G849" s="5">
        <v>4500.0</v>
      </c>
      <c r="H849" s="3" t="str">
        <f>IFNA(VLOOKUP(F849,Promocodes!A:E,4,0),"")</f>
        <v/>
      </c>
      <c r="I849" s="3"/>
      <c r="J849" s="5">
        <f t="shared" si="2"/>
        <v>4500</v>
      </c>
      <c r="K849" s="3" t="str">
        <f>IFNA(VLOOKUP(D849,Price!$A$2:$C$18,3,0),"")</f>
        <v>услуга</v>
      </c>
      <c r="L849" s="6">
        <f t="shared" si="3"/>
        <v>1</v>
      </c>
      <c r="M849" s="6" t="str">
        <f>IFNA(VLOOKUP(F849,Promocodes!A:B,2,0),"")</f>
        <v/>
      </c>
      <c r="N849" s="3" t="str">
        <f>IFNA(VLOOKUP(M849,Promocodes!G:H,2,0),"")</f>
        <v/>
      </c>
      <c r="O849" s="3" t="str">
        <f>IFNA(VLOOKUP(D849,Price!$E$2:$F$4,2,0),"")</f>
        <v/>
      </c>
      <c r="P849" s="7" t="str">
        <f t="shared" si="4"/>
        <v>без промо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ht="15.75" customHeight="1">
      <c r="A850" s="3">
        <v>282.0</v>
      </c>
      <c r="B850" s="1" t="s">
        <v>16</v>
      </c>
      <c r="C850" s="1" t="s">
        <v>17</v>
      </c>
      <c r="D850" s="1" t="s">
        <v>23</v>
      </c>
      <c r="E850" s="2">
        <v>44207.0</v>
      </c>
      <c r="F850" s="3"/>
      <c r="G850" s="5">
        <v>5500.0</v>
      </c>
      <c r="H850" s="3" t="str">
        <f>IFNA(VLOOKUP(F850,Promocodes!A:E,4,0),"")</f>
        <v/>
      </c>
      <c r="I850" s="3"/>
      <c r="J850" s="5">
        <f t="shared" si="2"/>
        <v>5500</v>
      </c>
      <c r="K850" s="3" t="str">
        <f>IFNA(VLOOKUP(D850,Price!$A$2:$C$18,3,0),"")</f>
        <v>услуга</v>
      </c>
      <c r="L850" s="6">
        <f t="shared" si="3"/>
        <v>1</v>
      </c>
      <c r="M850" s="6" t="str">
        <f>IFNA(VLOOKUP(F850,Promocodes!A:B,2,0),"")</f>
        <v/>
      </c>
      <c r="N850" s="3" t="str">
        <f>IFNA(VLOOKUP(M850,Promocodes!G:H,2,0),"")</f>
        <v/>
      </c>
      <c r="O850" s="3" t="str">
        <f>IFNA(VLOOKUP(D850,Price!$E$2:$F$4,2,0),"")</f>
        <v/>
      </c>
      <c r="P850" s="7" t="str">
        <f t="shared" si="4"/>
        <v>без промо</v>
      </c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ht="15.75" customHeight="1">
      <c r="A851" s="3">
        <v>283.0</v>
      </c>
      <c r="B851" s="1" t="s">
        <v>16</v>
      </c>
      <c r="C851" s="1" t="s">
        <v>17</v>
      </c>
      <c r="D851" s="1" t="s">
        <v>21</v>
      </c>
      <c r="E851" s="2">
        <v>44207.0</v>
      </c>
      <c r="F851" s="3"/>
      <c r="G851" s="5">
        <v>3500.0</v>
      </c>
      <c r="H851" s="3" t="str">
        <f>IFNA(VLOOKUP(F851,Promocodes!A:E,4,0),"")</f>
        <v/>
      </c>
      <c r="I851" s="3"/>
      <c r="J851" s="5">
        <f t="shared" si="2"/>
        <v>3500</v>
      </c>
      <c r="K851" s="3" t="str">
        <f>IFNA(VLOOKUP(D851,Price!$A$2:$C$18,3,0),"")</f>
        <v>услуга</v>
      </c>
      <c r="L851" s="6">
        <f t="shared" si="3"/>
        <v>1</v>
      </c>
      <c r="M851" s="6" t="str">
        <f>IFNA(VLOOKUP(F851,Promocodes!A:B,2,0),"")</f>
        <v/>
      </c>
      <c r="N851" s="3" t="str">
        <f>IFNA(VLOOKUP(M851,Promocodes!G:H,2,0),"")</f>
        <v/>
      </c>
      <c r="O851" s="3" t="str">
        <f>IFNA(VLOOKUP(D851,Price!$E$2:$F$4,2,0),"")</f>
        <v/>
      </c>
      <c r="P851" s="7" t="str">
        <f t="shared" si="4"/>
        <v>без промо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ht="15.75" customHeight="1">
      <c r="A852" s="3">
        <v>284.0</v>
      </c>
      <c r="B852" s="1" t="s">
        <v>16</v>
      </c>
      <c r="C852" s="1" t="s">
        <v>22</v>
      </c>
      <c r="D852" s="1" t="s">
        <v>18</v>
      </c>
      <c r="E852" s="2">
        <v>44207.0</v>
      </c>
      <c r="F852" s="3"/>
      <c r="G852" s="5">
        <v>1000.0</v>
      </c>
      <c r="H852" s="3" t="str">
        <f>IFNA(VLOOKUP(F852,Promocodes!A:E,4,0),"")</f>
        <v/>
      </c>
      <c r="I852" s="3"/>
      <c r="J852" s="5">
        <f t="shared" si="2"/>
        <v>1000</v>
      </c>
      <c r="K852" s="3" t="str">
        <f>IFNA(VLOOKUP(D852,Price!$A$2:$C$18,3,0),"")</f>
        <v>товар</v>
      </c>
      <c r="L852" s="6">
        <f t="shared" si="3"/>
        <v>1</v>
      </c>
      <c r="M852" s="6" t="str">
        <f>IFNA(VLOOKUP(F852,Promocodes!A:B,2,0),"")</f>
        <v/>
      </c>
      <c r="N852" s="3" t="str">
        <f>IFNA(VLOOKUP(M852,Promocodes!G:H,2,0),"")</f>
        <v/>
      </c>
      <c r="O852" s="3">
        <f>IFNA(VLOOKUP(D852,Price!$E$2:$F$4,2,0),"")</f>
        <v>500</v>
      </c>
      <c r="P852" s="7" t="str">
        <f t="shared" si="4"/>
        <v>без промо</v>
      </c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ht="15.75" customHeight="1">
      <c r="A853" s="3">
        <v>285.0</v>
      </c>
      <c r="B853" s="1" t="s">
        <v>16</v>
      </c>
      <c r="C853" s="1" t="s">
        <v>17</v>
      </c>
      <c r="D853" s="1" t="s">
        <v>24</v>
      </c>
      <c r="E853" s="2">
        <v>44207.0</v>
      </c>
      <c r="F853" s="3"/>
      <c r="G853" s="5">
        <v>4500.0</v>
      </c>
      <c r="H853" s="3" t="str">
        <f>IFNA(VLOOKUP(F853,Promocodes!A:E,4,0),"")</f>
        <v/>
      </c>
      <c r="I853" s="3"/>
      <c r="J853" s="5">
        <f t="shared" si="2"/>
        <v>4500</v>
      </c>
      <c r="K853" s="3" t="str">
        <f>IFNA(VLOOKUP(D853,Price!$A$2:$C$18,3,0),"")</f>
        <v>услуга</v>
      </c>
      <c r="L853" s="6">
        <f t="shared" si="3"/>
        <v>1</v>
      </c>
      <c r="M853" s="6" t="str">
        <f>IFNA(VLOOKUP(F853,Promocodes!A:B,2,0),"")</f>
        <v/>
      </c>
      <c r="N853" s="3" t="str">
        <f>IFNA(VLOOKUP(M853,Promocodes!G:H,2,0),"")</f>
        <v/>
      </c>
      <c r="O853" s="3" t="str">
        <f>IFNA(VLOOKUP(D853,Price!$E$2:$F$4,2,0),"")</f>
        <v/>
      </c>
      <c r="P853" s="7" t="str">
        <f t="shared" si="4"/>
        <v>без промо</v>
      </c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ht="15.75" customHeight="1">
      <c r="A854" s="3">
        <v>286.0</v>
      </c>
      <c r="B854" s="1" t="s">
        <v>16</v>
      </c>
      <c r="C854" s="1" t="s">
        <v>17</v>
      </c>
      <c r="D854" s="1" t="s">
        <v>21</v>
      </c>
      <c r="E854" s="2">
        <v>44207.0</v>
      </c>
      <c r="F854" s="3"/>
      <c r="G854" s="5">
        <v>3500.0</v>
      </c>
      <c r="H854" s="3" t="str">
        <f>IFNA(VLOOKUP(F854,Promocodes!A:E,4,0),"")</f>
        <v/>
      </c>
      <c r="I854" s="3"/>
      <c r="J854" s="5">
        <f t="shared" si="2"/>
        <v>3500</v>
      </c>
      <c r="K854" s="3" t="str">
        <f>IFNA(VLOOKUP(D854,Price!$A$2:$C$18,3,0),"")</f>
        <v>услуга</v>
      </c>
      <c r="L854" s="6">
        <f t="shared" si="3"/>
        <v>1</v>
      </c>
      <c r="M854" s="6" t="str">
        <f>IFNA(VLOOKUP(F854,Promocodes!A:B,2,0),"")</f>
        <v/>
      </c>
      <c r="N854" s="3" t="str">
        <f>IFNA(VLOOKUP(M854,Promocodes!G:H,2,0),"")</f>
        <v/>
      </c>
      <c r="O854" s="3" t="str">
        <f>IFNA(VLOOKUP(D854,Price!$E$2:$F$4,2,0),"")</f>
        <v/>
      </c>
      <c r="P854" s="7" t="str">
        <f t="shared" si="4"/>
        <v>без промо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ht="15.75" customHeight="1">
      <c r="A855" s="3">
        <v>287.0</v>
      </c>
      <c r="B855" s="1" t="s">
        <v>16</v>
      </c>
      <c r="C855" s="1" t="s">
        <v>17</v>
      </c>
      <c r="D855" s="1" t="s">
        <v>23</v>
      </c>
      <c r="E855" s="2">
        <v>44207.0</v>
      </c>
      <c r="F855" s="3"/>
      <c r="G855" s="5">
        <v>5500.0</v>
      </c>
      <c r="H855" s="3" t="str">
        <f>IFNA(VLOOKUP(F855,Promocodes!A:E,4,0),"")</f>
        <v/>
      </c>
      <c r="I855" s="3"/>
      <c r="J855" s="5">
        <f t="shared" si="2"/>
        <v>5500</v>
      </c>
      <c r="K855" s="3" t="str">
        <f>IFNA(VLOOKUP(D855,Price!$A$2:$C$18,3,0),"")</f>
        <v>услуга</v>
      </c>
      <c r="L855" s="6">
        <f t="shared" si="3"/>
        <v>1</v>
      </c>
      <c r="M855" s="6" t="str">
        <f>IFNA(VLOOKUP(F855,Promocodes!A:B,2,0),"")</f>
        <v/>
      </c>
      <c r="N855" s="3" t="str">
        <f>IFNA(VLOOKUP(M855,Promocodes!G:H,2,0),"")</f>
        <v/>
      </c>
      <c r="O855" s="3" t="str">
        <f>IFNA(VLOOKUP(D855,Price!$E$2:$F$4,2,0),"")</f>
        <v/>
      </c>
      <c r="P855" s="7" t="str">
        <f t="shared" si="4"/>
        <v>без промо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ht="15.75" customHeight="1">
      <c r="A856" s="3">
        <v>289.0</v>
      </c>
      <c r="B856" s="1" t="s">
        <v>16</v>
      </c>
      <c r="C856" s="1" t="s">
        <v>17</v>
      </c>
      <c r="D856" s="1" t="s">
        <v>20</v>
      </c>
      <c r="E856" s="2">
        <v>44207.0</v>
      </c>
      <c r="F856" s="3"/>
      <c r="G856" s="5">
        <v>500.0</v>
      </c>
      <c r="H856" s="3" t="str">
        <f>IFNA(VLOOKUP(F856,Promocodes!A:E,4,0),"")</f>
        <v/>
      </c>
      <c r="I856" s="3"/>
      <c r="J856" s="5">
        <f t="shared" si="2"/>
        <v>500</v>
      </c>
      <c r="K856" s="3" t="str">
        <f>IFNA(VLOOKUP(D856,Price!$A$2:$C$18,3,0),"")</f>
        <v>товар</v>
      </c>
      <c r="L856" s="6">
        <f t="shared" si="3"/>
        <v>1</v>
      </c>
      <c r="M856" s="6" t="str">
        <f>IFNA(VLOOKUP(F856,Promocodes!A:B,2,0),"")</f>
        <v/>
      </c>
      <c r="N856" s="3" t="str">
        <f>IFNA(VLOOKUP(M856,Promocodes!G:H,2,0),"")</f>
        <v/>
      </c>
      <c r="O856" s="3">
        <f>IFNA(VLOOKUP(D856,Price!$E$2:$F$4,2,0),"")</f>
        <v>250</v>
      </c>
      <c r="P856" s="7" t="str">
        <f t="shared" si="4"/>
        <v>без промо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ht="15.75" customHeight="1">
      <c r="A857" s="3">
        <v>292.0</v>
      </c>
      <c r="B857" s="1" t="s">
        <v>139</v>
      </c>
      <c r="C857" s="1" t="s">
        <v>17</v>
      </c>
      <c r="D857" s="1" t="s">
        <v>141</v>
      </c>
      <c r="E857" s="2">
        <v>44207.0</v>
      </c>
      <c r="F857" s="3"/>
      <c r="G857" s="5">
        <v>300.0</v>
      </c>
      <c r="H857" s="3" t="str">
        <f>IFNA(VLOOKUP(F857,Promocodes!A:E,4,0),"")</f>
        <v/>
      </c>
      <c r="I857" s="3"/>
      <c r="J857" s="5">
        <f t="shared" si="2"/>
        <v>300</v>
      </c>
      <c r="K857" s="3" t="str">
        <f>IFNA(VLOOKUP(D857,Price!$A$2:$C$18,3,0),"")</f>
        <v/>
      </c>
      <c r="L857" s="6">
        <f t="shared" si="3"/>
        <v>1</v>
      </c>
      <c r="M857" s="6" t="str">
        <f>IFNA(VLOOKUP(F857,Promocodes!A:B,2,0),"")</f>
        <v/>
      </c>
      <c r="N857" s="3" t="str">
        <f>IFNA(VLOOKUP(M857,Promocodes!G:H,2,0),"")</f>
        <v/>
      </c>
      <c r="O857" s="3" t="str">
        <f>IFNA(VLOOKUP(D857,Price!$E$2:$F$4,2,0),"")</f>
        <v/>
      </c>
      <c r="P857" s="7" t="str">
        <f t="shared" si="4"/>
        <v/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ht="15.75" customHeight="1">
      <c r="A858" s="3">
        <v>293.0</v>
      </c>
      <c r="B858" s="1" t="s">
        <v>16</v>
      </c>
      <c r="C858" s="1" t="s">
        <v>17</v>
      </c>
      <c r="D858" s="1" t="s">
        <v>20</v>
      </c>
      <c r="E858" s="2">
        <v>44207.0</v>
      </c>
      <c r="F858" s="3"/>
      <c r="G858" s="5">
        <v>500.0</v>
      </c>
      <c r="H858" s="3" t="str">
        <f>IFNA(VLOOKUP(F858,Promocodes!A:E,4,0),"")</f>
        <v/>
      </c>
      <c r="I858" s="3"/>
      <c r="J858" s="5">
        <f t="shared" si="2"/>
        <v>500</v>
      </c>
      <c r="K858" s="3" t="str">
        <f>IFNA(VLOOKUP(D858,Price!$A$2:$C$18,3,0),"")</f>
        <v>товар</v>
      </c>
      <c r="L858" s="6">
        <f t="shared" si="3"/>
        <v>1</v>
      </c>
      <c r="M858" s="6" t="str">
        <f>IFNA(VLOOKUP(F858,Promocodes!A:B,2,0),"")</f>
        <v/>
      </c>
      <c r="N858" s="3" t="str">
        <f>IFNA(VLOOKUP(M858,Promocodes!G:H,2,0),"")</f>
        <v/>
      </c>
      <c r="O858" s="3">
        <f>IFNA(VLOOKUP(D858,Price!$E$2:$F$4,2,0),"")</f>
        <v>250</v>
      </c>
      <c r="P858" s="7" t="str">
        <f t="shared" si="4"/>
        <v>без промо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ht="15.75" customHeight="1">
      <c r="A859" s="3">
        <v>294.0</v>
      </c>
      <c r="B859" s="1" t="s">
        <v>16</v>
      </c>
      <c r="C859" s="1" t="s">
        <v>17</v>
      </c>
      <c r="D859" s="1" t="s">
        <v>18</v>
      </c>
      <c r="E859" s="2">
        <v>44207.0</v>
      </c>
      <c r="F859" s="3"/>
      <c r="G859" s="5">
        <v>1000.0</v>
      </c>
      <c r="H859" s="3" t="str">
        <f>IFNA(VLOOKUP(F859,Promocodes!A:E,4,0),"")</f>
        <v/>
      </c>
      <c r="I859" s="3"/>
      <c r="J859" s="5">
        <f t="shared" si="2"/>
        <v>1000</v>
      </c>
      <c r="K859" s="3" t="str">
        <f>IFNA(VLOOKUP(D859,Price!$A$2:$C$18,3,0),"")</f>
        <v>товар</v>
      </c>
      <c r="L859" s="6">
        <f t="shared" si="3"/>
        <v>1</v>
      </c>
      <c r="M859" s="6" t="str">
        <f>IFNA(VLOOKUP(F859,Promocodes!A:B,2,0),"")</f>
        <v/>
      </c>
      <c r="N859" s="3" t="str">
        <f>IFNA(VLOOKUP(M859,Promocodes!G:H,2,0),"")</f>
        <v/>
      </c>
      <c r="O859" s="3">
        <f>IFNA(VLOOKUP(D859,Price!$E$2:$F$4,2,0),"")</f>
        <v>500</v>
      </c>
      <c r="P859" s="7" t="str">
        <f t="shared" si="4"/>
        <v>без промо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ht="15.75" customHeight="1">
      <c r="A860" s="3">
        <v>295.0</v>
      </c>
      <c r="B860" s="1" t="s">
        <v>16</v>
      </c>
      <c r="C860" s="1" t="s">
        <v>17</v>
      </c>
      <c r="D860" s="1" t="s">
        <v>21</v>
      </c>
      <c r="E860" s="2">
        <v>44207.0</v>
      </c>
      <c r="F860" s="3"/>
      <c r="G860" s="5">
        <v>3500.0</v>
      </c>
      <c r="H860" s="3" t="str">
        <f>IFNA(VLOOKUP(F860,Promocodes!A:E,4,0),"")</f>
        <v/>
      </c>
      <c r="I860" s="3"/>
      <c r="J860" s="5">
        <f t="shared" si="2"/>
        <v>3500</v>
      </c>
      <c r="K860" s="3" t="str">
        <f>IFNA(VLOOKUP(D860,Price!$A$2:$C$18,3,0),"")</f>
        <v>услуга</v>
      </c>
      <c r="L860" s="6">
        <f t="shared" si="3"/>
        <v>1</v>
      </c>
      <c r="M860" s="6" t="str">
        <f>IFNA(VLOOKUP(F860,Promocodes!A:B,2,0),"")</f>
        <v/>
      </c>
      <c r="N860" s="3" t="str">
        <f>IFNA(VLOOKUP(M860,Promocodes!G:H,2,0),"")</f>
        <v/>
      </c>
      <c r="O860" s="3" t="str">
        <f>IFNA(VLOOKUP(D860,Price!$E$2:$F$4,2,0),"")</f>
        <v/>
      </c>
      <c r="P860" s="7" t="str">
        <f t="shared" si="4"/>
        <v>без промо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ht="15.75" customHeight="1">
      <c r="A861" s="3">
        <v>296.0</v>
      </c>
      <c r="B861" s="1" t="s">
        <v>139</v>
      </c>
      <c r="C861" s="1" t="s">
        <v>17</v>
      </c>
      <c r="D861" s="1" t="s">
        <v>143</v>
      </c>
      <c r="E861" s="2">
        <v>44207.0</v>
      </c>
      <c r="F861" s="3"/>
      <c r="G861" s="5">
        <v>500.0</v>
      </c>
      <c r="H861" s="3" t="str">
        <f>IFNA(VLOOKUP(F861,Promocodes!A:E,4,0),"")</f>
        <v/>
      </c>
      <c r="I861" s="3"/>
      <c r="J861" s="5">
        <f t="shared" si="2"/>
        <v>500</v>
      </c>
      <c r="K861" s="3" t="str">
        <f>IFNA(VLOOKUP(D861,Price!$A$2:$C$18,3,0),"")</f>
        <v/>
      </c>
      <c r="L861" s="6">
        <f t="shared" si="3"/>
        <v>1</v>
      </c>
      <c r="M861" s="6" t="str">
        <f>IFNA(VLOOKUP(F861,Promocodes!A:B,2,0),"")</f>
        <v/>
      </c>
      <c r="N861" s="3" t="str">
        <f>IFNA(VLOOKUP(M861,Promocodes!G:H,2,0),"")</f>
        <v/>
      </c>
      <c r="O861" s="3" t="str">
        <f>IFNA(VLOOKUP(D861,Price!$E$2:$F$4,2,0),"")</f>
        <v/>
      </c>
      <c r="P861" s="7" t="str">
        <f t="shared" si="4"/>
        <v/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ht="15.75" customHeight="1">
      <c r="A862" s="3">
        <v>297.0</v>
      </c>
      <c r="B862" s="1" t="s">
        <v>16</v>
      </c>
      <c r="C862" s="1" t="s">
        <v>17</v>
      </c>
      <c r="D862" s="1" t="s">
        <v>20</v>
      </c>
      <c r="E862" s="2">
        <v>44207.0</v>
      </c>
      <c r="F862" s="3"/>
      <c r="G862" s="5">
        <v>500.0</v>
      </c>
      <c r="H862" s="3" t="str">
        <f>IFNA(VLOOKUP(F862,Promocodes!A:E,4,0),"")</f>
        <v/>
      </c>
      <c r="I862" s="3"/>
      <c r="J862" s="5">
        <f t="shared" si="2"/>
        <v>500</v>
      </c>
      <c r="K862" s="3" t="str">
        <f>IFNA(VLOOKUP(D862,Price!$A$2:$C$18,3,0),"")</f>
        <v>товар</v>
      </c>
      <c r="L862" s="6">
        <f t="shared" si="3"/>
        <v>1</v>
      </c>
      <c r="M862" s="6" t="str">
        <f>IFNA(VLOOKUP(F862,Promocodes!A:B,2,0),"")</f>
        <v/>
      </c>
      <c r="N862" s="3" t="str">
        <f>IFNA(VLOOKUP(M862,Promocodes!G:H,2,0),"")</f>
        <v/>
      </c>
      <c r="O862" s="3">
        <f>IFNA(VLOOKUP(D862,Price!$E$2:$F$4,2,0),"")</f>
        <v>250</v>
      </c>
      <c r="P862" s="7" t="str">
        <f t="shared" si="4"/>
        <v>без промо</v>
      </c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ht="15.75" customHeight="1">
      <c r="A863" s="3">
        <v>298.0</v>
      </c>
      <c r="B863" s="1" t="s">
        <v>16</v>
      </c>
      <c r="C863" s="1" t="s">
        <v>22</v>
      </c>
      <c r="D863" s="1" t="s">
        <v>25</v>
      </c>
      <c r="E863" s="2">
        <v>44207.0</v>
      </c>
      <c r="F863" s="3"/>
      <c r="G863" s="5">
        <v>300.0</v>
      </c>
      <c r="H863" s="3" t="str">
        <f>IFNA(VLOOKUP(F863,Promocodes!A:E,4,0),"")</f>
        <v/>
      </c>
      <c r="I863" s="3"/>
      <c r="J863" s="5">
        <f t="shared" si="2"/>
        <v>300</v>
      </c>
      <c r="K863" s="3" t="str">
        <f>IFNA(VLOOKUP(D863,Price!$A$2:$C$18,3,0),"")</f>
        <v>товар</v>
      </c>
      <c r="L863" s="6">
        <f t="shared" si="3"/>
        <v>1</v>
      </c>
      <c r="M863" s="6" t="str">
        <f>IFNA(VLOOKUP(F863,Promocodes!A:B,2,0),"")</f>
        <v/>
      </c>
      <c r="N863" s="3" t="str">
        <f>IFNA(VLOOKUP(M863,Promocodes!G:H,2,0),"")</f>
        <v/>
      </c>
      <c r="O863" s="3">
        <f>IFNA(VLOOKUP(D863,Price!$E$2:$F$4,2,0),"")</f>
        <v>150</v>
      </c>
      <c r="P863" s="7" t="str">
        <f t="shared" si="4"/>
        <v>без промо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ht="15.75" customHeight="1">
      <c r="A864" s="3">
        <v>299.0</v>
      </c>
      <c r="B864" s="1" t="s">
        <v>139</v>
      </c>
      <c r="C864" s="1" t="s">
        <v>17</v>
      </c>
      <c r="D864" s="1" t="s">
        <v>143</v>
      </c>
      <c r="E864" s="2">
        <v>44207.0</v>
      </c>
      <c r="F864" s="3"/>
      <c r="G864" s="5">
        <v>500.0</v>
      </c>
      <c r="H864" s="3" t="str">
        <f>IFNA(VLOOKUP(F864,Promocodes!A:E,4,0),"")</f>
        <v/>
      </c>
      <c r="I864" s="3"/>
      <c r="J864" s="5">
        <f t="shared" si="2"/>
        <v>500</v>
      </c>
      <c r="K864" s="3" t="str">
        <f>IFNA(VLOOKUP(D864,Price!$A$2:$C$18,3,0),"")</f>
        <v/>
      </c>
      <c r="L864" s="6">
        <f t="shared" si="3"/>
        <v>1</v>
      </c>
      <c r="M864" s="6" t="str">
        <f>IFNA(VLOOKUP(F864,Promocodes!A:B,2,0),"")</f>
        <v/>
      </c>
      <c r="N864" s="3" t="str">
        <f>IFNA(VLOOKUP(M864,Promocodes!G:H,2,0),"")</f>
        <v/>
      </c>
      <c r="O864" s="3" t="str">
        <f>IFNA(VLOOKUP(D864,Price!$E$2:$F$4,2,0),"")</f>
        <v/>
      </c>
      <c r="P864" s="7" t="str">
        <f t="shared" si="4"/>
        <v/>
      </c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ht="15.75" customHeight="1">
      <c r="A865" s="3">
        <v>300.0</v>
      </c>
      <c r="B865" s="1" t="s">
        <v>16</v>
      </c>
      <c r="C865" s="1" t="s">
        <v>17</v>
      </c>
      <c r="D865" s="1" t="s">
        <v>24</v>
      </c>
      <c r="E865" s="2">
        <v>44207.0</v>
      </c>
      <c r="F865" s="3"/>
      <c r="G865" s="5">
        <v>4500.0</v>
      </c>
      <c r="H865" s="3" t="str">
        <f>IFNA(VLOOKUP(F865,Promocodes!A:E,4,0),"")</f>
        <v/>
      </c>
      <c r="I865" s="3"/>
      <c r="J865" s="5">
        <f t="shared" si="2"/>
        <v>4500</v>
      </c>
      <c r="K865" s="3" t="str">
        <f>IFNA(VLOOKUP(D865,Price!$A$2:$C$18,3,0),"")</f>
        <v>услуга</v>
      </c>
      <c r="L865" s="6">
        <f t="shared" si="3"/>
        <v>1</v>
      </c>
      <c r="M865" s="6" t="str">
        <f>IFNA(VLOOKUP(F865,Promocodes!A:B,2,0),"")</f>
        <v/>
      </c>
      <c r="N865" s="3" t="str">
        <f>IFNA(VLOOKUP(M865,Promocodes!G:H,2,0),"")</f>
        <v/>
      </c>
      <c r="O865" s="3" t="str">
        <f>IFNA(VLOOKUP(D865,Price!$E$2:$F$4,2,0),"")</f>
        <v/>
      </c>
      <c r="P865" s="7" t="str">
        <f t="shared" si="4"/>
        <v>без промо</v>
      </c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ht="15.75" customHeight="1">
      <c r="A866" s="3">
        <v>301.0</v>
      </c>
      <c r="B866" s="1" t="s">
        <v>16</v>
      </c>
      <c r="C866" s="1" t="s">
        <v>17</v>
      </c>
      <c r="D866" s="1" t="s">
        <v>24</v>
      </c>
      <c r="E866" s="2">
        <v>44207.0</v>
      </c>
      <c r="F866" s="3"/>
      <c r="G866" s="5">
        <v>4500.0</v>
      </c>
      <c r="H866" s="3" t="str">
        <f>IFNA(VLOOKUP(F866,Promocodes!A:E,4,0),"")</f>
        <v/>
      </c>
      <c r="I866" s="3"/>
      <c r="J866" s="5">
        <f t="shared" si="2"/>
        <v>4500</v>
      </c>
      <c r="K866" s="3" t="str">
        <f>IFNA(VLOOKUP(D866,Price!$A$2:$C$18,3,0),"")</f>
        <v>услуга</v>
      </c>
      <c r="L866" s="6">
        <f t="shared" si="3"/>
        <v>1</v>
      </c>
      <c r="M866" s="6" t="str">
        <f>IFNA(VLOOKUP(F866,Promocodes!A:B,2,0),"")</f>
        <v/>
      </c>
      <c r="N866" s="3" t="str">
        <f>IFNA(VLOOKUP(M866,Promocodes!G:H,2,0),"")</f>
        <v/>
      </c>
      <c r="O866" s="3" t="str">
        <f>IFNA(VLOOKUP(D866,Price!$E$2:$F$4,2,0),"")</f>
        <v/>
      </c>
      <c r="P866" s="7" t="str">
        <f t="shared" si="4"/>
        <v>без промо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ht="15.75" customHeight="1">
      <c r="A867" s="3">
        <v>302.0</v>
      </c>
      <c r="B867" s="1" t="s">
        <v>16</v>
      </c>
      <c r="C867" s="1" t="s">
        <v>17</v>
      </c>
      <c r="D867" s="1" t="s">
        <v>20</v>
      </c>
      <c r="E867" s="2">
        <v>44207.0</v>
      </c>
      <c r="F867" s="3"/>
      <c r="G867" s="5">
        <v>500.0</v>
      </c>
      <c r="H867" s="3" t="str">
        <f>IFNA(VLOOKUP(F867,Promocodes!A:E,4,0),"")</f>
        <v/>
      </c>
      <c r="I867" s="3"/>
      <c r="J867" s="5">
        <f t="shared" si="2"/>
        <v>500</v>
      </c>
      <c r="K867" s="3" t="str">
        <f>IFNA(VLOOKUP(D867,Price!$A$2:$C$18,3,0),"")</f>
        <v>товар</v>
      </c>
      <c r="L867" s="6">
        <f t="shared" si="3"/>
        <v>1</v>
      </c>
      <c r="M867" s="6" t="str">
        <f>IFNA(VLOOKUP(F867,Promocodes!A:B,2,0),"")</f>
        <v/>
      </c>
      <c r="N867" s="3" t="str">
        <f>IFNA(VLOOKUP(M867,Promocodes!G:H,2,0),"")</f>
        <v/>
      </c>
      <c r="O867" s="3">
        <f>IFNA(VLOOKUP(D867,Price!$E$2:$F$4,2,0),"")</f>
        <v>250</v>
      </c>
      <c r="P867" s="7" t="str">
        <f t="shared" si="4"/>
        <v>без промо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ht="15.75" customHeight="1">
      <c r="A868" s="3">
        <v>303.0</v>
      </c>
      <c r="B868" s="1" t="s">
        <v>16</v>
      </c>
      <c r="C868" s="1" t="s">
        <v>22</v>
      </c>
      <c r="D868" s="1" t="s">
        <v>23</v>
      </c>
      <c r="E868" s="2">
        <v>44207.0</v>
      </c>
      <c r="F868" s="3"/>
      <c r="G868" s="5">
        <v>5500.0</v>
      </c>
      <c r="H868" s="3" t="str">
        <f>IFNA(VLOOKUP(F868,Promocodes!A:E,4,0),"")</f>
        <v/>
      </c>
      <c r="I868" s="3"/>
      <c r="J868" s="5">
        <f t="shared" si="2"/>
        <v>5500</v>
      </c>
      <c r="K868" s="3" t="str">
        <f>IFNA(VLOOKUP(D868,Price!$A$2:$C$18,3,0),"")</f>
        <v>услуга</v>
      </c>
      <c r="L868" s="6">
        <f t="shared" si="3"/>
        <v>1</v>
      </c>
      <c r="M868" s="6" t="str">
        <f>IFNA(VLOOKUP(F868,Promocodes!A:B,2,0),"")</f>
        <v/>
      </c>
      <c r="N868" s="3" t="str">
        <f>IFNA(VLOOKUP(M868,Promocodes!G:H,2,0),"")</f>
        <v/>
      </c>
      <c r="O868" s="3" t="str">
        <f>IFNA(VLOOKUP(D868,Price!$E$2:$F$4,2,0),"")</f>
        <v/>
      </c>
      <c r="P868" s="7" t="str">
        <f t="shared" si="4"/>
        <v>без промо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ht="15.75" customHeight="1">
      <c r="A869" s="3">
        <v>304.0</v>
      </c>
      <c r="B869" s="1" t="s">
        <v>16</v>
      </c>
      <c r="C869" s="1" t="s">
        <v>17</v>
      </c>
      <c r="D869" s="1" t="s">
        <v>24</v>
      </c>
      <c r="E869" s="2">
        <v>44207.0</v>
      </c>
      <c r="F869" s="3"/>
      <c r="G869" s="5">
        <v>4500.0</v>
      </c>
      <c r="H869" s="3" t="str">
        <f>IFNA(VLOOKUP(F869,Promocodes!A:E,4,0),"")</f>
        <v/>
      </c>
      <c r="I869" s="3"/>
      <c r="J869" s="5">
        <f t="shared" si="2"/>
        <v>4500</v>
      </c>
      <c r="K869" s="3" t="str">
        <f>IFNA(VLOOKUP(D869,Price!$A$2:$C$18,3,0),"")</f>
        <v>услуга</v>
      </c>
      <c r="L869" s="6">
        <f t="shared" si="3"/>
        <v>1</v>
      </c>
      <c r="M869" s="6" t="str">
        <f>IFNA(VLOOKUP(F869,Promocodes!A:B,2,0),"")</f>
        <v/>
      </c>
      <c r="N869" s="3" t="str">
        <f>IFNA(VLOOKUP(M869,Promocodes!G:H,2,0),"")</f>
        <v/>
      </c>
      <c r="O869" s="3" t="str">
        <f>IFNA(VLOOKUP(D869,Price!$E$2:$F$4,2,0),"")</f>
        <v/>
      </c>
      <c r="P869" s="7" t="str">
        <f t="shared" si="4"/>
        <v>без промо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ht="15.75" customHeight="1">
      <c r="A870" s="3">
        <v>305.0</v>
      </c>
      <c r="B870" s="1" t="s">
        <v>139</v>
      </c>
      <c r="C870" s="1" t="s">
        <v>17</v>
      </c>
      <c r="D870" s="1" t="s">
        <v>143</v>
      </c>
      <c r="E870" s="2">
        <v>44207.0</v>
      </c>
      <c r="F870" s="3"/>
      <c r="G870" s="5">
        <v>500.0</v>
      </c>
      <c r="H870" s="3" t="str">
        <f>IFNA(VLOOKUP(F870,Promocodes!A:E,4,0),"")</f>
        <v/>
      </c>
      <c r="I870" s="3"/>
      <c r="J870" s="5">
        <f t="shared" si="2"/>
        <v>500</v>
      </c>
      <c r="K870" s="3" t="str">
        <f>IFNA(VLOOKUP(D870,Price!$A$2:$C$18,3,0),"")</f>
        <v/>
      </c>
      <c r="L870" s="6">
        <f t="shared" si="3"/>
        <v>1</v>
      </c>
      <c r="M870" s="6" t="str">
        <f>IFNA(VLOOKUP(F870,Promocodes!A:B,2,0),"")</f>
        <v/>
      </c>
      <c r="N870" s="3" t="str">
        <f>IFNA(VLOOKUP(M870,Promocodes!G:H,2,0),"")</f>
        <v/>
      </c>
      <c r="O870" s="3" t="str">
        <f>IFNA(VLOOKUP(D870,Price!$E$2:$F$4,2,0),"")</f>
        <v/>
      </c>
      <c r="P870" s="7" t="str">
        <f t="shared" si="4"/>
        <v/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ht="15.75" customHeight="1">
      <c r="A871" s="3">
        <v>306.0</v>
      </c>
      <c r="B871" s="1" t="s">
        <v>16</v>
      </c>
      <c r="C871" s="1" t="s">
        <v>22</v>
      </c>
      <c r="D871" s="1" t="s">
        <v>25</v>
      </c>
      <c r="E871" s="2">
        <v>44207.0</v>
      </c>
      <c r="F871" s="3"/>
      <c r="G871" s="5">
        <v>300.0</v>
      </c>
      <c r="H871" s="3" t="str">
        <f>IFNA(VLOOKUP(F871,Promocodes!A:E,4,0),"")</f>
        <v/>
      </c>
      <c r="I871" s="3"/>
      <c r="J871" s="5">
        <f t="shared" si="2"/>
        <v>300</v>
      </c>
      <c r="K871" s="3" t="str">
        <f>IFNA(VLOOKUP(D871,Price!$A$2:$C$18,3,0),"")</f>
        <v>товар</v>
      </c>
      <c r="L871" s="6">
        <f t="shared" si="3"/>
        <v>1</v>
      </c>
      <c r="M871" s="6" t="str">
        <f>IFNA(VLOOKUP(F871,Promocodes!A:B,2,0),"")</f>
        <v/>
      </c>
      <c r="N871" s="3" t="str">
        <f>IFNA(VLOOKUP(M871,Promocodes!G:H,2,0),"")</f>
        <v/>
      </c>
      <c r="O871" s="3">
        <f>IFNA(VLOOKUP(D871,Price!$E$2:$F$4,2,0),"")</f>
        <v>150</v>
      </c>
      <c r="P871" s="7" t="str">
        <f t="shared" si="4"/>
        <v>без промо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ht="15.75" customHeight="1">
      <c r="A872" s="3">
        <v>308.0</v>
      </c>
      <c r="B872" s="1" t="s">
        <v>139</v>
      </c>
      <c r="C872" s="1" t="s">
        <v>17</v>
      </c>
      <c r="D872" s="1" t="s">
        <v>143</v>
      </c>
      <c r="E872" s="2">
        <v>44207.0</v>
      </c>
      <c r="F872" s="3"/>
      <c r="G872" s="5">
        <v>500.0</v>
      </c>
      <c r="H872" s="3" t="str">
        <f>IFNA(VLOOKUP(F872,Promocodes!A:E,4,0),"")</f>
        <v/>
      </c>
      <c r="I872" s="3"/>
      <c r="J872" s="5">
        <f t="shared" si="2"/>
        <v>500</v>
      </c>
      <c r="K872" s="3" t="str">
        <f>IFNA(VLOOKUP(D872,Price!$A$2:$C$18,3,0),"")</f>
        <v/>
      </c>
      <c r="L872" s="6">
        <f t="shared" si="3"/>
        <v>1</v>
      </c>
      <c r="M872" s="6" t="str">
        <f>IFNA(VLOOKUP(F872,Promocodes!A:B,2,0),"")</f>
        <v/>
      </c>
      <c r="N872" s="3" t="str">
        <f>IFNA(VLOOKUP(M872,Promocodes!G:H,2,0),"")</f>
        <v/>
      </c>
      <c r="O872" s="3" t="str">
        <f>IFNA(VLOOKUP(D872,Price!$E$2:$F$4,2,0),"")</f>
        <v/>
      </c>
      <c r="P872" s="7" t="str">
        <f t="shared" si="4"/>
        <v/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ht="15.75" customHeight="1">
      <c r="A873" s="3">
        <v>309.0</v>
      </c>
      <c r="B873" s="1" t="s">
        <v>139</v>
      </c>
      <c r="C873" s="1" t="s">
        <v>17</v>
      </c>
      <c r="D873" s="1" t="s">
        <v>142</v>
      </c>
      <c r="E873" s="2">
        <v>44208.0</v>
      </c>
      <c r="F873" s="3"/>
      <c r="G873" s="5">
        <v>1000.0</v>
      </c>
      <c r="H873" s="3" t="str">
        <f>IFNA(VLOOKUP(F873,Promocodes!A:E,4,0),"")</f>
        <v/>
      </c>
      <c r="I873" s="3"/>
      <c r="J873" s="5">
        <f t="shared" si="2"/>
        <v>1000</v>
      </c>
      <c r="K873" s="3" t="str">
        <f>IFNA(VLOOKUP(D873,Price!$A$2:$C$18,3,0),"")</f>
        <v/>
      </c>
      <c r="L873" s="6">
        <f t="shared" si="3"/>
        <v>1</v>
      </c>
      <c r="M873" s="6" t="str">
        <f>IFNA(VLOOKUP(F873,Promocodes!A:B,2,0),"")</f>
        <v/>
      </c>
      <c r="N873" s="3" t="str">
        <f>IFNA(VLOOKUP(M873,Promocodes!G:H,2,0),"")</f>
        <v/>
      </c>
      <c r="O873" s="3" t="str">
        <f>IFNA(VLOOKUP(D873,Price!$E$2:$F$4,2,0),"")</f>
        <v/>
      </c>
      <c r="P873" s="7" t="str">
        <f t="shared" si="4"/>
        <v/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ht="15.75" customHeight="1">
      <c r="A874" s="3">
        <v>310.0</v>
      </c>
      <c r="B874" s="1" t="s">
        <v>16</v>
      </c>
      <c r="C874" s="1" t="s">
        <v>17</v>
      </c>
      <c r="D874" s="1" t="s">
        <v>23</v>
      </c>
      <c r="E874" s="2">
        <v>44208.0</v>
      </c>
      <c r="F874" s="3"/>
      <c r="G874" s="5">
        <v>5500.0</v>
      </c>
      <c r="H874" s="3" t="str">
        <f>IFNA(VLOOKUP(F874,Promocodes!A:E,4,0),"")</f>
        <v/>
      </c>
      <c r="I874" s="3"/>
      <c r="J874" s="5">
        <f t="shared" si="2"/>
        <v>5500</v>
      </c>
      <c r="K874" s="3" t="str">
        <f>IFNA(VLOOKUP(D874,Price!$A$2:$C$18,3,0),"")</f>
        <v>услуга</v>
      </c>
      <c r="L874" s="6">
        <f t="shared" si="3"/>
        <v>1</v>
      </c>
      <c r="M874" s="6" t="str">
        <f>IFNA(VLOOKUP(F874,Promocodes!A:B,2,0),"")</f>
        <v/>
      </c>
      <c r="N874" s="3" t="str">
        <f>IFNA(VLOOKUP(M874,Promocodes!G:H,2,0),"")</f>
        <v/>
      </c>
      <c r="O874" s="3" t="str">
        <f>IFNA(VLOOKUP(D874,Price!$E$2:$F$4,2,0),"")</f>
        <v/>
      </c>
      <c r="P874" s="7" t="str">
        <f t="shared" si="4"/>
        <v>без промо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ht="15.75" customHeight="1">
      <c r="A875" s="3">
        <v>311.0</v>
      </c>
      <c r="B875" s="1" t="s">
        <v>16</v>
      </c>
      <c r="C875" s="1" t="s">
        <v>22</v>
      </c>
      <c r="D875" s="1" t="s">
        <v>23</v>
      </c>
      <c r="E875" s="2">
        <v>44208.0</v>
      </c>
      <c r="F875" s="3"/>
      <c r="G875" s="5">
        <v>5500.0</v>
      </c>
      <c r="H875" s="3" t="str">
        <f>IFNA(VLOOKUP(F875,Promocodes!A:E,4,0),"")</f>
        <v/>
      </c>
      <c r="I875" s="3"/>
      <c r="J875" s="5">
        <f t="shared" si="2"/>
        <v>5500</v>
      </c>
      <c r="K875" s="3" t="str">
        <f>IFNA(VLOOKUP(D875,Price!$A$2:$C$18,3,0),"")</f>
        <v>услуга</v>
      </c>
      <c r="L875" s="6">
        <f t="shared" si="3"/>
        <v>1</v>
      </c>
      <c r="M875" s="6" t="str">
        <f>IFNA(VLOOKUP(F875,Promocodes!A:B,2,0),"")</f>
        <v/>
      </c>
      <c r="N875" s="3" t="str">
        <f>IFNA(VLOOKUP(M875,Promocodes!G:H,2,0),"")</f>
        <v/>
      </c>
      <c r="O875" s="3" t="str">
        <f>IFNA(VLOOKUP(D875,Price!$E$2:$F$4,2,0),"")</f>
        <v/>
      </c>
      <c r="P875" s="7" t="str">
        <f t="shared" si="4"/>
        <v>без промо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ht="15.75" customHeight="1">
      <c r="A876" s="3">
        <v>312.0</v>
      </c>
      <c r="B876" s="1" t="s">
        <v>16</v>
      </c>
      <c r="C876" s="1" t="s">
        <v>17</v>
      </c>
      <c r="D876" s="1" t="s">
        <v>24</v>
      </c>
      <c r="E876" s="2">
        <v>44208.0</v>
      </c>
      <c r="F876" s="3"/>
      <c r="G876" s="5">
        <v>4500.0</v>
      </c>
      <c r="H876" s="3" t="str">
        <f>IFNA(VLOOKUP(F876,Promocodes!A:E,4,0),"")</f>
        <v/>
      </c>
      <c r="I876" s="3"/>
      <c r="J876" s="5">
        <f t="shared" si="2"/>
        <v>4500</v>
      </c>
      <c r="K876" s="3" t="str">
        <f>IFNA(VLOOKUP(D876,Price!$A$2:$C$18,3,0),"")</f>
        <v>услуга</v>
      </c>
      <c r="L876" s="6">
        <f t="shared" si="3"/>
        <v>1</v>
      </c>
      <c r="M876" s="6" t="str">
        <f>IFNA(VLOOKUP(F876,Promocodes!A:B,2,0),"")</f>
        <v/>
      </c>
      <c r="N876" s="3" t="str">
        <f>IFNA(VLOOKUP(M876,Promocodes!G:H,2,0),"")</f>
        <v/>
      </c>
      <c r="O876" s="3" t="str">
        <f>IFNA(VLOOKUP(D876,Price!$E$2:$F$4,2,0),"")</f>
        <v/>
      </c>
      <c r="P876" s="7" t="str">
        <f t="shared" si="4"/>
        <v>без промо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ht="15.75" customHeight="1">
      <c r="A877" s="3">
        <v>313.0</v>
      </c>
      <c r="B877" s="1" t="s">
        <v>16</v>
      </c>
      <c r="C877" s="1" t="s">
        <v>17</v>
      </c>
      <c r="D877" s="1" t="s">
        <v>23</v>
      </c>
      <c r="E877" s="2">
        <v>44208.0</v>
      </c>
      <c r="F877" s="3"/>
      <c r="G877" s="5">
        <v>5500.0</v>
      </c>
      <c r="H877" s="3" t="str">
        <f>IFNA(VLOOKUP(F877,Promocodes!A:E,4,0),"")</f>
        <v/>
      </c>
      <c r="I877" s="3"/>
      <c r="J877" s="5">
        <f t="shared" si="2"/>
        <v>5500</v>
      </c>
      <c r="K877" s="3" t="str">
        <f>IFNA(VLOOKUP(D877,Price!$A$2:$C$18,3,0),"")</f>
        <v>услуга</v>
      </c>
      <c r="L877" s="6">
        <f t="shared" si="3"/>
        <v>1</v>
      </c>
      <c r="M877" s="6" t="str">
        <f>IFNA(VLOOKUP(F877,Promocodes!A:B,2,0),"")</f>
        <v/>
      </c>
      <c r="N877" s="3" t="str">
        <f>IFNA(VLOOKUP(M877,Promocodes!G:H,2,0),"")</f>
        <v/>
      </c>
      <c r="O877" s="3" t="str">
        <f>IFNA(VLOOKUP(D877,Price!$E$2:$F$4,2,0),"")</f>
        <v/>
      </c>
      <c r="P877" s="7" t="str">
        <f t="shared" si="4"/>
        <v>без промо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ht="15.75" customHeight="1">
      <c r="A878" s="3">
        <v>314.0</v>
      </c>
      <c r="B878" s="1" t="s">
        <v>16</v>
      </c>
      <c r="C878" s="1" t="s">
        <v>17</v>
      </c>
      <c r="D878" s="1" t="s">
        <v>24</v>
      </c>
      <c r="E878" s="2">
        <v>44208.0</v>
      </c>
      <c r="F878" s="3"/>
      <c r="G878" s="5">
        <v>4500.0</v>
      </c>
      <c r="H878" s="3" t="str">
        <f>IFNA(VLOOKUP(F878,Promocodes!A:E,4,0),"")</f>
        <v/>
      </c>
      <c r="I878" s="3"/>
      <c r="J878" s="5">
        <f t="shared" si="2"/>
        <v>4500</v>
      </c>
      <c r="K878" s="3" t="str">
        <f>IFNA(VLOOKUP(D878,Price!$A$2:$C$18,3,0),"")</f>
        <v>услуга</v>
      </c>
      <c r="L878" s="6">
        <f t="shared" si="3"/>
        <v>1</v>
      </c>
      <c r="M878" s="6" t="str">
        <f>IFNA(VLOOKUP(F878,Promocodes!A:B,2,0),"")</f>
        <v/>
      </c>
      <c r="N878" s="3" t="str">
        <f>IFNA(VLOOKUP(M878,Promocodes!G:H,2,0),"")</f>
        <v/>
      </c>
      <c r="O878" s="3" t="str">
        <f>IFNA(VLOOKUP(D878,Price!$E$2:$F$4,2,0),"")</f>
        <v/>
      </c>
      <c r="P878" s="7" t="str">
        <f t="shared" si="4"/>
        <v>без промо</v>
      </c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ht="15.75" customHeight="1">
      <c r="A879" s="3">
        <v>315.0</v>
      </c>
      <c r="B879" s="1" t="s">
        <v>16</v>
      </c>
      <c r="C879" s="1" t="s">
        <v>17</v>
      </c>
      <c r="D879" s="1" t="s">
        <v>24</v>
      </c>
      <c r="E879" s="2">
        <v>44208.0</v>
      </c>
      <c r="F879" s="3"/>
      <c r="G879" s="5">
        <v>4500.0</v>
      </c>
      <c r="H879" s="3" t="str">
        <f>IFNA(VLOOKUP(F879,Promocodes!A:E,4,0),"")</f>
        <v/>
      </c>
      <c r="I879" s="3"/>
      <c r="J879" s="5">
        <f t="shared" si="2"/>
        <v>4500</v>
      </c>
      <c r="K879" s="3" t="str">
        <f>IFNA(VLOOKUP(D879,Price!$A$2:$C$18,3,0),"")</f>
        <v>услуга</v>
      </c>
      <c r="L879" s="6">
        <f t="shared" si="3"/>
        <v>1</v>
      </c>
      <c r="M879" s="6" t="str">
        <f>IFNA(VLOOKUP(F879,Promocodes!A:B,2,0),"")</f>
        <v/>
      </c>
      <c r="N879" s="3" t="str">
        <f>IFNA(VLOOKUP(M879,Promocodes!G:H,2,0),"")</f>
        <v/>
      </c>
      <c r="O879" s="3" t="str">
        <f>IFNA(VLOOKUP(D879,Price!$E$2:$F$4,2,0),"")</f>
        <v/>
      </c>
      <c r="P879" s="7" t="str">
        <f t="shared" si="4"/>
        <v>без промо</v>
      </c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ht="15.75" customHeight="1">
      <c r="A880" s="3">
        <v>316.0</v>
      </c>
      <c r="B880" s="1" t="s">
        <v>16</v>
      </c>
      <c r="C880" s="1" t="s">
        <v>17</v>
      </c>
      <c r="D880" s="1" t="s">
        <v>23</v>
      </c>
      <c r="E880" s="2">
        <v>44208.0</v>
      </c>
      <c r="F880" s="3"/>
      <c r="G880" s="5">
        <v>5500.0</v>
      </c>
      <c r="H880" s="3" t="str">
        <f>IFNA(VLOOKUP(F880,Promocodes!A:E,4,0),"")</f>
        <v/>
      </c>
      <c r="I880" s="3"/>
      <c r="J880" s="5">
        <f t="shared" si="2"/>
        <v>5500</v>
      </c>
      <c r="K880" s="3" t="str">
        <f>IFNA(VLOOKUP(D880,Price!$A$2:$C$18,3,0),"")</f>
        <v>услуга</v>
      </c>
      <c r="L880" s="6">
        <f t="shared" si="3"/>
        <v>1</v>
      </c>
      <c r="M880" s="6" t="str">
        <f>IFNA(VLOOKUP(F880,Promocodes!A:B,2,0),"")</f>
        <v/>
      </c>
      <c r="N880" s="3" t="str">
        <f>IFNA(VLOOKUP(M880,Promocodes!G:H,2,0),"")</f>
        <v/>
      </c>
      <c r="O880" s="3" t="str">
        <f>IFNA(VLOOKUP(D880,Price!$E$2:$F$4,2,0),"")</f>
        <v/>
      </c>
      <c r="P880" s="7" t="str">
        <f t="shared" si="4"/>
        <v>без промо</v>
      </c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ht="15.75" customHeight="1">
      <c r="A881" s="3">
        <v>317.0</v>
      </c>
      <c r="B881" s="1" t="s">
        <v>16</v>
      </c>
      <c r="C881" s="1" t="s">
        <v>17</v>
      </c>
      <c r="D881" s="1" t="s">
        <v>23</v>
      </c>
      <c r="E881" s="2">
        <v>44208.0</v>
      </c>
      <c r="F881" s="3"/>
      <c r="G881" s="5">
        <v>5500.0</v>
      </c>
      <c r="H881" s="3" t="str">
        <f>IFNA(VLOOKUP(F881,Promocodes!A:E,4,0),"")</f>
        <v/>
      </c>
      <c r="I881" s="3"/>
      <c r="J881" s="5">
        <f t="shared" si="2"/>
        <v>5500</v>
      </c>
      <c r="K881" s="3" t="str">
        <f>IFNA(VLOOKUP(D881,Price!$A$2:$C$18,3,0),"")</f>
        <v>услуга</v>
      </c>
      <c r="L881" s="6">
        <f t="shared" si="3"/>
        <v>1</v>
      </c>
      <c r="M881" s="6" t="str">
        <f>IFNA(VLOOKUP(F881,Promocodes!A:B,2,0),"")</f>
        <v/>
      </c>
      <c r="N881" s="3" t="str">
        <f>IFNA(VLOOKUP(M881,Promocodes!G:H,2,0),"")</f>
        <v/>
      </c>
      <c r="O881" s="3" t="str">
        <f>IFNA(VLOOKUP(D881,Price!$E$2:$F$4,2,0),"")</f>
        <v/>
      </c>
      <c r="P881" s="7" t="str">
        <f t="shared" si="4"/>
        <v>без промо</v>
      </c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ht="15.75" customHeight="1">
      <c r="A882" s="3">
        <v>318.0</v>
      </c>
      <c r="B882" s="1" t="s">
        <v>16</v>
      </c>
      <c r="C882" s="1" t="s">
        <v>17</v>
      </c>
      <c r="D882" s="1" t="s">
        <v>21</v>
      </c>
      <c r="E882" s="2">
        <v>44208.0</v>
      </c>
      <c r="F882" s="3"/>
      <c r="G882" s="5">
        <v>3500.0</v>
      </c>
      <c r="H882" s="3" t="str">
        <f>IFNA(VLOOKUP(F882,Promocodes!A:E,4,0),"")</f>
        <v/>
      </c>
      <c r="I882" s="3"/>
      <c r="J882" s="5">
        <f t="shared" si="2"/>
        <v>3500</v>
      </c>
      <c r="K882" s="3" t="str">
        <f>IFNA(VLOOKUP(D882,Price!$A$2:$C$18,3,0),"")</f>
        <v>услуга</v>
      </c>
      <c r="L882" s="6">
        <f t="shared" si="3"/>
        <v>1</v>
      </c>
      <c r="M882" s="6" t="str">
        <f>IFNA(VLOOKUP(F882,Promocodes!A:B,2,0),"")</f>
        <v/>
      </c>
      <c r="N882" s="3" t="str">
        <f>IFNA(VLOOKUP(M882,Promocodes!G:H,2,0),"")</f>
        <v/>
      </c>
      <c r="O882" s="3" t="str">
        <f>IFNA(VLOOKUP(D882,Price!$E$2:$F$4,2,0),"")</f>
        <v/>
      </c>
      <c r="P882" s="7" t="str">
        <f t="shared" si="4"/>
        <v>без промо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ht="15.75" customHeight="1">
      <c r="A883" s="3">
        <v>319.0</v>
      </c>
      <c r="B883" s="1" t="s">
        <v>16</v>
      </c>
      <c r="C883" s="1" t="s">
        <v>22</v>
      </c>
      <c r="D883" s="1" t="s">
        <v>23</v>
      </c>
      <c r="E883" s="2">
        <v>44208.0</v>
      </c>
      <c r="F883" s="3"/>
      <c r="G883" s="5">
        <v>5500.0</v>
      </c>
      <c r="H883" s="3" t="str">
        <f>IFNA(VLOOKUP(F883,Promocodes!A:E,4,0),"")</f>
        <v/>
      </c>
      <c r="I883" s="3"/>
      <c r="J883" s="5">
        <f t="shared" si="2"/>
        <v>5500</v>
      </c>
      <c r="K883" s="3" t="str">
        <f>IFNA(VLOOKUP(D883,Price!$A$2:$C$18,3,0),"")</f>
        <v>услуга</v>
      </c>
      <c r="L883" s="6">
        <f t="shared" si="3"/>
        <v>1</v>
      </c>
      <c r="M883" s="6" t="str">
        <f>IFNA(VLOOKUP(F883,Promocodes!A:B,2,0),"")</f>
        <v/>
      </c>
      <c r="N883" s="3" t="str">
        <f>IFNA(VLOOKUP(M883,Promocodes!G:H,2,0),"")</f>
        <v/>
      </c>
      <c r="O883" s="3" t="str">
        <f>IFNA(VLOOKUP(D883,Price!$E$2:$F$4,2,0),"")</f>
        <v/>
      </c>
      <c r="P883" s="7" t="str">
        <f t="shared" si="4"/>
        <v>без промо</v>
      </c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ht="15.75" customHeight="1">
      <c r="A884" s="3">
        <v>321.0</v>
      </c>
      <c r="B884" s="1" t="s">
        <v>16</v>
      </c>
      <c r="C884" s="1" t="s">
        <v>17</v>
      </c>
      <c r="D884" s="1" t="s">
        <v>23</v>
      </c>
      <c r="E884" s="2">
        <v>44208.0</v>
      </c>
      <c r="F884" s="3"/>
      <c r="G884" s="5">
        <v>5500.0</v>
      </c>
      <c r="H884" s="3" t="str">
        <f>IFNA(VLOOKUP(F884,Promocodes!A:E,4,0),"")</f>
        <v/>
      </c>
      <c r="I884" s="3"/>
      <c r="J884" s="5">
        <f t="shared" si="2"/>
        <v>5500</v>
      </c>
      <c r="K884" s="3" t="str">
        <f>IFNA(VLOOKUP(D884,Price!$A$2:$C$18,3,0),"")</f>
        <v>услуга</v>
      </c>
      <c r="L884" s="6">
        <f t="shared" si="3"/>
        <v>1</v>
      </c>
      <c r="M884" s="6" t="str">
        <f>IFNA(VLOOKUP(F884,Promocodes!A:B,2,0),"")</f>
        <v/>
      </c>
      <c r="N884" s="3" t="str">
        <f>IFNA(VLOOKUP(M884,Promocodes!G:H,2,0),"")</f>
        <v/>
      </c>
      <c r="O884" s="3" t="str">
        <f>IFNA(VLOOKUP(D884,Price!$E$2:$F$4,2,0),"")</f>
        <v/>
      </c>
      <c r="P884" s="7" t="str">
        <f t="shared" si="4"/>
        <v>без промо</v>
      </c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ht="15.75" customHeight="1">
      <c r="A885" s="3">
        <v>322.0</v>
      </c>
      <c r="B885" s="1" t="s">
        <v>139</v>
      </c>
      <c r="C885" s="1" t="s">
        <v>17</v>
      </c>
      <c r="D885" s="1" t="s">
        <v>140</v>
      </c>
      <c r="E885" s="2">
        <v>44208.0</v>
      </c>
      <c r="F885" s="3"/>
      <c r="G885" s="5">
        <v>50000.0</v>
      </c>
      <c r="H885" s="3" t="str">
        <f>IFNA(VLOOKUP(F885,Promocodes!A:E,4,0),"")</f>
        <v/>
      </c>
      <c r="I885" s="3"/>
      <c r="J885" s="5">
        <f t="shared" si="2"/>
        <v>50000</v>
      </c>
      <c r="K885" s="3" t="str">
        <f>IFNA(VLOOKUP(D885,Price!$A$2:$C$18,3,0),"")</f>
        <v/>
      </c>
      <c r="L885" s="6">
        <f t="shared" si="3"/>
        <v>1</v>
      </c>
      <c r="M885" s="6" t="str">
        <f>IFNA(VLOOKUP(F885,Promocodes!A:B,2,0),"")</f>
        <v/>
      </c>
      <c r="N885" s="3" t="str">
        <f>IFNA(VLOOKUP(M885,Promocodes!G:H,2,0),"")</f>
        <v/>
      </c>
      <c r="O885" s="3" t="str">
        <f>IFNA(VLOOKUP(D885,Price!$E$2:$F$4,2,0),"")</f>
        <v/>
      </c>
      <c r="P885" s="7" t="str">
        <f t="shared" si="4"/>
        <v/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ht="15.75" customHeight="1">
      <c r="A886" s="3">
        <v>323.0</v>
      </c>
      <c r="B886" s="1" t="s">
        <v>16</v>
      </c>
      <c r="C886" s="1" t="s">
        <v>17</v>
      </c>
      <c r="D886" s="1" t="s">
        <v>24</v>
      </c>
      <c r="E886" s="2">
        <v>44208.0</v>
      </c>
      <c r="F886" s="3"/>
      <c r="G886" s="5">
        <v>4500.0</v>
      </c>
      <c r="H886" s="3" t="str">
        <f>IFNA(VLOOKUP(F886,Promocodes!A:E,4,0),"")</f>
        <v/>
      </c>
      <c r="I886" s="3"/>
      <c r="J886" s="5">
        <f t="shared" si="2"/>
        <v>4500</v>
      </c>
      <c r="K886" s="3" t="str">
        <f>IFNA(VLOOKUP(D886,Price!$A$2:$C$18,3,0),"")</f>
        <v>услуга</v>
      </c>
      <c r="L886" s="6">
        <f t="shared" si="3"/>
        <v>1</v>
      </c>
      <c r="M886" s="6" t="str">
        <f>IFNA(VLOOKUP(F886,Promocodes!A:B,2,0),"")</f>
        <v/>
      </c>
      <c r="N886" s="3" t="str">
        <f>IFNA(VLOOKUP(M886,Promocodes!G:H,2,0),"")</f>
        <v/>
      </c>
      <c r="O886" s="3" t="str">
        <f>IFNA(VLOOKUP(D886,Price!$E$2:$F$4,2,0),"")</f>
        <v/>
      </c>
      <c r="P886" s="7" t="str">
        <f t="shared" si="4"/>
        <v>без промо</v>
      </c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ht="15.75" customHeight="1">
      <c r="A887" s="3">
        <v>324.0</v>
      </c>
      <c r="B887" s="1" t="s">
        <v>16</v>
      </c>
      <c r="C887" s="1" t="s">
        <v>17</v>
      </c>
      <c r="D887" s="1" t="s">
        <v>21</v>
      </c>
      <c r="E887" s="2">
        <v>44208.0</v>
      </c>
      <c r="F887" s="3"/>
      <c r="G887" s="5">
        <v>3500.0</v>
      </c>
      <c r="H887" s="3" t="str">
        <f>IFNA(VLOOKUP(F887,Promocodes!A:E,4,0),"")</f>
        <v/>
      </c>
      <c r="I887" s="3"/>
      <c r="J887" s="5">
        <f t="shared" si="2"/>
        <v>3500</v>
      </c>
      <c r="K887" s="3" t="str">
        <f>IFNA(VLOOKUP(D887,Price!$A$2:$C$18,3,0),"")</f>
        <v>услуга</v>
      </c>
      <c r="L887" s="6">
        <f t="shared" si="3"/>
        <v>1</v>
      </c>
      <c r="M887" s="6" t="str">
        <f>IFNA(VLOOKUP(F887,Promocodes!A:B,2,0),"")</f>
        <v/>
      </c>
      <c r="N887" s="3" t="str">
        <f>IFNA(VLOOKUP(M887,Promocodes!G:H,2,0),"")</f>
        <v/>
      </c>
      <c r="O887" s="3" t="str">
        <f>IFNA(VLOOKUP(D887,Price!$E$2:$F$4,2,0),"")</f>
        <v/>
      </c>
      <c r="P887" s="7" t="str">
        <f t="shared" si="4"/>
        <v>без промо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ht="15.75" customHeight="1">
      <c r="A888" s="3">
        <v>326.0</v>
      </c>
      <c r="B888" s="1" t="s">
        <v>16</v>
      </c>
      <c r="C888" s="1" t="s">
        <v>17</v>
      </c>
      <c r="D888" s="1" t="s">
        <v>21</v>
      </c>
      <c r="E888" s="2">
        <v>44208.0</v>
      </c>
      <c r="F888" s="3"/>
      <c r="G888" s="5">
        <v>3500.0</v>
      </c>
      <c r="H888" s="3" t="str">
        <f>IFNA(VLOOKUP(F888,Promocodes!A:E,4,0),"")</f>
        <v/>
      </c>
      <c r="I888" s="3"/>
      <c r="J888" s="5">
        <f t="shared" si="2"/>
        <v>3500</v>
      </c>
      <c r="K888" s="3" t="str">
        <f>IFNA(VLOOKUP(D888,Price!$A$2:$C$18,3,0),"")</f>
        <v>услуга</v>
      </c>
      <c r="L888" s="6">
        <f t="shared" si="3"/>
        <v>1</v>
      </c>
      <c r="M888" s="6" t="str">
        <f>IFNA(VLOOKUP(F888,Promocodes!A:B,2,0),"")</f>
        <v/>
      </c>
      <c r="N888" s="3" t="str">
        <f>IFNA(VLOOKUP(M888,Promocodes!G:H,2,0),"")</f>
        <v/>
      </c>
      <c r="O888" s="3" t="str">
        <f>IFNA(VLOOKUP(D888,Price!$E$2:$F$4,2,0),"")</f>
        <v/>
      </c>
      <c r="P888" s="7" t="str">
        <f t="shared" si="4"/>
        <v>без промо</v>
      </c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ht="15.75" customHeight="1">
      <c r="A889" s="3">
        <v>327.0</v>
      </c>
      <c r="B889" s="1" t="s">
        <v>16</v>
      </c>
      <c r="C889" s="1" t="s">
        <v>17</v>
      </c>
      <c r="D889" s="1" t="s">
        <v>21</v>
      </c>
      <c r="E889" s="2">
        <v>44208.0</v>
      </c>
      <c r="F889" s="3"/>
      <c r="G889" s="5">
        <v>3500.0</v>
      </c>
      <c r="H889" s="3" t="str">
        <f>IFNA(VLOOKUP(F889,Promocodes!A:E,4,0),"")</f>
        <v/>
      </c>
      <c r="I889" s="3"/>
      <c r="J889" s="5">
        <f t="shared" si="2"/>
        <v>3500</v>
      </c>
      <c r="K889" s="3" t="str">
        <f>IFNA(VLOOKUP(D889,Price!$A$2:$C$18,3,0),"")</f>
        <v>услуга</v>
      </c>
      <c r="L889" s="6">
        <f t="shared" si="3"/>
        <v>1</v>
      </c>
      <c r="M889" s="6" t="str">
        <f>IFNA(VLOOKUP(F889,Promocodes!A:B,2,0),"")</f>
        <v/>
      </c>
      <c r="N889" s="3" t="str">
        <f>IFNA(VLOOKUP(M889,Promocodes!G:H,2,0),"")</f>
        <v/>
      </c>
      <c r="O889" s="3" t="str">
        <f>IFNA(VLOOKUP(D889,Price!$E$2:$F$4,2,0),"")</f>
        <v/>
      </c>
      <c r="P889" s="7" t="str">
        <f t="shared" si="4"/>
        <v>без промо</v>
      </c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ht="15.75" customHeight="1">
      <c r="A890" s="3">
        <v>328.0</v>
      </c>
      <c r="B890" s="1" t="s">
        <v>16</v>
      </c>
      <c r="C890" s="1" t="s">
        <v>17</v>
      </c>
      <c r="D890" s="1" t="s">
        <v>23</v>
      </c>
      <c r="E890" s="2">
        <v>44208.0</v>
      </c>
      <c r="F890" s="3"/>
      <c r="G890" s="5">
        <v>5500.0</v>
      </c>
      <c r="H890" s="3" t="str">
        <f>IFNA(VLOOKUP(F890,Promocodes!A:E,4,0),"")</f>
        <v/>
      </c>
      <c r="I890" s="3"/>
      <c r="J890" s="5">
        <f t="shared" si="2"/>
        <v>5500</v>
      </c>
      <c r="K890" s="3" t="str">
        <f>IFNA(VLOOKUP(D890,Price!$A$2:$C$18,3,0),"")</f>
        <v>услуга</v>
      </c>
      <c r="L890" s="6">
        <f t="shared" si="3"/>
        <v>1</v>
      </c>
      <c r="M890" s="6" t="str">
        <f>IFNA(VLOOKUP(F890,Promocodes!A:B,2,0),"")</f>
        <v/>
      </c>
      <c r="N890" s="3" t="str">
        <f>IFNA(VLOOKUP(M890,Promocodes!G:H,2,0),"")</f>
        <v/>
      </c>
      <c r="O890" s="3" t="str">
        <f>IFNA(VLOOKUP(D890,Price!$E$2:$F$4,2,0),"")</f>
        <v/>
      </c>
      <c r="P890" s="7" t="str">
        <f t="shared" si="4"/>
        <v>без промо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ht="15.75" customHeight="1">
      <c r="A891" s="3">
        <v>329.0</v>
      </c>
      <c r="B891" s="1" t="s">
        <v>16</v>
      </c>
      <c r="C891" s="1" t="s">
        <v>17</v>
      </c>
      <c r="D891" s="1" t="s">
        <v>24</v>
      </c>
      <c r="E891" s="2">
        <v>44208.0</v>
      </c>
      <c r="F891" s="3"/>
      <c r="G891" s="5">
        <v>4500.0</v>
      </c>
      <c r="H891" s="3" t="str">
        <f>IFNA(VLOOKUP(F891,Promocodes!A:E,4,0),"")</f>
        <v/>
      </c>
      <c r="I891" s="3"/>
      <c r="J891" s="5">
        <f t="shared" si="2"/>
        <v>4500</v>
      </c>
      <c r="K891" s="3" t="str">
        <f>IFNA(VLOOKUP(D891,Price!$A$2:$C$18,3,0),"")</f>
        <v>услуга</v>
      </c>
      <c r="L891" s="6">
        <f t="shared" si="3"/>
        <v>1</v>
      </c>
      <c r="M891" s="6" t="str">
        <f>IFNA(VLOOKUP(F891,Promocodes!A:B,2,0),"")</f>
        <v/>
      </c>
      <c r="N891" s="3" t="str">
        <f>IFNA(VLOOKUP(M891,Promocodes!G:H,2,0),"")</f>
        <v/>
      </c>
      <c r="O891" s="3" t="str">
        <f>IFNA(VLOOKUP(D891,Price!$E$2:$F$4,2,0),"")</f>
        <v/>
      </c>
      <c r="P891" s="7" t="str">
        <f t="shared" si="4"/>
        <v>без промо</v>
      </c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ht="15.75" customHeight="1">
      <c r="A892" s="3">
        <v>330.0</v>
      </c>
      <c r="B892" s="1" t="s">
        <v>16</v>
      </c>
      <c r="C892" s="1" t="s">
        <v>17</v>
      </c>
      <c r="D892" s="1" t="s">
        <v>23</v>
      </c>
      <c r="E892" s="2">
        <v>44208.0</v>
      </c>
      <c r="F892" s="3"/>
      <c r="G892" s="5">
        <v>5500.0</v>
      </c>
      <c r="H892" s="3" t="str">
        <f>IFNA(VLOOKUP(F892,Promocodes!A:E,4,0),"")</f>
        <v/>
      </c>
      <c r="I892" s="3"/>
      <c r="J892" s="5">
        <f t="shared" si="2"/>
        <v>5500</v>
      </c>
      <c r="K892" s="3" t="str">
        <f>IFNA(VLOOKUP(D892,Price!$A$2:$C$18,3,0),"")</f>
        <v>услуга</v>
      </c>
      <c r="L892" s="6">
        <f t="shared" si="3"/>
        <v>1</v>
      </c>
      <c r="M892" s="6" t="str">
        <f>IFNA(VLOOKUP(F892,Promocodes!A:B,2,0),"")</f>
        <v/>
      </c>
      <c r="N892" s="3" t="str">
        <f>IFNA(VLOOKUP(M892,Promocodes!G:H,2,0),"")</f>
        <v/>
      </c>
      <c r="O892" s="3" t="str">
        <f>IFNA(VLOOKUP(D892,Price!$E$2:$F$4,2,0),"")</f>
        <v/>
      </c>
      <c r="P892" s="7" t="str">
        <f t="shared" si="4"/>
        <v>без промо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ht="15.75" customHeight="1">
      <c r="A893" s="3">
        <v>331.0</v>
      </c>
      <c r="B893" s="1" t="s">
        <v>16</v>
      </c>
      <c r="C893" s="1" t="s">
        <v>22</v>
      </c>
      <c r="D893" s="1" t="s">
        <v>24</v>
      </c>
      <c r="E893" s="2">
        <v>44208.0</v>
      </c>
      <c r="F893" s="3"/>
      <c r="G893" s="5">
        <v>4500.0</v>
      </c>
      <c r="H893" s="3" t="str">
        <f>IFNA(VLOOKUP(F893,Promocodes!A:E,4,0),"")</f>
        <v/>
      </c>
      <c r="I893" s="3"/>
      <c r="J893" s="5">
        <f t="shared" si="2"/>
        <v>4500</v>
      </c>
      <c r="K893" s="3" t="str">
        <f>IFNA(VLOOKUP(D893,Price!$A$2:$C$18,3,0),"")</f>
        <v>услуга</v>
      </c>
      <c r="L893" s="6">
        <f t="shared" si="3"/>
        <v>1</v>
      </c>
      <c r="M893" s="6" t="str">
        <f>IFNA(VLOOKUP(F893,Promocodes!A:B,2,0),"")</f>
        <v/>
      </c>
      <c r="N893" s="3" t="str">
        <f>IFNA(VLOOKUP(M893,Promocodes!G:H,2,0),"")</f>
        <v/>
      </c>
      <c r="O893" s="3" t="str">
        <f>IFNA(VLOOKUP(D893,Price!$E$2:$F$4,2,0),"")</f>
        <v/>
      </c>
      <c r="P893" s="7" t="str">
        <f t="shared" si="4"/>
        <v>без промо</v>
      </c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ht="15.75" customHeight="1">
      <c r="A894" s="3">
        <v>332.0</v>
      </c>
      <c r="B894" s="1" t="s">
        <v>16</v>
      </c>
      <c r="C894" s="1" t="s">
        <v>22</v>
      </c>
      <c r="D894" s="1" t="s">
        <v>24</v>
      </c>
      <c r="E894" s="2">
        <v>44208.0</v>
      </c>
      <c r="F894" s="3"/>
      <c r="G894" s="5">
        <v>4500.0</v>
      </c>
      <c r="H894" s="3" t="str">
        <f>IFNA(VLOOKUP(F894,Promocodes!A:E,4,0),"")</f>
        <v/>
      </c>
      <c r="I894" s="3"/>
      <c r="J894" s="5">
        <f t="shared" si="2"/>
        <v>4500</v>
      </c>
      <c r="K894" s="3" t="str">
        <f>IFNA(VLOOKUP(D894,Price!$A$2:$C$18,3,0),"")</f>
        <v>услуга</v>
      </c>
      <c r="L894" s="6">
        <f t="shared" si="3"/>
        <v>1</v>
      </c>
      <c r="M894" s="6" t="str">
        <f>IFNA(VLOOKUP(F894,Promocodes!A:B,2,0),"")</f>
        <v/>
      </c>
      <c r="N894" s="3" t="str">
        <f>IFNA(VLOOKUP(M894,Promocodes!G:H,2,0),"")</f>
        <v/>
      </c>
      <c r="O894" s="3" t="str">
        <f>IFNA(VLOOKUP(D894,Price!$E$2:$F$4,2,0),"")</f>
        <v/>
      </c>
      <c r="P894" s="7" t="str">
        <f t="shared" si="4"/>
        <v>без промо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ht="15.75" customHeight="1">
      <c r="A895" s="3">
        <v>333.0</v>
      </c>
      <c r="B895" s="1" t="s">
        <v>16</v>
      </c>
      <c r="C895" s="1" t="s">
        <v>17</v>
      </c>
      <c r="D895" s="1" t="s">
        <v>21</v>
      </c>
      <c r="E895" s="2">
        <v>44208.0</v>
      </c>
      <c r="F895" s="3"/>
      <c r="G895" s="5">
        <v>3500.0</v>
      </c>
      <c r="H895" s="3" t="str">
        <f>IFNA(VLOOKUP(F895,Promocodes!A:E,4,0),"")</f>
        <v/>
      </c>
      <c r="I895" s="3"/>
      <c r="J895" s="5">
        <f t="shared" si="2"/>
        <v>3500</v>
      </c>
      <c r="K895" s="3" t="str">
        <f>IFNA(VLOOKUP(D895,Price!$A$2:$C$18,3,0),"")</f>
        <v>услуга</v>
      </c>
      <c r="L895" s="6">
        <f t="shared" si="3"/>
        <v>1</v>
      </c>
      <c r="M895" s="6" t="str">
        <f>IFNA(VLOOKUP(F895,Promocodes!A:B,2,0),"")</f>
        <v/>
      </c>
      <c r="N895" s="3" t="str">
        <f>IFNA(VLOOKUP(M895,Promocodes!G:H,2,0),"")</f>
        <v/>
      </c>
      <c r="O895" s="3" t="str">
        <f>IFNA(VLOOKUP(D895,Price!$E$2:$F$4,2,0),"")</f>
        <v/>
      </c>
      <c r="P895" s="7" t="str">
        <f t="shared" si="4"/>
        <v>без промо</v>
      </c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ht="15.75" customHeight="1">
      <c r="A896" s="3">
        <v>334.0</v>
      </c>
      <c r="B896" s="1" t="s">
        <v>16</v>
      </c>
      <c r="C896" s="1" t="s">
        <v>17</v>
      </c>
      <c r="D896" s="1" t="s">
        <v>23</v>
      </c>
      <c r="E896" s="2">
        <v>44208.0</v>
      </c>
      <c r="F896" s="3"/>
      <c r="G896" s="5">
        <v>5500.0</v>
      </c>
      <c r="H896" s="3" t="str">
        <f>IFNA(VLOOKUP(F896,Promocodes!A:E,4,0),"")</f>
        <v/>
      </c>
      <c r="I896" s="3"/>
      <c r="J896" s="5">
        <f t="shared" si="2"/>
        <v>5500</v>
      </c>
      <c r="K896" s="3" t="str">
        <f>IFNA(VLOOKUP(D896,Price!$A$2:$C$18,3,0),"")</f>
        <v>услуга</v>
      </c>
      <c r="L896" s="6">
        <f t="shared" si="3"/>
        <v>1</v>
      </c>
      <c r="M896" s="6" t="str">
        <f>IFNA(VLOOKUP(F896,Promocodes!A:B,2,0),"")</f>
        <v/>
      </c>
      <c r="N896" s="3" t="str">
        <f>IFNA(VLOOKUP(M896,Promocodes!G:H,2,0),"")</f>
        <v/>
      </c>
      <c r="O896" s="3" t="str">
        <f>IFNA(VLOOKUP(D896,Price!$E$2:$F$4,2,0),"")</f>
        <v/>
      </c>
      <c r="P896" s="7" t="str">
        <f t="shared" si="4"/>
        <v>без промо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ht="15.75" customHeight="1">
      <c r="A897" s="3">
        <v>335.0</v>
      </c>
      <c r="B897" s="1" t="s">
        <v>16</v>
      </c>
      <c r="C897" s="1" t="s">
        <v>22</v>
      </c>
      <c r="D897" s="1" t="s">
        <v>21</v>
      </c>
      <c r="E897" s="2">
        <v>44208.0</v>
      </c>
      <c r="F897" s="3"/>
      <c r="G897" s="5">
        <v>3500.0</v>
      </c>
      <c r="H897" s="3" t="str">
        <f>IFNA(VLOOKUP(F897,Promocodes!A:E,4,0),"")</f>
        <v/>
      </c>
      <c r="I897" s="3"/>
      <c r="J897" s="5">
        <f t="shared" si="2"/>
        <v>3500</v>
      </c>
      <c r="K897" s="3" t="str">
        <f>IFNA(VLOOKUP(D897,Price!$A$2:$C$18,3,0),"")</f>
        <v>услуга</v>
      </c>
      <c r="L897" s="6">
        <f t="shared" si="3"/>
        <v>1</v>
      </c>
      <c r="M897" s="6" t="str">
        <f>IFNA(VLOOKUP(F897,Promocodes!A:B,2,0),"")</f>
        <v/>
      </c>
      <c r="N897" s="3" t="str">
        <f>IFNA(VLOOKUP(M897,Promocodes!G:H,2,0),"")</f>
        <v/>
      </c>
      <c r="O897" s="3" t="str">
        <f>IFNA(VLOOKUP(D897,Price!$E$2:$F$4,2,0),"")</f>
        <v/>
      </c>
      <c r="P897" s="7" t="str">
        <f t="shared" si="4"/>
        <v>без промо</v>
      </c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ht="15.75" customHeight="1">
      <c r="A898" s="3">
        <v>336.0</v>
      </c>
      <c r="B898" s="1" t="s">
        <v>139</v>
      </c>
      <c r="C898" s="1" t="s">
        <v>17</v>
      </c>
      <c r="D898" s="1" t="s">
        <v>142</v>
      </c>
      <c r="E898" s="2">
        <v>44208.0</v>
      </c>
      <c r="F898" s="3"/>
      <c r="G898" s="5">
        <v>1000.0</v>
      </c>
      <c r="H898" s="3" t="str">
        <f>IFNA(VLOOKUP(F898,Promocodes!A:E,4,0),"")</f>
        <v/>
      </c>
      <c r="I898" s="3"/>
      <c r="J898" s="5">
        <f t="shared" si="2"/>
        <v>1000</v>
      </c>
      <c r="K898" s="3" t="str">
        <f>IFNA(VLOOKUP(D898,Price!$A$2:$C$18,3,0),"")</f>
        <v/>
      </c>
      <c r="L898" s="6">
        <f t="shared" si="3"/>
        <v>1</v>
      </c>
      <c r="M898" s="6" t="str">
        <f>IFNA(VLOOKUP(F898,Promocodes!A:B,2,0),"")</f>
        <v/>
      </c>
      <c r="N898" s="3" t="str">
        <f>IFNA(VLOOKUP(M898,Promocodes!G:H,2,0),"")</f>
        <v/>
      </c>
      <c r="O898" s="3" t="str">
        <f>IFNA(VLOOKUP(D898,Price!$E$2:$F$4,2,0),"")</f>
        <v/>
      </c>
      <c r="P898" s="7" t="str">
        <f t="shared" si="4"/>
        <v/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ht="15.75" customHeight="1">
      <c r="A899" s="3">
        <v>337.0</v>
      </c>
      <c r="B899" s="1" t="s">
        <v>139</v>
      </c>
      <c r="C899" s="1" t="s">
        <v>17</v>
      </c>
      <c r="D899" s="1" t="s">
        <v>142</v>
      </c>
      <c r="E899" s="2">
        <v>44209.0</v>
      </c>
      <c r="F899" s="3"/>
      <c r="G899" s="5">
        <v>1000.0</v>
      </c>
      <c r="H899" s="3" t="str">
        <f>IFNA(VLOOKUP(F899,Promocodes!A:E,4,0),"")</f>
        <v/>
      </c>
      <c r="I899" s="3"/>
      <c r="J899" s="5">
        <f t="shared" si="2"/>
        <v>1000</v>
      </c>
      <c r="K899" s="3" t="str">
        <f>IFNA(VLOOKUP(D899,Price!$A$2:$C$18,3,0),"")</f>
        <v/>
      </c>
      <c r="L899" s="6">
        <f t="shared" si="3"/>
        <v>1</v>
      </c>
      <c r="M899" s="6" t="str">
        <f>IFNA(VLOOKUP(F899,Promocodes!A:B,2,0),"")</f>
        <v/>
      </c>
      <c r="N899" s="3" t="str">
        <f>IFNA(VLOOKUP(M899,Promocodes!G:H,2,0),"")</f>
        <v/>
      </c>
      <c r="O899" s="3" t="str">
        <f>IFNA(VLOOKUP(D899,Price!$E$2:$F$4,2,0),"")</f>
        <v/>
      </c>
      <c r="P899" s="7" t="str">
        <f t="shared" si="4"/>
        <v/>
      </c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ht="15.75" customHeight="1">
      <c r="A900" s="3">
        <v>338.0</v>
      </c>
      <c r="B900" s="1" t="s">
        <v>16</v>
      </c>
      <c r="C900" s="1" t="s">
        <v>17</v>
      </c>
      <c r="D900" s="1" t="s">
        <v>21</v>
      </c>
      <c r="E900" s="2">
        <v>44209.0</v>
      </c>
      <c r="F900" s="3"/>
      <c r="G900" s="5">
        <v>3500.0</v>
      </c>
      <c r="H900" s="3" t="str">
        <f>IFNA(VLOOKUP(F900,Promocodes!A:E,4,0),"")</f>
        <v/>
      </c>
      <c r="I900" s="3"/>
      <c r="J900" s="5">
        <f t="shared" si="2"/>
        <v>3500</v>
      </c>
      <c r="K900" s="3" t="str">
        <f>IFNA(VLOOKUP(D900,Price!$A$2:$C$18,3,0),"")</f>
        <v>услуга</v>
      </c>
      <c r="L900" s="6">
        <f t="shared" si="3"/>
        <v>1</v>
      </c>
      <c r="M900" s="6" t="str">
        <f>IFNA(VLOOKUP(F900,Promocodes!A:B,2,0),"")</f>
        <v/>
      </c>
      <c r="N900" s="3" t="str">
        <f>IFNA(VLOOKUP(M900,Promocodes!G:H,2,0),"")</f>
        <v/>
      </c>
      <c r="O900" s="3" t="str">
        <f>IFNA(VLOOKUP(D900,Price!$E$2:$F$4,2,0),"")</f>
        <v/>
      </c>
      <c r="P900" s="7" t="str">
        <f t="shared" si="4"/>
        <v>без промо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ht="15.75" customHeight="1">
      <c r="A901" s="3">
        <v>341.0</v>
      </c>
      <c r="B901" s="1" t="s">
        <v>16</v>
      </c>
      <c r="C901" s="1" t="s">
        <v>17</v>
      </c>
      <c r="D901" s="1" t="s">
        <v>23</v>
      </c>
      <c r="E901" s="2">
        <v>44209.0</v>
      </c>
      <c r="F901" s="3"/>
      <c r="G901" s="5">
        <v>5500.0</v>
      </c>
      <c r="H901" s="3" t="str">
        <f>IFNA(VLOOKUP(F901,Promocodes!A:E,4,0),"")</f>
        <v/>
      </c>
      <c r="I901" s="3"/>
      <c r="J901" s="5">
        <f t="shared" si="2"/>
        <v>5500</v>
      </c>
      <c r="K901" s="3" t="str">
        <f>IFNA(VLOOKUP(D901,Price!$A$2:$C$18,3,0),"")</f>
        <v>услуга</v>
      </c>
      <c r="L901" s="6">
        <f t="shared" si="3"/>
        <v>1</v>
      </c>
      <c r="M901" s="6" t="str">
        <f>IFNA(VLOOKUP(F901,Promocodes!A:B,2,0),"")</f>
        <v/>
      </c>
      <c r="N901" s="3" t="str">
        <f>IFNA(VLOOKUP(M901,Promocodes!G:H,2,0),"")</f>
        <v/>
      </c>
      <c r="O901" s="3" t="str">
        <f>IFNA(VLOOKUP(D901,Price!$E$2:$F$4,2,0),"")</f>
        <v/>
      </c>
      <c r="P901" s="7" t="str">
        <f t="shared" si="4"/>
        <v>без промо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ht="15.75" customHeight="1">
      <c r="A902" s="3">
        <v>342.0</v>
      </c>
      <c r="B902" s="1" t="s">
        <v>16</v>
      </c>
      <c r="C902" s="1" t="s">
        <v>17</v>
      </c>
      <c r="D902" s="1" t="s">
        <v>18</v>
      </c>
      <c r="E902" s="2">
        <v>44209.0</v>
      </c>
      <c r="F902" s="3"/>
      <c r="G902" s="5">
        <v>1000.0</v>
      </c>
      <c r="H902" s="3" t="str">
        <f>IFNA(VLOOKUP(F902,Promocodes!A:E,4,0),"")</f>
        <v/>
      </c>
      <c r="I902" s="3"/>
      <c r="J902" s="5">
        <f t="shared" si="2"/>
        <v>1000</v>
      </c>
      <c r="K902" s="3" t="str">
        <f>IFNA(VLOOKUP(D902,Price!$A$2:$C$18,3,0),"")</f>
        <v>товар</v>
      </c>
      <c r="L902" s="6">
        <f t="shared" si="3"/>
        <v>1</v>
      </c>
      <c r="M902" s="6" t="str">
        <f>IFNA(VLOOKUP(F902,Promocodes!A:B,2,0),"")</f>
        <v/>
      </c>
      <c r="N902" s="3" t="str">
        <f>IFNA(VLOOKUP(M902,Promocodes!G:H,2,0),"")</f>
        <v/>
      </c>
      <c r="O902" s="3">
        <f>IFNA(VLOOKUP(D902,Price!$E$2:$F$4,2,0),"")</f>
        <v>500</v>
      </c>
      <c r="P902" s="7" t="str">
        <f t="shared" si="4"/>
        <v>без промо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ht="15.75" customHeight="1">
      <c r="A903" s="3">
        <v>343.0</v>
      </c>
      <c r="B903" s="1" t="s">
        <v>16</v>
      </c>
      <c r="C903" s="1" t="s">
        <v>22</v>
      </c>
      <c r="D903" s="1" t="s">
        <v>21</v>
      </c>
      <c r="E903" s="2">
        <v>44209.0</v>
      </c>
      <c r="F903" s="3"/>
      <c r="G903" s="5">
        <v>3500.0</v>
      </c>
      <c r="H903" s="3" t="str">
        <f>IFNA(VLOOKUP(F903,Promocodes!A:E,4,0),"")</f>
        <v/>
      </c>
      <c r="I903" s="3"/>
      <c r="J903" s="5">
        <f t="shared" si="2"/>
        <v>3500</v>
      </c>
      <c r="K903" s="3" t="str">
        <f>IFNA(VLOOKUP(D903,Price!$A$2:$C$18,3,0),"")</f>
        <v>услуга</v>
      </c>
      <c r="L903" s="6">
        <f t="shared" si="3"/>
        <v>1</v>
      </c>
      <c r="M903" s="6" t="str">
        <f>IFNA(VLOOKUP(F903,Promocodes!A:B,2,0),"")</f>
        <v/>
      </c>
      <c r="N903" s="3" t="str">
        <f>IFNA(VLOOKUP(M903,Promocodes!G:H,2,0),"")</f>
        <v/>
      </c>
      <c r="O903" s="3" t="str">
        <f>IFNA(VLOOKUP(D903,Price!$E$2:$F$4,2,0),"")</f>
        <v/>
      </c>
      <c r="P903" s="7" t="str">
        <f t="shared" si="4"/>
        <v>без промо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ht="15.75" customHeight="1">
      <c r="A904" s="3">
        <v>344.0</v>
      </c>
      <c r="B904" s="1" t="s">
        <v>16</v>
      </c>
      <c r="C904" s="1" t="s">
        <v>17</v>
      </c>
      <c r="D904" s="1" t="s">
        <v>21</v>
      </c>
      <c r="E904" s="2">
        <v>44209.0</v>
      </c>
      <c r="F904" s="3"/>
      <c r="G904" s="5">
        <v>3500.0</v>
      </c>
      <c r="H904" s="3" t="str">
        <f>IFNA(VLOOKUP(F904,Promocodes!A:E,4,0),"")</f>
        <v/>
      </c>
      <c r="I904" s="3"/>
      <c r="J904" s="5">
        <f t="shared" si="2"/>
        <v>3500</v>
      </c>
      <c r="K904" s="3" t="str">
        <f>IFNA(VLOOKUP(D904,Price!$A$2:$C$18,3,0),"")</f>
        <v>услуга</v>
      </c>
      <c r="L904" s="6">
        <f t="shared" si="3"/>
        <v>1</v>
      </c>
      <c r="M904" s="6" t="str">
        <f>IFNA(VLOOKUP(F904,Promocodes!A:B,2,0),"")</f>
        <v/>
      </c>
      <c r="N904" s="3" t="str">
        <f>IFNA(VLOOKUP(M904,Promocodes!G:H,2,0),"")</f>
        <v/>
      </c>
      <c r="O904" s="3" t="str">
        <f>IFNA(VLOOKUP(D904,Price!$E$2:$F$4,2,0),"")</f>
        <v/>
      </c>
      <c r="P904" s="7" t="str">
        <f t="shared" si="4"/>
        <v>без промо</v>
      </c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ht="15.75" customHeight="1">
      <c r="A905" s="3">
        <v>345.0</v>
      </c>
      <c r="B905" s="1" t="s">
        <v>16</v>
      </c>
      <c r="C905" s="1" t="s">
        <v>17</v>
      </c>
      <c r="D905" s="1" t="s">
        <v>21</v>
      </c>
      <c r="E905" s="2">
        <v>44209.0</v>
      </c>
      <c r="F905" s="3"/>
      <c r="G905" s="5">
        <v>3500.0</v>
      </c>
      <c r="H905" s="3" t="str">
        <f>IFNA(VLOOKUP(F905,Promocodes!A:E,4,0),"")</f>
        <v/>
      </c>
      <c r="I905" s="3"/>
      <c r="J905" s="5">
        <f t="shared" si="2"/>
        <v>3500</v>
      </c>
      <c r="K905" s="3" t="str">
        <f>IFNA(VLOOKUP(D905,Price!$A$2:$C$18,3,0),"")</f>
        <v>услуга</v>
      </c>
      <c r="L905" s="6">
        <f t="shared" si="3"/>
        <v>1</v>
      </c>
      <c r="M905" s="6" t="str">
        <f>IFNA(VLOOKUP(F905,Promocodes!A:B,2,0),"")</f>
        <v/>
      </c>
      <c r="N905" s="3" t="str">
        <f>IFNA(VLOOKUP(M905,Promocodes!G:H,2,0),"")</f>
        <v/>
      </c>
      <c r="O905" s="3" t="str">
        <f>IFNA(VLOOKUP(D905,Price!$E$2:$F$4,2,0),"")</f>
        <v/>
      </c>
      <c r="P905" s="7" t="str">
        <f t="shared" si="4"/>
        <v>без промо</v>
      </c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ht="15.75" customHeight="1">
      <c r="A906" s="3">
        <v>346.0</v>
      </c>
      <c r="B906" s="1" t="s">
        <v>16</v>
      </c>
      <c r="C906" s="1" t="s">
        <v>17</v>
      </c>
      <c r="D906" s="1" t="s">
        <v>23</v>
      </c>
      <c r="E906" s="2">
        <v>44209.0</v>
      </c>
      <c r="F906" s="3"/>
      <c r="G906" s="5">
        <v>5500.0</v>
      </c>
      <c r="H906" s="3" t="str">
        <f>IFNA(VLOOKUP(F906,Promocodes!A:E,4,0),"")</f>
        <v/>
      </c>
      <c r="I906" s="3"/>
      <c r="J906" s="5">
        <f t="shared" si="2"/>
        <v>5500</v>
      </c>
      <c r="K906" s="3" t="str">
        <f>IFNA(VLOOKUP(D906,Price!$A$2:$C$18,3,0),"")</f>
        <v>услуга</v>
      </c>
      <c r="L906" s="6">
        <f t="shared" si="3"/>
        <v>1</v>
      </c>
      <c r="M906" s="6" t="str">
        <f>IFNA(VLOOKUP(F906,Promocodes!A:B,2,0),"")</f>
        <v/>
      </c>
      <c r="N906" s="3" t="str">
        <f>IFNA(VLOOKUP(M906,Promocodes!G:H,2,0),"")</f>
        <v/>
      </c>
      <c r="O906" s="3" t="str">
        <f>IFNA(VLOOKUP(D906,Price!$E$2:$F$4,2,0),"")</f>
        <v/>
      </c>
      <c r="P906" s="7" t="str">
        <f t="shared" si="4"/>
        <v>без промо</v>
      </c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ht="15.75" customHeight="1">
      <c r="A907" s="3">
        <v>347.0</v>
      </c>
      <c r="B907" s="1" t="s">
        <v>16</v>
      </c>
      <c r="C907" s="1" t="s">
        <v>17</v>
      </c>
      <c r="D907" s="1" t="s">
        <v>21</v>
      </c>
      <c r="E907" s="2">
        <v>44209.0</v>
      </c>
      <c r="F907" s="3"/>
      <c r="G907" s="5">
        <v>3500.0</v>
      </c>
      <c r="H907" s="3" t="str">
        <f>IFNA(VLOOKUP(F907,Promocodes!A:E,4,0),"")</f>
        <v/>
      </c>
      <c r="I907" s="3"/>
      <c r="J907" s="5">
        <f t="shared" si="2"/>
        <v>3500</v>
      </c>
      <c r="K907" s="3" t="str">
        <f>IFNA(VLOOKUP(D907,Price!$A$2:$C$18,3,0),"")</f>
        <v>услуга</v>
      </c>
      <c r="L907" s="6">
        <f t="shared" si="3"/>
        <v>1</v>
      </c>
      <c r="M907" s="6" t="str">
        <f>IFNA(VLOOKUP(F907,Promocodes!A:B,2,0),"")</f>
        <v/>
      </c>
      <c r="N907" s="3" t="str">
        <f>IFNA(VLOOKUP(M907,Promocodes!G:H,2,0),"")</f>
        <v/>
      </c>
      <c r="O907" s="3" t="str">
        <f>IFNA(VLOOKUP(D907,Price!$E$2:$F$4,2,0),"")</f>
        <v/>
      </c>
      <c r="P907" s="7" t="str">
        <f t="shared" si="4"/>
        <v>без промо</v>
      </c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ht="15.75" customHeight="1">
      <c r="A908" s="3">
        <v>348.0</v>
      </c>
      <c r="B908" s="1" t="s">
        <v>16</v>
      </c>
      <c r="C908" s="1" t="s">
        <v>17</v>
      </c>
      <c r="D908" s="1" t="s">
        <v>21</v>
      </c>
      <c r="E908" s="2">
        <v>44209.0</v>
      </c>
      <c r="F908" s="3"/>
      <c r="G908" s="5">
        <v>3500.0</v>
      </c>
      <c r="H908" s="3" t="str">
        <f>IFNA(VLOOKUP(F908,Promocodes!A:E,4,0),"")</f>
        <v/>
      </c>
      <c r="I908" s="3"/>
      <c r="J908" s="5">
        <f t="shared" si="2"/>
        <v>3500</v>
      </c>
      <c r="K908" s="3" t="str">
        <f>IFNA(VLOOKUP(D908,Price!$A$2:$C$18,3,0),"")</f>
        <v>услуга</v>
      </c>
      <c r="L908" s="6">
        <f t="shared" si="3"/>
        <v>1</v>
      </c>
      <c r="M908" s="6" t="str">
        <f>IFNA(VLOOKUP(F908,Promocodes!A:B,2,0),"")</f>
        <v/>
      </c>
      <c r="N908" s="3" t="str">
        <f>IFNA(VLOOKUP(M908,Promocodes!G:H,2,0),"")</f>
        <v/>
      </c>
      <c r="O908" s="3" t="str">
        <f>IFNA(VLOOKUP(D908,Price!$E$2:$F$4,2,0),"")</f>
        <v/>
      </c>
      <c r="P908" s="7" t="str">
        <f t="shared" si="4"/>
        <v>без промо</v>
      </c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ht="15.75" customHeight="1">
      <c r="A909" s="3">
        <v>349.0</v>
      </c>
      <c r="B909" s="1" t="s">
        <v>139</v>
      </c>
      <c r="C909" s="1" t="s">
        <v>17</v>
      </c>
      <c r="D909" s="1" t="s">
        <v>142</v>
      </c>
      <c r="E909" s="2">
        <v>44209.0</v>
      </c>
      <c r="F909" s="3"/>
      <c r="G909" s="5">
        <v>1000.0</v>
      </c>
      <c r="H909" s="3" t="str">
        <f>IFNA(VLOOKUP(F909,Promocodes!A:E,4,0),"")</f>
        <v/>
      </c>
      <c r="I909" s="3"/>
      <c r="J909" s="5">
        <f t="shared" si="2"/>
        <v>1000</v>
      </c>
      <c r="K909" s="3" t="str">
        <f>IFNA(VLOOKUP(D909,Price!$A$2:$C$18,3,0),"")</f>
        <v/>
      </c>
      <c r="L909" s="6">
        <f t="shared" si="3"/>
        <v>1</v>
      </c>
      <c r="M909" s="6" t="str">
        <f>IFNA(VLOOKUP(F909,Promocodes!A:B,2,0),"")</f>
        <v/>
      </c>
      <c r="N909" s="3" t="str">
        <f>IFNA(VLOOKUP(M909,Promocodes!G:H,2,0),"")</f>
        <v/>
      </c>
      <c r="O909" s="3" t="str">
        <f>IFNA(VLOOKUP(D909,Price!$E$2:$F$4,2,0),"")</f>
        <v/>
      </c>
      <c r="P909" s="7" t="str">
        <f t="shared" si="4"/>
        <v/>
      </c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ht="15.75" customHeight="1">
      <c r="A910" s="3">
        <v>350.0</v>
      </c>
      <c r="B910" s="1" t="s">
        <v>16</v>
      </c>
      <c r="C910" s="1" t="s">
        <v>17</v>
      </c>
      <c r="D910" s="1" t="s">
        <v>23</v>
      </c>
      <c r="E910" s="2">
        <v>44209.0</v>
      </c>
      <c r="F910" s="3"/>
      <c r="G910" s="5">
        <v>5500.0</v>
      </c>
      <c r="H910" s="3" t="str">
        <f>IFNA(VLOOKUP(F910,Promocodes!A:E,4,0),"")</f>
        <v/>
      </c>
      <c r="I910" s="3"/>
      <c r="J910" s="5">
        <f t="shared" si="2"/>
        <v>5500</v>
      </c>
      <c r="K910" s="3" t="str">
        <f>IFNA(VLOOKUP(D910,Price!$A$2:$C$18,3,0),"")</f>
        <v>услуга</v>
      </c>
      <c r="L910" s="6">
        <f t="shared" si="3"/>
        <v>1</v>
      </c>
      <c r="M910" s="6" t="str">
        <f>IFNA(VLOOKUP(F910,Promocodes!A:B,2,0),"")</f>
        <v/>
      </c>
      <c r="N910" s="3" t="str">
        <f>IFNA(VLOOKUP(M910,Promocodes!G:H,2,0),"")</f>
        <v/>
      </c>
      <c r="O910" s="3" t="str">
        <f>IFNA(VLOOKUP(D910,Price!$E$2:$F$4,2,0),"")</f>
        <v/>
      </c>
      <c r="P910" s="7" t="str">
        <f t="shared" si="4"/>
        <v>без промо</v>
      </c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ht="15.75" customHeight="1">
      <c r="A911" s="3">
        <v>352.0</v>
      </c>
      <c r="B911" s="1" t="s">
        <v>16</v>
      </c>
      <c r="C911" s="1" t="s">
        <v>17</v>
      </c>
      <c r="D911" s="1" t="s">
        <v>24</v>
      </c>
      <c r="E911" s="2">
        <v>44209.0</v>
      </c>
      <c r="F911" s="3"/>
      <c r="G911" s="5">
        <v>4500.0</v>
      </c>
      <c r="H911" s="3" t="str">
        <f>IFNA(VLOOKUP(F911,Promocodes!A:E,4,0),"")</f>
        <v/>
      </c>
      <c r="I911" s="3"/>
      <c r="J911" s="5">
        <f t="shared" si="2"/>
        <v>4500</v>
      </c>
      <c r="K911" s="3" t="str">
        <f>IFNA(VLOOKUP(D911,Price!$A$2:$C$18,3,0),"")</f>
        <v>услуга</v>
      </c>
      <c r="L911" s="6">
        <f t="shared" si="3"/>
        <v>1</v>
      </c>
      <c r="M911" s="6" t="str">
        <f>IFNA(VLOOKUP(F911,Promocodes!A:B,2,0),"")</f>
        <v/>
      </c>
      <c r="N911" s="3" t="str">
        <f>IFNA(VLOOKUP(M911,Promocodes!G:H,2,0),"")</f>
        <v/>
      </c>
      <c r="O911" s="3" t="str">
        <f>IFNA(VLOOKUP(D911,Price!$E$2:$F$4,2,0),"")</f>
        <v/>
      </c>
      <c r="P911" s="7" t="str">
        <f t="shared" si="4"/>
        <v>без промо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ht="15.75" customHeight="1">
      <c r="A912" s="3">
        <v>354.0</v>
      </c>
      <c r="B912" s="1" t="s">
        <v>16</v>
      </c>
      <c r="C912" s="1" t="s">
        <v>17</v>
      </c>
      <c r="D912" s="1" t="s">
        <v>24</v>
      </c>
      <c r="E912" s="2">
        <v>44209.0</v>
      </c>
      <c r="F912" s="3"/>
      <c r="G912" s="5">
        <v>4500.0</v>
      </c>
      <c r="H912" s="3" t="str">
        <f>IFNA(VLOOKUP(F912,Promocodes!A:E,4,0),"")</f>
        <v/>
      </c>
      <c r="I912" s="3"/>
      <c r="J912" s="5">
        <f t="shared" si="2"/>
        <v>4500</v>
      </c>
      <c r="K912" s="3" t="str">
        <f>IFNA(VLOOKUP(D912,Price!$A$2:$C$18,3,0),"")</f>
        <v>услуга</v>
      </c>
      <c r="L912" s="6">
        <f t="shared" si="3"/>
        <v>1</v>
      </c>
      <c r="M912" s="6" t="str">
        <f>IFNA(VLOOKUP(F912,Promocodes!A:B,2,0),"")</f>
        <v/>
      </c>
      <c r="N912" s="3" t="str">
        <f>IFNA(VLOOKUP(M912,Promocodes!G:H,2,0),"")</f>
        <v/>
      </c>
      <c r="O912" s="3" t="str">
        <f>IFNA(VLOOKUP(D912,Price!$E$2:$F$4,2,0),"")</f>
        <v/>
      </c>
      <c r="P912" s="7" t="str">
        <f t="shared" si="4"/>
        <v>без промо</v>
      </c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ht="15.75" customHeight="1">
      <c r="A913" s="3">
        <v>355.0</v>
      </c>
      <c r="B913" s="1" t="s">
        <v>139</v>
      </c>
      <c r="C913" s="1" t="s">
        <v>17</v>
      </c>
      <c r="D913" s="1" t="s">
        <v>142</v>
      </c>
      <c r="E913" s="2">
        <v>44209.0</v>
      </c>
      <c r="F913" s="3"/>
      <c r="G913" s="5">
        <v>1000.0</v>
      </c>
      <c r="H913" s="3" t="str">
        <f>IFNA(VLOOKUP(F913,Promocodes!A:E,4,0),"")</f>
        <v/>
      </c>
      <c r="I913" s="3"/>
      <c r="J913" s="5">
        <f t="shared" si="2"/>
        <v>1000</v>
      </c>
      <c r="K913" s="3" t="str">
        <f>IFNA(VLOOKUP(D913,Price!$A$2:$C$18,3,0),"")</f>
        <v/>
      </c>
      <c r="L913" s="6">
        <f t="shared" si="3"/>
        <v>1</v>
      </c>
      <c r="M913" s="6" t="str">
        <f>IFNA(VLOOKUP(F913,Promocodes!A:B,2,0),"")</f>
        <v/>
      </c>
      <c r="N913" s="3" t="str">
        <f>IFNA(VLOOKUP(M913,Promocodes!G:H,2,0),"")</f>
        <v/>
      </c>
      <c r="O913" s="3" t="str">
        <f>IFNA(VLOOKUP(D913,Price!$E$2:$F$4,2,0),"")</f>
        <v/>
      </c>
      <c r="P913" s="7" t="str">
        <f t="shared" si="4"/>
        <v/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ht="15.75" customHeight="1">
      <c r="A914" s="3">
        <v>357.0</v>
      </c>
      <c r="B914" s="1" t="s">
        <v>16</v>
      </c>
      <c r="C914" s="1" t="s">
        <v>17</v>
      </c>
      <c r="D914" s="1" t="s">
        <v>20</v>
      </c>
      <c r="E914" s="2">
        <v>44209.0</v>
      </c>
      <c r="F914" s="3"/>
      <c r="G914" s="5">
        <v>500.0</v>
      </c>
      <c r="H914" s="3" t="str">
        <f>IFNA(VLOOKUP(F914,Promocodes!A:E,4,0),"")</f>
        <v/>
      </c>
      <c r="I914" s="3"/>
      <c r="J914" s="5">
        <f t="shared" si="2"/>
        <v>500</v>
      </c>
      <c r="K914" s="3" t="str">
        <f>IFNA(VLOOKUP(D914,Price!$A$2:$C$18,3,0),"")</f>
        <v>товар</v>
      </c>
      <c r="L914" s="6">
        <f t="shared" si="3"/>
        <v>1</v>
      </c>
      <c r="M914" s="6" t="str">
        <f>IFNA(VLOOKUP(F914,Promocodes!A:B,2,0),"")</f>
        <v/>
      </c>
      <c r="N914" s="3" t="str">
        <f>IFNA(VLOOKUP(M914,Promocodes!G:H,2,0),"")</f>
        <v/>
      </c>
      <c r="O914" s="3">
        <f>IFNA(VLOOKUP(D914,Price!$E$2:$F$4,2,0),"")</f>
        <v>250</v>
      </c>
      <c r="P914" s="7" t="str">
        <f t="shared" si="4"/>
        <v>без промо</v>
      </c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ht="15.75" customHeight="1">
      <c r="A915" s="3">
        <v>358.0</v>
      </c>
      <c r="B915" s="1" t="s">
        <v>16</v>
      </c>
      <c r="C915" s="1" t="s">
        <v>22</v>
      </c>
      <c r="D915" s="1" t="s">
        <v>24</v>
      </c>
      <c r="E915" s="2">
        <v>44209.0</v>
      </c>
      <c r="F915" s="3"/>
      <c r="G915" s="5">
        <v>4500.0</v>
      </c>
      <c r="H915" s="3" t="str">
        <f>IFNA(VLOOKUP(F915,Promocodes!A:E,4,0),"")</f>
        <v/>
      </c>
      <c r="I915" s="3"/>
      <c r="J915" s="5">
        <f t="shared" si="2"/>
        <v>4500</v>
      </c>
      <c r="K915" s="3" t="str">
        <f>IFNA(VLOOKUP(D915,Price!$A$2:$C$18,3,0),"")</f>
        <v>услуга</v>
      </c>
      <c r="L915" s="6">
        <f t="shared" si="3"/>
        <v>1</v>
      </c>
      <c r="M915" s="6" t="str">
        <f>IFNA(VLOOKUP(F915,Promocodes!A:B,2,0),"")</f>
        <v/>
      </c>
      <c r="N915" s="3" t="str">
        <f>IFNA(VLOOKUP(M915,Promocodes!G:H,2,0),"")</f>
        <v/>
      </c>
      <c r="O915" s="3" t="str">
        <f>IFNA(VLOOKUP(D915,Price!$E$2:$F$4,2,0),"")</f>
        <v/>
      </c>
      <c r="P915" s="7" t="str">
        <f t="shared" si="4"/>
        <v>без промо</v>
      </c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ht="15.75" customHeight="1">
      <c r="A916" s="3">
        <v>359.0</v>
      </c>
      <c r="B916" s="1" t="s">
        <v>16</v>
      </c>
      <c r="C916" s="1" t="s">
        <v>17</v>
      </c>
      <c r="D916" s="1" t="s">
        <v>23</v>
      </c>
      <c r="E916" s="2">
        <v>44209.0</v>
      </c>
      <c r="F916" s="3"/>
      <c r="G916" s="5">
        <v>5500.0</v>
      </c>
      <c r="H916" s="3" t="str">
        <f>IFNA(VLOOKUP(F916,Promocodes!A:E,4,0),"")</f>
        <v/>
      </c>
      <c r="I916" s="3"/>
      <c r="J916" s="5">
        <f t="shared" si="2"/>
        <v>5500</v>
      </c>
      <c r="K916" s="3" t="str">
        <f>IFNA(VLOOKUP(D916,Price!$A$2:$C$18,3,0),"")</f>
        <v>услуга</v>
      </c>
      <c r="L916" s="6">
        <f t="shared" si="3"/>
        <v>1</v>
      </c>
      <c r="M916" s="6" t="str">
        <f>IFNA(VLOOKUP(F916,Promocodes!A:B,2,0),"")</f>
        <v/>
      </c>
      <c r="N916" s="3" t="str">
        <f>IFNA(VLOOKUP(M916,Promocodes!G:H,2,0),"")</f>
        <v/>
      </c>
      <c r="O916" s="3" t="str">
        <f>IFNA(VLOOKUP(D916,Price!$E$2:$F$4,2,0),"")</f>
        <v/>
      </c>
      <c r="P916" s="7" t="str">
        <f t="shared" si="4"/>
        <v>без промо</v>
      </c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ht="15.75" customHeight="1">
      <c r="A917" s="3">
        <v>360.0</v>
      </c>
      <c r="B917" s="1" t="s">
        <v>16</v>
      </c>
      <c r="C917" s="1" t="s">
        <v>17</v>
      </c>
      <c r="D917" s="1" t="s">
        <v>18</v>
      </c>
      <c r="E917" s="2">
        <v>44209.0</v>
      </c>
      <c r="F917" s="3"/>
      <c r="G917" s="5">
        <v>1000.0</v>
      </c>
      <c r="H917" s="3" t="str">
        <f>IFNA(VLOOKUP(F917,Promocodes!A:E,4,0),"")</f>
        <v/>
      </c>
      <c r="I917" s="3"/>
      <c r="J917" s="5">
        <f t="shared" si="2"/>
        <v>1000</v>
      </c>
      <c r="K917" s="3" t="str">
        <f>IFNA(VLOOKUP(D917,Price!$A$2:$C$18,3,0),"")</f>
        <v>товар</v>
      </c>
      <c r="L917" s="6">
        <f t="shared" si="3"/>
        <v>1</v>
      </c>
      <c r="M917" s="6" t="str">
        <f>IFNA(VLOOKUP(F917,Promocodes!A:B,2,0),"")</f>
        <v/>
      </c>
      <c r="N917" s="3" t="str">
        <f>IFNA(VLOOKUP(M917,Promocodes!G:H,2,0),"")</f>
        <v/>
      </c>
      <c r="O917" s="3">
        <f>IFNA(VLOOKUP(D917,Price!$E$2:$F$4,2,0),"")</f>
        <v>500</v>
      </c>
      <c r="P917" s="7" t="str">
        <f t="shared" si="4"/>
        <v>без промо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ht="15.75" customHeight="1">
      <c r="A918" s="3">
        <v>361.0</v>
      </c>
      <c r="B918" s="1" t="s">
        <v>16</v>
      </c>
      <c r="C918" s="1" t="s">
        <v>17</v>
      </c>
      <c r="D918" s="1" t="s">
        <v>21</v>
      </c>
      <c r="E918" s="2">
        <v>44209.0</v>
      </c>
      <c r="F918" s="3"/>
      <c r="G918" s="5">
        <v>3500.0</v>
      </c>
      <c r="H918" s="3" t="str">
        <f>IFNA(VLOOKUP(F918,Promocodes!A:E,4,0),"")</f>
        <v/>
      </c>
      <c r="I918" s="3"/>
      <c r="J918" s="5">
        <f t="shared" si="2"/>
        <v>3500</v>
      </c>
      <c r="K918" s="3" t="str">
        <f>IFNA(VLOOKUP(D918,Price!$A$2:$C$18,3,0),"")</f>
        <v>услуга</v>
      </c>
      <c r="L918" s="6">
        <f t="shared" si="3"/>
        <v>1</v>
      </c>
      <c r="M918" s="6" t="str">
        <f>IFNA(VLOOKUP(F918,Promocodes!A:B,2,0),"")</f>
        <v/>
      </c>
      <c r="N918" s="3" t="str">
        <f>IFNA(VLOOKUP(M918,Promocodes!G:H,2,0),"")</f>
        <v/>
      </c>
      <c r="O918" s="3" t="str">
        <f>IFNA(VLOOKUP(D918,Price!$E$2:$F$4,2,0),"")</f>
        <v/>
      </c>
      <c r="P918" s="7" t="str">
        <f t="shared" si="4"/>
        <v>без промо</v>
      </c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ht="15.75" customHeight="1">
      <c r="A919" s="3">
        <v>362.0</v>
      </c>
      <c r="B919" s="1" t="s">
        <v>16</v>
      </c>
      <c r="C919" s="1" t="s">
        <v>17</v>
      </c>
      <c r="D919" s="1" t="s">
        <v>24</v>
      </c>
      <c r="E919" s="2">
        <v>44209.0</v>
      </c>
      <c r="F919" s="3"/>
      <c r="G919" s="5">
        <v>4500.0</v>
      </c>
      <c r="H919" s="3" t="str">
        <f>IFNA(VLOOKUP(F919,Promocodes!A:E,4,0),"")</f>
        <v/>
      </c>
      <c r="I919" s="3"/>
      <c r="J919" s="5">
        <f t="shared" si="2"/>
        <v>4500</v>
      </c>
      <c r="K919" s="3" t="str">
        <f>IFNA(VLOOKUP(D919,Price!$A$2:$C$18,3,0),"")</f>
        <v>услуга</v>
      </c>
      <c r="L919" s="6">
        <f t="shared" si="3"/>
        <v>1</v>
      </c>
      <c r="M919" s="6" t="str">
        <f>IFNA(VLOOKUP(F919,Promocodes!A:B,2,0),"")</f>
        <v/>
      </c>
      <c r="N919" s="3" t="str">
        <f>IFNA(VLOOKUP(M919,Promocodes!G:H,2,0),"")</f>
        <v/>
      </c>
      <c r="O919" s="3" t="str">
        <f>IFNA(VLOOKUP(D919,Price!$E$2:$F$4,2,0),"")</f>
        <v/>
      </c>
      <c r="P919" s="7" t="str">
        <f t="shared" si="4"/>
        <v>без промо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ht="15.75" customHeight="1">
      <c r="A920" s="3">
        <v>364.0</v>
      </c>
      <c r="B920" s="1" t="s">
        <v>16</v>
      </c>
      <c r="C920" s="1" t="s">
        <v>17</v>
      </c>
      <c r="D920" s="1" t="s">
        <v>21</v>
      </c>
      <c r="E920" s="2">
        <v>44209.0</v>
      </c>
      <c r="F920" s="3"/>
      <c r="G920" s="5">
        <v>3500.0</v>
      </c>
      <c r="H920" s="3" t="str">
        <f>IFNA(VLOOKUP(F920,Promocodes!A:E,4,0),"")</f>
        <v/>
      </c>
      <c r="I920" s="3"/>
      <c r="J920" s="5">
        <f t="shared" si="2"/>
        <v>3500</v>
      </c>
      <c r="K920" s="3" t="str">
        <f>IFNA(VLOOKUP(D920,Price!$A$2:$C$18,3,0),"")</f>
        <v>услуга</v>
      </c>
      <c r="L920" s="6">
        <f t="shared" si="3"/>
        <v>1</v>
      </c>
      <c r="M920" s="6" t="str">
        <f>IFNA(VLOOKUP(F920,Promocodes!A:B,2,0),"")</f>
        <v/>
      </c>
      <c r="N920" s="3" t="str">
        <f>IFNA(VLOOKUP(M920,Promocodes!G:H,2,0),"")</f>
        <v/>
      </c>
      <c r="O920" s="3" t="str">
        <f>IFNA(VLOOKUP(D920,Price!$E$2:$F$4,2,0),"")</f>
        <v/>
      </c>
      <c r="P920" s="7" t="str">
        <f t="shared" si="4"/>
        <v>без промо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ht="15.75" customHeight="1">
      <c r="A921" s="3">
        <v>365.0</v>
      </c>
      <c r="B921" s="1" t="s">
        <v>16</v>
      </c>
      <c r="C921" s="1" t="s">
        <v>22</v>
      </c>
      <c r="D921" s="1" t="s">
        <v>20</v>
      </c>
      <c r="E921" s="2">
        <v>44210.0</v>
      </c>
      <c r="F921" s="3"/>
      <c r="G921" s="5">
        <v>500.0</v>
      </c>
      <c r="H921" s="3" t="str">
        <f>IFNA(VLOOKUP(F921,Promocodes!A:E,4,0),"")</f>
        <v/>
      </c>
      <c r="I921" s="3"/>
      <c r="J921" s="5">
        <f t="shared" si="2"/>
        <v>500</v>
      </c>
      <c r="K921" s="3" t="str">
        <f>IFNA(VLOOKUP(D921,Price!$A$2:$C$18,3,0),"")</f>
        <v>товар</v>
      </c>
      <c r="L921" s="6">
        <f t="shared" si="3"/>
        <v>1</v>
      </c>
      <c r="M921" s="6" t="str">
        <f>IFNA(VLOOKUP(F921,Promocodes!A:B,2,0),"")</f>
        <v/>
      </c>
      <c r="N921" s="3" t="str">
        <f>IFNA(VLOOKUP(M921,Promocodes!G:H,2,0),"")</f>
        <v/>
      </c>
      <c r="O921" s="3">
        <f>IFNA(VLOOKUP(D921,Price!$E$2:$F$4,2,0),"")</f>
        <v>250</v>
      </c>
      <c r="P921" s="7" t="str">
        <f t="shared" si="4"/>
        <v>без промо</v>
      </c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ht="15.75" customHeight="1">
      <c r="A922" s="3">
        <v>366.0</v>
      </c>
      <c r="B922" s="1" t="s">
        <v>139</v>
      </c>
      <c r="C922" s="1" t="s">
        <v>17</v>
      </c>
      <c r="D922" s="1" t="s">
        <v>142</v>
      </c>
      <c r="E922" s="2">
        <v>44210.0</v>
      </c>
      <c r="F922" s="3"/>
      <c r="G922" s="5">
        <v>1000.0</v>
      </c>
      <c r="H922" s="3" t="str">
        <f>IFNA(VLOOKUP(F922,Promocodes!A:E,4,0),"")</f>
        <v/>
      </c>
      <c r="I922" s="3"/>
      <c r="J922" s="5">
        <f t="shared" si="2"/>
        <v>1000</v>
      </c>
      <c r="K922" s="3" t="str">
        <f>IFNA(VLOOKUP(D922,Price!$A$2:$C$18,3,0),"")</f>
        <v/>
      </c>
      <c r="L922" s="6">
        <f t="shared" si="3"/>
        <v>1</v>
      </c>
      <c r="M922" s="6" t="str">
        <f>IFNA(VLOOKUP(F922,Promocodes!A:B,2,0),"")</f>
        <v/>
      </c>
      <c r="N922" s="3" t="str">
        <f>IFNA(VLOOKUP(M922,Promocodes!G:H,2,0),"")</f>
        <v/>
      </c>
      <c r="O922" s="3" t="str">
        <f>IFNA(VLOOKUP(D922,Price!$E$2:$F$4,2,0),"")</f>
        <v/>
      </c>
      <c r="P922" s="7" t="str">
        <f t="shared" si="4"/>
        <v/>
      </c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ht="15.75" customHeight="1">
      <c r="A923" s="3">
        <v>367.0</v>
      </c>
      <c r="B923" s="1" t="s">
        <v>16</v>
      </c>
      <c r="C923" s="1" t="s">
        <v>17</v>
      </c>
      <c r="D923" s="1" t="s">
        <v>21</v>
      </c>
      <c r="E923" s="2">
        <v>44210.0</v>
      </c>
      <c r="F923" s="3"/>
      <c r="G923" s="5">
        <v>3500.0</v>
      </c>
      <c r="H923" s="3" t="str">
        <f>IFNA(VLOOKUP(F923,Promocodes!A:E,4,0),"")</f>
        <v/>
      </c>
      <c r="I923" s="3"/>
      <c r="J923" s="5">
        <f t="shared" si="2"/>
        <v>3500</v>
      </c>
      <c r="K923" s="3" t="str">
        <f>IFNA(VLOOKUP(D923,Price!$A$2:$C$18,3,0),"")</f>
        <v>услуга</v>
      </c>
      <c r="L923" s="6">
        <f t="shared" si="3"/>
        <v>1</v>
      </c>
      <c r="M923" s="6" t="str">
        <f>IFNA(VLOOKUP(F923,Promocodes!A:B,2,0),"")</f>
        <v/>
      </c>
      <c r="N923" s="3" t="str">
        <f>IFNA(VLOOKUP(M923,Promocodes!G:H,2,0),"")</f>
        <v/>
      </c>
      <c r="O923" s="3" t="str">
        <f>IFNA(VLOOKUP(D923,Price!$E$2:$F$4,2,0),"")</f>
        <v/>
      </c>
      <c r="P923" s="7" t="str">
        <f t="shared" si="4"/>
        <v>без промо</v>
      </c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ht="15.75" customHeight="1">
      <c r="A924" s="3">
        <v>368.0</v>
      </c>
      <c r="B924" s="1" t="s">
        <v>16</v>
      </c>
      <c r="C924" s="1" t="s">
        <v>17</v>
      </c>
      <c r="D924" s="1" t="s">
        <v>23</v>
      </c>
      <c r="E924" s="2">
        <v>44210.0</v>
      </c>
      <c r="F924" s="3"/>
      <c r="G924" s="5">
        <v>5500.0</v>
      </c>
      <c r="H924" s="3" t="str">
        <f>IFNA(VLOOKUP(F924,Promocodes!A:E,4,0),"")</f>
        <v/>
      </c>
      <c r="I924" s="3"/>
      <c r="J924" s="5">
        <f t="shared" si="2"/>
        <v>5500</v>
      </c>
      <c r="K924" s="3" t="str">
        <f>IFNA(VLOOKUP(D924,Price!$A$2:$C$18,3,0),"")</f>
        <v>услуга</v>
      </c>
      <c r="L924" s="6">
        <f t="shared" si="3"/>
        <v>1</v>
      </c>
      <c r="M924" s="6" t="str">
        <f>IFNA(VLOOKUP(F924,Promocodes!A:B,2,0),"")</f>
        <v/>
      </c>
      <c r="N924" s="3" t="str">
        <f>IFNA(VLOOKUP(M924,Promocodes!G:H,2,0),"")</f>
        <v/>
      </c>
      <c r="O924" s="3" t="str">
        <f>IFNA(VLOOKUP(D924,Price!$E$2:$F$4,2,0),"")</f>
        <v/>
      </c>
      <c r="P924" s="7" t="str">
        <f t="shared" si="4"/>
        <v>без промо</v>
      </c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ht="15.75" customHeight="1">
      <c r="A925" s="3">
        <v>369.0</v>
      </c>
      <c r="B925" s="1" t="s">
        <v>16</v>
      </c>
      <c r="C925" s="1" t="s">
        <v>17</v>
      </c>
      <c r="D925" s="1" t="s">
        <v>21</v>
      </c>
      <c r="E925" s="2">
        <v>44210.0</v>
      </c>
      <c r="F925" s="3"/>
      <c r="G925" s="5">
        <v>3500.0</v>
      </c>
      <c r="H925" s="3" t="str">
        <f>IFNA(VLOOKUP(F925,Promocodes!A:E,4,0),"")</f>
        <v/>
      </c>
      <c r="I925" s="3"/>
      <c r="J925" s="5">
        <f t="shared" si="2"/>
        <v>3500</v>
      </c>
      <c r="K925" s="3" t="str">
        <f>IFNA(VLOOKUP(D925,Price!$A$2:$C$18,3,0),"")</f>
        <v>услуга</v>
      </c>
      <c r="L925" s="6">
        <f t="shared" si="3"/>
        <v>1</v>
      </c>
      <c r="M925" s="6" t="str">
        <f>IFNA(VLOOKUP(F925,Promocodes!A:B,2,0),"")</f>
        <v/>
      </c>
      <c r="N925" s="3" t="str">
        <f>IFNA(VLOOKUP(M925,Promocodes!G:H,2,0),"")</f>
        <v/>
      </c>
      <c r="O925" s="3" t="str">
        <f>IFNA(VLOOKUP(D925,Price!$E$2:$F$4,2,0),"")</f>
        <v/>
      </c>
      <c r="P925" s="7" t="str">
        <f t="shared" si="4"/>
        <v>без промо</v>
      </c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ht="15.75" customHeight="1">
      <c r="A926" s="3">
        <v>370.0</v>
      </c>
      <c r="B926" s="1" t="s">
        <v>16</v>
      </c>
      <c r="C926" s="1" t="s">
        <v>22</v>
      </c>
      <c r="D926" s="1" t="s">
        <v>18</v>
      </c>
      <c r="E926" s="2">
        <v>44210.0</v>
      </c>
      <c r="F926" s="3"/>
      <c r="G926" s="5">
        <v>1000.0</v>
      </c>
      <c r="H926" s="3" t="str">
        <f>IFNA(VLOOKUP(F926,Promocodes!A:E,4,0),"")</f>
        <v/>
      </c>
      <c r="I926" s="3"/>
      <c r="J926" s="5">
        <f t="shared" si="2"/>
        <v>1000</v>
      </c>
      <c r="K926" s="3" t="str">
        <f>IFNA(VLOOKUP(D926,Price!$A$2:$C$18,3,0),"")</f>
        <v>товар</v>
      </c>
      <c r="L926" s="6">
        <f t="shared" si="3"/>
        <v>1</v>
      </c>
      <c r="M926" s="6" t="str">
        <f>IFNA(VLOOKUP(F926,Promocodes!A:B,2,0),"")</f>
        <v/>
      </c>
      <c r="N926" s="3" t="str">
        <f>IFNA(VLOOKUP(M926,Promocodes!G:H,2,0),"")</f>
        <v/>
      </c>
      <c r="O926" s="3">
        <f>IFNA(VLOOKUP(D926,Price!$E$2:$F$4,2,0),"")</f>
        <v>500</v>
      </c>
      <c r="P926" s="7" t="str">
        <f t="shared" si="4"/>
        <v>без промо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ht="15.75" customHeight="1">
      <c r="A927" s="3">
        <v>371.0</v>
      </c>
      <c r="B927" s="1" t="s">
        <v>16</v>
      </c>
      <c r="C927" s="1" t="s">
        <v>22</v>
      </c>
      <c r="D927" s="1" t="s">
        <v>21</v>
      </c>
      <c r="E927" s="2">
        <v>44210.0</v>
      </c>
      <c r="F927" s="3"/>
      <c r="G927" s="5">
        <v>3500.0</v>
      </c>
      <c r="H927" s="3" t="str">
        <f>IFNA(VLOOKUP(F927,Promocodes!A:E,4,0),"")</f>
        <v/>
      </c>
      <c r="I927" s="3"/>
      <c r="J927" s="5">
        <f t="shared" si="2"/>
        <v>3500</v>
      </c>
      <c r="K927" s="3" t="str">
        <f>IFNA(VLOOKUP(D927,Price!$A$2:$C$18,3,0),"")</f>
        <v>услуга</v>
      </c>
      <c r="L927" s="6">
        <f t="shared" si="3"/>
        <v>1</v>
      </c>
      <c r="M927" s="6" t="str">
        <f>IFNA(VLOOKUP(F927,Promocodes!A:B,2,0),"")</f>
        <v/>
      </c>
      <c r="N927" s="3" t="str">
        <f>IFNA(VLOOKUP(M927,Promocodes!G:H,2,0),"")</f>
        <v/>
      </c>
      <c r="O927" s="3" t="str">
        <f>IFNA(VLOOKUP(D927,Price!$E$2:$F$4,2,0),"")</f>
        <v/>
      </c>
      <c r="P927" s="7" t="str">
        <f t="shared" si="4"/>
        <v>без промо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ht="15.75" customHeight="1">
      <c r="A928" s="3">
        <v>372.0</v>
      </c>
      <c r="B928" s="1" t="s">
        <v>16</v>
      </c>
      <c r="C928" s="1" t="s">
        <v>17</v>
      </c>
      <c r="D928" s="1" t="s">
        <v>21</v>
      </c>
      <c r="E928" s="2">
        <v>44210.0</v>
      </c>
      <c r="F928" s="3"/>
      <c r="G928" s="5">
        <v>3500.0</v>
      </c>
      <c r="H928" s="3" t="str">
        <f>IFNA(VLOOKUP(F928,Promocodes!A:E,4,0),"")</f>
        <v/>
      </c>
      <c r="I928" s="3"/>
      <c r="J928" s="5">
        <f t="shared" si="2"/>
        <v>3500</v>
      </c>
      <c r="K928" s="3" t="str">
        <f>IFNA(VLOOKUP(D928,Price!$A$2:$C$18,3,0),"")</f>
        <v>услуга</v>
      </c>
      <c r="L928" s="6">
        <f t="shared" si="3"/>
        <v>1</v>
      </c>
      <c r="M928" s="6" t="str">
        <f>IFNA(VLOOKUP(F928,Promocodes!A:B,2,0),"")</f>
        <v/>
      </c>
      <c r="N928" s="3" t="str">
        <f>IFNA(VLOOKUP(M928,Promocodes!G:H,2,0),"")</f>
        <v/>
      </c>
      <c r="O928" s="3" t="str">
        <f>IFNA(VLOOKUP(D928,Price!$E$2:$F$4,2,0),"")</f>
        <v/>
      </c>
      <c r="P928" s="7" t="str">
        <f t="shared" si="4"/>
        <v>без промо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ht="15.75" customHeight="1">
      <c r="A929" s="3">
        <v>373.0</v>
      </c>
      <c r="B929" s="1" t="s">
        <v>16</v>
      </c>
      <c r="C929" s="1" t="s">
        <v>17</v>
      </c>
      <c r="D929" s="1" t="s">
        <v>21</v>
      </c>
      <c r="E929" s="2">
        <v>44210.0</v>
      </c>
      <c r="F929" s="3"/>
      <c r="G929" s="5">
        <v>3500.0</v>
      </c>
      <c r="H929" s="3" t="str">
        <f>IFNA(VLOOKUP(F929,Promocodes!A:E,4,0),"")</f>
        <v/>
      </c>
      <c r="I929" s="3"/>
      <c r="J929" s="5">
        <f t="shared" si="2"/>
        <v>3500</v>
      </c>
      <c r="K929" s="3" t="str">
        <f>IFNA(VLOOKUP(D929,Price!$A$2:$C$18,3,0),"")</f>
        <v>услуга</v>
      </c>
      <c r="L929" s="6">
        <f t="shared" si="3"/>
        <v>1</v>
      </c>
      <c r="M929" s="6" t="str">
        <f>IFNA(VLOOKUP(F929,Promocodes!A:B,2,0),"")</f>
        <v/>
      </c>
      <c r="N929" s="3" t="str">
        <f>IFNA(VLOOKUP(M929,Promocodes!G:H,2,0),"")</f>
        <v/>
      </c>
      <c r="O929" s="3" t="str">
        <f>IFNA(VLOOKUP(D929,Price!$E$2:$F$4,2,0),"")</f>
        <v/>
      </c>
      <c r="P929" s="7" t="str">
        <f t="shared" si="4"/>
        <v>без промо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ht="15.75" customHeight="1">
      <c r="A930" s="3">
        <v>374.0</v>
      </c>
      <c r="B930" s="1" t="s">
        <v>16</v>
      </c>
      <c r="C930" s="1" t="s">
        <v>17</v>
      </c>
      <c r="D930" s="1" t="s">
        <v>23</v>
      </c>
      <c r="E930" s="2">
        <v>44210.0</v>
      </c>
      <c r="F930" s="3"/>
      <c r="G930" s="5">
        <v>5500.0</v>
      </c>
      <c r="H930" s="3" t="str">
        <f>IFNA(VLOOKUP(F930,Promocodes!A:E,4,0),"")</f>
        <v/>
      </c>
      <c r="I930" s="3"/>
      <c r="J930" s="5">
        <f t="shared" si="2"/>
        <v>5500</v>
      </c>
      <c r="K930" s="3" t="str">
        <f>IFNA(VLOOKUP(D930,Price!$A$2:$C$18,3,0),"")</f>
        <v>услуга</v>
      </c>
      <c r="L930" s="6">
        <f t="shared" si="3"/>
        <v>1</v>
      </c>
      <c r="M930" s="6" t="str">
        <f>IFNA(VLOOKUP(F930,Promocodes!A:B,2,0),"")</f>
        <v/>
      </c>
      <c r="N930" s="3" t="str">
        <f>IFNA(VLOOKUP(M930,Promocodes!G:H,2,0),"")</f>
        <v/>
      </c>
      <c r="O930" s="3" t="str">
        <f>IFNA(VLOOKUP(D930,Price!$E$2:$F$4,2,0),"")</f>
        <v/>
      </c>
      <c r="P930" s="7" t="str">
        <f t="shared" si="4"/>
        <v>без промо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ht="15.75" customHeight="1">
      <c r="A931" s="3">
        <v>375.0</v>
      </c>
      <c r="B931" s="1" t="s">
        <v>16</v>
      </c>
      <c r="C931" s="1" t="s">
        <v>17</v>
      </c>
      <c r="D931" s="1" t="s">
        <v>25</v>
      </c>
      <c r="E931" s="2">
        <v>44210.0</v>
      </c>
      <c r="F931" s="3"/>
      <c r="G931" s="5">
        <v>300.0</v>
      </c>
      <c r="H931" s="3" t="str">
        <f>IFNA(VLOOKUP(F931,Promocodes!A:E,4,0),"")</f>
        <v/>
      </c>
      <c r="I931" s="3"/>
      <c r="J931" s="5">
        <f t="shared" si="2"/>
        <v>300</v>
      </c>
      <c r="K931" s="3" t="str">
        <f>IFNA(VLOOKUP(D931,Price!$A$2:$C$18,3,0),"")</f>
        <v>товар</v>
      </c>
      <c r="L931" s="6">
        <f t="shared" si="3"/>
        <v>1</v>
      </c>
      <c r="M931" s="6" t="str">
        <f>IFNA(VLOOKUP(F931,Promocodes!A:B,2,0),"")</f>
        <v/>
      </c>
      <c r="N931" s="3" t="str">
        <f>IFNA(VLOOKUP(M931,Promocodes!G:H,2,0),"")</f>
        <v/>
      </c>
      <c r="O931" s="3">
        <f>IFNA(VLOOKUP(D931,Price!$E$2:$F$4,2,0),"")</f>
        <v>150</v>
      </c>
      <c r="P931" s="7" t="str">
        <f t="shared" si="4"/>
        <v>без промо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ht="15.75" customHeight="1">
      <c r="A932" s="3">
        <v>376.0</v>
      </c>
      <c r="B932" s="1" t="s">
        <v>16</v>
      </c>
      <c r="C932" s="1" t="s">
        <v>17</v>
      </c>
      <c r="D932" s="1" t="s">
        <v>24</v>
      </c>
      <c r="E932" s="2">
        <v>44210.0</v>
      </c>
      <c r="F932" s="3"/>
      <c r="G932" s="5">
        <v>4500.0</v>
      </c>
      <c r="H932" s="3" t="str">
        <f>IFNA(VLOOKUP(F932,Promocodes!A:E,4,0),"")</f>
        <v/>
      </c>
      <c r="I932" s="3"/>
      <c r="J932" s="5">
        <f t="shared" si="2"/>
        <v>4500</v>
      </c>
      <c r="K932" s="3" t="str">
        <f>IFNA(VLOOKUP(D932,Price!$A$2:$C$18,3,0),"")</f>
        <v>услуга</v>
      </c>
      <c r="L932" s="6">
        <f t="shared" si="3"/>
        <v>1</v>
      </c>
      <c r="M932" s="6" t="str">
        <f>IFNA(VLOOKUP(F932,Promocodes!A:B,2,0),"")</f>
        <v/>
      </c>
      <c r="N932" s="3" t="str">
        <f>IFNA(VLOOKUP(M932,Promocodes!G:H,2,0),"")</f>
        <v/>
      </c>
      <c r="O932" s="3" t="str">
        <f>IFNA(VLOOKUP(D932,Price!$E$2:$F$4,2,0),"")</f>
        <v/>
      </c>
      <c r="P932" s="7" t="str">
        <f t="shared" si="4"/>
        <v>без промо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ht="15.75" customHeight="1">
      <c r="A933" s="3">
        <v>377.0</v>
      </c>
      <c r="B933" s="1" t="s">
        <v>16</v>
      </c>
      <c r="C933" s="1" t="s">
        <v>17</v>
      </c>
      <c r="D933" s="1" t="s">
        <v>24</v>
      </c>
      <c r="E933" s="2">
        <v>44210.0</v>
      </c>
      <c r="F933" s="3"/>
      <c r="G933" s="5">
        <v>4500.0</v>
      </c>
      <c r="H933" s="3" t="str">
        <f>IFNA(VLOOKUP(F933,Promocodes!A:E,4,0),"")</f>
        <v/>
      </c>
      <c r="I933" s="3"/>
      <c r="J933" s="5">
        <f t="shared" si="2"/>
        <v>4500</v>
      </c>
      <c r="K933" s="3" t="str">
        <f>IFNA(VLOOKUP(D933,Price!$A$2:$C$18,3,0),"")</f>
        <v>услуга</v>
      </c>
      <c r="L933" s="6">
        <f t="shared" si="3"/>
        <v>1</v>
      </c>
      <c r="M933" s="6" t="str">
        <f>IFNA(VLOOKUP(F933,Promocodes!A:B,2,0),"")</f>
        <v/>
      </c>
      <c r="N933" s="3" t="str">
        <f>IFNA(VLOOKUP(M933,Promocodes!G:H,2,0),"")</f>
        <v/>
      </c>
      <c r="O933" s="3" t="str">
        <f>IFNA(VLOOKUP(D933,Price!$E$2:$F$4,2,0),"")</f>
        <v/>
      </c>
      <c r="P933" s="7" t="str">
        <f t="shared" si="4"/>
        <v>без промо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ht="15.75" customHeight="1">
      <c r="A934" s="3">
        <v>378.0</v>
      </c>
      <c r="B934" s="1" t="s">
        <v>16</v>
      </c>
      <c r="C934" s="1" t="s">
        <v>22</v>
      </c>
      <c r="D934" s="1" t="s">
        <v>21</v>
      </c>
      <c r="E934" s="2">
        <v>44210.0</v>
      </c>
      <c r="F934" s="3"/>
      <c r="G934" s="5">
        <v>3500.0</v>
      </c>
      <c r="H934" s="3" t="str">
        <f>IFNA(VLOOKUP(F934,Promocodes!A:E,4,0),"")</f>
        <v/>
      </c>
      <c r="I934" s="3"/>
      <c r="J934" s="5">
        <f t="shared" si="2"/>
        <v>3500</v>
      </c>
      <c r="K934" s="3" t="str">
        <f>IFNA(VLOOKUP(D934,Price!$A$2:$C$18,3,0),"")</f>
        <v>услуга</v>
      </c>
      <c r="L934" s="6">
        <f t="shared" si="3"/>
        <v>1</v>
      </c>
      <c r="M934" s="6" t="str">
        <f>IFNA(VLOOKUP(F934,Promocodes!A:B,2,0),"")</f>
        <v/>
      </c>
      <c r="N934" s="3" t="str">
        <f>IFNA(VLOOKUP(M934,Promocodes!G:H,2,0),"")</f>
        <v/>
      </c>
      <c r="O934" s="3" t="str">
        <f>IFNA(VLOOKUP(D934,Price!$E$2:$F$4,2,0),"")</f>
        <v/>
      </c>
      <c r="P934" s="7" t="str">
        <f t="shared" si="4"/>
        <v>без промо</v>
      </c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ht="15.75" customHeight="1">
      <c r="A935" s="3">
        <v>379.0</v>
      </c>
      <c r="B935" s="1" t="s">
        <v>139</v>
      </c>
      <c r="C935" s="1" t="s">
        <v>17</v>
      </c>
      <c r="D935" s="1" t="s">
        <v>141</v>
      </c>
      <c r="E935" s="2">
        <v>44210.0</v>
      </c>
      <c r="F935" s="3"/>
      <c r="G935" s="5">
        <v>300.0</v>
      </c>
      <c r="H935" s="3" t="str">
        <f>IFNA(VLOOKUP(F935,Promocodes!A:E,4,0),"")</f>
        <v/>
      </c>
      <c r="I935" s="3"/>
      <c r="J935" s="5">
        <f t="shared" si="2"/>
        <v>300</v>
      </c>
      <c r="K935" s="3" t="str">
        <f>IFNA(VLOOKUP(D935,Price!$A$2:$C$18,3,0),"")</f>
        <v/>
      </c>
      <c r="L935" s="6">
        <f t="shared" si="3"/>
        <v>1</v>
      </c>
      <c r="M935" s="6" t="str">
        <f>IFNA(VLOOKUP(F935,Promocodes!A:B,2,0),"")</f>
        <v/>
      </c>
      <c r="N935" s="3" t="str">
        <f>IFNA(VLOOKUP(M935,Promocodes!G:H,2,0),"")</f>
        <v/>
      </c>
      <c r="O935" s="3" t="str">
        <f>IFNA(VLOOKUP(D935,Price!$E$2:$F$4,2,0),"")</f>
        <v/>
      </c>
      <c r="P935" s="7" t="str">
        <f t="shared" si="4"/>
        <v/>
      </c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ht="15.75" customHeight="1">
      <c r="A936" s="3">
        <v>380.0</v>
      </c>
      <c r="B936" s="1" t="s">
        <v>16</v>
      </c>
      <c r="C936" s="1" t="s">
        <v>17</v>
      </c>
      <c r="D936" s="1" t="s">
        <v>21</v>
      </c>
      <c r="E936" s="2">
        <v>44210.0</v>
      </c>
      <c r="F936" s="3"/>
      <c r="G936" s="5">
        <v>3500.0</v>
      </c>
      <c r="H936" s="3" t="str">
        <f>IFNA(VLOOKUP(F936,Promocodes!A:E,4,0),"")</f>
        <v/>
      </c>
      <c r="I936" s="3"/>
      <c r="J936" s="5">
        <f t="shared" si="2"/>
        <v>3500</v>
      </c>
      <c r="K936" s="3" t="str">
        <f>IFNA(VLOOKUP(D936,Price!$A$2:$C$18,3,0),"")</f>
        <v>услуга</v>
      </c>
      <c r="L936" s="6">
        <f t="shared" si="3"/>
        <v>1</v>
      </c>
      <c r="M936" s="6" t="str">
        <f>IFNA(VLOOKUP(F936,Promocodes!A:B,2,0),"")</f>
        <v/>
      </c>
      <c r="N936" s="3" t="str">
        <f>IFNA(VLOOKUP(M936,Promocodes!G:H,2,0),"")</f>
        <v/>
      </c>
      <c r="O936" s="3" t="str">
        <f>IFNA(VLOOKUP(D936,Price!$E$2:$F$4,2,0),"")</f>
        <v/>
      </c>
      <c r="P936" s="7" t="str">
        <f t="shared" si="4"/>
        <v>без промо</v>
      </c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ht="15.75" customHeight="1">
      <c r="A937" s="3">
        <v>381.0</v>
      </c>
      <c r="B937" s="1" t="s">
        <v>16</v>
      </c>
      <c r="C937" s="1" t="s">
        <v>22</v>
      </c>
      <c r="D937" s="1" t="s">
        <v>24</v>
      </c>
      <c r="E937" s="2">
        <v>44210.0</v>
      </c>
      <c r="F937" s="3"/>
      <c r="G937" s="5">
        <v>4500.0</v>
      </c>
      <c r="H937" s="3" t="str">
        <f>IFNA(VLOOKUP(F937,Promocodes!A:E,4,0),"")</f>
        <v/>
      </c>
      <c r="I937" s="3"/>
      <c r="J937" s="5">
        <f t="shared" si="2"/>
        <v>4500</v>
      </c>
      <c r="K937" s="3" t="str">
        <f>IFNA(VLOOKUP(D937,Price!$A$2:$C$18,3,0),"")</f>
        <v>услуга</v>
      </c>
      <c r="L937" s="6">
        <f t="shared" si="3"/>
        <v>1</v>
      </c>
      <c r="M937" s="6" t="str">
        <f>IFNA(VLOOKUP(F937,Promocodes!A:B,2,0),"")</f>
        <v/>
      </c>
      <c r="N937" s="3" t="str">
        <f>IFNA(VLOOKUP(M937,Promocodes!G:H,2,0),"")</f>
        <v/>
      </c>
      <c r="O937" s="3" t="str">
        <f>IFNA(VLOOKUP(D937,Price!$E$2:$F$4,2,0),"")</f>
        <v/>
      </c>
      <c r="P937" s="7" t="str">
        <f t="shared" si="4"/>
        <v>без промо</v>
      </c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ht="15.75" customHeight="1">
      <c r="A938" s="3">
        <v>382.0</v>
      </c>
      <c r="B938" s="1" t="s">
        <v>139</v>
      </c>
      <c r="C938" s="1" t="s">
        <v>17</v>
      </c>
      <c r="D938" s="1" t="s">
        <v>143</v>
      </c>
      <c r="E938" s="2">
        <v>44210.0</v>
      </c>
      <c r="F938" s="3"/>
      <c r="G938" s="5">
        <v>500.0</v>
      </c>
      <c r="H938" s="3" t="str">
        <f>IFNA(VLOOKUP(F938,Promocodes!A:E,4,0),"")</f>
        <v/>
      </c>
      <c r="I938" s="3"/>
      <c r="J938" s="5">
        <f t="shared" si="2"/>
        <v>500</v>
      </c>
      <c r="K938" s="3" t="str">
        <f>IFNA(VLOOKUP(D938,Price!$A$2:$C$18,3,0),"")</f>
        <v/>
      </c>
      <c r="L938" s="6">
        <f t="shared" si="3"/>
        <v>1</v>
      </c>
      <c r="M938" s="6" t="str">
        <f>IFNA(VLOOKUP(F938,Promocodes!A:B,2,0),"")</f>
        <v/>
      </c>
      <c r="N938" s="3" t="str">
        <f>IFNA(VLOOKUP(M938,Promocodes!G:H,2,0),"")</f>
        <v/>
      </c>
      <c r="O938" s="3" t="str">
        <f>IFNA(VLOOKUP(D938,Price!$E$2:$F$4,2,0),"")</f>
        <v/>
      </c>
      <c r="P938" s="7" t="str">
        <f t="shared" si="4"/>
        <v/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ht="15.75" customHeight="1">
      <c r="A939" s="3">
        <v>383.0</v>
      </c>
      <c r="B939" s="1" t="s">
        <v>16</v>
      </c>
      <c r="C939" s="1" t="s">
        <v>17</v>
      </c>
      <c r="D939" s="1" t="s">
        <v>24</v>
      </c>
      <c r="E939" s="2">
        <v>44210.0</v>
      </c>
      <c r="F939" s="3"/>
      <c r="G939" s="5">
        <v>4500.0</v>
      </c>
      <c r="H939" s="3" t="str">
        <f>IFNA(VLOOKUP(F939,Promocodes!A:E,4,0),"")</f>
        <v/>
      </c>
      <c r="I939" s="3"/>
      <c r="J939" s="5">
        <f t="shared" si="2"/>
        <v>4500</v>
      </c>
      <c r="K939" s="3" t="str">
        <f>IFNA(VLOOKUP(D939,Price!$A$2:$C$18,3,0),"")</f>
        <v>услуга</v>
      </c>
      <c r="L939" s="6">
        <f t="shared" si="3"/>
        <v>1</v>
      </c>
      <c r="M939" s="6" t="str">
        <f>IFNA(VLOOKUP(F939,Promocodes!A:B,2,0),"")</f>
        <v/>
      </c>
      <c r="N939" s="3" t="str">
        <f>IFNA(VLOOKUP(M939,Promocodes!G:H,2,0),"")</f>
        <v/>
      </c>
      <c r="O939" s="3" t="str">
        <f>IFNA(VLOOKUP(D939,Price!$E$2:$F$4,2,0),"")</f>
        <v/>
      </c>
      <c r="P939" s="7" t="str">
        <f t="shared" si="4"/>
        <v>без промо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ht="15.75" customHeight="1">
      <c r="A940" s="3">
        <v>384.0</v>
      </c>
      <c r="B940" s="1" t="s">
        <v>16</v>
      </c>
      <c r="C940" s="1" t="s">
        <v>17</v>
      </c>
      <c r="D940" s="1" t="s">
        <v>24</v>
      </c>
      <c r="E940" s="2">
        <v>44210.0</v>
      </c>
      <c r="F940" s="3"/>
      <c r="G940" s="5">
        <v>4500.0</v>
      </c>
      <c r="H940" s="3" t="str">
        <f>IFNA(VLOOKUP(F940,Promocodes!A:E,4,0),"")</f>
        <v/>
      </c>
      <c r="I940" s="3"/>
      <c r="J940" s="5">
        <f t="shared" si="2"/>
        <v>4500</v>
      </c>
      <c r="K940" s="3" t="str">
        <f>IFNA(VLOOKUP(D940,Price!$A$2:$C$18,3,0),"")</f>
        <v>услуга</v>
      </c>
      <c r="L940" s="6">
        <f t="shared" si="3"/>
        <v>1</v>
      </c>
      <c r="M940" s="6" t="str">
        <f>IFNA(VLOOKUP(F940,Promocodes!A:B,2,0),"")</f>
        <v/>
      </c>
      <c r="N940" s="3" t="str">
        <f>IFNA(VLOOKUP(M940,Promocodes!G:H,2,0),"")</f>
        <v/>
      </c>
      <c r="O940" s="3" t="str">
        <f>IFNA(VLOOKUP(D940,Price!$E$2:$F$4,2,0),"")</f>
        <v/>
      </c>
      <c r="P940" s="7" t="str">
        <f t="shared" si="4"/>
        <v>без промо</v>
      </c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ht="15.75" customHeight="1">
      <c r="A941" s="3">
        <v>385.0</v>
      </c>
      <c r="B941" s="1" t="s">
        <v>16</v>
      </c>
      <c r="C941" s="1" t="s">
        <v>17</v>
      </c>
      <c r="D941" s="1" t="s">
        <v>20</v>
      </c>
      <c r="E941" s="2">
        <v>44210.0</v>
      </c>
      <c r="F941" s="3"/>
      <c r="G941" s="5">
        <v>500.0</v>
      </c>
      <c r="H941" s="3" t="str">
        <f>IFNA(VLOOKUP(F941,Promocodes!A:E,4,0),"")</f>
        <v/>
      </c>
      <c r="I941" s="3"/>
      <c r="J941" s="5">
        <f t="shared" si="2"/>
        <v>500</v>
      </c>
      <c r="K941" s="3" t="str">
        <f>IFNA(VLOOKUP(D941,Price!$A$2:$C$18,3,0),"")</f>
        <v>товар</v>
      </c>
      <c r="L941" s="6">
        <f t="shared" si="3"/>
        <v>1</v>
      </c>
      <c r="M941" s="6" t="str">
        <f>IFNA(VLOOKUP(F941,Promocodes!A:B,2,0),"")</f>
        <v/>
      </c>
      <c r="N941" s="3" t="str">
        <f>IFNA(VLOOKUP(M941,Promocodes!G:H,2,0),"")</f>
        <v/>
      </c>
      <c r="O941" s="3">
        <f>IFNA(VLOOKUP(D941,Price!$E$2:$F$4,2,0),"")</f>
        <v>250</v>
      </c>
      <c r="P941" s="7" t="str">
        <f t="shared" si="4"/>
        <v>без промо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ht="15.75" customHeight="1">
      <c r="A942" s="3">
        <v>386.0</v>
      </c>
      <c r="B942" s="1" t="s">
        <v>16</v>
      </c>
      <c r="C942" s="1" t="s">
        <v>17</v>
      </c>
      <c r="D942" s="1" t="s">
        <v>21</v>
      </c>
      <c r="E942" s="2">
        <v>44210.0</v>
      </c>
      <c r="F942" s="3"/>
      <c r="G942" s="5">
        <v>3500.0</v>
      </c>
      <c r="H942" s="3" t="str">
        <f>IFNA(VLOOKUP(F942,Promocodes!A:E,4,0),"")</f>
        <v/>
      </c>
      <c r="I942" s="3"/>
      <c r="J942" s="5">
        <f t="shared" si="2"/>
        <v>3500</v>
      </c>
      <c r="K942" s="3" t="str">
        <f>IFNA(VLOOKUP(D942,Price!$A$2:$C$18,3,0),"")</f>
        <v>услуга</v>
      </c>
      <c r="L942" s="6">
        <f t="shared" si="3"/>
        <v>1</v>
      </c>
      <c r="M942" s="6" t="str">
        <f>IFNA(VLOOKUP(F942,Promocodes!A:B,2,0),"")</f>
        <v/>
      </c>
      <c r="N942" s="3" t="str">
        <f>IFNA(VLOOKUP(M942,Promocodes!G:H,2,0),"")</f>
        <v/>
      </c>
      <c r="O942" s="3" t="str">
        <f>IFNA(VLOOKUP(D942,Price!$E$2:$F$4,2,0),"")</f>
        <v/>
      </c>
      <c r="P942" s="7" t="str">
        <f t="shared" si="4"/>
        <v>без промо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ht="15.75" customHeight="1">
      <c r="A943" s="3">
        <v>387.0</v>
      </c>
      <c r="B943" s="1" t="s">
        <v>16</v>
      </c>
      <c r="C943" s="1" t="s">
        <v>17</v>
      </c>
      <c r="D943" s="1" t="s">
        <v>21</v>
      </c>
      <c r="E943" s="2">
        <v>44210.0</v>
      </c>
      <c r="F943" s="3"/>
      <c r="G943" s="5">
        <v>3500.0</v>
      </c>
      <c r="H943" s="3" t="str">
        <f>IFNA(VLOOKUP(F943,Promocodes!A:E,4,0),"")</f>
        <v/>
      </c>
      <c r="I943" s="3"/>
      <c r="J943" s="5">
        <f t="shared" si="2"/>
        <v>3500</v>
      </c>
      <c r="K943" s="3" t="str">
        <f>IFNA(VLOOKUP(D943,Price!$A$2:$C$18,3,0),"")</f>
        <v>услуга</v>
      </c>
      <c r="L943" s="6">
        <f t="shared" si="3"/>
        <v>1</v>
      </c>
      <c r="M943" s="6" t="str">
        <f>IFNA(VLOOKUP(F943,Promocodes!A:B,2,0),"")</f>
        <v/>
      </c>
      <c r="N943" s="3" t="str">
        <f>IFNA(VLOOKUP(M943,Promocodes!G:H,2,0),"")</f>
        <v/>
      </c>
      <c r="O943" s="3" t="str">
        <f>IFNA(VLOOKUP(D943,Price!$E$2:$F$4,2,0),"")</f>
        <v/>
      </c>
      <c r="P943" s="7" t="str">
        <f t="shared" si="4"/>
        <v>без промо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ht="15.75" customHeight="1">
      <c r="A944" s="3">
        <v>388.0</v>
      </c>
      <c r="B944" s="1" t="s">
        <v>16</v>
      </c>
      <c r="C944" s="1" t="s">
        <v>17</v>
      </c>
      <c r="D944" s="1" t="s">
        <v>20</v>
      </c>
      <c r="E944" s="2">
        <v>44210.0</v>
      </c>
      <c r="F944" s="3"/>
      <c r="G944" s="5">
        <v>500.0</v>
      </c>
      <c r="H944" s="3" t="str">
        <f>IFNA(VLOOKUP(F944,Promocodes!A:E,4,0),"")</f>
        <v/>
      </c>
      <c r="I944" s="3"/>
      <c r="J944" s="5">
        <f t="shared" si="2"/>
        <v>500</v>
      </c>
      <c r="K944" s="3" t="str">
        <f>IFNA(VLOOKUP(D944,Price!$A$2:$C$18,3,0),"")</f>
        <v>товар</v>
      </c>
      <c r="L944" s="6">
        <f t="shared" si="3"/>
        <v>1</v>
      </c>
      <c r="M944" s="6" t="str">
        <f>IFNA(VLOOKUP(F944,Promocodes!A:B,2,0),"")</f>
        <v/>
      </c>
      <c r="N944" s="3" t="str">
        <f>IFNA(VLOOKUP(M944,Promocodes!G:H,2,0),"")</f>
        <v/>
      </c>
      <c r="O944" s="3">
        <f>IFNA(VLOOKUP(D944,Price!$E$2:$F$4,2,0),"")</f>
        <v>250</v>
      </c>
      <c r="P944" s="7" t="str">
        <f t="shared" si="4"/>
        <v>без промо</v>
      </c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ht="15.75" customHeight="1">
      <c r="A945" s="3">
        <v>389.0</v>
      </c>
      <c r="B945" s="1" t="s">
        <v>16</v>
      </c>
      <c r="C945" s="1" t="s">
        <v>22</v>
      </c>
      <c r="D945" s="1" t="s">
        <v>24</v>
      </c>
      <c r="E945" s="2">
        <v>44210.0</v>
      </c>
      <c r="F945" s="3"/>
      <c r="G945" s="5">
        <v>4500.0</v>
      </c>
      <c r="H945" s="3" t="str">
        <f>IFNA(VLOOKUP(F945,Promocodes!A:E,4,0),"")</f>
        <v/>
      </c>
      <c r="I945" s="3"/>
      <c r="J945" s="5">
        <f t="shared" si="2"/>
        <v>4500</v>
      </c>
      <c r="K945" s="3" t="str">
        <f>IFNA(VLOOKUP(D945,Price!$A$2:$C$18,3,0),"")</f>
        <v>услуга</v>
      </c>
      <c r="L945" s="6">
        <f t="shared" si="3"/>
        <v>1</v>
      </c>
      <c r="M945" s="6" t="str">
        <f>IFNA(VLOOKUP(F945,Promocodes!A:B,2,0),"")</f>
        <v/>
      </c>
      <c r="N945" s="3" t="str">
        <f>IFNA(VLOOKUP(M945,Promocodes!G:H,2,0),"")</f>
        <v/>
      </c>
      <c r="O945" s="3" t="str">
        <f>IFNA(VLOOKUP(D945,Price!$E$2:$F$4,2,0),"")</f>
        <v/>
      </c>
      <c r="P945" s="7" t="str">
        <f t="shared" si="4"/>
        <v>без промо</v>
      </c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ht="15.75" customHeight="1">
      <c r="A946" s="3">
        <v>390.0</v>
      </c>
      <c r="B946" s="1" t="s">
        <v>139</v>
      </c>
      <c r="C946" s="1" t="s">
        <v>17</v>
      </c>
      <c r="D946" s="1" t="s">
        <v>142</v>
      </c>
      <c r="E946" s="2">
        <v>44210.0</v>
      </c>
      <c r="F946" s="3"/>
      <c r="G946" s="5">
        <v>1000.0</v>
      </c>
      <c r="H946" s="3" t="str">
        <f>IFNA(VLOOKUP(F946,Promocodes!A:E,4,0),"")</f>
        <v/>
      </c>
      <c r="I946" s="3"/>
      <c r="J946" s="5">
        <f t="shared" si="2"/>
        <v>1000</v>
      </c>
      <c r="K946" s="3" t="str">
        <f>IFNA(VLOOKUP(D946,Price!$A$2:$C$18,3,0),"")</f>
        <v/>
      </c>
      <c r="L946" s="6">
        <f t="shared" si="3"/>
        <v>1</v>
      </c>
      <c r="M946" s="6" t="str">
        <f>IFNA(VLOOKUP(F946,Promocodes!A:B,2,0),"")</f>
        <v/>
      </c>
      <c r="N946" s="3" t="str">
        <f>IFNA(VLOOKUP(M946,Promocodes!G:H,2,0),"")</f>
        <v/>
      </c>
      <c r="O946" s="3" t="str">
        <f>IFNA(VLOOKUP(D946,Price!$E$2:$F$4,2,0),"")</f>
        <v/>
      </c>
      <c r="P946" s="7" t="str">
        <f t="shared" si="4"/>
        <v/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ht="15.75" customHeight="1">
      <c r="A947" s="3">
        <v>391.0</v>
      </c>
      <c r="B947" s="1" t="s">
        <v>16</v>
      </c>
      <c r="C947" s="1" t="s">
        <v>17</v>
      </c>
      <c r="D947" s="1" t="s">
        <v>24</v>
      </c>
      <c r="E947" s="2">
        <v>44210.0</v>
      </c>
      <c r="F947" s="3"/>
      <c r="G947" s="5">
        <v>4500.0</v>
      </c>
      <c r="H947" s="3" t="str">
        <f>IFNA(VLOOKUP(F947,Promocodes!A:E,4,0),"")</f>
        <v/>
      </c>
      <c r="I947" s="3"/>
      <c r="J947" s="5">
        <f t="shared" si="2"/>
        <v>4500</v>
      </c>
      <c r="K947" s="3" t="str">
        <f>IFNA(VLOOKUP(D947,Price!$A$2:$C$18,3,0),"")</f>
        <v>услуга</v>
      </c>
      <c r="L947" s="6">
        <f t="shared" si="3"/>
        <v>1</v>
      </c>
      <c r="M947" s="6" t="str">
        <f>IFNA(VLOOKUP(F947,Promocodes!A:B,2,0),"")</f>
        <v/>
      </c>
      <c r="N947" s="3" t="str">
        <f>IFNA(VLOOKUP(M947,Promocodes!G:H,2,0),"")</f>
        <v/>
      </c>
      <c r="O947" s="3" t="str">
        <f>IFNA(VLOOKUP(D947,Price!$E$2:$F$4,2,0),"")</f>
        <v/>
      </c>
      <c r="P947" s="7" t="str">
        <f t="shared" si="4"/>
        <v>без промо</v>
      </c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ht="15.75" customHeight="1">
      <c r="A948" s="3">
        <v>392.0</v>
      </c>
      <c r="B948" s="1" t="s">
        <v>16</v>
      </c>
      <c r="C948" s="1" t="s">
        <v>17</v>
      </c>
      <c r="D948" s="1" t="s">
        <v>21</v>
      </c>
      <c r="E948" s="2">
        <v>44210.0</v>
      </c>
      <c r="F948" s="3"/>
      <c r="G948" s="5">
        <v>3500.0</v>
      </c>
      <c r="H948" s="3" t="str">
        <f>IFNA(VLOOKUP(F948,Promocodes!A:E,4,0),"")</f>
        <v/>
      </c>
      <c r="I948" s="3"/>
      <c r="J948" s="5">
        <f t="shared" si="2"/>
        <v>3500</v>
      </c>
      <c r="K948" s="3" t="str">
        <f>IFNA(VLOOKUP(D948,Price!$A$2:$C$18,3,0),"")</f>
        <v>услуга</v>
      </c>
      <c r="L948" s="6">
        <f t="shared" si="3"/>
        <v>1</v>
      </c>
      <c r="M948" s="6" t="str">
        <f>IFNA(VLOOKUP(F948,Promocodes!A:B,2,0),"")</f>
        <v/>
      </c>
      <c r="N948" s="3" t="str">
        <f>IFNA(VLOOKUP(M948,Promocodes!G:H,2,0),"")</f>
        <v/>
      </c>
      <c r="O948" s="3" t="str">
        <f>IFNA(VLOOKUP(D948,Price!$E$2:$F$4,2,0),"")</f>
        <v/>
      </c>
      <c r="P948" s="7" t="str">
        <f t="shared" si="4"/>
        <v>без промо</v>
      </c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ht="15.75" customHeight="1">
      <c r="A949" s="3">
        <v>393.0</v>
      </c>
      <c r="B949" s="1" t="s">
        <v>139</v>
      </c>
      <c r="C949" s="1" t="s">
        <v>17</v>
      </c>
      <c r="D949" s="1" t="s">
        <v>141</v>
      </c>
      <c r="E949" s="2">
        <v>44211.0</v>
      </c>
      <c r="F949" s="3"/>
      <c r="G949" s="5">
        <v>300.0</v>
      </c>
      <c r="H949" s="3" t="str">
        <f>IFNA(VLOOKUP(F949,Promocodes!A:E,4,0),"")</f>
        <v/>
      </c>
      <c r="I949" s="3"/>
      <c r="J949" s="5">
        <f t="shared" si="2"/>
        <v>300</v>
      </c>
      <c r="K949" s="3" t="str">
        <f>IFNA(VLOOKUP(D949,Price!$A$2:$C$18,3,0),"")</f>
        <v/>
      </c>
      <c r="L949" s="6">
        <f t="shared" si="3"/>
        <v>1</v>
      </c>
      <c r="M949" s="6" t="str">
        <f>IFNA(VLOOKUP(F949,Promocodes!A:B,2,0),"")</f>
        <v/>
      </c>
      <c r="N949" s="3" t="str">
        <f>IFNA(VLOOKUP(M949,Promocodes!G:H,2,0),"")</f>
        <v/>
      </c>
      <c r="O949" s="3" t="str">
        <f>IFNA(VLOOKUP(D949,Price!$E$2:$F$4,2,0),"")</f>
        <v/>
      </c>
      <c r="P949" s="7" t="str">
        <f t="shared" si="4"/>
        <v/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ht="15.75" customHeight="1">
      <c r="A950" s="3">
        <v>394.0</v>
      </c>
      <c r="B950" s="1" t="s">
        <v>16</v>
      </c>
      <c r="C950" s="1" t="s">
        <v>17</v>
      </c>
      <c r="D950" s="1" t="s">
        <v>24</v>
      </c>
      <c r="E950" s="2">
        <v>44211.0</v>
      </c>
      <c r="F950" s="3"/>
      <c r="G950" s="5">
        <v>4500.0</v>
      </c>
      <c r="H950" s="3" t="str">
        <f>IFNA(VLOOKUP(F950,Promocodes!A:E,4,0),"")</f>
        <v/>
      </c>
      <c r="I950" s="3"/>
      <c r="J950" s="5">
        <f t="shared" si="2"/>
        <v>4500</v>
      </c>
      <c r="K950" s="3" t="str">
        <f>IFNA(VLOOKUP(D950,Price!$A$2:$C$18,3,0),"")</f>
        <v>услуга</v>
      </c>
      <c r="L950" s="6">
        <f t="shared" si="3"/>
        <v>1</v>
      </c>
      <c r="M950" s="6" t="str">
        <f>IFNA(VLOOKUP(F950,Promocodes!A:B,2,0),"")</f>
        <v/>
      </c>
      <c r="N950" s="3" t="str">
        <f>IFNA(VLOOKUP(M950,Promocodes!G:H,2,0),"")</f>
        <v/>
      </c>
      <c r="O950" s="3" t="str">
        <f>IFNA(VLOOKUP(D950,Price!$E$2:$F$4,2,0),"")</f>
        <v/>
      </c>
      <c r="P950" s="7" t="str">
        <f t="shared" si="4"/>
        <v>без промо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ht="15.75" customHeight="1">
      <c r="A951" s="3">
        <v>395.0</v>
      </c>
      <c r="B951" s="1" t="s">
        <v>16</v>
      </c>
      <c r="C951" s="1" t="s">
        <v>17</v>
      </c>
      <c r="D951" s="1" t="s">
        <v>23</v>
      </c>
      <c r="E951" s="2">
        <v>44211.0</v>
      </c>
      <c r="F951" s="3"/>
      <c r="G951" s="5">
        <v>5500.0</v>
      </c>
      <c r="H951" s="3" t="str">
        <f>IFNA(VLOOKUP(F951,Promocodes!A:E,4,0),"")</f>
        <v/>
      </c>
      <c r="I951" s="3"/>
      <c r="J951" s="5">
        <f t="shared" si="2"/>
        <v>5500</v>
      </c>
      <c r="K951" s="3" t="str">
        <f>IFNA(VLOOKUP(D951,Price!$A$2:$C$18,3,0),"")</f>
        <v>услуга</v>
      </c>
      <c r="L951" s="6">
        <f t="shared" si="3"/>
        <v>1</v>
      </c>
      <c r="M951" s="6" t="str">
        <f>IFNA(VLOOKUP(F951,Promocodes!A:B,2,0),"")</f>
        <v/>
      </c>
      <c r="N951" s="3" t="str">
        <f>IFNA(VLOOKUP(M951,Promocodes!G:H,2,0),"")</f>
        <v/>
      </c>
      <c r="O951" s="3" t="str">
        <f>IFNA(VLOOKUP(D951,Price!$E$2:$F$4,2,0),"")</f>
        <v/>
      </c>
      <c r="P951" s="7" t="str">
        <f t="shared" si="4"/>
        <v>без промо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ht="15.75" customHeight="1">
      <c r="A952" s="3">
        <v>396.0</v>
      </c>
      <c r="B952" s="1" t="s">
        <v>16</v>
      </c>
      <c r="C952" s="1" t="s">
        <v>17</v>
      </c>
      <c r="D952" s="1" t="s">
        <v>23</v>
      </c>
      <c r="E952" s="2">
        <v>44211.0</v>
      </c>
      <c r="F952" s="3"/>
      <c r="G952" s="5">
        <v>5500.0</v>
      </c>
      <c r="H952" s="3" t="str">
        <f>IFNA(VLOOKUP(F952,Promocodes!A:E,4,0),"")</f>
        <v/>
      </c>
      <c r="I952" s="3"/>
      <c r="J952" s="5">
        <f t="shared" si="2"/>
        <v>5500</v>
      </c>
      <c r="K952" s="3" t="str">
        <f>IFNA(VLOOKUP(D952,Price!$A$2:$C$18,3,0),"")</f>
        <v>услуга</v>
      </c>
      <c r="L952" s="6">
        <f t="shared" si="3"/>
        <v>1</v>
      </c>
      <c r="M952" s="6" t="str">
        <f>IFNA(VLOOKUP(F952,Promocodes!A:B,2,0),"")</f>
        <v/>
      </c>
      <c r="N952" s="3" t="str">
        <f>IFNA(VLOOKUP(M952,Promocodes!G:H,2,0),"")</f>
        <v/>
      </c>
      <c r="O952" s="3" t="str">
        <f>IFNA(VLOOKUP(D952,Price!$E$2:$F$4,2,0),"")</f>
        <v/>
      </c>
      <c r="P952" s="7" t="str">
        <f t="shared" si="4"/>
        <v>без промо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ht="15.75" customHeight="1">
      <c r="A953" s="3">
        <v>397.0</v>
      </c>
      <c r="B953" s="1" t="s">
        <v>16</v>
      </c>
      <c r="C953" s="1" t="s">
        <v>22</v>
      </c>
      <c r="D953" s="1" t="s">
        <v>23</v>
      </c>
      <c r="E953" s="2">
        <v>44211.0</v>
      </c>
      <c r="F953" s="3"/>
      <c r="G953" s="5">
        <v>5500.0</v>
      </c>
      <c r="H953" s="3" t="str">
        <f>IFNA(VLOOKUP(F953,Promocodes!A:E,4,0),"")</f>
        <v/>
      </c>
      <c r="I953" s="3"/>
      <c r="J953" s="5">
        <f t="shared" si="2"/>
        <v>5500</v>
      </c>
      <c r="K953" s="3" t="str">
        <f>IFNA(VLOOKUP(D953,Price!$A$2:$C$18,3,0),"")</f>
        <v>услуга</v>
      </c>
      <c r="L953" s="6">
        <f t="shared" si="3"/>
        <v>1</v>
      </c>
      <c r="M953" s="6" t="str">
        <f>IFNA(VLOOKUP(F953,Promocodes!A:B,2,0),"")</f>
        <v/>
      </c>
      <c r="N953" s="3" t="str">
        <f>IFNA(VLOOKUP(M953,Promocodes!G:H,2,0),"")</f>
        <v/>
      </c>
      <c r="O953" s="3" t="str">
        <f>IFNA(VLOOKUP(D953,Price!$E$2:$F$4,2,0),"")</f>
        <v/>
      </c>
      <c r="P953" s="7" t="str">
        <f t="shared" si="4"/>
        <v>без промо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ht="15.75" customHeight="1">
      <c r="A954" s="3">
        <v>398.0</v>
      </c>
      <c r="B954" s="1" t="s">
        <v>139</v>
      </c>
      <c r="C954" s="1" t="s">
        <v>17</v>
      </c>
      <c r="D954" s="1" t="s">
        <v>142</v>
      </c>
      <c r="E954" s="2">
        <v>44211.0</v>
      </c>
      <c r="F954" s="3"/>
      <c r="G954" s="5">
        <v>1000.0</v>
      </c>
      <c r="H954" s="3" t="str">
        <f>IFNA(VLOOKUP(F954,Promocodes!A:E,4,0),"")</f>
        <v/>
      </c>
      <c r="I954" s="3"/>
      <c r="J954" s="5">
        <f t="shared" si="2"/>
        <v>1000</v>
      </c>
      <c r="K954" s="3" t="str">
        <f>IFNA(VLOOKUP(D954,Price!$A$2:$C$18,3,0),"")</f>
        <v/>
      </c>
      <c r="L954" s="6">
        <f t="shared" si="3"/>
        <v>1</v>
      </c>
      <c r="M954" s="6" t="str">
        <f>IFNA(VLOOKUP(F954,Promocodes!A:B,2,0),"")</f>
        <v/>
      </c>
      <c r="N954" s="3" t="str">
        <f>IFNA(VLOOKUP(M954,Promocodes!G:H,2,0),"")</f>
        <v/>
      </c>
      <c r="O954" s="3" t="str">
        <f>IFNA(VLOOKUP(D954,Price!$E$2:$F$4,2,0),"")</f>
        <v/>
      </c>
      <c r="P954" s="7" t="str">
        <f t="shared" si="4"/>
        <v/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ht="15.75" customHeight="1">
      <c r="A955" s="3">
        <v>399.0</v>
      </c>
      <c r="B955" s="1" t="s">
        <v>16</v>
      </c>
      <c r="C955" s="1" t="s">
        <v>17</v>
      </c>
      <c r="D955" s="1" t="s">
        <v>23</v>
      </c>
      <c r="E955" s="2">
        <v>44211.0</v>
      </c>
      <c r="F955" s="3"/>
      <c r="G955" s="5">
        <v>5500.0</v>
      </c>
      <c r="H955" s="3" t="str">
        <f>IFNA(VLOOKUP(F955,Promocodes!A:E,4,0),"")</f>
        <v/>
      </c>
      <c r="I955" s="3"/>
      <c r="J955" s="5">
        <f t="shared" si="2"/>
        <v>5500</v>
      </c>
      <c r="K955" s="3" t="str">
        <f>IFNA(VLOOKUP(D955,Price!$A$2:$C$18,3,0),"")</f>
        <v>услуга</v>
      </c>
      <c r="L955" s="6">
        <f t="shared" si="3"/>
        <v>1</v>
      </c>
      <c r="M955" s="6" t="str">
        <f>IFNA(VLOOKUP(F955,Promocodes!A:B,2,0),"")</f>
        <v/>
      </c>
      <c r="N955" s="3" t="str">
        <f>IFNA(VLOOKUP(M955,Promocodes!G:H,2,0),"")</f>
        <v/>
      </c>
      <c r="O955" s="3" t="str">
        <f>IFNA(VLOOKUP(D955,Price!$E$2:$F$4,2,0),"")</f>
        <v/>
      </c>
      <c r="P955" s="7" t="str">
        <f t="shared" si="4"/>
        <v>без промо</v>
      </c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ht="15.75" customHeight="1">
      <c r="A956" s="3">
        <v>400.0</v>
      </c>
      <c r="B956" s="1" t="s">
        <v>16</v>
      </c>
      <c r="C956" s="1" t="s">
        <v>17</v>
      </c>
      <c r="D956" s="1" t="s">
        <v>24</v>
      </c>
      <c r="E956" s="2">
        <v>44211.0</v>
      </c>
      <c r="F956" s="3"/>
      <c r="G956" s="5">
        <v>4500.0</v>
      </c>
      <c r="H956" s="3" t="str">
        <f>IFNA(VLOOKUP(F956,Promocodes!A:E,4,0),"")</f>
        <v/>
      </c>
      <c r="I956" s="3"/>
      <c r="J956" s="5">
        <f t="shared" si="2"/>
        <v>4500</v>
      </c>
      <c r="K956" s="3" t="str">
        <f>IFNA(VLOOKUP(D956,Price!$A$2:$C$18,3,0),"")</f>
        <v>услуга</v>
      </c>
      <c r="L956" s="6">
        <f t="shared" si="3"/>
        <v>1</v>
      </c>
      <c r="M956" s="6" t="str">
        <f>IFNA(VLOOKUP(F956,Promocodes!A:B,2,0),"")</f>
        <v/>
      </c>
      <c r="N956" s="3" t="str">
        <f>IFNA(VLOOKUP(M956,Promocodes!G:H,2,0),"")</f>
        <v/>
      </c>
      <c r="O956" s="3" t="str">
        <f>IFNA(VLOOKUP(D956,Price!$E$2:$F$4,2,0),"")</f>
        <v/>
      </c>
      <c r="P956" s="7" t="str">
        <f t="shared" si="4"/>
        <v>без промо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ht="15.75" customHeight="1">
      <c r="A957" s="3">
        <v>401.0</v>
      </c>
      <c r="B957" s="1" t="s">
        <v>16</v>
      </c>
      <c r="C957" s="1" t="s">
        <v>22</v>
      </c>
      <c r="D957" s="1" t="s">
        <v>24</v>
      </c>
      <c r="E957" s="2">
        <v>44211.0</v>
      </c>
      <c r="F957" s="3"/>
      <c r="G957" s="5">
        <v>4500.0</v>
      </c>
      <c r="H957" s="3" t="str">
        <f>IFNA(VLOOKUP(F957,Promocodes!A:E,4,0),"")</f>
        <v/>
      </c>
      <c r="I957" s="3"/>
      <c r="J957" s="5">
        <f t="shared" si="2"/>
        <v>4500</v>
      </c>
      <c r="K957" s="3" t="str">
        <f>IFNA(VLOOKUP(D957,Price!$A$2:$C$18,3,0),"")</f>
        <v>услуга</v>
      </c>
      <c r="L957" s="6">
        <f t="shared" si="3"/>
        <v>1</v>
      </c>
      <c r="M957" s="6" t="str">
        <f>IFNA(VLOOKUP(F957,Promocodes!A:B,2,0),"")</f>
        <v/>
      </c>
      <c r="N957" s="3" t="str">
        <f>IFNA(VLOOKUP(M957,Promocodes!G:H,2,0),"")</f>
        <v/>
      </c>
      <c r="O957" s="3" t="str">
        <f>IFNA(VLOOKUP(D957,Price!$E$2:$F$4,2,0),"")</f>
        <v/>
      </c>
      <c r="P957" s="7" t="str">
        <f t="shared" si="4"/>
        <v>без промо</v>
      </c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ht="15.75" customHeight="1">
      <c r="A958" s="3">
        <v>402.0</v>
      </c>
      <c r="B958" s="1" t="s">
        <v>16</v>
      </c>
      <c r="C958" s="1" t="s">
        <v>17</v>
      </c>
      <c r="D958" s="1" t="s">
        <v>18</v>
      </c>
      <c r="E958" s="2">
        <v>44211.0</v>
      </c>
      <c r="F958" s="3"/>
      <c r="G958" s="5">
        <v>1000.0</v>
      </c>
      <c r="H958" s="3" t="str">
        <f>IFNA(VLOOKUP(F958,Promocodes!A:E,4,0),"")</f>
        <v/>
      </c>
      <c r="I958" s="3"/>
      <c r="J958" s="5">
        <f t="shared" si="2"/>
        <v>1000</v>
      </c>
      <c r="K958" s="3" t="str">
        <f>IFNA(VLOOKUP(D958,Price!$A$2:$C$18,3,0),"")</f>
        <v>товар</v>
      </c>
      <c r="L958" s="6">
        <f t="shared" si="3"/>
        <v>1</v>
      </c>
      <c r="M958" s="6" t="str">
        <f>IFNA(VLOOKUP(F958,Promocodes!A:B,2,0),"")</f>
        <v/>
      </c>
      <c r="N958" s="3" t="str">
        <f>IFNA(VLOOKUP(M958,Promocodes!G:H,2,0),"")</f>
        <v/>
      </c>
      <c r="O958" s="3">
        <f>IFNA(VLOOKUP(D958,Price!$E$2:$F$4,2,0),"")</f>
        <v>500</v>
      </c>
      <c r="P958" s="7" t="str">
        <f t="shared" si="4"/>
        <v>без промо</v>
      </c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ht="15.75" customHeight="1">
      <c r="A959" s="3">
        <v>403.0</v>
      </c>
      <c r="B959" s="1" t="s">
        <v>16</v>
      </c>
      <c r="C959" s="1" t="s">
        <v>17</v>
      </c>
      <c r="D959" s="1" t="s">
        <v>20</v>
      </c>
      <c r="E959" s="2">
        <v>44211.0</v>
      </c>
      <c r="F959" s="3"/>
      <c r="G959" s="5">
        <v>500.0</v>
      </c>
      <c r="H959" s="3" t="str">
        <f>IFNA(VLOOKUP(F959,Promocodes!A:E,4,0),"")</f>
        <v/>
      </c>
      <c r="I959" s="3"/>
      <c r="J959" s="5">
        <f t="shared" si="2"/>
        <v>500</v>
      </c>
      <c r="K959" s="3" t="str">
        <f>IFNA(VLOOKUP(D959,Price!$A$2:$C$18,3,0),"")</f>
        <v>товар</v>
      </c>
      <c r="L959" s="6">
        <f t="shared" si="3"/>
        <v>1</v>
      </c>
      <c r="M959" s="6" t="str">
        <f>IFNA(VLOOKUP(F959,Promocodes!A:B,2,0),"")</f>
        <v/>
      </c>
      <c r="N959" s="3" t="str">
        <f>IFNA(VLOOKUP(M959,Promocodes!G:H,2,0),"")</f>
        <v/>
      </c>
      <c r="O959" s="3">
        <f>IFNA(VLOOKUP(D959,Price!$E$2:$F$4,2,0),"")</f>
        <v>250</v>
      </c>
      <c r="P959" s="7" t="str">
        <f t="shared" si="4"/>
        <v>без промо</v>
      </c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ht="15.75" customHeight="1">
      <c r="A960" s="3">
        <v>404.0</v>
      </c>
      <c r="B960" s="1" t="s">
        <v>16</v>
      </c>
      <c r="C960" s="1" t="s">
        <v>17</v>
      </c>
      <c r="D960" s="1" t="s">
        <v>23</v>
      </c>
      <c r="E960" s="2">
        <v>44211.0</v>
      </c>
      <c r="F960" s="3"/>
      <c r="G960" s="5">
        <v>5500.0</v>
      </c>
      <c r="H960" s="3" t="str">
        <f>IFNA(VLOOKUP(F960,Promocodes!A:E,4,0),"")</f>
        <v/>
      </c>
      <c r="I960" s="3"/>
      <c r="J960" s="5">
        <f t="shared" si="2"/>
        <v>5500</v>
      </c>
      <c r="K960" s="3" t="str">
        <f>IFNA(VLOOKUP(D960,Price!$A$2:$C$18,3,0),"")</f>
        <v>услуга</v>
      </c>
      <c r="L960" s="6">
        <f t="shared" si="3"/>
        <v>1</v>
      </c>
      <c r="M960" s="6" t="str">
        <f>IFNA(VLOOKUP(F960,Promocodes!A:B,2,0),"")</f>
        <v/>
      </c>
      <c r="N960" s="3" t="str">
        <f>IFNA(VLOOKUP(M960,Promocodes!G:H,2,0),"")</f>
        <v/>
      </c>
      <c r="O960" s="3" t="str">
        <f>IFNA(VLOOKUP(D960,Price!$E$2:$F$4,2,0),"")</f>
        <v/>
      </c>
      <c r="P960" s="7" t="str">
        <f t="shared" si="4"/>
        <v>без промо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ht="15.75" customHeight="1">
      <c r="A961" s="3">
        <v>405.0</v>
      </c>
      <c r="B961" s="1" t="s">
        <v>16</v>
      </c>
      <c r="C961" s="1" t="s">
        <v>17</v>
      </c>
      <c r="D961" s="1" t="s">
        <v>25</v>
      </c>
      <c r="E961" s="2">
        <v>44211.0</v>
      </c>
      <c r="F961" s="3"/>
      <c r="G961" s="5">
        <v>300.0</v>
      </c>
      <c r="H961" s="3" t="str">
        <f>IFNA(VLOOKUP(F961,Promocodes!A:E,4,0),"")</f>
        <v/>
      </c>
      <c r="I961" s="3"/>
      <c r="J961" s="5">
        <f t="shared" si="2"/>
        <v>300</v>
      </c>
      <c r="K961" s="3" t="str">
        <f>IFNA(VLOOKUP(D961,Price!$A$2:$C$18,3,0),"")</f>
        <v>товар</v>
      </c>
      <c r="L961" s="6">
        <f t="shared" si="3"/>
        <v>1</v>
      </c>
      <c r="M961" s="6" t="str">
        <f>IFNA(VLOOKUP(F961,Promocodes!A:B,2,0),"")</f>
        <v/>
      </c>
      <c r="N961" s="3" t="str">
        <f>IFNA(VLOOKUP(M961,Promocodes!G:H,2,0),"")</f>
        <v/>
      </c>
      <c r="O961" s="3">
        <f>IFNA(VLOOKUP(D961,Price!$E$2:$F$4,2,0),"")</f>
        <v>150</v>
      </c>
      <c r="P961" s="7" t="str">
        <f t="shared" si="4"/>
        <v>без промо</v>
      </c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ht="15.75" customHeight="1">
      <c r="A962" s="3">
        <v>406.0</v>
      </c>
      <c r="B962" s="1" t="s">
        <v>16</v>
      </c>
      <c r="C962" s="1" t="s">
        <v>17</v>
      </c>
      <c r="D962" s="1" t="s">
        <v>18</v>
      </c>
      <c r="E962" s="2">
        <v>44211.0</v>
      </c>
      <c r="F962" s="3"/>
      <c r="G962" s="5">
        <v>1000.0</v>
      </c>
      <c r="H962" s="3" t="str">
        <f>IFNA(VLOOKUP(F962,Promocodes!A:E,4,0),"")</f>
        <v/>
      </c>
      <c r="I962" s="3"/>
      <c r="J962" s="5">
        <f t="shared" si="2"/>
        <v>1000</v>
      </c>
      <c r="K962" s="3" t="str">
        <f>IFNA(VLOOKUP(D962,Price!$A$2:$C$18,3,0),"")</f>
        <v>товар</v>
      </c>
      <c r="L962" s="6">
        <f t="shared" si="3"/>
        <v>1</v>
      </c>
      <c r="M962" s="6" t="str">
        <f>IFNA(VLOOKUP(F962,Promocodes!A:B,2,0),"")</f>
        <v/>
      </c>
      <c r="N962" s="3" t="str">
        <f>IFNA(VLOOKUP(M962,Promocodes!G:H,2,0),"")</f>
        <v/>
      </c>
      <c r="O962" s="3">
        <f>IFNA(VLOOKUP(D962,Price!$E$2:$F$4,2,0),"")</f>
        <v>500</v>
      </c>
      <c r="P962" s="7" t="str">
        <f t="shared" si="4"/>
        <v>без промо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ht="15.75" customHeight="1">
      <c r="A963" s="3">
        <v>407.0</v>
      </c>
      <c r="B963" s="1" t="s">
        <v>16</v>
      </c>
      <c r="C963" s="1" t="s">
        <v>17</v>
      </c>
      <c r="D963" s="1" t="s">
        <v>21</v>
      </c>
      <c r="E963" s="2">
        <v>44211.0</v>
      </c>
      <c r="F963" s="3"/>
      <c r="G963" s="5">
        <v>3500.0</v>
      </c>
      <c r="H963" s="3" t="str">
        <f>IFNA(VLOOKUP(F963,Promocodes!A:E,4,0),"")</f>
        <v/>
      </c>
      <c r="I963" s="3"/>
      <c r="J963" s="5">
        <f t="shared" si="2"/>
        <v>3500</v>
      </c>
      <c r="K963" s="3" t="str">
        <f>IFNA(VLOOKUP(D963,Price!$A$2:$C$18,3,0),"")</f>
        <v>услуга</v>
      </c>
      <c r="L963" s="6">
        <f t="shared" si="3"/>
        <v>1</v>
      </c>
      <c r="M963" s="6" t="str">
        <f>IFNA(VLOOKUP(F963,Promocodes!A:B,2,0),"")</f>
        <v/>
      </c>
      <c r="N963" s="3" t="str">
        <f>IFNA(VLOOKUP(M963,Promocodes!G:H,2,0),"")</f>
        <v/>
      </c>
      <c r="O963" s="3" t="str">
        <f>IFNA(VLOOKUP(D963,Price!$E$2:$F$4,2,0),"")</f>
        <v/>
      </c>
      <c r="P963" s="7" t="str">
        <f t="shared" si="4"/>
        <v>без промо</v>
      </c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ht="15.75" customHeight="1">
      <c r="A964" s="3">
        <v>408.0</v>
      </c>
      <c r="B964" s="1" t="s">
        <v>16</v>
      </c>
      <c r="C964" s="1" t="s">
        <v>17</v>
      </c>
      <c r="D964" s="1" t="s">
        <v>18</v>
      </c>
      <c r="E964" s="2">
        <v>44211.0</v>
      </c>
      <c r="F964" s="3"/>
      <c r="G964" s="5">
        <v>1000.0</v>
      </c>
      <c r="H964" s="3" t="str">
        <f>IFNA(VLOOKUP(F964,Promocodes!A:E,4,0),"")</f>
        <v/>
      </c>
      <c r="I964" s="3"/>
      <c r="J964" s="5">
        <f t="shared" si="2"/>
        <v>1000</v>
      </c>
      <c r="K964" s="3" t="str">
        <f>IFNA(VLOOKUP(D964,Price!$A$2:$C$18,3,0),"")</f>
        <v>товар</v>
      </c>
      <c r="L964" s="6">
        <f t="shared" si="3"/>
        <v>1</v>
      </c>
      <c r="M964" s="6" t="str">
        <f>IFNA(VLOOKUP(F964,Promocodes!A:B,2,0),"")</f>
        <v/>
      </c>
      <c r="N964" s="3" t="str">
        <f>IFNA(VLOOKUP(M964,Promocodes!G:H,2,0),"")</f>
        <v/>
      </c>
      <c r="O964" s="3">
        <f>IFNA(VLOOKUP(D964,Price!$E$2:$F$4,2,0),"")</f>
        <v>500</v>
      </c>
      <c r="P964" s="7" t="str">
        <f t="shared" si="4"/>
        <v>без промо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ht="15.75" customHeight="1">
      <c r="A965" s="3">
        <v>409.0</v>
      </c>
      <c r="B965" s="1" t="s">
        <v>16</v>
      </c>
      <c r="C965" s="1" t="s">
        <v>17</v>
      </c>
      <c r="D965" s="1" t="s">
        <v>23</v>
      </c>
      <c r="E965" s="2">
        <v>44211.0</v>
      </c>
      <c r="F965" s="3"/>
      <c r="G965" s="5">
        <v>5500.0</v>
      </c>
      <c r="H965" s="3" t="str">
        <f>IFNA(VLOOKUP(F965,Promocodes!A:E,4,0),"")</f>
        <v/>
      </c>
      <c r="I965" s="3"/>
      <c r="J965" s="5">
        <f t="shared" si="2"/>
        <v>5500</v>
      </c>
      <c r="K965" s="3" t="str">
        <f>IFNA(VLOOKUP(D965,Price!$A$2:$C$18,3,0),"")</f>
        <v>услуга</v>
      </c>
      <c r="L965" s="6">
        <f t="shared" si="3"/>
        <v>1</v>
      </c>
      <c r="M965" s="6" t="str">
        <f>IFNA(VLOOKUP(F965,Promocodes!A:B,2,0),"")</f>
        <v/>
      </c>
      <c r="N965" s="3" t="str">
        <f>IFNA(VLOOKUP(M965,Promocodes!G:H,2,0),"")</f>
        <v/>
      </c>
      <c r="O965" s="3" t="str">
        <f>IFNA(VLOOKUP(D965,Price!$E$2:$F$4,2,0),"")</f>
        <v/>
      </c>
      <c r="P965" s="7" t="str">
        <f t="shared" si="4"/>
        <v>без промо</v>
      </c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ht="15.75" customHeight="1">
      <c r="A966" s="3">
        <v>411.0</v>
      </c>
      <c r="B966" s="1" t="s">
        <v>16</v>
      </c>
      <c r="C966" s="1" t="s">
        <v>22</v>
      </c>
      <c r="D966" s="1" t="s">
        <v>21</v>
      </c>
      <c r="E966" s="2">
        <v>44211.0</v>
      </c>
      <c r="F966" s="3"/>
      <c r="G966" s="5">
        <v>3500.0</v>
      </c>
      <c r="H966" s="3" t="str">
        <f>IFNA(VLOOKUP(F966,Promocodes!A:E,4,0),"")</f>
        <v/>
      </c>
      <c r="I966" s="3"/>
      <c r="J966" s="5">
        <f t="shared" si="2"/>
        <v>3500</v>
      </c>
      <c r="K966" s="3" t="str">
        <f>IFNA(VLOOKUP(D966,Price!$A$2:$C$18,3,0),"")</f>
        <v>услуга</v>
      </c>
      <c r="L966" s="6">
        <f t="shared" si="3"/>
        <v>1</v>
      </c>
      <c r="M966" s="6" t="str">
        <f>IFNA(VLOOKUP(F966,Promocodes!A:B,2,0),"")</f>
        <v/>
      </c>
      <c r="N966" s="3" t="str">
        <f>IFNA(VLOOKUP(M966,Promocodes!G:H,2,0),"")</f>
        <v/>
      </c>
      <c r="O966" s="3" t="str">
        <f>IFNA(VLOOKUP(D966,Price!$E$2:$F$4,2,0),"")</f>
        <v/>
      </c>
      <c r="P966" s="7" t="str">
        <f t="shared" si="4"/>
        <v>без промо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ht="15.75" customHeight="1">
      <c r="A967" s="3">
        <v>412.0</v>
      </c>
      <c r="B967" s="1" t="s">
        <v>16</v>
      </c>
      <c r="C967" s="1" t="s">
        <v>17</v>
      </c>
      <c r="D967" s="1" t="s">
        <v>21</v>
      </c>
      <c r="E967" s="2">
        <v>44211.0</v>
      </c>
      <c r="F967" s="3"/>
      <c r="G967" s="5">
        <v>3500.0</v>
      </c>
      <c r="H967" s="3" t="str">
        <f>IFNA(VLOOKUP(F967,Promocodes!A:E,4,0),"")</f>
        <v/>
      </c>
      <c r="I967" s="3"/>
      <c r="J967" s="5">
        <f t="shared" si="2"/>
        <v>3500</v>
      </c>
      <c r="K967" s="3" t="str">
        <f>IFNA(VLOOKUP(D967,Price!$A$2:$C$18,3,0),"")</f>
        <v>услуга</v>
      </c>
      <c r="L967" s="6">
        <f t="shared" si="3"/>
        <v>1</v>
      </c>
      <c r="M967" s="6" t="str">
        <f>IFNA(VLOOKUP(F967,Promocodes!A:B,2,0),"")</f>
        <v/>
      </c>
      <c r="N967" s="3" t="str">
        <f>IFNA(VLOOKUP(M967,Promocodes!G:H,2,0),"")</f>
        <v/>
      </c>
      <c r="O967" s="3" t="str">
        <f>IFNA(VLOOKUP(D967,Price!$E$2:$F$4,2,0),"")</f>
        <v/>
      </c>
      <c r="P967" s="7" t="str">
        <f t="shared" si="4"/>
        <v>без промо</v>
      </c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ht="15.75" customHeight="1">
      <c r="A968" s="3">
        <v>413.0</v>
      </c>
      <c r="B968" s="1" t="s">
        <v>16</v>
      </c>
      <c r="C968" s="1" t="s">
        <v>22</v>
      </c>
      <c r="D968" s="1" t="s">
        <v>24</v>
      </c>
      <c r="E968" s="2">
        <v>44211.0</v>
      </c>
      <c r="F968" s="3"/>
      <c r="G968" s="5">
        <v>4500.0</v>
      </c>
      <c r="H968" s="3" t="str">
        <f>IFNA(VLOOKUP(F968,Promocodes!A:E,4,0),"")</f>
        <v/>
      </c>
      <c r="I968" s="3"/>
      <c r="J968" s="5">
        <f t="shared" si="2"/>
        <v>4500</v>
      </c>
      <c r="K968" s="3" t="str">
        <f>IFNA(VLOOKUP(D968,Price!$A$2:$C$18,3,0),"")</f>
        <v>услуга</v>
      </c>
      <c r="L968" s="6">
        <f t="shared" si="3"/>
        <v>1</v>
      </c>
      <c r="M968" s="6" t="str">
        <f>IFNA(VLOOKUP(F968,Promocodes!A:B,2,0),"")</f>
        <v/>
      </c>
      <c r="N968" s="3" t="str">
        <f>IFNA(VLOOKUP(M968,Promocodes!G:H,2,0),"")</f>
        <v/>
      </c>
      <c r="O968" s="3" t="str">
        <f>IFNA(VLOOKUP(D968,Price!$E$2:$F$4,2,0),"")</f>
        <v/>
      </c>
      <c r="P968" s="7" t="str">
        <f t="shared" si="4"/>
        <v>без промо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ht="15.75" customHeight="1">
      <c r="A969" s="3">
        <v>414.0</v>
      </c>
      <c r="B969" s="1" t="s">
        <v>16</v>
      </c>
      <c r="C969" s="1" t="s">
        <v>22</v>
      </c>
      <c r="D969" s="1" t="s">
        <v>23</v>
      </c>
      <c r="E969" s="2">
        <v>44211.0</v>
      </c>
      <c r="F969" s="3"/>
      <c r="G969" s="5">
        <v>5500.0</v>
      </c>
      <c r="H969" s="3" t="str">
        <f>IFNA(VLOOKUP(F969,Promocodes!A:E,4,0),"")</f>
        <v/>
      </c>
      <c r="I969" s="3"/>
      <c r="J969" s="5">
        <f t="shared" si="2"/>
        <v>5500</v>
      </c>
      <c r="K969" s="3" t="str">
        <f>IFNA(VLOOKUP(D969,Price!$A$2:$C$18,3,0),"")</f>
        <v>услуга</v>
      </c>
      <c r="L969" s="6">
        <f t="shared" si="3"/>
        <v>1</v>
      </c>
      <c r="M969" s="6" t="str">
        <f>IFNA(VLOOKUP(F969,Promocodes!A:B,2,0),"")</f>
        <v/>
      </c>
      <c r="N969" s="3" t="str">
        <f>IFNA(VLOOKUP(M969,Promocodes!G:H,2,0),"")</f>
        <v/>
      </c>
      <c r="O969" s="3" t="str">
        <f>IFNA(VLOOKUP(D969,Price!$E$2:$F$4,2,0),"")</f>
        <v/>
      </c>
      <c r="P969" s="7" t="str">
        <f t="shared" si="4"/>
        <v>без промо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ht="15.75" customHeight="1">
      <c r="A970" s="3">
        <v>415.0</v>
      </c>
      <c r="B970" s="1" t="s">
        <v>139</v>
      </c>
      <c r="C970" s="1" t="s">
        <v>17</v>
      </c>
      <c r="D970" s="1" t="s">
        <v>143</v>
      </c>
      <c r="E970" s="2">
        <v>44211.0</v>
      </c>
      <c r="F970" s="3"/>
      <c r="G970" s="5">
        <v>500.0</v>
      </c>
      <c r="H970" s="3" t="str">
        <f>IFNA(VLOOKUP(F970,Promocodes!A:E,4,0),"")</f>
        <v/>
      </c>
      <c r="I970" s="3"/>
      <c r="J970" s="5">
        <f t="shared" si="2"/>
        <v>500</v>
      </c>
      <c r="K970" s="3" t="str">
        <f>IFNA(VLOOKUP(D970,Price!$A$2:$C$18,3,0),"")</f>
        <v/>
      </c>
      <c r="L970" s="6">
        <f t="shared" si="3"/>
        <v>1</v>
      </c>
      <c r="M970" s="6" t="str">
        <f>IFNA(VLOOKUP(F970,Promocodes!A:B,2,0),"")</f>
        <v/>
      </c>
      <c r="N970" s="3" t="str">
        <f>IFNA(VLOOKUP(M970,Promocodes!G:H,2,0),"")</f>
        <v/>
      </c>
      <c r="O970" s="3" t="str">
        <f>IFNA(VLOOKUP(D970,Price!$E$2:$F$4,2,0),"")</f>
        <v/>
      </c>
      <c r="P970" s="7" t="str">
        <f t="shared" si="4"/>
        <v/>
      </c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ht="15.75" customHeight="1">
      <c r="A971" s="3">
        <v>416.0</v>
      </c>
      <c r="B971" s="1" t="s">
        <v>16</v>
      </c>
      <c r="C971" s="1" t="s">
        <v>17</v>
      </c>
      <c r="D971" s="1" t="s">
        <v>21</v>
      </c>
      <c r="E971" s="2">
        <v>44211.0</v>
      </c>
      <c r="F971" s="3"/>
      <c r="G971" s="5">
        <v>3500.0</v>
      </c>
      <c r="H971" s="3" t="str">
        <f>IFNA(VLOOKUP(F971,Promocodes!A:E,4,0),"")</f>
        <v/>
      </c>
      <c r="I971" s="3"/>
      <c r="J971" s="5">
        <f t="shared" si="2"/>
        <v>3500</v>
      </c>
      <c r="K971" s="3" t="str">
        <f>IFNA(VLOOKUP(D971,Price!$A$2:$C$18,3,0),"")</f>
        <v>услуга</v>
      </c>
      <c r="L971" s="6">
        <f t="shared" si="3"/>
        <v>1</v>
      </c>
      <c r="M971" s="6" t="str">
        <f>IFNA(VLOOKUP(F971,Promocodes!A:B,2,0),"")</f>
        <v/>
      </c>
      <c r="N971" s="3" t="str">
        <f>IFNA(VLOOKUP(M971,Promocodes!G:H,2,0),"")</f>
        <v/>
      </c>
      <c r="O971" s="3" t="str">
        <f>IFNA(VLOOKUP(D971,Price!$E$2:$F$4,2,0),"")</f>
        <v/>
      </c>
      <c r="P971" s="7" t="str">
        <f t="shared" si="4"/>
        <v>без промо</v>
      </c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ht="15.75" customHeight="1">
      <c r="A972" s="3">
        <v>417.0</v>
      </c>
      <c r="B972" s="1" t="s">
        <v>16</v>
      </c>
      <c r="C972" s="1" t="s">
        <v>17</v>
      </c>
      <c r="D972" s="1" t="s">
        <v>24</v>
      </c>
      <c r="E972" s="2">
        <v>44211.0</v>
      </c>
      <c r="F972" s="3"/>
      <c r="G972" s="5">
        <v>4500.0</v>
      </c>
      <c r="H972" s="3" t="str">
        <f>IFNA(VLOOKUP(F972,Promocodes!A:E,4,0),"")</f>
        <v/>
      </c>
      <c r="I972" s="3"/>
      <c r="J972" s="5">
        <f t="shared" si="2"/>
        <v>4500</v>
      </c>
      <c r="K972" s="3" t="str">
        <f>IFNA(VLOOKUP(D972,Price!$A$2:$C$18,3,0),"")</f>
        <v>услуга</v>
      </c>
      <c r="L972" s="6">
        <f t="shared" si="3"/>
        <v>1</v>
      </c>
      <c r="M972" s="6" t="str">
        <f>IFNA(VLOOKUP(F972,Promocodes!A:B,2,0),"")</f>
        <v/>
      </c>
      <c r="N972" s="3" t="str">
        <f>IFNA(VLOOKUP(M972,Promocodes!G:H,2,0),"")</f>
        <v/>
      </c>
      <c r="O972" s="3" t="str">
        <f>IFNA(VLOOKUP(D972,Price!$E$2:$F$4,2,0),"")</f>
        <v/>
      </c>
      <c r="P972" s="7" t="str">
        <f t="shared" si="4"/>
        <v>без промо</v>
      </c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ht="15.75" customHeight="1">
      <c r="A973" s="3">
        <v>418.0</v>
      </c>
      <c r="B973" s="1" t="s">
        <v>16</v>
      </c>
      <c r="C973" s="1" t="s">
        <v>17</v>
      </c>
      <c r="D973" s="1" t="s">
        <v>24</v>
      </c>
      <c r="E973" s="2">
        <v>44211.0</v>
      </c>
      <c r="F973" s="3"/>
      <c r="G973" s="5">
        <v>4500.0</v>
      </c>
      <c r="H973" s="3" t="str">
        <f>IFNA(VLOOKUP(F973,Promocodes!A:E,4,0),"")</f>
        <v/>
      </c>
      <c r="I973" s="3"/>
      <c r="J973" s="5">
        <f t="shared" si="2"/>
        <v>4500</v>
      </c>
      <c r="K973" s="3" t="str">
        <f>IFNA(VLOOKUP(D973,Price!$A$2:$C$18,3,0),"")</f>
        <v>услуга</v>
      </c>
      <c r="L973" s="6">
        <f t="shared" si="3"/>
        <v>1</v>
      </c>
      <c r="M973" s="6" t="str">
        <f>IFNA(VLOOKUP(F973,Promocodes!A:B,2,0),"")</f>
        <v/>
      </c>
      <c r="N973" s="3" t="str">
        <f>IFNA(VLOOKUP(M973,Promocodes!G:H,2,0),"")</f>
        <v/>
      </c>
      <c r="O973" s="3" t="str">
        <f>IFNA(VLOOKUP(D973,Price!$E$2:$F$4,2,0),"")</f>
        <v/>
      </c>
      <c r="P973" s="7" t="str">
        <f t="shared" si="4"/>
        <v>без промо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ht="15.75" customHeight="1">
      <c r="A974" s="3">
        <v>419.0</v>
      </c>
      <c r="B974" s="1" t="s">
        <v>139</v>
      </c>
      <c r="C974" s="1" t="s">
        <v>17</v>
      </c>
      <c r="D974" s="1" t="s">
        <v>142</v>
      </c>
      <c r="E974" s="2">
        <v>44211.0</v>
      </c>
      <c r="F974" s="3"/>
      <c r="G974" s="5">
        <v>1000.0</v>
      </c>
      <c r="H974" s="3" t="str">
        <f>IFNA(VLOOKUP(F974,Promocodes!A:E,4,0),"")</f>
        <v/>
      </c>
      <c r="I974" s="3"/>
      <c r="J974" s="5">
        <f t="shared" si="2"/>
        <v>1000</v>
      </c>
      <c r="K974" s="3" t="str">
        <f>IFNA(VLOOKUP(D974,Price!$A$2:$C$18,3,0),"")</f>
        <v/>
      </c>
      <c r="L974" s="6">
        <f t="shared" si="3"/>
        <v>1</v>
      </c>
      <c r="M974" s="6" t="str">
        <f>IFNA(VLOOKUP(F974,Promocodes!A:B,2,0),"")</f>
        <v/>
      </c>
      <c r="N974" s="3" t="str">
        <f>IFNA(VLOOKUP(M974,Promocodes!G:H,2,0),"")</f>
        <v/>
      </c>
      <c r="O974" s="3" t="str">
        <f>IFNA(VLOOKUP(D974,Price!$E$2:$F$4,2,0),"")</f>
        <v/>
      </c>
      <c r="P974" s="7" t="str">
        <f t="shared" si="4"/>
        <v/>
      </c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ht="15.75" customHeight="1">
      <c r="A975" s="3">
        <v>421.0</v>
      </c>
      <c r="B975" s="1" t="s">
        <v>16</v>
      </c>
      <c r="C975" s="1" t="s">
        <v>17</v>
      </c>
      <c r="D975" s="1" t="s">
        <v>23</v>
      </c>
      <c r="E975" s="2">
        <v>44212.0</v>
      </c>
      <c r="F975" s="3"/>
      <c r="G975" s="5">
        <v>5500.0</v>
      </c>
      <c r="H975" s="3" t="str">
        <f>IFNA(VLOOKUP(F975,Promocodes!A:E,4,0),"")</f>
        <v/>
      </c>
      <c r="I975" s="3"/>
      <c r="J975" s="5">
        <f t="shared" si="2"/>
        <v>5500</v>
      </c>
      <c r="K975" s="3" t="str">
        <f>IFNA(VLOOKUP(D975,Price!$A$2:$C$18,3,0),"")</f>
        <v>услуга</v>
      </c>
      <c r="L975" s="6">
        <f t="shared" si="3"/>
        <v>1</v>
      </c>
      <c r="M975" s="6" t="str">
        <f>IFNA(VLOOKUP(F975,Promocodes!A:B,2,0),"")</f>
        <v/>
      </c>
      <c r="N975" s="3" t="str">
        <f>IFNA(VLOOKUP(M975,Promocodes!G:H,2,0),"")</f>
        <v/>
      </c>
      <c r="O975" s="3" t="str">
        <f>IFNA(VLOOKUP(D975,Price!$E$2:$F$4,2,0),"")</f>
        <v/>
      </c>
      <c r="P975" s="7" t="str">
        <f t="shared" si="4"/>
        <v>без промо</v>
      </c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ht="15.75" customHeight="1">
      <c r="A976" s="3">
        <v>423.0</v>
      </c>
      <c r="B976" s="1" t="s">
        <v>16</v>
      </c>
      <c r="C976" s="1" t="s">
        <v>17</v>
      </c>
      <c r="D976" s="1" t="s">
        <v>21</v>
      </c>
      <c r="E976" s="2">
        <v>44212.0</v>
      </c>
      <c r="F976" s="3"/>
      <c r="G976" s="5">
        <v>3500.0</v>
      </c>
      <c r="H976" s="3" t="str">
        <f>IFNA(VLOOKUP(F976,Promocodes!A:E,4,0),"")</f>
        <v/>
      </c>
      <c r="I976" s="3"/>
      <c r="J976" s="5">
        <f t="shared" si="2"/>
        <v>3500</v>
      </c>
      <c r="K976" s="3" t="str">
        <f>IFNA(VLOOKUP(D976,Price!$A$2:$C$18,3,0),"")</f>
        <v>услуга</v>
      </c>
      <c r="L976" s="6">
        <f t="shared" si="3"/>
        <v>1</v>
      </c>
      <c r="M976" s="6" t="str">
        <f>IFNA(VLOOKUP(F976,Promocodes!A:B,2,0),"")</f>
        <v/>
      </c>
      <c r="N976" s="3" t="str">
        <f>IFNA(VLOOKUP(M976,Promocodes!G:H,2,0),"")</f>
        <v/>
      </c>
      <c r="O976" s="3" t="str">
        <f>IFNA(VLOOKUP(D976,Price!$E$2:$F$4,2,0),"")</f>
        <v/>
      </c>
      <c r="P976" s="7" t="str">
        <f t="shared" si="4"/>
        <v>без промо</v>
      </c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ht="15.75" customHeight="1">
      <c r="A977" s="3">
        <v>424.0</v>
      </c>
      <c r="B977" s="1" t="s">
        <v>16</v>
      </c>
      <c r="C977" s="1" t="s">
        <v>17</v>
      </c>
      <c r="D977" s="1" t="s">
        <v>20</v>
      </c>
      <c r="E977" s="2">
        <v>44212.0</v>
      </c>
      <c r="F977" s="3"/>
      <c r="G977" s="5">
        <v>500.0</v>
      </c>
      <c r="H977" s="3" t="str">
        <f>IFNA(VLOOKUP(F977,Promocodes!A:E,4,0),"")</f>
        <v/>
      </c>
      <c r="I977" s="3"/>
      <c r="J977" s="5">
        <f t="shared" si="2"/>
        <v>500</v>
      </c>
      <c r="K977" s="3" t="str">
        <f>IFNA(VLOOKUP(D977,Price!$A$2:$C$18,3,0),"")</f>
        <v>товар</v>
      </c>
      <c r="L977" s="6">
        <f t="shared" si="3"/>
        <v>1</v>
      </c>
      <c r="M977" s="6" t="str">
        <f>IFNA(VLOOKUP(F977,Promocodes!A:B,2,0),"")</f>
        <v/>
      </c>
      <c r="N977" s="3" t="str">
        <f>IFNA(VLOOKUP(M977,Promocodes!G:H,2,0),"")</f>
        <v/>
      </c>
      <c r="O977" s="3">
        <f>IFNA(VLOOKUP(D977,Price!$E$2:$F$4,2,0),"")</f>
        <v>250</v>
      </c>
      <c r="P977" s="7" t="str">
        <f t="shared" si="4"/>
        <v>без промо</v>
      </c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ht="15.75" customHeight="1">
      <c r="A978" s="3">
        <v>427.0</v>
      </c>
      <c r="B978" s="1" t="s">
        <v>16</v>
      </c>
      <c r="C978" s="1" t="s">
        <v>17</v>
      </c>
      <c r="D978" s="1" t="s">
        <v>21</v>
      </c>
      <c r="E978" s="2">
        <v>44212.0</v>
      </c>
      <c r="F978" s="3"/>
      <c r="G978" s="5">
        <v>3500.0</v>
      </c>
      <c r="H978" s="3" t="str">
        <f>IFNA(VLOOKUP(F978,Promocodes!A:E,4,0),"")</f>
        <v/>
      </c>
      <c r="I978" s="3"/>
      <c r="J978" s="5">
        <f t="shared" si="2"/>
        <v>3500</v>
      </c>
      <c r="K978" s="3" t="str">
        <f>IFNA(VLOOKUP(D978,Price!$A$2:$C$18,3,0),"")</f>
        <v>услуга</v>
      </c>
      <c r="L978" s="6">
        <f t="shared" si="3"/>
        <v>1</v>
      </c>
      <c r="M978" s="6" t="str">
        <f>IFNA(VLOOKUP(F978,Promocodes!A:B,2,0),"")</f>
        <v/>
      </c>
      <c r="N978" s="3" t="str">
        <f>IFNA(VLOOKUP(M978,Promocodes!G:H,2,0),"")</f>
        <v/>
      </c>
      <c r="O978" s="3" t="str">
        <f>IFNA(VLOOKUP(D978,Price!$E$2:$F$4,2,0),"")</f>
        <v/>
      </c>
      <c r="P978" s="7" t="str">
        <f t="shared" si="4"/>
        <v>без промо</v>
      </c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ht="15.75" customHeight="1">
      <c r="A979" s="3">
        <v>428.0</v>
      </c>
      <c r="B979" s="1" t="s">
        <v>16</v>
      </c>
      <c r="C979" s="1" t="s">
        <v>17</v>
      </c>
      <c r="D979" s="1" t="s">
        <v>23</v>
      </c>
      <c r="E979" s="2">
        <v>44212.0</v>
      </c>
      <c r="F979" s="3"/>
      <c r="G979" s="5">
        <v>5500.0</v>
      </c>
      <c r="H979" s="3" t="str">
        <f>IFNA(VLOOKUP(F979,Promocodes!A:E,4,0),"")</f>
        <v/>
      </c>
      <c r="I979" s="3"/>
      <c r="J979" s="5">
        <f t="shared" si="2"/>
        <v>5500</v>
      </c>
      <c r="K979" s="3" t="str">
        <f>IFNA(VLOOKUP(D979,Price!$A$2:$C$18,3,0),"")</f>
        <v>услуга</v>
      </c>
      <c r="L979" s="6">
        <f t="shared" si="3"/>
        <v>1</v>
      </c>
      <c r="M979" s="6" t="str">
        <f>IFNA(VLOOKUP(F979,Promocodes!A:B,2,0),"")</f>
        <v/>
      </c>
      <c r="N979" s="3" t="str">
        <f>IFNA(VLOOKUP(M979,Promocodes!G:H,2,0),"")</f>
        <v/>
      </c>
      <c r="O979" s="3" t="str">
        <f>IFNA(VLOOKUP(D979,Price!$E$2:$F$4,2,0),"")</f>
        <v/>
      </c>
      <c r="P979" s="7" t="str">
        <f t="shared" si="4"/>
        <v>без промо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ht="15.75" customHeight="1">
      <c r="A980" s="3">
        <v>429.0</v>
      </c>
      <c r="B980" s="1" t="s">
        <v>16</v>
      </c>
      <c r="C980" s="1" t="s">
        <v>17</v>
      </c>
      <c r="D980" s="1" t="s">
        <v>20</v>
      </c>
      <c r="E980" s="2">
        <v>44212.0</v>
      </c>
      <c r="F980" s="3"/>
      <c r="G980" s="5">
        <v>500.0</v>
      </c>
      <c r="H980" s="3" t="str">
        <f>IFNA(VLOOKUP(F980,Promocodes!A:E,4,0),"")</f>
        <v/>
      </c>
      <c r="I980" s="3"/>
      <c r="J980" s="5">
        <f t="shared" si="2"/>
        <v>500</v>
      </c>
      <c r="K980" s="3" t="str">
        <f>IFNA(VLOOKUP(D980,Price!$A$2:$C$18,3,0),"")</f>
        <v>товар</v>
      </c>
      <c r="L980" s="6">
        <f t="shared" si="3"/>
        <v>1</v>
      </c>
      <c r="M980" s="6" t="str">
        <f>IFNA(VLOOKUP(F980,Promocodes!A:B,2,0),"")</f>
        <v/>
      </c>
      <c r="N980" s="3" t="str">
        <f>IFNA(VLOOKUP(M980,Promocodes!G:H,2,0),"")</f>
        <v/>
      </c>
      <c r="O980" s="3">
        <f>IFNA(VLOOKUP(D980,Price!$E$2:$F$4,2,0),"")</f>
        <v>250</v>
      </c>
      <c r="P980" s="7" t="str">
        <f t="shared" si="4"/>
        <v>без промо</v>
      </c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ht="15.75" customHeight="1">
      <c r="A981" s="3">
        <v>430.0</v>
      </c>
      <c r="B981" s="1" t="s">
        <v>16</v>
      </c>
      <c r="C981" s="1" t="s">
        <v>17</v>
      </c>
      <c r="D981" s="1" t="s">
        <v>24</v>
      </c>
      <c r="E981" s="2">
        <v>44212.0</v>
      </c>
      <c r="F981" s="3"/>
      <c r="G981" s="5">
        <v>4500.0</v>
      </c>
      <c r="H981" s="3" t="str">
        <f>IFNA(VLOOKUP(F981,Promocodes!A:E,4,0),"")</f>
        <v/>
      </c>
      <c r="I981" s="3"/>
      <c r="J981" s="5">
        <f t="shared" si="2"/>
        <v>4500</v>
      </c>
      <c r="K981" s="3" t="str">
        <f>IFNA(VLOOKUP(D981,Price!$A$2:$C$18,3,0),"")</f>
        <v>услуга</v>
      </c>
      <c r="L981" s="6">
        <f t="shared" si="3"/>
        <v>1</v>
      </c>
      <c r="M981" s="6" t="str">
        <f>IFNA(VLOOKUP(F981,Promocodes!A:B,2,0),"")</f>
        <v/>
      </c>
      <c r="N981" s="3" t="str">
        <f>IFNA(VLOOKUP(M981,Promocodes!G:H,2,0),"")</f>
        <v/>
      </c>
      <c r="O981" s="3" t="str">
        <f>IFNA(VLOOKUP(D981,Price!$E$2:$F$4,2,0),"")</f>
        <v/>
      </c>
      <c r="P981" s="7" t="str">
        <f t="shared" si="4"/>
        <v>без промо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ht="15.75" customHeight="1">
      <c r="A982" s="3">
        <v>432.0</v>
      </c>
      <c r="B982" s="1" t="s">
        <v>16</v>
      </c>
      <c r="C982" s="1" t="s">
        <v>17</v>
      </c>
      <c r="D982" s="1" t="s">
        <v>21</v>
      </c>
      <c r="E982" s="2">
        <v>44212.0</v>
      </c>
      <c r="F982" s="3"/>
      <c r="G982" s="5">
        <v>3500.0</v>
      </c>
      <c r="H982" s="3" t="str">
        <f>IFNA(VLOOKUP(F982,Promocodes!A:E,4,0),"")</f>
        <v/>
      </c>
      <c r="I982" s="3"/>
      <c r="J982" s="5">
        <f t="shared" si="2"/>
        <v>3500</v>
      </c>
      <c r="K982" s="3" t="str">
        <f>IFNA(VLOOKUP(D982,Price!$A$2:$C$18,3,0),"")</f>
        <v>услуга</v>
      </c>
      <c r="L982" s="6">
        <f t="shared" si="3"/>
        <v>1</v>
      </c>
      <c r="M982" s="6" t="str">
        <f>IFNA(VLOOKUP(F982,Promocodes!A:B,2,0),"")</f>
        <v/>
      </c>
      <c r="N982" s="3" t="str">
        <f>IFNA(VLOOKUP(M982,Promocodes!G:H,2,0),"")</f>
        <v/>
      </c>
      <c r="O982" s="3" t="str">
        <f>IFNA(VLOOKUP(D982,Price!$E$2:$F$4,2,0),"")</f>
        <v/>
      </c>
      <c r="P982" s="7" t="str">
        <f t="shared" si="4"/>
        <v>без промо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ht="15.75" customHeight="1">
      <c r="A983" s="3">
        <v>433.0</v>
      </c>
      <c r="B983" s="1" t="s">
        <v>16</v>
      </c>
      <c r="C983" s="1" t="s">
        <v>22</v>
      </c>
      <c r="D983" s="1" t="s">
        <v>21</v>
      </c>
      <c r="E983" s="2">
        <v>44212.0</v>
      </c>
      <c r="F983" s="3"/>
      <c r="G983" s="5">
        <v>3500.0</v>
      </c>
      <c r="H983" s="3" t="str">
        <f>IFNA(VLOOKUP(F983,Promocodes!A:E,4,0),"")</f>
        <v/>
      </c>
      <c r="I983" s="3"/>
      <c r="J983" s="5">
        <f t="shared" si="2"/>
        <v>3500</v>
      </c>
      <c r="K983" s="3" t="str">
        <f>IFNA(VLOOKUP(D983,Price!$A$2:$C$18,3,0),"")</f>
        <v>услуга</v>
      </c>
      <c r="L983" s="6">
        <f t="shared" si="3"/>
        <v>1</v>
      </c>
      <c r="M983" s="6" t="str">
        <f>IFNA(VLOOKUP(F983,Promocodes!A:B,2,0),"")</f>
        <v/>
      </c>
      <c r="N983" s="3" t="str">
        <f>IFNA(VLOOKUP(M983,Promocodes!G:H,2,0),"")</f>
        <v/>
      </c>
      <c r="O983" s="3" t="str">
        <f>IFNA(VLOOKUP(D983,Price!$E$2:$F$4,2,0),"")</f>
        <v/>
      </c>
      <c r="P983" s="7" t="str">
        <f t="shared" si="4"/>
        <v>без промо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ht="15.75" customHeight="1">
      <c r="A984" s="3">
        <v>434.0</v>
      </c>
      <c r="B984" s="1" t="s">
        <v>16</v>
      </c>
      <c r="C984" s="1" t="s">
        <v>17</v>
      </c>
      <c r="D984" s="1" t="s">
        <v>24</v>
      </c>
      <c r="E984" s="2">
        <v>44212.0</v>
      </c>
      <c r="F984" s="3"/>
      <c r="G984" s="5">
        <v>4500.0</v>
      </c>
      <c r="H984" s="3" t="str">
        <f>IFNA(VLOOKUP(F984,Promocodes!A:E,4,0),"")</f>
        <v/>
      </c>
      <c r="I984" s="3"/>
      <c r="J984" s="5">
        <f t="shared" si="2"/>
        <v>4500</v>
      </c>
      <c r="K984" s="3" t="str">
        <f>IFNA(VLOOKUP(D984,Price!$A$2:$C$18,3,0),"")</f>
        <v>услуга</v>
      </c>
      <c r="L984" s="6">
        <f t="shared" si="3"/>
        <v>1</v>
      </c>
      <c r="M984" s="6" t="str">
        <f>IFNA(VLOOKUP(F984,Promocodes!A:B,2,0),"")</f>
        <v/>
      </c>
      <c r="N984" s="3" t="str">
        <f>IFNA(VLOOKUP(M984,Promocodes!G:H,2,0),"")</f>
        <v/>
      </c>
      <c r="O984" s="3" t="str">
        <f>IFNA(VLOOKUP(D984,Price!$E$2:$F$4,2,0),"")</f>
        <v/>
      </c>
      <c r="P984" s="7" t="str">
        <f t="shared" si="4"/>
        <v>без промо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ht="15.75" customHeight="1">
      <c r="A985" s="3">
        <v>435.0</v>
      </c>
      <c r="B985" s="1" t="s">
        <v>16</v>
      </c>
      <c r="C985" s="1" t="s">
        <v>17</v>
      </c>
      <c r="D985" s="1" t="s">
        <v>21</v>
      </c>
      <c r="E985" s="2">
        <v>44212.0</v>
      </c>
      <c r="F985" s="3"/>
      <c r="G985" s="5">
        <v>3500.0</v>
      </c>
      <c r="H985" s="3" t="str">
        <f>IFNA(VLOOKUP(F985,Promocodes!A:E,4,0),"")</f>
        <v/>
      </c>
      <c r="I985" s="3"/>
      <c r="J985" s="5">
        <f t="shared" si="2"/>
        <v>3500</v>
      </c>
      <c r="K985" s="3" t="str">
        <f>IFNA(VLOOKUP(D985,Price!$A$2:$C$18,3,0),"")</f>
        <v>услуга</v>
      </c>
      <c r="L985" s="6">
        <f t="shared" si="3"/>
        <v>1</v>
      </c>
      <c r="M985" s="6" t="str">
        <f>IFNA(VLOOKUP(F985,Promocodes!A:B,2,0),"")</f>
        <v/>
      </c>
      <c r="N985" s="3" t="str">
        <f>IFNA(VLOOKUP(M985,Promocodes!G:H,2,0),"")</f>
        <v/>
      </c>
      <c r="O985" s="3" t="str">
        <f>IFNA(VLOOKUP(D985,Price!$E$2:$F$4,2,0),"")</f>
        <v/>
      </c>
      <c r="P985" s="7" t="str">
        <f t="shared" si="4"/>
        <v>без промо</v>
      </c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ht="15.75" customHeight="1">
      <c r="A986" s="3">
        <v>436.0</v>
      </c>
      <c r="B986" s="1" t="s">
        <v>16</v>
      </c>
      <c r="C986" s="1" t="s">
        <v>17</v>
      </c>
      <c r="D986" s="1" t="s">
        <v>21</v>
      </c>
      <c r="E986" s="2">
        <v>44212.0</v>
      </c>
      <c r="F986" s="3"/>
      <c r="G986" s="5">
        <v>3500.0</v>
      </c>
      <c r="H986" s="3" t="str">
        <f>IFNA(VLOOKUP(F986,Promocodes!A:E,4,0),"")</f>
        <v/>
      </c>
      <c r="I986" s="3"/>
      <c r="J986" s="5">
        <f t="shared" si="2"/>
        <v>3500</v>
      </c>
      <c r="K986" s="3" t="str">
        <f>IFNA(VLOOKUP(D986,Price!$A$2:$C$18,3,0),"")</f>
        <v>услуга</v>
      </c>
      <c r="L986" s="6">
        <f t="shared" si="3"/>
        <v>1</v>
      </c>
      <c r="M986" s="6" t="str">
        <f>IFNA(VLOOKUP(F986,Promocodes!A:B,2,0),"")</f>
        <v/>
      </c>
      <c r="N986" s="3" t="str">
        <f>IFNA(VLOOKUP(M986,Promocodes!G:H,2,0),"")</f>
        <v/>
      </c>
      <c r="O986" s="3" t="str">
        <f>IFNA(VLOOKUP(D986,Price!$E$2:$F$4,2,0),"")</f>
        <v/>
      </c>
      <c r="P986" s="7" t="str">
        <f t="shared" si="4"/>
        <v>без промо</v>
      </c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ht="15.75" customHeight="1">
      <c r="A987" s="3">
        <v>437.0</v>
      </c>
      <c r="B987" s="1" t="s">
        <v>139</v>
      </c>
      <c r="C987" s="1" t="s">
        <v>17</v>
      </c>
      <c r="D987" s="1" t="s">
        <v>141</v>
      </c>
      <c r="E987" s="2">
        <v>44212.0</v>
      </c>
      <c r="F987" s="3"/>
      <c r="G987" s="5">
        <v>300.0</v>
      </c>
      <c r="H987" s="3" t="str">
        <f>IFNA(VLOOKUP(F987,Promocodes!A:E,4,0),"")</f>
        <v/>
      </c>
      <c r="I987" s="3"/>
      <c r="J987" s="5">
        <f t="shared" si="2"/>
        <v>300</v>
      </c>
      <c r="K987" s="3" t="str">
        <f>IFNA(VLOOKUP(D987,Price!$A$2:$C$18,3,0),"")</f>
        <v/>
      </c>
      <c r="L987" s="6">
        <f t="shared" si="3"/>
        <v>1</v>
      </c>
      <c r="M987" s="6" t="str">
        <f>IFNA(VLOOKUP(F987,Promocodes!A:B,2,0),"")</f>
        <v/>
      </c>
      <c r="N987" s="3" t="str">
        <f>IFNA(VLOOKUP(M987,Promocodes!G:H,2,0),"")</f>
        <v/>
      </c>
      <c r="O987" s="3" t="str">
        <f>IFNA(VLOOKUP(D987,Price!$E$2:$F$4,2,0),"")</f>
        <v/>
      </c>
      <c r="P987" s="7" t="str">
        <f t="shared" si="4"/>
        <v/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ht="15.75" customHeight="1">
      <c r="A988" s="3">
        <v>438.0</v>
      </c>
      <c r="B988" s="1" t="s">
        <v>16</v>
      </c>
      <c r="C988" s="1" t="s">
        <v>17</v>
      </c>
      <c r="D988" s="1" t="s">
        <v>21</v>
      </c>
      <c r="E988" s="2">
        <v>44212.0</v>
      </c>
      <c r="F988" s="3"/>
      <c r="G988" s="5">
        <v>3500.0</v>
      </c>
      <c r="H988" s="3" t="str">
        <f>IFNA(VLOOKUP(F988,Promocodes!A:E,4,0),"")</f>
        <v/>
      </c>
      <c r="I988" s="3"/>
      <c r="J988" s="5">
        <f t="shared" si="2"/>
        <v>3500</v>
      </c>
      <c r="K988" s="3" t="str">
        <f>IFNA(VLOOKUP(D988,Price!$A$2:$C$18,3,0),"")</f>
        <v>услуга</v>
      </c>
      <c r="L988" s="6">
        <f t="shared" si="3"/>
        <v>1</v>
      </c>
      <c r="M988" s="6" t="str">
        <f>IFNA(VLOOKUP(F988,Promocodes!A:B,2,0),"")</f>
        <v/>
      </c>
      <c r="N988" s="3" t="str">
        <f>IFNA(VLOOKUP(M988,Promocodes!G:H,2,0),"")</f>
        <v/>
      </c>
      <c r="O988" s="3" t="str">
        <f>IFNA(VLOOKUP(D988,Price!$E$2:$F$4,2,0),"")</f>
        <v/>
      </c>
      <c r="P988" s="7" t="str">
        <f t="shared" si="4"/>
        <v>без промо</v>
      </c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ht="15.75" customHeight="1">
      <c r="A989" s="3">
        <v>440.0</v>
      </c>
      <c r="B989" s="1" t="s">
        <v>16</v>
      </c>
      <c r="C989" s="1" t="s">
        <v>17</v>
      </c>
      <c r="D989" s="1" t="s">
        <v>21</v>
      </c>
      <c r="E989" s="2">
        <v>44212.0</v>
      </c>
      <c r="F989" s="3"/>
      <c r="G989" s="5">
        <v>3500.0</v>
      </c>
      <c r="H989" s="3" t="str">
        <f>IFNA(VLOOKUP(F989,Promocodes!A:E,4,0),"")</f>
        <v/>
      </c>
      <c r="I989" s="3"/>
      <c r="J989" s="5">
        <f t="shared" si="2"/>
        <v>3500</v>
      </c>
      <c r="K989" s="3" t="str">
        <f>IFNA(VLOOKUP(D989,Price!$A$2:$C$18,3,0),"")</f>
        <v>услуга</v>
      </c>
      <c r="L989" s="6">
        <f t="shared" si="3"/>
        <v>1</v>
      </c>
      <c r="M989" s="6" t="str">
        <f>IFNA(VLOOKUP(F989,Promocodes!A:B,2,0),"")</f>
        <v/>
      </c>
      <c r="N989" s="3" t="str">
        <f>IFNA(VLOOKUP(M989,Promocodes!G:H,2,0),"")</f>
        <v/>
      </c>
      <c r="O989" s="3" t="str">
        <f>IFNA(VLOOKUP(D989,Price!$E$2:$F$4,2,0),"")</f>
        <v/>
      </c>
      <c r="P989" s="7" t="str">
        <f t="shared" si="4"/>
        <v>без промо</v>
      </c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ht="15.75" customHeight="1">
      <c r="A990" s="3">
        <v>441.0</v>
      </c>
      <c r="B990" s="1" t="s">
        <v>16</v>
      </c>
      <c r="C990" s="1" t="s">
        <v>17</v>
      </c>
      <c r="D990" s="1" t="s">
        <v>25</v>
      </c>
      <c r="E990" s="2">
        <v>44212.0</v>
      </c>
      <c r="F990" s="3"/>
      <c r="G990" s="5">
        <v>300.0</v>
      </c>
      <c r="H990" s="3" t="str">
        <f>IFNA(VLOOKUP(F990,Promocodes!A:E,4,0),"")</f>
        <v/>
      </c>
      <c r="I990" s="3"/>
      <c r="J990" s="5">
        <f t="shared" si="2"/>
        <v>300</v>
      </c>
      <c r="K990" s="3" t="str">
        <f>IFNA(VLOOKUP(D990,Price!$A$2:$C$18,3,0),"")</f>
        <v>товар</v>
      </c>
      <c r="L990" s="6">
        <f t="shared" si="3"/>
        <v>1</v>
      </c>
      <c r="M990" s="6" t="str">
        <f>IFNA(VLOOKUP(F990,Promocodes!A:B,2,0),"")</f>
        <v/>
      </c>
      <c r="N990" s="3" t="str">
        <f>IFNA(VLOOKUP(M990,Promocodes!G:H,2,0),"")</f>
        <v/>
      </c>
      <c r="O990" s="3">
        <f>IFNA(VLOOKUP(D990,Price!$E$2:$F$4,2,0),"")</f>
        <v>150</v>
      </c>
      <c r="P990" s="7" t="str">
        <f t="shared" si="4"/>
        <v>без промо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ht="15.75" customHeight="1">
      <c r="A991" s="3">
        <v>442.0</v>
      </c>
      <c r="B991" s="1" t="s">
        <v>16</v>
      </c>
      <c r="C991" s="1" t="s">
        <v>17</v>
      </c>
      <c r="D991" s="1" t="s">
        <v>23</v>
      </c>
      <c r="E991" s="2">
        <v>44212.0</v>
      </c>
      <c r="F991" s="3"/>
      <c r="G991" s="5">
        <v>5500.0</v>
      </c>
      <c r="H991" s="3" t="str">
        <f>IFNA(VLOOKUP(F991,Promocodes!A:E,4,0),"")</f>
        <v/>
      </c>
      <c r="I991" s="3"/>
      <c r="J991" s="5">
        <f t="shared" si="2"/>
        <v>5500</v>
      </c>
      <c r="K991" s="3" t="str">
        <f>IFNA(VLOOKUP(D991,Price!$A$2:$C$18,3,0),"")</f>
        <v>услуга</v>
      </c>
      <c r="L991" s="6">
        <f t="shared" si="3"/>
        <v>1</v>
      </c>
      <c r="M991" s="6" t="str">
        <f>IFNA(VLOOKUP(F991,Promocodes!A:B,2,0),"")</f>
        <v/>
      </c>
      <c r="N991" s="3" t="str">
        <f>IFNA(VLOOKUP(M991,Promocodes!G:H,2,0),"")</f>
        <v/>
      </c>
      <c r="O991" s="3" t="str">
        <f>IFNA(VLOOKUP(D991,Price!$E$2:$F$4,2,0),"")</f>
        <v/>
      </c>
      <c r="P991" s="7" t="str">
        <f t="shared" si="4"/>
        <v>без промо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ht="15.75" customHeight="1">
      <c r="A992" s="3">
        <v>443.0</v>
      </c>
      <c r="B992" s="1" t="s">
        <v>16</v>
      </c>
      <c r="C992" s="1" t="s">
        <v>17</v>
      </c>
      <c r="D992" s="1" t="s">
        <v>23</v>
      </c>
      <c r="E992" s="2">
        <v>44212.0</v>
      </c>
      <c r="F992" s="3"/>
      <c r="G992" s="5">
        <v>5500.0</v>
      </c>
      <c r="H992" s="3" t="str">
        <f>IFNA(VLOOKUP(F992,Promocodes!A:E,4,0),"")</f>
        <v/>
      </c>
      <c r="I992" s="3"/>
      <c r="J992" s="5">
        <f t="shared" si="2"/>
        <v>5500</v>
      </c>
      <c r="K992" s="3" t="str">
        <f>IFNA(VLOOKUP(D992,Price!$A$2:$C$18,3,0),"")</f>
        <v>услуга</v>
      </c>
      <c r="L992" s="6">
        <f t="shared" si="3"/>
        <v>1</v>
      </c>
      <c r="M992" s="6" t="str">
        <f>IFNA(VLOOKUP(F992,Promocodes!A:B,2,0),"")</f>
        <v/>
      </c>
      <c r="N992" s="3" t="str">
        <f>IFNA(VLOOKUP(M992,Promocodes!G:H,2,0),"")</f>
        <v/>
      </c>
      <c r="O992" s="3" t="str">
        <f>IFNA(VLOOKUP(D992,Price!$E$2:$F$4,2,0),"")</f>
        <v/>
      </c>
      <c r="P992" s="7" t="str">
        <f t="shared" si="4"/>
        <v>без промо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ht="15.75" customHeight="1">
      <c r="A993" s="3">
        <v>444.0</v>
      </c>
      <c r="B993" s="1" t="s">
        <v>139</v>
      </c>
      <c r="C993" s="1" t="s">
        <v>17</v>
      </c>
      <c r="D993" s="1" t="s">
        <v>142</v>
      </c>
      <c r="E993" s="2">
        <v>44212.0</v>
      </c>
      <c r="F993" s="3"/>
      <c r="G993" s="5">
        <v>1000.0</v>
      </c>
      <c r="H993" s="3" t="str">
        <f>IFNA(VLOOKUP(F993,Promocodes!A:E,4,0),"")</f>
        <v/>
      </c>
      <c r="I993" s="3"/>
      <c r="J993" s="5">
        <f t="shared" si="2"/>
        <v>1000</v>
      </c>
      <c r="K993" s="3" t="str">
        <f>IFNA(VLOOKUP(D993,Price!$A$2:$C$18,3,0),"")</f>
        <v/>
      </c>
      <c r="L993" s="6">
        <f t="shared" si="3"/>
        <v>1</v>
      </c>
      <c r="M993" s="6" t="str">
        <f>IFNA(VLOOKUP(F993,Promocodes!A:B,2,0),"")</f>
        <v/>
      </c>
      <c r="N993" s="3" t="str">
        <f>IFNA(VLOOKUP(M993,Promocodes!G:H,2,0),"")</f>
        <v/>
      </c>
      <c r="O993" s="3" t="str">
        <f>IFNA(VLOOKUP(D993,Price!$E$2:$F$4,2,0),"")</f>
        <v/>
      </c>
      <c r="P993" s="7" t="str">
        <f t="shared" si="4"/>
        <v/>
      </c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ht="15.75" customHeight="1">
      <c r="A994" s="3">
        <v>445.0</v>
      </c>
      <c r="B994" s="1" t="s">
        <v>16</v>
      </c>
      <c r="C994" s="1" t="s">
        <v>17</v>
      </c>
      <c r="D994" s="1" t="s">
        <v>21</v>
      </c>
      <c r="E994" s="2">
        <v>44212.0</v>
      </c>
      <c r="F994" s="3"/>
      <c r="G994" s="5">
        <v>3500.0</v>
      </c>
      <c r="H994" s="3" t="str">
        <f>IFNA(VLOOKUP(F994,Promocodes!A:E,4,0),"")</f>
        <v/>
      </c>
      <c r="I994" s="3"/>
      <c r="J994" s="5">
        <f t="shared" si="2"/>
        <v>3500</v>
      </c>
      <c r="K994" s="3" t="str">
        <f>IFNA(VLOOKUP(D994,Price!$A$2:$C$18,3,0),"")</f>
        <v>услуга</v>
      </c>
      <c r="L994" s="6">
        <f t="shared" si="3"/>
        <v>1</v>
      </c>
      <c r="M994" s="6" t="str">
        <f>IFNA(VLOOKUP(F994,Promocodes!A:B,2,0),"")</f>
        <v/>
      </c>
      <c r="N994" s="3" t="str">
        <f>IFNA(VLOOKUP(M994,Promocodes!G:H,2,0),"")</f>
        <v/>
      </c>
      <c r="O994" s="3" t="str">
        <f>IFNA(VLOOKUP(D994,Price!$E$2:$F$4,2,0),"")</f>
        <v/>
      </c>
      <c r="P994" s="7" t="str">
        <f t="shared" si="4"/>
        <v>без промо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ht="15.75" customHeight="1">
      <c r="A995" s="3">
        <v>446.0</v>
      </c>
      <c r="B995" s="1" t="s">
        <v>16</v>
      </c>
      <c r="C995" s="1" t="s">
        <v>17</v>
      </c>
      <c r="D995" s="1" t="s">
        <v>25</v>
      </c>
      <c r="E995" s="2">
        <v>44212.0</v>
      </c>
      <c r="F995" s="3"/>
      <c r="G995" s="5">
        <v>300.0</v>
      </c>
      <c r="H995" s="3" t="str">
        <f>IFNA(VLOOKUP(F995,Promocodes!A:E,4,0),"")</f>
        <v/>
      </c>
      <c r="I995" s="3"/>
      <c r="J995" s="5">
        <f t="shared" si="2"/>
        <v>300</v>
      </c>
      <c r="K995" s="3" t="str">
        <f>IFNA(VLOOKUP(D995,Price!$A$2:$C$18,3,0),"")</f>
        <v>товар</v>
      </c>
      <c r="L995" s="6">
        <f t="shared" si="3"/>
        <v>1</v>
      </c>
      <c r="M995" s="6" t="str">
        <f>IFNA(VLOOKUP(F995,Promocodes!A:B,2,0),"")</f>
        <v/>
      </c>
      <c r="N995" s="3" t="str">
        <f>IFNA(VLOOKUP(M995,Promocodes!G:H,2,0),"")</f>
        <v/>
      </c>
      <c r="O995" s="3">
        <f>IFNA(VLOOKUP(D995,Price!$E$2:$F$4,2,0),"")</f>
        <v>150</v>
      </c>
      <c r="P995" s="7" t="str">
        <f t="shared" si="4"/>
        <v>без промо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ht="15.75" customHeight="1">
      <c r="A996" s="3">
        <v>447.0</v>
      </c>
      <c r="B996" s="1" t="s">
        <v>139</v>
      </c>
      <c r="C996" s="1" t="s">
        <v>17</v>
      </c>
      <c r="D996" s="1" t="s">
        <v>142</v>
      </c>
      <c r="E996" s="2">
        <v>44212.0</v>
      </c>
      <c r="F996" s="3"/>
      <c r="G996" s="5">
        <v>1000.0</v>
      </c>
      <c r="H996" s="3" t="str">
        <f>IFNA(VLOOKUP(F996,Promocodes!A:E,4,0),"")</f>
        <v/>
      </c>
      <c r="I996" s="3"/>
      <c r="J996" s="5">
        <f t="shared" si="2"/>
        <v>1000</v>
      </c>
      <c r="K996" s="3" t="str">
        <f>IFNA(VLOOKUP(D996,Price!$A$2:$C$18,3,0),"")</f>
        <v/>
      </c>
      <c r="L996" s="6">
        <f t="shared" si="3"/>
        <v>1</v>
      </c>
      <c r="M996" s="6" t="str">
        <f>IFNA(VLOOKUP(F996,Promocodes!A:B,2,0),"")</f>
        <v/>
      </c>
      <c r="N996" s="3" t="str">
        <f>IFNA(VLOOKUP(M996,Promocodes!G:H,2,0),"")</f>
        <v/>
      </c>
      <c r="O996" s="3" t="str">
        <f>IFNA(VLOOKUP(D996,Price!$E$2:$F$4,2,0),"")</f>
        <v/>
      </c>
      <c r="P996" s="7" t="str">
        <f t="shared" si="4"/>
        <v/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ht="15.75" customHeight="1">
      <c r="A997" s="3">
        <v>450.0</v>
      </c>
      <c r="B997" s="1" t="s">
        <v>16</v>
      </c>
      <c r="C997" s="1" t="s">
        <v>17</v>
      </c>
      <c r="D997" s="1" t="s">
        <v>24</v>
      </c>
      <c r="E997" s="2">
        <v>44213.0</v>
      </c>
      <c r="F997" s="3"/>
      <c r="G997" s="5">
        <v>4500.0</v>
      </c>
      <c r="H997" s="3" t="str">
        <f>IFNA(VLOOKUP(F997,Promocodes!A:E,4,0),"")</f>
        <v/>
      </c>
      <c r="I997" s="3"/>
      <c r="J997" s="5">
        <f t="shared" si="2"/>
        <v>4500</v>
      </c>
      <c r="K997" s="3" t="str">
        <f>IFNA(VLOOKUP(D997,Price!$A$2:$C$18,3,0),"")</f>
        <v>услуга</v>
      </c>
      <c r="L997" s="6">
        <f t="shared" si="3"/>
        <v>1</v>
      </c>
      <c r="M997" s="6" t="str">
        <f>IFNA(VLOOKUP(F997,Promocodes!A:B,2,0),"")</f>
        <v/>
      </c>
      <c r="N997" s="3" t="str">
        <f>IFNA(VLOOKUP(M997,Promocodes!G:H,2,0),"")</f>
        <v/>
      </c>
      <c r="O997" s="3" t="str">
        <f>IFNA(VLOOKUP(D997,Price!$E$2:$F$4,2,0),"")</f>
        <v/>
      </c>
      <c r="P997" s="7" t="str">
        <f t="shared" si="4"/>
        <v>без промо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ht="15.75" customHeight="1">
      <c r="A998" s="3">
        <v>451.0</v>
      </c>
      <c r="B998" s="1" t="s">
        <v>16</v>
      </c>
      <c r="C998" s="1" t="s">
        <v>17</v>
      </c>
      <c r="D998" s="1" t="s">
        <v>23</v>
      </c>
      <c r="E998" s="2">
        <v>44213.0</v>
      </c>
      <c r="F998" s="3"/>
      <c r="G998" s="5">
        <v>5500.0</v>
      </c>
      <c r="H998" s="3" t="str">
        <f>IFNA(VLOOKUP(F998,Promocodes!A:E,4,0),"")</f>
        <v/>
      </c>
      <c r="I998" s="3"/>
      <c r="J998" s="5">
        <f t="shared" si="2"/>
        <v>5500</v>
      </c>
      <c r="K998" s="3" t="str">
        <f>IFNA(VLOOKUP(D998,Price!$A$2:$C$18,3,0),"")</f>
        <v>услуга</v>
      </c>
      <c r="L998" s="6">
        <f t="shared" si="3"/>
        <v>1</v>
      </c>
      <c r="M998" s="6" t="str">
        <f>IFNA(VLOOKUP(F998,Promocodes!A:B,2,0),"")</f>
        <v/>
      </c>
      <c r="N998" s="3" t="str">
        <f>IFNA(VLOOKUP(M998,Promocodes!G:H,2,0),"")</f>
        <v/>
      </c>
      <c r="O998" s="3" t="str">
        <f>IFNA(VLOOKUP(D998,Price!$E$2:$F$4,2,0),"")</f>
        <v/>
      </c>
      <c r="P998" s="7" t="str">
        <f t="shared" si="4"/>
        <v>без промо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ht="15.75" customHeight="1">
      <c r="A999" s="3">
        <v>453.0</v>
      </c>
      <c r="B999" s="1" t="s">
        <v>16</v>
      </c>
      <c r="C999" s="1" t="s">
        <v>17</v>
      </c>
      <c r="D999" s="1" t="s">
        <v>21</v>
      </c>
      <c r="E999" s="2">
        <v>44213.0</v>
      </c>
      <c r="F999" s="3"/>
      <c r="G999" s="5">
        <v>3500.0</v>
      </c>
      <c r="H999" s="3" t="str">
        <f>IFNA(VLOOKUP(F999,Promocodes!A:E,4,0),"")</f>
        <v/>
      </c>
      <c r="I999" s="3"/>
      <c r="J999" s="5">
        <f t="shared" si="2"/>
        <v>3500</v>
      </c>
      <c r="K999" s="3" t="str">
        <f>IFNA(VLOOKUP(D999,Price!$A$2:$C$18,3,0),"")</f>
        <v>услуга</v>
      </c>
      <c r="L999" s="6">
        <f t="shared" si="3"/>
        <v>1</v>
      </c>
      <c r="M999" s="6" t="str">
        <f>IFNA(VLOOKUP(F999,Promocodes!A:B,2,0),"")</f>
        <v/>
      </c>
      <c r="N999" s="3" t="str">
        <f>IFNA(VLOOKUP(M999,Promocodes!G:H,2,0),"")</f>
        <v/>
      </c>
      <c r="O999" s="3" t="str">
        <f>IFNA(VLOOKUP(D999,Price!$E$2:$F$4,2,0),"")</f>
        <v/>
      </c>
      <c r="P999" s="7" t="str">
        <f t="shared" si="4"/>
        <v>без промо</v>
      </c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ht="15.75" customHeight="1">
      <c r="A1000" s="3">
        <v>454.0</v>
      </c>
      <c r="B1000" s="1" t="s">
        <v>16</v>
      </c>
      <c r="C1000" s="1" t="s">
        <v>17</v>
      </c>
      <c r="D1000" s="1" t="s">
        <v>23</v>
      </c>
      <c r="E1000" s="2">
        <v>44213.0</v>
      </c>
      <c r="F1000" s="3"/>
      <c r="G1000" s="5">
        <v>5500.0</v>
      </c>
      <c r="H1000" s="3" t="str">
        <f>IFNA(VLOOKUP(F1000,Promocodes!A:E,4,0),"")</f>
        <v/>
      </c>
      <c r="I1000" s="3"/>
      <c r="J1000" s="5">
        <f t="shared" si="2"/>
        <v>5500</v>
      </c>
      <c r="K1000" s="3" t="str">
        <f>IFNA(VLOOKUP(D1000,Price!$A$2:$C$18,3,0),"")</f>
        <v>услуга</v>
      </c>
      <c r="L1000" s="6">
        <f t="shared" si="3"/>
        <v>1</v>
      </c>
      <c r="M1000" s="6" t="str">
        <f>IFNA(VLOOKUP(F1000,Promocodes!A:B,2,0),"")</f>
        <v/>
      </c>
      <c r="N1000" s="3" t="str">
        <f>IFNA(VLOOKUP(M1000,Promocodes!G:H,2,0),"")</f>
        <v/>
      </c>
      <c r="O1000" s="3" t="str">
        <f>IFNA(VLOOKUP(D1000,Price!$E$2:$F$4,2,0),"")</f>
        <v/>
      </c>
      <c r="P1000" s="7" t="str">
        <f t="shared" si="4"/>
        <v>без промо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ht="15.75" customHeight="1">
      <c r="A1001" s="3">
        <v>455.0</v>
      </c>
      <c r="B1001" s="1" t="s">
        <v>139</v>
      </c>
      <c r="C1001" s="1" t="s">
        <v>17</v>
      </c>
      <c r="D1001" s="1" t="s">
        <v>143</v>
      </c>
      <c r="E1001" s="2">
        <v>44213.0</v>
      </c>
      <c r="F1001" s="3"/>
      <c r="G1001" s="5">
        <v>500.0</v>
      </c>
      <c r="H1001" s="3" t="str">
        <f>IFNA(VLOOKUP(F1001,Promocodes!A:E,4,0),"")</f>
        <v/>
      </c>
      <c r="I1001" s="3"/>
      <c r="J1001" s="5">
        <f t="shared" si="2"/>
        <v>500</v>
      </c>
      <c r="K1001" s="3" t="str">
        <f>IFNA(VLOOKUP(D1001,Price!$A$2:$C$18,3,0),"")</f>
        <v/>
      </c>
      <c r="L1001" s="6">
        <f t="shared" si="3"/>
        <v>1</v>
      </c>
      <c r="M1001" s="6" t="str">
        <f>IFNA(VLOOKUP(F1001,Promocodes!A:B,2,0),"")</f>
        <v/>
      </c>
      <c r="N1001" s="3" t="str">
        <f>IFNA(VLOOKUP(M1001,Promocodes!G:H,2,0),"")</f>
        <v/>
      </c>
      <c r="O1001" s="3" t="str">
        <f>IFNA(VLOOKUP(D1001,Price!$E$2:$F$4,2,0),"")</f>
        <v/>
      </c>
      <c r="P1001" s="7" t="str">
        <f t="shared" si="4"/>
        <v/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ht="15.75" customHeight="1">
      <c r="A1002" s="3">
        <v>456.0</v>
      </c>
      <c r="B1002" s="1" t="s">
        <v>16</v>
      </c>
      <c r="C1002" s="1" t="s">
        <v>17</v>
      </c>
      <c r="D1002" s="1" t="s">
        <v>18</v>
      </c>
      <c r="E1002" s="2">
        <v>44213.0</v>
      </c>
      <c r="F1002" s="3"/>
      <c r="G1002" s="5">
        <v>1000.0</v>
      </c>
      <c r="H1002" s="3" t="str">
        <f>IFNA(VLOOKUP(F1002,Promocodes!A:E,4,0),"")</f>
        <v/>
      </c>
      <c r="I1002" s="3"/>
      <c r="J1002" s="5">
        <f t="shared" si="2"/>
        <v>1000</v>
      </c>
      <c r="K1002" s="3" t="str">
        <f>IFNA(VLOOKUP(D1002,Price!$A$2:$C$18,3,0),"")</f>
        <v>товар</v>
      </c>
      <c r="L1002" s="6">
        <f t="shared" si="3"/>
        <v>1</v>
      </c>
      <c r="M1002" s="6" t="str">
        <f>IFNA(VLOOKUP(F1002,Promocodes!A:B,2,0),"")</f>
        <v/>
      </c>
      <c r="N1002" s="3" t="str">
        <f>IFNA(VLOOKUP(M1002,Promocodes!G:H,2,0),"")</f>
        <v/>
      </c>
      <c r="O1002" s="3">
        <f>IFNA(VLOOKUP(D1002,Price!$E$2:$F$4,2,0),"")</f>
        <v>500</v>
      </c>
      <c r="P1002" s="7" t="str">
        <f t="shared" si="4"/>
        <v>без промо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ht="15.75" customHeight="1">
      <c r="A1003" s="3">
        <v>457.0</v>
      </c>
      <c r="B1003" s="1" t="s">
        <v>16</v>
      </c>
      <c r="C1003" s="1" t="s">
        <v>17</v>
      </c>
      <c r="D1003" s="1" t="s">
        <v>18</v>
      </c>
      <c r="E1003" s="2">
        <v>44213.0</v>
      </c>
      <c r="F1003" s="3"/>
      <c r="G1003" s="5">
        <v>1000.0</v>
      </c>
      <c r="H1003" s="3" t="str">
        <f>IFNA(VLOOKUP(F1003,Promocodes!A:E,4,0),"")</f>
        <v/>
      </c>
      <c r="I1003" s="3"/>
      <c r="J1003" s="5">
        <f t="shared" si="2"/>
        <v>1000</v>
      </c>
      <c r="K1003" s="3" t="str">
        <f>IFNA(VLOOKUP(D1003,Price!$A$2:$C$18,3,0),"")</f>
        <v>товар</v>
      </c>
      <c r="L1003" s="6">
        <f t="shared" si="3"/>
        <v>1</v>
      </c>
      <c r="M1003" s="6" t="str">
        <f>IFNA(VLOOKUP(F1003,Promocodes!A:B,2,0),"")</f>
        <v/>
      </c>
      <c r="N1003" s="3" t="str">
        <f>IFNA(VLOOKUP(M1003,Promocodes!G:H,2,0),"")</f>
        <v/>
      </c>
      <c r="O1003" s="3">
        <f>IFNA(VLOOKUP(D1003,Price!$E$2:$F$4,2,0),"")</f>
        <v>500</v>
      </c>
      <c r="P1003" s="7" t="str">
        <f t="shared" si="4"/>
        <v>без промо</v>
      </c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ht="15.75" customHeight="1">
      <c r="A1004" s="3">
        <v>458.0</v>
      </c>
      <c r="B1004" s="1" t="s">
        <v>16</v>
      </c>
      <c r="C1004" s="1" t="s">
        <v>17</v>
      </c>
      <c r="D1004" s="1" t="s">
        <v>21</v>
      </c>
      <c r="E1004" s="2">
        <v>44213.0</v>
      </c>
      <c r="F1004" s="3"/>
      <c r="G1004" s="5">
        <v>3500.0</v>
      </c>
      <c r="H1004" s="3" t="str">
        <f>IFNA(VLOOKUP(F1004,Promocodes!A:E,4,0),"")</f>
        <v/>
      </c>
      <c r="I1004" s="3"/>
      <c r="J1004" s="5">
        <f t="shared" si="2"/>
        <v>3500</v>
      </c>
      <c r="K1004" s="3" t="str">
        <f>IFNA(VLOOKUP(D1004,Price!$A$2:$C$18,3,0),"")</f>
        <v>услуга</v>
      </c>
      <c r="L1004" s="6">
        <f t="shared" si="3"/>
        <v>1</v>
      </c>
      <c r="M1004" s="6" t="str">
        <f>IFNA(VLOOKUP(F1004,Promocodes!A:B,2,0),"")</f>
        <v/>
      </c>
      <c r="N1004" s="3" t="str">
        <f>IFNA(VLOOKUP(M1004,Promocodes!G:H,2,0),"")</f>
        <v/>
      </c>
      <c r="O1004" s="3" t="str">
        <f>IFNA(VLOOKUP(D1004,Price!$E$2:$F$4,2,0),"")</f>
        <v/>
      </c>
      <c r="P1004" s="7" t="str">
        <f t="shared" si="4"/>
        <v>без промо</v>
      </c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ht="15.75" customHeight="1">
      <c r="A1005" s="3">
        <v>459.0</v>
      </c>
      <c r="B1005" s="1" t="s">
        <v>16</v>
      </c>
      <c r="C1005" s="1" t="s">
        <v>22</v>
      </c>
      <c r="D1005" s="1" t="s">
        <v>20</v>
      </c>
      <c r="E1005" s="2">
        <v>44213.0</v>
      </c>
      <c r="F1005" s="3"/>
      <c r="G1005" s="5">
        <v>500.0</v>
      </c>
      <c r="H1005" s="3" t="str">
        <f>IFNA(VLOOKUP(F1005,Promocodes!A:E,4,0),"")</f>
        <v/>
      </c>
      <c r="I1005" s="3"/>
      <c r="J1005" s="5">
        <f t="shared" si="2"/>
        <v>500</v>
      </c>
      <c r="K1005" s="3" t="str">
        <f>IFNA(VLOOKUP(D1005,Price!$A$2:$C$18,3,0),"")</f>
        <v>товар</v>
      </c>
      <c r="L1005" s="6">
        <f t="shared" si="3"/>
        <v>1</v>
      </c>
      <c r="M1005" s="6" t="str">
        <f>IFNA(VLOOKUP(F1005,Promocodes!A:B,2,0),"")</f>
        <v/>
      </c>
      <c r="N1005" s="3" t="str">
        <f>IFNA(VLOOKUP(M1005,Promocodes!G:H,2,0),"")</f>
        <v/>
      </c>
      <c r="O1005" s="3">
        <f>IFNA(VLOOKUP(D1005,Price!$E$2:$F$4,2,0),"")</f>
        <v>250</v>
      </c>
      <c r="P1005" s="7" t="str">
        <f t="shared" si="4"/>
        <v>без промо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ht="15.75" customHeight="1">
      <c r="A1006" s="3">
        <v>460.0</v>
      </c>
      <c r="B1006" s="1" t="s">
        <v>16</v>
      </c>
      <c r="C1006" s="1" t="s">
        <v>17</v>
      </c>
      <c r="D1006" s="1" t="s">
        <v>21</v>
      </c>
      <c r="E1006" s="2">
        <v>44213.0</v>
      </c>
      <c r="F1006" s="3"/>
      <c r="G1006" s="5">
        <v>3500.0</v>
      </c>
      <c r="H1006" s="3" t="str">
        <f>IFNA(VLOOKUP(F1006,Promocodes!A:E,4,0),"")</f>
        <v/>
      </c>
      <c r="I1006" s="3"/>
      <c r="J1006" s="5">
        <f t="shared" si="2"/>
        <v>3500</v>
      </c>
      <c r="K1006" s="3" t="str">
        <f>IFNA(VLOOKUP(D1006,Price!$A$2:$C$18,3,0),"")</f>
        <v>услуга</v>
      </c>
      <c r="L1006" s="6">
        <f t="shared" si="3"/>
        <v>1</v>
      </c>
      <c r="M1006" s="6" t="str">
        <f>IFNA(VLOOKUP(F1006,Promocodes!A:B,2,0),"")</f>
        <v/>
      </c>
      <c r="N1006" s="3" t="str">
        <f>IFNA(VLOOKUP(M1006,Promocodes!G:H,2,0),"")</f>
        <v/>
      </c>
      <c r="O1006" s="3" t="str">
        <f>IFNA(VLOOKUP(D1006,Price!$E$2:$F$4,2,0),"")</f>
        <v/>
      </c>
      <c r="P1006" s="7" t="str">
        <f t="shared" si="4"/>
        <v>без промо</v>
      </c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ht="15.75" customHeight="1">
      <c r="A1007" s="3">
        <v>461.0</v>
      </c>
      <c r="B1007" s="1" t="s">
        <v>16</v>
      </c>
      <c r="C1007" s="1" t="s">
        <v>17</v>
      </c>
      <c r="D1007" s="1" t="s">
        <v>21</v>
      </c>
      <c r="E1007" s="2">
        <v>44213.0</v>
      </c>
      <c r="F1007" s="3"/>
      <c r="G1007" s="5">
        <f>VLOOKUP(D1007,Price!$A$2:$B$18,2,1)</f>
        <v>3500</v>
      </c>
      <c r="H1007" s="3" t="str">
        <f>IFNA(VLOOKUP(F1007,Promocodes!A:E,4,0),"")</f>
        <v/>
      </c>
      <c r="I1007" s="3"/>
      <c r="J1007" s="5">
        <f t="shared" si="2"/>
        <v>3500</v>
      </c>
      <c r="K1007" s="3" t="str">
        <f>IFNA(VLOOKUP(D1007,Price!$A$2:$C$18,3,0),"")</f>
        <v>услуга</v>
      </c>
      <c r="L1007" s="6">
        <f t="shared" si="3"/>
        <v>1</v>
      </c>
      <c r="M1007" s="6" t="str">
        <f>IFNA(VLOOKUP(F1007,Promocodes!A:B,2,0),"")</f>
        <v/>
      </c>
      <c r="N1007" s="3" t="str">
        <f>IFNA(VLOOKUP(M1007,Promocodes!G:H,2,0),"")</f>
        <v/>
      </c>
      <c r="O1007" s="3" t="str">
        <f>IFNA(VLOOKUP(D1007,Price!$E$2:$F$4,2,0),"")</f>
        <v/>
      </c>
      <c r="P1007" s="7" t="str">
        <f t="shared" si="4"/>
        <v>без промо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ht="15.75" customHeight="1">
      <c r="A1008" s="3">
        <v>462.0</v>
      </c>
      <c r="B1008" s="1" t="s">
        <v>139</v>
      </c>
      <c r="C1008" s="1" t="s">
        <v>17</v>
      </c>
      <c r="D1008" s="1" t="s">
        <v>143</v>
      </c>
      <c r="E1008" s="2">
        <v>44213.0</v>
      </c>
      <c r="F1008" s="3"/>
      <c r="G1008" s="5">
        <v>500.0</v>
      </c>
      <c r="H1008" s="3" t="str">
        <f>IFNA(VLOOKUP(F1008,Promocodes!A:E,4,0),"")</f>
        <v/>
      </c>
      <c r="I1008" s="3"/>
      <c r="J1008" s="5">
        <f t="shared" si="2"/>
        <v>500</v>
      </c>
      <c r="K1008" s="3" t="str">
        <f>IFNA(VLOOKUP(D1008,Price!$A$2:$C$18,3,0),"")</f>
        <v/>
      </c>
      <c r="L1008" s="6">
        <f t="shared" si="3"/>
        <v>1</v>
      </c>
      <c r="M1008" s="6" t="str">
        <f>IFNA(VLOOKUP(F1008,Promocodes!A:B,2,0),"")</f>
        <v/>
      </c>
      <c r="N1008" s="3" t="str">
        <f>IFNA(VLOOKUP(M1008,Promocodes!G:H,2,0),"")</f>
        <v/>
      </c>
      <c r="O1008" s="3" t="str">
        <f>IFNA(VLOOKUP(D1008,Price!$E$2:$F$4,2,0),"")</f>
        <v/>
      </c>
      <c r="P1008" s="7" t="str">
        <f t="shared" si="4"/>
        <v/>
      </c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ht="15.75" customHeight="1">
      <c r="A1009" s="3">
        <v>463.0</v>
      </c>
      <c r="B1009" s="1" t="s">
        <v>16</v>
      </c>
      <c r="C1009" s="1" t="s">
        <v>17</v>
      </c>
      <c r="D1009" s="1" t="s">
        <v>21</v>
      </c>
      <c r="E1009" s="2">
        <v>44213.0</v>
      </c>
      <c r="F1009" s="3"/>
      <c r="G1009" s="5">
        <f>VLOOKUP(D1009,Price!$A$2:$B$18,2,1)</f>
        <v>3500</v>
      </c>
      <c r="H1009" s="3" t="str">
        <f>IFNA(VLOOKUP(F1009,Promocodes!A:E,4,0),"")</f>
        <v/>
      </c>
      <c r="I1009" s="3"/>
      <c r="J1009" s="5">
        <f t="shared" si="2"/>
        <v>3500</v>
      </c>
      <c r="K1009" s="3" t="str">
        <f>IFNA(VLOOKUP(D1009,Price!$A$2:$C$18,3,0),"")</f>
        <v>услуга</v>
      </c>
      <c r="L1009" s="6">
        <f t="shared" si="3"/>
        <v>1</v>
      </c>
      <c r="M1009" s="6" t="str">
        <f>IFNA(VLOOKUP(F1009,Promocodes!A:B,2,0),"")</f>
        <v/>
      </c>
      <c r="N1009" s="3" t="str">
        <f>IFNA(VLOOKUP(M1009,Promocodes!G:H,2,0),"")</f>
        <v/>
      </c>
      <c r="O1009" s="3" t="str">
        <f>IFNA(VLOOKUP(D1009,Price!$E$2:$F$4,2,0),"")</f>
        <v/>
      </c>
      <c r="P1009" s="7" t="str">
        <f t="shared" si="4"/>
        <v>без промо</v>
      </c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ht="15.75" customHeight="1">
      <c r="A1010" s="3">
        <v>464.0</v>
      </c>
      <c r="B1010" s="1" t="s">
        <v>139</v>
      </c>
      <c r="C1010" s="1" t="s">
        <v>17</v>
      </c>
      <c r="D1010" s="1" t="s">
        <v>141</v>
      </c>
      <c r="E1010" s="2">
        <v>44213.0</v>
      </c>
      <c r="F1010" s="3"/>
      <c r="G1010" s="5">
        <v>300.0</v>
      </c>
      <c r="H1010" s="3" t="str">
        <f>IFNA(VLOOKUP(F1010,Promocodes!A:E,4,0),"")</f>
        <v/>
      </c>
      <c r="I1010" s="3"/>
      <c r="J1010" s="5">
        <f t="shared" si="2"/>
        <v>300</v>
      </c>
      <c r="K1010" s="3" t="str">
        <f>IFNA(VLOOKUP(D1010,Price!$A$2:$C$18,3,0),"")</f>
        <v/>
      </c>
      <c r="L1010" s="6">
        <f t="shared" si="3"/>
        <v>1</v>
      </c>
      <c r="M1010" s="6" t="str">
        <f>IFNA(VLOOKUP(F1010,Promocodes!A:B,2,0),"")</f>
        <v/>
      </c>
      <c r="N1010" s="3" t="str">
        <f>IFNA(VLOOKUP(M1010,Promocodes!G:H,2,0),"")</f>
        <v/>
      </c>
      <c r="O1010" s="3" t="str">
        <f>IFNA(VLOOKUP(D1010,Price!$E$2:$F$4,2,0),"")</f>
        <v/>
      </c>
      <c r="P1010" s="7" t="str">
        <f t="shared" si="4"/>
        <v/>
      </c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ht="15.75" customHeight="1">
      <c r="A1011" s="3">
        <v>465.0</v>
      </c>
      <c r="B1011" s="1" t="s">
        <v>16</v>
      </c>
      <c r="C1011" s="1" t="s">
        <v>17</v>
      </c>
      <c r="D1011" s="1" t="s">
        <v>20</v>
      </c>
      <c r="E1011" s="2">
        <v>44213.0</v>
      </c>
      <c r="F1011" s="3"/>
      <c r="G1011" s="5">
        <f>VLOOKUP(D1011,Price!$A$2:$B$18,2,1)</f>
        <v>500</v>
      </c>
      <c r="H1011" s="3" t="str">
        <f>IFNA(VLOOKUP(F1011,Promocodes!A:E,4,0),"")</f>
        <v/>
      </c>
      <c r="I1011" s="3"/>
      <c r="J1011" s="5">
        <f t="shared" si="2"/>
        <v>500</v>
      </c>
      <c r="K1011" s="3" t="str">
        <f>IFNA(VLOOKUP(D1011,Price!$A$2:$C$18,3,0),"")</f>
        <v>товар</v>
      </c>
      <c r="L1011" s="6">
        <f t="shared" si="3"/>
        <v>1</v>
      </c>
      <c r="M1011" s="6" t="str">
        <f>IFNA(VLOOKUP(F1011,Promocodes!A:B,2,0),"")</f>
        <v/>
      </c>
      <c r="N1011" s="3" t="str">
        <f>IFNA(VLOOKUP(M1011,Promocodes!G:H,2,0),"")</f>
        <v/>
      </c>
      <c r="O1011" s="3">
        <f>IFNA(VLOOKUP(D1011,Price!$E$2:$F$4,2,0),"")</f>
        <v>250</v>
      </c>
      <c r="P1011" s="7" t="str">
        <f t="shared" si="4"/>
        <v>без промо</v>
      </c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ht="15.75" customHeight="1">
      <c r="A1012" s="3">
        <v>466.0</v>
      </c>
      <c r="B1012" s="1" t="s">
        <v>16</v>
      </c>
      <c r="C1012" s="1" t="s">
        <v>17</v>
      </c>
      <c r="D1012" s="1" t="s">
        <v>23</v>
      </c>
      <c r="E1012" s="2">
        <v>44213.0</v>
      </c>
      <c r="F1012" s="3"/>
      <c r="G1012" s="5">
        <f>VLOOKUP(D1012,Price!$A$2:$B$18,2,1)</f>
        <v>5500</v>
      </c>
      <c r="H1012" s="3" t="str">
        <f>IFNA(VLOOKUP(F1012,Promocodes!A:E,4,0),"")</f>
        <v/>
      </c>
      <c r="I1012" s="3"/>
      <c r="J1012" s="5">
        <f t="shared" si="2"/>
        <v>5500</v>
      </c>
      <c r="K1012" s="3" t="str">
        <f>IFNA(VLOOKUP(D1012,Price!$A$2:$C$18,3,0),"")</f>
        <v>услуга</v>
      </c>
      <c r="L1012" s="6">
        <f t="shared" si="3"/>
        <v>1</v>
      </c>
      <c r="M1012" s="6" t="str">
        <f>IFNA(VLOOKUP(F1012,Promocodes!A:B,2,0),"")</f>
        <v/>
      </c>
      <c r="N1012" s="3" t="str">
        <f>IFNA(VLOOKUP(M1012,Promocodes!G:H,2,0),"")</f>
        <v/>
      </c>
      <c r="O1012" s="3" t="str">
        <f>IFNA(VLOOKUP(D1012,Price!$E$2:$F$4,2,0),"")</f>
        <v/>
      </c>
      <c r="P1012" s="7" t="str">
        <f t="shared" si="4"/>
        <v>без промо</v>
      </c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ht="15.75" customHeight="1">
      <c r="A1013" s="3">
        <v>467.0</v>
      </c>
      <c r="B1013" s="1" t="s">
        <v>139</v>
      </c>
      <c r="C1013" s="1" t="s">
        <v>17</v>
      </c>
      <c r="D1013" s="1" t="s">
        <v>140</v>
      </c>
      <c r="E1013" s="2">
        <v>44213.0</v>
      </c>
      <c r="F1013" s="3"/>
      <c r="G1013" s="5">
        <v>50000.0</v>
      </c>
      <c r="H1013" s="3" t="str">
        <f>IFNA(VLOOKUP(F1013,Promocodes!A:E,4,0),"")</f>
        <v/>
      </c>
      <c r="I1013" s="3"/>
      <c r="J1013" s="5">
        <f t="shared" si="2"/>
        <v>50000</v>
      </c>
      <c r="K1013" s="3" t="str">
        <f>IFNA(VLOOKUP(D1013,Price!$A$2:$C$18,3,0),"")</f>
        <v/>
      </c>
      <c r="L1013" s="6">
        <f t="shared" si="3"/>
        <v>1</v>
      </c>
      <c r="M1013" s="6" t="str">
        <f>IFNA(VLOOKUP(F1013,Promocodes!A:B,2,0),"")</f>
        <v/>
      </c>
      <c r="N1013" s="3" t="str">
        <f>IFNA(VLOOKUP(M1013,Promocodes!G:H,2,0),"")</f>
        <v/>
      </c>
      <c r="O1013" s="3" t="str">
        <f>IFNA(VLOOKUP(D1013,Price!$E$2:$F$4,2,0),"")</f>
        <v/>
      </c>
      <c r="P1013" s="7" t="str">
        <f t="shared" si="4"/>
        <v/>
      </c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ht="15.75" customHeight="1">
      <c r="A1014" s="3">
        <v>468.0</v>
      </c>
      <c r="B1014" s="1" t="s">
        <v>16</v>
      </c>
      <c r="C1014" s="1" t="s">
        <v>17</v>
      </c>
      <c r="D1014" s="1" t="s">
        <v>21</v>
      </c>
      <c r="E1014" s="2">
        <v>44213.0</v>
      </c>
      <c r="F1014" s="3"/>
      <c r="G1014" s="5">
        <f>VLOOKUP(D1014,Price!$A$2:$B$18,2,1)</f>
        <v>3500</v>
      </c>
      <c r="H1014" s="3" t="str">
        <f>IFNA(VLOOKUP(F1014,Promocodes!A:E,4,0),"")</f>
        <v/>
      </c>
      <c r="I1014" s="3"/>
      <c r="J1014" s="5">
        <f t="shared" si="2"/>
        <v>3500</v>
      </c>
      <c r="K1014" s="3" t="str">
        <f>IFNA(VLOOKUP(D1014,Price!$A$2:$C$18,3,0),"")</f>
        <v>услуга</v>
      </c>
      <c r="L1014" s="6">
        <f t="shared" si="3"/>
        <v>1</v>
      </c>
      <c r="M1014" s="6" t="str">
        <f>IFNA(VLOOKUP(F1014,Promocodes!A:B,2,0),"")</f>
        <v/>
      </c>
      <c r="N1014" s="3" t="str">
        <f>IFNA(VLOOKUP(M1014,Promocodes!G:H,2,0),"")</f>
        <v/>
      </c>
      <c r="O1014" s="3" t="str">
        <f>IFNA(VLOOKUP(D1014,Price!$E$2:$F$4,2,0),"")</f>
        <v/>
      </c>
      <c r="P1014" s="7" t="str">
        <f t="shared" si="4"/>
        <v>без промо</v>
      </c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ht="15.75" customHeight="1">
      <c r="A1015" s="3">
        <v>469.0</v>
      </c>
      <c r="B1015" s="1" t="s">
        <v>16</v>
      </c>
      <c r="C1015" s="1" t="s">
        <v>17</v>
      </c>
      <c r="D1015" s="1" t="s">
        <v>24</v>
      </c>
      <c r="E1015" s="2">
        <v>44213.0</v>
      </c>
      <c r="F1015" s="3"/>
      <c r="G1015" s="5">
        <f>VLOOKUP(D1015,Price!$A$2:$B$18,2,1)</f>
        <v>4500</v>
      </c>
      <c r="H1015" s="3" t="str">
        <f>IFNA(VLOOKUP(F1015,Promocodes!A:E,4,0),"")</f>
        <v/>
      </c>
      <c r="I1015" s="3"/>
      <c r="J1015" s="5">
        <f t="shared" si="2"/>
        <v>4500</v>
      </c>
      <c r="K1015" s="3" t="str">
        <f>IFNA(VLOOKUP(D1015,Price!$A$2:$C$18,3,0),"")</f>
        <v>услуга</v>
      </c>
      <c r="L1015" s="6">
        <f t="shared" si="3"/>
        <v>1</v>
      </c>
      <c r="M1015" s="6" t="str">
        <f>IFNA(VLOOKUP(F1015,Promocodes!A:B,2,0),"")</f>
        <v/>
      </c>
      <c r="N1015" s="3" t="str">
        <f>IFNA(VLOOKUP(M1015,Promocodes!G:H,2,0),"")</f>
        <v/>
      </c>
      <c r="O1015" s="3" t="str">
        <f>IFNA(VLOOKUP(D1015,Price!$E$2:$F$4,2,0),"")</f>
        <v/>
      </c>
      <c r="P1015" s="7" t="str">
        <f t="shared" si="4"/>
        <v>без промо</v>
      </c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ht="15.75" customHeight="1">
      <c r="A1016" s="3">
        <v>470.0</v>
      </c>
      <c r="B1016" s="1" t="s">
        <v>16</v>
      </c>
      <c r="C1016" s="1" t="s">
        <v>17</v>
      </c>
      <c r="D1016" s="1" t="s">
        <v>21</v>
      </c>
      <c r="E1016" s="2">
        <v>44213.0</v>
      </c>
      <c r="F1016" s="3"/>
      <c r="G1016" s="5">
        <f>VLOOKUP(D1016,Price!$A$2:$B$18,2,1)</f>
        <v>3500</v>
      </c>
      <c r="H1016" s="3" t="str">
        <f>IFNA(VLOOKUP(F1016,Promocodes!A:E,4,0),"")</f>
        <v/>
      </c>
      <c r="I1016" s="3"/>
      <c r="J1016" s="5">
        <f t="shared" si="2"/>
        <v>3500</v>
      </c>
      <c r="K1016" s="3" t="str">
        <f>IFNA(VLOOKUP(D1016,Price!$A$2:$C$18,3,0),"")</f>
        <v>услуга</v>
      </c>
      <c r="L1016" s="6">
        <f t="shared" si="3"/>
        <v>1</v>
      </c>
      <c r="M1016" s="6" t="str">
        <f>IFNA(VLOOKUP(F1016,Promocodes!A:B,2,0),"")</f>
        <v/>
      </c>
      <c r="N1016" s="3" t="str">
        <f>IFNA(VLOOKUP(M1016,Promocodes!G:H,2,0),"")</f>
        <v/>
      </c>
      <c r="O1016" s="3" t="str">
        <f>IFNA(VLOOKUP(D1016,Price!$E$2:$F$4,2,0),"")</f>
        <v/>
      </c>
      <c r="P1016" s="7" t="str">
        <f t="shared" si="4"/>
        <v>без промо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ht="15.75" customHeight="1">
      <c r="A1017" s="3">
        <v>471.0</v>
      </c>
      <c r="B1017" s="1" t="s">
        <v>16</v>
      </c>
      <c r="C1017" s="1" t="s">
        <v>17</v>
      </c>
      <c r="D1017" s="1" t="s">
        <v>25</v>
      </c>
      <c r="E1017" s="2">
        <v>44213.0</v>
      </c>
      <c r="F1017" s="3"/>
      <c r="G1017" s="5">
        <f>VLOOKUP(D1017,Price!$A$2:$B$18,2,1)</f>
        <v>300</v>
      </c>
      <c r="H1017" s="3" t="str">
        <f>IFNA(VLOOKUP(F1017,Promocodes!A:E,4,0),"")</f>
        <v/>
      </c>
      <c r="I1017" s="3"/>
      <c r="J1017" s="5">
        <f t="shared" si="2"/>
        <v>300</v>
      </c>
      <c r="K1017" s="3" t="str">
        <f>IFNA(VLOOKUP(D1017,Price!$A$2:$C$18,3,0),"")</f>
        <v>товар</v>
      </c>
      <c r="L1017" s="6">
        <f t="shared" si="3"/>
        <v>1</v>
      </c>
      <c r="M1017" s="6" t="str">
        <f>IFNA(VLOOKUP(F1017,Promocodes!A:B,2,0),"")</f>
        <v/>
      </c>
      <c r="N1017" s="3" t="str">
        <f>IFNA(VLOOKUP(M1017,Promocodes!G:H,2,0),"")</f>
        <v/>
      </c>
      <c r="O1017" s="3">
        <f>IFNA(VLOOKUP(D1017,Price!$E$2:$F$4,2,0),"")</f>
        <v>150</v>
      </c>
      <c r="P1017" s="7" t="str">
        <f t="shared" si="4"/>
        <v>без промо</v>
      </c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ht="15.75" customHeight="1">
      <c r="A1018" s="3">
        <v>472.0</v>
      </c>
      <c r="B1018" s="1" t="s">
        <v>16</v>
      </c>
      <c r="C1018" s="1" t="s">
        <v>17</v>
      </c>
      <c r="D1018" s="1" t="s">
        <v>23</v>
      </c>
      <c r="E1018" s="2">
        <v>44213.0</v>
      </c>
      <c r="F1018" s="3"/>
      <c r="G1018" s="5">
        <f>VLOOKUP(D1018,Price!$A$2:$B$18,2,1)</f>
        <v>5500</v>
      </c>
      <c r="H1018" s="3" t="str">
        <f>IFNA(VLOOKUP(F1018,Promocodes!A:E,4,0),"")</f>
        <v/>
      </c>
      <c r="I1018" s="3"/>
      <c r="J1018" s="5">
        <f t="shared" si="2"/>
        <v>5500</v>
      </c>
      <c r="K1018" s="3" t="str">
        <f>IFNA(VLOOKUP(D1018,Price!$A$2:$C$18,3,0),"")</f>
        <v>услуга</v>
      </c>
      <c r="L1018" s="6">
        <f t="shared" si="3"/>
        <v>1</v>
      </c>
      <c r="M1018" s="6" t="str">
        <f>IFNA(VLOOKUP(F1018,Promocodes!A:B,2,0),"")</f>
        <v/>
      </c>
      <c r="N1018" s="3" t="str">
        <f>IFNA(VLOOKUP(M1018,Promocodes!G:H,2,0),"")</f>
        <v/>
      </c>
      <c r="O1018" s="3" t="str">
        <f>IFNA(VLOOKUP(D1018,Price!$E$2:$F$4,2,0),"")</f>
        <v/>
      </c>
      <c r="P1018" s="7" t="str">
        <f t="shared" si="4"/>
        <v>без промо</v>
      </c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ht="15.75" customHeight="1">
      <c r="A1019" s="3">
        <v>473.0</v>
      </c>
      <c r="B1019" s="1" t="s">
        <v>16</v>
      </c>
      <c r="C1019" s="1" t="s">
        <v>22</v>
      </c>
      <c r="D1019" s="1" t="s">
        <v>20</v>
      </c>
      <c r="E1019" s="2">
        <v>44213.0</v>
      </c>
      <c r="F1019" s="3"/>
      <c r="G1019" s="5">
        <f>VLOOKUP(D1019,Price!$A$2:$B$18,2,1)</f>
        <v>500</v>
      </c>
      <c r="H1019" s="3" t="str">
        <f>IFNA(VLOOKUP(F1019,Promocodes!A:E,4,0),"")</f>
        <v/>
      </c>
      <c r="I1019" s="3"/>
      <c r="J1019" s="5">
        <f t="shared" si="2"/>
        <v>500</v>
      </c>
      <c r="K1019" s="3" t="str">
        <f>IFNA(VLOOKUP(D1019,Price!$A$2:$C$18,3,0),"")</f>
        <v>товар</v>
      </c>
      <c r="L1019" s="6">
        <f t="shared" si="3"/>
        <v>1</v>
      </c>
      <c r="M1019" s="6" t="str">
        <f>IFNA(VLOOKUP(F1019,Promocodes!A:B,2,0),"")</f>
        <v/>
      </c>
      <c r="N1019" s="3" t="str">
        <f>IFNA(VLOOKUP(M1019,Promocodes!G:H,2,0),"")</f>
        <v/>
      </c>
      <c r="O1019" s="3">
        <f>IFNA(VLOOKUP(D1019,Price!$E$2:$F$4,2,0),"")</f>
        <v>250</v>
      </c>
      <c r="P1019" s="7" t="str">
        <f t="shared" si="4"/>
        <v>без промо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ht="15.75" customHeight="1">
      <c r="A1020" s="3">
        <v>474.0</v>
      </c>
      <c r="B1020" s="1" t="s">
        <v>16</v>
      </c>
      <c r="C1020" s="1" t="s">
        <v>17</v>
      </c>
      <c r="D1020" s="1" t="s">
        <v>21</v>
      </c>
      <c r="E1020" s="2">
        <v>44213.0</v>
      </c>
      <c r="F1020" s="3"/>
      <c r="G1020" s="5">
        <f>VLOOKUP(D1020,Price!$A$2:$B$18,2,1)</f>
        <v>3500</v>
      </c>
      <c r="H1020" s="3" t="str">
        <f>IFNA(VLOOKUP(F1020,Promocodes!A:E,4,0),"")</f>
        <v/>
      </c>
      <c r="I1020" s="3"/>
      <c r="J1020" s="5">
        <f t="shared" si="2"/>
        <v>3500</v>
      </c>
      <c r="K1020" s="3" t="str">
        <f>IFNA(VLOOKUP(D1020,Price!$A$2:$C$18,3,0),"")</f>
        <v>услуга</v>
      </c>
      <c r="L1020" s="6">
        <f t="shared" si="3"/>
        <v>1</v>
      </c>
      <c r="M1020" s="6" t="str">
        <f>IFNA(VLOOKUP(F1020,Promocodes!A:B,2,0),"")</f>
        <v/>
      </c>
      <c r="N1020" s="3" t="str">
        <f>IFNA(VLOOKUP(M1020,Promocodes!G:H,2,0),"")</f>
        <v/>
      </c>
      <c r="O1020" s="3" t="str">
        <f>IFNA(VLOOKUP(D1020,Price!$E$2:$F$4,2,0),"")</f>
        <v/>
      </c>
      <c r="P1020" s="7" t="str">
        <f t="shared" si="4"/>
        <v>без промо</v>
      </c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ht="15.75" customHeight="1">
      <c r="A1021" s="3">
        <v>475.0</v>
      </c>
      <c r="B1021" s="1" t="s">
        <v>139</v>
      </c>
      <c r="C1021" s="1" t="s">
        <v>22</v>
      </c>
      <c r="D1021" s="1" t="s">
        <v>141</v>
      </c>
      <c r="E1021" s="2">
        <v>44213.0</v>
      </c>
      <c r="F1021" s="3"/>
      <c r="G1021" s="5">
        <v>300.0</v>
      </c>
      <c r="H1021" s="3" t="str">
        <f>IFNA(VLOOKUP(F1021,Promocodes!A:E,4,0),"")</f>
        <v/>
      </c>
      <c r="I1021" s="3"/>
      <c r="J1021" s="5">
        <f t="shared" si="2"/>
        <v>300</v>
      </c>
      <c r="K1021" s="3" t="str">
        <f>IFNA(VLOOKUP(D1021,Price!$A$2:$C$18,3,0),"")</f>
        <v/>
      </c>
      <c r="L1021" s="6">
        <f t="shared" si="3"/>
        <v>1</v>
      </c>
      <c r="M1021" s="6" t="str">
        <f>IFNA(VLOOKUP(F1021,Promocodes!A:B,2,0),"")</f>
        <v/>
      </c>
      <c r="N1021" s="3" t="str">
        <f>IFNA(VLOOKUP(M1021,Promocodes!G:H,2,0),"")</f>
        <v/>
      </c>
      <c r="O1021" s="3" t="str">
        <f>IFNA(VLOOKUP(D1021,Price!$E$2:$F$4,2,0),"")</f>
        <v/>
      </c>
      <c r="P1021" s="7" t="str">
        <f t="shared" si="4"/>
        <v/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ht="15.75" customHeight="1">
      <c r="A1022" s="3">
        <v>476.0</v>
      </c>
      <c r="B1022" s="1" t="s">
        <v>139</v>
      </c>
      <c r="C1022" s="1" t="s">
        <v>17</v>
      </c>
      <c r="D1022" s="1" t="s">
        <v>141</v>
      </c>
      <c r="E1022" s="2">
        <v>44213.0</v>
      </c>
      <c r="F1022" s="3"/>
      <c r="G1022" s="5">
        <v>300.0</v>
      </c>
      <c r="H1022" s="3" t="str">
        <f>IFNA(VLOOKUP(F1022,Promocodes!A:E,4,0),"")</f>
        <v/>
      </c>
      <c r="I1022" s="3"/>
      <c r="J1022" s="5">
        <f t="shared" si="2"/>
        <v>300</v>
      </c>
      <c r="K1022" s="3" t="str">
        <f>IFNA(VLOOKUP(D1022,Price!$A$2:$C$18,3,0),"")</f>
        <v/>
      </c>
      <c r="L1022" s="6">
        <f t="shared" si="3"/>
        <v>1</v>
      </c>
      <c r="M1022" s="6" t="str">
        <f>IFNA(VLOOKUP(F1022,Promocodes!A:B,2,0),"")</f>
        <v/>
      </c>
      <c r="N1022" s="3" t="str">
        <f>IFNA(VLOOKUP(M1022,Promocodes!G:H,2,0),"")</f>
        <v/>
      </c>
      <c r="O1022" s="3" t="str">
        <f>IFNA(VLOOKUP(D1022,Price!$E$2:$F$4,2,0),"")</f>
        <v/>
      </c>
      <c r="P1022" s="7" t="str">
        <f t="shared" si="4"/>
        <v/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ht="15.75" customHeight="1">
      <c r="A1023" s="3">
        <v>477.0</v>
      </c>
      <c r="B1023" s="1" t="s">
        <v>16</v>
      </c>
      <c r="C1023" s="1" t="s">
        <v>22</v>
      </c>
      <c r="D1023" s="1" t="s">
        <v>23</v>
      </c>
      <c r="E1023" s="2">
        <v>44214.0</v>
      </c>
      <c r="F1023" s="3"/>
      <c r="G1023" s="5">
        <f>VLOOKUP(D1023,Price!$A$2:$B$18,2,1)</f>
        <v>5500</v>
      </c>
      <c r="H1023" s="3" t="str">
        <f>IFNA(VLOOKUP(F1023,Promocodes!A:E,4,0),"")</f>
        <v/>
      </c>
      <c r="I1023" s="3"/>
      <c r="J1023" s="5">
        <f t="shared" si="2"/>
        <v>5500</v>
      </c>
      <c r="K1023" s="3" t="str">
        <f>IFNA(VLOOKUP(D1023,Price!$A$2:$C$18,3,0),"")</f>
        <v>услуга</v>
      </c>
      <c r="L1023" s="6">
        <f t="shared" si="3"/>
        <v>1</v>
      </c>
      <c r="M1023" s="6" t="str">
        <f>IFNA(VLOOKUP(F1023,Promocodes!A:B,2,0),"")</f>
        <v/>
      </c>
      <c r="N1023" s="3" t="str">
        <f>IFNA(VLOOKUP(M1023,Promocodes!G:H,2,0),"")</f>
        <v/>
      </c>
      <c r="O1023" s="3" t="str">
        <f>IFNA(VLOOKUP(D1023,Price!$E$2:$F$4,2,0),"")</f>
        <v/>
      </c>
      <c r="P1023" s="7" t="str">
        <f t="shared" si="4"/>
        <v>без промо</v>
      </c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ht="15.75" customHeight="1">
      <c r="A1024" s="3">
        <v>478.0</v>
      </c>
      <c r="B1024" s="1" t="s">
        <v>139</v>
      </c>
      <c r="C1024" s="1" t="s">
        <v>17</v>
      </c>
      <c r="D1024" s="1" t="s">
        <v>143</v>
      </c>
      <c r="E1024" s="2">
        <v>44214.0</v>
      </c>
      <c r="F1024" s="3"/>
      <c r="G1024" s="5">
        <v>500.0</v>
      </c>
      <c r="H1024" s="3" t="str">
        <f>IFNA(VLOOKUP(F1024,Promocodes!A:E,4,0),"")</f>
        <v/>
      </c>
      <c r="I1024" s="3"/>
      <c r="J1024" s="5">
        <f t="shared" si="2"/>
        <v>500</v>
      </c>
      <c r="K1024" s="3" t="str">
        <f>IFNA(VLOOKUP(D1024,Price!$A$2:$C$18,3,0),"")</f>
        <v/>
      </c>
      <c r="L1024" s="6">
        <f t="shared" si="3"/>
        <v>1</v>
      </c>
      <c r="M1024" s="6" t="str">
        <f>IFNA(VLOOKUP(F1024,Promocodes!A:B,2,0),"")</f>
        <v/>
      </c>
      <c r="N1024" s="3" t="str">
        <f>IFNA(VLOOKUP(M1024,Promocodes!G:H,2,0),"")</f>
        <v/>
      </c>
      <c r="O1024" s="3" t="str">
        <f>IFNA(VLOOKUP(D1024,Price!$E$2:$F$4,2,0),"")</f>
        <v/>
      </c>
      <c r="P1024" s="7" t="str">
        <f t="shared" si="4"/>
        <v/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ht="15.75" customHeight="1">
      <c r="A1025" s="3">
        <v>479.0</v>
      </c>
      <c r="B1025" s="1" t="s">
        <v>139</v>
      </c>
      <c r="C1025" s="1" t="s">
        <v>17</v>
      </c>
      <c r="D1025" s="1" t="s">
        <v>142</v>
      </c>
      <c r="E1025" s="2">
        <v>44214.0</v>
      </c>
      <c r="F1025" s="3"/>
      <c r="G1025" s="5">
        <v>1000.0</v>
      </c>
      <c r="H1025" s="3" t="str">
        <f>IFNA(VLOOKUP(F1025,Promocodes!A:E,4,0),"")</f>
        <v/>
      </c>
      <c r="I1025" s="3"/>
      <c r="J1025" s="5">
        <f t="shared" si="2"/>
        <v>1000</v>
      </c>
      <c r="K1025" s="3" t="str">
        <f>IFNA(VLOOKUP(D1025,Price!$A$2:$C$18,3,0),"")</f>
        <v/>
      </c>
      <c r="L1025" s="6">
        <f t="shared" si="3"/>
        <v>1</v>
      </c>
      <c r="M1025" s="6" t="str">
        <f>IFNA(VLOOKUP(F1025,Promocodes!A:B,2,0),"")</f>
        <v/>
      </c>
      <c r="N1025" s="3" t="str">
        <f>IFNA(VLOOKUP(M1025,Promocodes!G:H,2,0),"")</f>
        <v/>
      </c>
      <c r="O1025" s="3" t="str">
        <f>IFNA(VLOOKUP(D1025,Price!$E$2:$F$4,2,0),"")</f>
        <v/>
      </c>
      <c r="P1025" s="7" t="str">
        <f t="shared" si="4"/>
        <v/>
      </c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ht="15.75" customHeight="1">
      <c r="A1026" s="3">
        <v>480.0</v>
      </c>
      <c r="B1026" s="1" t="s">
        <v>16</v>
      </c>
      <c r="C1026" s="1" t="s">
        <v>17</v>
      </c>
      <c r="D1026" s="1" t="s">
        <v>21</v>
      </c>
      <c r="E1026" s="2">
        <v>44214.0</v>
      </c>
      <c r="F1026" s="3"/>
      <c r="G1026" s="5">
        <f>VLOOKUP(D1026,Price!$A$2:$B$18,2,1)</f>
        <v>3500</v>
      </c>
      <c r="H1026" s="3" t="str">
        <f>IFNA(VLOOKUP(F1026,Promocodes!A:E,4,0),"")</f>
        <v/>
      </c>
      <c r="I1026" s="3"/>
      <c r="J1026" s="5">
        <f t="shared" si="2"/>
        <v>3500</v>
      </c>
      <c r="K1026" s="3" t="str">
        <f>IFNA(VLOOKUP(D1026,Price!$A$2:$C$18,3,0),"")</f>
        <v>услуга</v>
      </c>
      <c r="L1026" s="6">
        <f t="shared" si="3"/>
        <v>1</v>
      </c>
      <c r="M1026" s="6" t="str">
        <f>IFNA(VLOOKUP(F1026,Promocodes!A:B,2,0),"")</f>
        <v/>
      </c>
      <c r="N1026" s="3" t="str">
        <f>IFNA(VLOOKUP(M1026,Promocodes!G:H,2,0),"")</f>
        <v/>
      </c>
      <c r="O1026" s="3" t="str">
        <f>IFNA(VLOOKUP(D1026,Price!$E$2:$F$4,2,0),"")</f>
        <v/>
      </c>
      <c r="P1026" s="7" t="str">
        <f t="shared" si="4"/>
        <v>без промо</v>
      </c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ht="15.75" customHeight="1">
      <c r="A1027" s="3">
        <v>481.0</v>
      </c>
      <c r="B1027" s="1" t="s">
        <v>16</v>
      </c>
      <c r="C1027" s="1" t="s">
        <v>17</v>
      </c>
      <c r="D1027" s="1" t="s">
        <v>24</v>
      </c>
      <c r="E1027" s="2">
        <v>44214.0</v>
      </c>
      <c r="F1027" s="3"/>
      <c r="G1027" s="5">
        <f>VLOOKUP(D1027,Price!$A$2:$B$18,2,1)</f>
        <v>4500</v>
      </c>
      <c r="H1027" s="3" t="str">
        <f>IFNA(VLOOKUP(F1027,Promocodes!A:E,4,0),"")</f>
        <v/>
      </c>
      <c r="I1027" s="3"/>
      <c r="J1027" s="5">
        <f t="shared" si="2"/>
        <v>4500</v>
      </c>
      <c r="K1027" s="3" t="str">
        <f>IFNA(VLOOKUP(D1027,Price!$A$2:$C$18,3,0),"")</f>
        <v>услуга</v>
      </c>
      <c r="L1027" s="6">
        <f t="shared" si="3"/>
        <v>1</v>
      </c>
      <c r="M1027" s="6" t="str">
        <f>IFNA(VLOOKUP(F1027,Promocodes!A:B,2,0),"")</f>
        <v/>
      </c>
      <c r="N1027" s="3" t="str">
        <f>IFNA(VLOOKUP(M1027,Promocodes!G:H,2,0),"")</f>
        <v/>
      </c>
      <c r="O1027" s="3" t="str">
        <f>IFNA(VLOOKUP(D1027,Price!$E$2:$F$4,2,0),"")</f>
        <v/>
      </c>
      <c r="P1027" s="7" t="str">
        <f t="shared" si="4"/>
        <v>без промо</v>
      </c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ht="15.75" customHeight="1">
      <c r="A1028" s="3">
        <v>482.0</v>
      </c>
      <c r="B1028" s="1" t="s">
        <v>16</v>
      </c>
      <c r="C1028" s="1" t="s">
        <v>22</v>
      </c>
      <c r="D1028" s="1" t="s">
        <v>20</v>
      </c>
      <c r="E1028" s="2">
        <v>44214.0</v>
      </c>
      <c r="F1028" s="3"/>
      <c r="G1028" s="5">
        <f>VLOOKUP(D1028,Price!$A$2:$B$18,2,1)</f>
        <v>500</v>
      </c>
      <c r="H1028" s="3" t="str">
        <f>IFNA(VLOOKUP(F1028,Promocodes!A:E,4,0),"")</f>
        <v/>
      </c>
      <c r="I1028" s="3"/>
      <c r="J1028" s="5">
        <f t="shared" si="2"/>
        <v>500</v>
      </c>
      <c r="K1028" s="3" t="str">
        <f>IFNA(VLOOKUP(D1028,Price!$A$2:$C$18,3,0),"")</f>
        <v>товар</v>
      </c>
      <c r="L1028" s="6">
        <f t="shared" si="3"/>
        <v>1</v>
      </c>
      <c r="M1028" s="6" t="str">
        <f>IFNA(VLOOKUP(F1028,Promocodes!A:B,2,0),"")</f>
        <v/>
      </c>
      <c r="N1028" s="3" t="str">
        <f>IFNA(VLOOKUP(M1028,Promocodes!G:H,2,0),"")</f>
        <v/>
      </c>
      <c r="O1028" s="3">
        <f>IFNA(VLOOKUP(D1028,Price!$E$2:$F$4,2,0),"")</f>
        <v>250</v>
      </c>
      <c r="P1028" s="7" t="str">
        <f t="shared" si="4"/>
        <v>без промо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ht="15.75" customHeight="1">
      <c r="A1029" s="3">
        <v>483.0</v>
      </c>
      <c r="B1029" s="1" t="s">
        <v>16</v>
      </c>
      <c r="C1029" s="1" t="s">
        <v>22</v>
      </c>
      <c r="D1029" s="1" t="s">
        <v>23</v>
      </c>
      <c r="E1029" s="2">
        <v>44214.0</v>
      </c>
      <c r="F1029" s="3"/>
      <c r="G1029" s="5">
        <f>VLOOKUP(D1029,Price!$A$2:$B$18,2,1)</f>
        <v>5500</v>
      </c>
      <c r="H1029" s="3" t="str">
        <f>IFNA(VLOOKUP(F1029,Promocodes!A:E,4,0),"")</f>
        <v/>
      </c>
      <c r="I1029" s="3"/>
      <c r="J1029" s="5">
        <f t="shared" si="2"/>
        <v>5500</v>
      </c>
      <c r="K1029" s="3" t="str">
        <f>IFNA(VLOOKUP(D1029,Price!$A$2:$C$18,3,0),"")</f>
        <v>услуга</v>
      </c>
      <c r="L1029" s="6">
        <f t="shared" si="3"/>
        <v>1</v>
      </c>
      <c r="M1029" s="6" t="str">
        <f>IFNA(VLOOKUP(F1029,Promocodes!A:B,2,0),"")</f>
        <v/>
      </c>
      <c r="N1029" s="3" t="str">
        <f>IFNA(VLOOKUP(M1029,Promocodes!G:H,2,0),"")</f>
        <v/>
      </c>
      <c r="O1029" s="3" t="str">
        <f>IFNA(VLOOKUP(D1029,Price!$E$2:$F$4,2,0),"")</f>
        <v/>
      </c>
      <c r="P1029" s="7" t="str">
        <f t="shared" si="4"/>
        <v>без промо</v>
      </c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ht="15.75" customHeight="1">
      <c r="A1030" s="3">
        <v>484.0</v>
      </c>
      <c r="B1030" s="1" t="s">
        <v>16</v>
      </c>
      <c r="C1030" s="1" t="s">
        <v>17</v>
      </c>
      <c r="D1030" s="1" t="s">
        <v>21</v>
      </c>
      <c r="E1030" s="2">
        <v>44214.0</v>
      </c>
      <c r="F1030" s="3"/>
      <c r="G1030" s="5">
        <f>VLOOKUP(D1030,Price!$A$2:$B$18,2,1)</f>
        <v>3500</v>
      </c>
      <c r="H1030" s="3" t="str">
        <f>IFNA(VLOOKUP(F1030,Promocodes!A:E,4,0),"")</f>
        <v/>
      </c>
      <c r="I1030" s="3"/>
      <c r="J1030" s="5">
        <f t="shared" si="2"/>
        <v>3500</v>
      </c>
      <c r="K1030" s="3" t="str">
        <f>IFNA(VLOOKUP(D1030,Price!$A$2:$C$18,3,0),"")</f>
        <v>услуга</v>
      </c>
      <c r="L1030" s="6">
        <f t="shared" si="3"/>
        <v>1</v>
      </c>
      <c r="M1030" s="6" t="str">
        <f>IFNA(VLOOKUP(F1030,Promocodes!A:B,2,0),"")</f>
        <v/>
      </c>
      <c r="N1030" s="3" t="str">
        <f>IFNA(VLOOKUP(M1030,Promocodes!G:H,2,0),"")</f>
        <v/>
      </c>
      <c r="O1030" s="3" t="str">
        <f>IFNA(VLOOKUP(D1030,Price!$E$2:$F$4,2,0),"")</f>
        <v/>
      </c>
      <c r="P1030" s="7" t="str">
        <f t="shared" si="4"/>
        <v>без промо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ht="15.75" customHeight="1">
      <c r="A1031" s="3">
        <v>485.0</v>
      </c>
      <c r="B1031" s="1" t="s">
        <v>16</v>
      </c>
      <c r="C1031" s="1" t="s">
        <v>17</v>
      </c>
      <c r="D1031" s="1" t="s">
        <v>21</v>
      </c>
      <c r="E1031" s="2">
        <v>44214.0</v>
      </c>
      <c r="F1031" s="3"/>
      <c r="G1031" s="5">
        <f>VLOOKUP(D1031,Price!$A$2:$B$18,2,1)</f>
        <v>3500</v>
      </c>
      <c r="H1031" s="3" t="str">
        <f>IFNA(VLOOKUP(F1031,Promocodes!A:E,4,0),"")</f>
        <v/>
      </c>
      <c r="I1031" s="3"/>
      <c r="J1031" s="5">
        <f t="shared" si="2"/>
        <v>3500</v>
      </c>
      <c r="K1031" s="3" t="str">
        <f>IFNA(VLOOKUP(D1031,Price!$A$2:$C$18,3,0),"")</f>
        <v>услуга</v>
      </c>
      <c r="L1031" s="6">
        <f t="shared" si="3"/>
        <v>1</v>
      </c>
      <c r="M1031" s="6" t="str">
        <f>IFNA(VLOOKUP(F1031,Promocodes!A:B,2,0),"")</f>
        <v/>
      </c>
      <c r="N1031" s="3" t="str">
        <f>IFNA(VLOOKUP(M1031,Promocodes!G:H,2,0),"")</f>
        <v/>
      </c>
      <c r="O1031" s="3" t="str">
        <f>IFNA(VLOOKUP(D1031,Price!$E$2:$F$4,2,0),"")</f>
        <v/>
      </c>
      <c r="P1031" s="7" t="str">
        <f t="shared" si="4"/>
        <v>без промо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ht="15.75" customHeight="1">
      <c r="A1032" s="3">
        <v>486.0</v>
      </c>
      <c r="B1032" s="1" t="s">
        <v>16</v>
      </c>
      <c r="C1032" s="1" t="s">
        <v>17</v>
      </c>
      <c r="D1032" s="1" t="s">
        <v>21</v>
      </c>
      <c r="E1032" s="2">
        <v>44214.0</v>
      </c>
      <c r="F1032" s="3"/>
      <c r="G1032" s="5">
        <f>VLOOKUP(D1032,Price!$A$2:$B$18,2,1)</f>
        <v>3500</v>
      </c>
      <c r="H1032" s="3" t="str">
        <f>IFNA(VLOOKUP(F1032,Promocodes!A:E,4,0),"")</f>
        <v/>
      </c>
      <c r="I1032" s="3"/>
      <c r="J1032" s="5">
        <f t="shared" si="2"/>
        <v>3500</v>
      </c>
      <c r="K1032" s="3" t="str">
        <f>IFNA(VLOOKUP(D1032,Price!$A$2:$C$18,3,0),"")</f>
        <v>услуга</v>
      </c>
      <c r="L1032" s="6">
        <f t="shared" si="3"/>
        <v>1</v>
      </c>
      <c r="M1032" s="6" t="str">
        <f>IFNA(VLOOKUP(F1032,Promocodes!A:B,2,0),"")</f>
        <v/>
      </c>
      <c r="N1032" s="3" t="str">
        <f>IFNA(VLOOKUP(M1032,Promocodes!G:H,2,0),"")</f>
        <v/>
      </c>
      <c r="O1032" s="3" t="str">
        <f>IFNA(VLOOKUP(D1032,Price!$E$2:$F$4,2,0),"")</f>
        <v/>
      </c>
      <c r="P1032" s="7" t="str">
        <f t="shared" si="4"/>
        <v>без промо</v>
      </c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ht="15.75" customHeight="1">
      <c r="A1033" s="3">
        <v>487.0</v>
      </c>
      <c r="B1033" s="1" t="s">
        <v>139</v>
      </c>
      <c r="C1033" s="1" t="s">
        <v>22</v>
      </c>
      <c r="D1033" s="1" t="s">
        <v>141</v>
      </c>
      <c r="E1033" s="2">
        <v>44214.0</v>
      </c>
      <c r="F1033" s="3"/>
      <c r="G1033" s="5">
        <v>300.0</v>
      </c>
      <c r="H1033" s="3" t="str">
        <f>IFNA(VLOOKUP(F1033,Promocodes!A:E,4,0),"")</f>
        <v/>
      </c>
      <c r="I1033" s="3"/>
      <c r="J1033" s="5">
        <f t="shared" si="2"/>
        <v>300</v>
      </c>
      <c r="K1033" s="3" t="str">
        <f>IFNA(VLOOKUP(D1033,Price!$A$2:$C$18,3,0),"")</f>
        <v/>
      </c>
      <c r="L1033" s="6">
        <f t="shared" si="3"/>
        <v>1</v>
      </c>
      <c r="M1033" s="6" t="str">
        <f>IFNA(VLOOKUP(F1033,Promocodes!A:B,2,0),"")</f>
        <v/>
      </c>
      <c r="N1033" s="3" t="str">
        <f>IFNA(VLOOKUP(M1033,Promocodes!G:H,2,0),"")</f>
        <v/>
      </c>
      <c r="O1033" s="3" t="str">
        <f>IFNA(VLOOKUP(D1033,Price!$E$2:$F$4,2,0),"")</f>
        <v/>
      </c>
      <c r="P1033" s="7" t="str">
        <f t="shared" si="4"/>
        <v/>
      </c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ht="15.75" customHeight="1">
      <c r="A1034" s="3">
        <v>488.0</v>
      </c>
      <c r="B1034" s="1" t="s">
        <v>16</v>
      </c>
      <c r="C1034" s="1" t="s">
        <v>17</v>
      </c>
      <c r="D1034" s="1" t="s">
        <v>18</v>
      </c>
      <c r="E1034" s="2">
        <v>44214.0</v>
      </c>
      <c r="F1034" s="3"/>
      <c r="G1034" s="5">
        <f>VLOOKUP(D1034,Price!$A$2:$B$18,2,1)</f>
        <v>1000</v>
      </c>
      <c r="H1034" s="3" t="str">
        <f>IFNA(VLOOKUP(F1034,Promocodes!A:E,4,0),"")</f>
        <v/>
      </c>
      <c r="I1034" s="3"/>
      <c r="J1034" s="5">
        <f t="shared" si="2"/>
        <v>1000</v>
      </c>
      <c r="K1034" s="3" t="str">
        <f>IFNA(VLOOKUP(D1034,Price!$A$2:$C$18,3,0),"")</f>
        <v>товар</v>
      </c>
      <c r="L1034" s="6">
        <f t="shared" si="3"/>
        <v>1</v>
      </c>
      <c r="M1034" s="6" t="str">
        <f>IFNA(VLOOKUP(F1034,Promocodes!A:B,2,0),"")</f>
        <v/>
      </c>
      <c r="N1034" s="3" t="str">
        <f>IFNA(VLOOKUP(M1034,Promocodes!G:H,2,0),"")</f>
        <v/>
      </c>
      <c r="O1034" s="3">
        <f>IFNA(VLOOKUP(D1034,Price!$E$2:$F$4,2,0),"")</f>
        <v>500</v>
      </c>
      <c r="P1034" s="7" t="str">
        <f t="shared" si="4"/>
        <v>без промо</v>
      </c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ht="15.75" customHeight="1">
      <c r="A1035" s="3">
        <v>489.0</v>
      </c>
      <c r="B1035" s="1" t="s">
        <v>16</v>
      </c>
      <c r="C1035" s="1" t="s">
        <v>17</v>
      </c>
      <c r="D1035" s="1" t="s">
        <v>21</v>
      </c>
      <c r="E1035" s="2">
        <v>44214.0</v>
      </c>
      <c r="F1035" s="3"/>
      <c r="G1035" s="5">
        <f>VLOOKUP(D1035,Price!$A$2:$B$18,2,1)</f>
        <v>3500</v>
      </c>
      <c r="H1035" s="3" t="str">
        <f>IFNA(VLOOKUP(F1035,Promocodes!A:E,4,0),"")</f>
        <v/>
      </c>
      <c r="I1035" s="3"/>
      <c r="J1035" s="5">
        <f t="shared" si="2"/>
        <v>3500</v>
      </c>
      <c r="K1035" s="3" t="str">
        <f>IFNA(VLOOKUP(D1035,Price!$A$2:$C$18,3,0),"")</f>
        <v>услуга</v>
      </c>
      <c r="L1035" s="6">
        <f t="shared" si="3"/>
        <v>1</v>
      </c>
      <c r="M1035" s="6" t="str">
        <f>IFNA(VLOOKUP(F1035,Promocodes!A:B,2,0),"")</f>
        <v/>
      </c>
      <c r="N1035" s="3" t="str">
        <f>IFNA(VLOOKUP(M1035,Promocodes!G:H,2,0),"")</f>
        <v/>
      </c>
      <c r="O1035" s="3" t="str">
        <f>IFNA(VLOOKUP(D1035,Price!$E$2:$F$4,2,0),"")</f>
        <v/>
      </c>
      <c r="P1035" s="7" t="str">
        <f t="shared" si="4"/>
        <v>без промо</v>
      </c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ht="15.75" customHeight="1">
      <c r="A1036" s="3">
        <v>490.0</v>
      </c>
      <c r="B1036" s="1" t="s">
        <v>16</v>
      </c>
      <c r="C1036" s="1" t="s">
        <v>22</v>
      </c>
      <c r="D1036" s="1" t="s">
        <v>23</v>
      </c>
      <c r="E1036" s="2">
        <v>44214.0</v>
      </c>
      <c r="F1036" s="3"/>
      <c r="G1036" s="5">
        <f>VLOOKUP(D1036,Price!$A$2:$B$18,2,1)</f>
        <v>5500</v>
      </c>
      <c r="H1036" s="3" t="str">
        <f>IFNA(VLOOKUP(F1036,Promocodes!A:E,4,0),"")</f>
        <v/>
      </c>
      <c r="I1036" s="3"/>
      <c r="J1036" s="5">
        <f t="shared" si="2"/>
        <v>5500</v>
      </c>
      <c r="K1036" s="3" t="str">
        <f>IFNA(VLOOKUP(D1036,Price!$A$2:$C$18,3,0),"")</f>
        <v>услуга</v>
      </c>
      <c r="L1036" s="6">
        <f t="shared" si="3"/>
        <v>1</v>
      </c>
      <c r="M1036" s="6" t="str">
        <f>IFNA(VLOOKUP(F1036,Promocodes!A:B,2,0),"")</f>
        <v/>
      </c>
      <c r="N1036" s="3" t="str">
        <f>IFNA(VLOOKUP(M1036,Promocodes!G:H,2,0),"")</f>
        <v/>
      </c>
      <c r="O1036" s="3" t="str">
        <f>IFNA(VLOOKUP(D1036,Price!$E$2:$F$4,2,0),"")</f>
        <v/>
      </c>
      <c r="P1036" s="7" t="str">
        <f t="shared" si="4"/>
        <v>без промо</v>
      </c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ht="15.75" customHeight="1">
      <c r="A1037" s="3">
        <v>491.0</v>
      </c>
      <c r="B1037" s="1" t="s">
        <v>16</v>
      </c>
      <c r="C1037" s="1" t="s">
        <v>17</v>
      </c>
      <c r="D1037" s="1" t="s">
        <v>21</v>
      </c>
      <c r="E1037" s="2">
        <v>44214.0</v>
      </c>
      <c r="F1037" s="3"/>
      <c r="G1037" s="5">
        <f>VLOOKUP(D1037,Price!$A$2:$B$18,2,1)</f>
        <v>3500</v>
      </c>
      <c r="H1037" s="3" t="str">
        <f>IFNA(VLOOKUP(F1037,Promocodes!A:E,4,0),"")</f>
        <v/>
      </c>
      <c r="I1037" s="3"/>
      <c r="J1037" s="5">
        <f t="shared" si="2"/>
        <v>3500</v>
      </c>
      <c r="K1037" s="3" t="str">
        <f>IFNA(VLOOKUP(D1037,Price!$A$2:$C$18,3,0),"")</f>
        <v>услуга</v>
      </c>
      <c r="L1037" s="6">
        <f t="shared" si="3"/>
        <v>1</v>
      </c>
      <c r="M1037" s="6" t="str">
        <f>IFNA(VLOOKUP(F1037,Promocodes!A:B,2,0),"")</f>
        <v/>
      </c>
      <c r="N1037" s="3" t="str">
        <f>IFNA(VLOOKUP(M1037,Promocodes!G:H,2,0),"")</f>
        <v/>
      </c>
      <c r="O1037" s="3" t="str">
        <f>IFNA(VLOOKUP(D1037,Price!$E$2:$F$4,2,0),"")</f>
        <v/>
      </c>
      <c r="P1037" s="7" t="str">
        <f t="shared" si="4"/>
        <v>без промо</v>
      </c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ht="15.75" customHeight="1">
      <c r="A1038" s="3">
        <v>492.0</v>
      </c>
      <c r="B1038" s="1" t="s">
        <v>16</v>
      </c>
      <c r="C1038" s="1" t="s">
        <v>17</v>
      </c>
      <c r="D1038" s="1" t="s">
        <v>24</v>
      </c>
      <c r="E1038" s="2">
        <v>44214.0</v>
      </c>
      <c r="F1038" s="3"/>
      <c r="G1038" s="5">
        <f>VLOOKUP(D1038,Price!$A$2:$B$18,2,1)</f>
        <v>4500</v>
      </c>
      <c r="H1038" s="3" t="str">
        <f>IFNA(VLOOKUP(F1038,Promocodes!A:E,4,0),"")</f>
        <v/>
      </c>
      <c r="I1038" s="3"/>
      <c r="J1038" s="5">
        <f t="shared" si="2"/>
        <v>4500</v>
      </c>
      <c r="K1038" s="3" t="str">
        <f>IFNA(VLOOKUP(D1038,Price!$A$2:$C$18,3,0),"")</f>
        <v>услуга</v>
      </c>
      <c r="L1038" s="6">
        <f t="shared" si="3"/>
        <v>1</v>
      </c>
      <c r="M1038" s="6" t="str">
        <f>IFNA(VLOOKUP(F1038,Promocodes!A:B,2,0),"")</f>
        <v/>
      </c>
      <c r="N1038" s="3" t="str">
        <f>IFNA(VLOOKUP(M1038,Promocodes!G:H,2,0),"")</f>
        <v/>
      </c>
      <c r="O1038" s="3" t="str">
        <f>IFNA(VLOOKUP(D1038,Price!$E$2:$F$4,2,0),"")</f>
        <v/>
      </c>
      <c r="P1038" s="7" t="str">
        <f t="shared" si="4"/>
        <v>без промо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ht="15.75" customHeight="1">
      <c r="A1039" s="3">
        <v>493.0</v>
      </c>
      <c r="B1039" s="1" t="s">
        <v>16</v>
      </c>
      <c r="C1039" s="1" t="s">
        <v>22</v>
      </c>
      <c r="D1039" s="1" t="s">
        <v>20</v>
      </c>
      <c r="E1039" s="2">
        <v>44214.0</v>
      </c>
      <c r="F1039" s="3"/>
      <c r="G1039" s="5">
        <f>VLOOKUP(D1039,Price!$A$2:$B$18,2,1)</f>
        <v>500</v>
      </c>
      <c r="H1039" s="3" t="str">
        <f>IFNA(VLOOKUP(F1039,Promocodes!A:E,4,0),"")</f>
        <v/>
      </c>
      <c r="I1039" s="3"/>
      <c r="J1039" s="5">
        <f t="shared" si="2"/>
        <v>500</v>
      </c>
      <c r="K1039" s="3" t="str">
        <f>IFNA(VLOOKUP(D1039,Price!$A$2:$C$18,3,0),"")</f>
        <v>товар</v>
      </c>
      <c r="L1039" s="6">
        <f t="shared" si="3"/>
        <v>1</v>
      </c>
      <c r="M1039" s="6" t="str">
        <f>IFNA(VLOOKUP(F1039,Promocodes!A:B,2,0),"")</f>
        <v/>
      </c>
      <c r="N1039" s="3" t="str">
        <f>IFNA(VLOOKUP(M1039,Promocodes!G:H,2,0),"")</f>
        <v/>
      </c>
      <c r="O1039" s="3">
        <f>IFNA(VLOOKUP(D1039,Price!$E$2:$F$4,2,0),"")</f>
        <v>250</v>
      </c>
      <c r="P1039" s="7" t="str">
        <f t="shared" si="4"/>
        <v>без промо</v>
      </c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ht="15.75" customHeight="1">
      <c r="A1040" s="3">
        <v>494.0</v>
      </c>
      <c r="B1040" s="1" t="s">
        <v>139</v>
      </c>
      <c r="C1040" s="1" t="s">
        <v>17</v>
      </c>
      <c r="D1040" s="1" t="s">
        <v>144</v>
      </c>
      <c r="E1040" s="2">
        <v>44214.0</v>
      </c>
      <c r="F1040" s="3"/>
      <c r="G1040" s="5">
        <v>75350.0</v>
      </c>
      <c r="H1040" s="3" t="str">
        <f>IFNA(VLOOKUP(F1040,Promocodes!A:E,4,0),"")</f>
        <v/>
      </c>
      <c r="I1040" s="3"/>
      <c r="J1040" s="5">
        <f t="shared" si="2"/>
        <v>75350</v>
      </c>
      <c r="K1040" s="3" t="str">
        <f>IFNA(VLOOKUP(D1040,Price!$A$2:$C$18,3,0),"")</f>
        <v/>
      </c>
      <c r="L1040" s="6">
        <f t="shared" si="3"/>
        <v>1</v>
      </c>
      <c r="M1040" s="6" t="str">
        <f>IFNA(VLOOKUP(F1040,Promocodes!A:B,2,0),"")</f>
        <v/>
      </c>
      <c r="N1040" s="3" t="str">
        <f>IFNA(VLOOKUP(M1040,Promocodes!G:H,2,0),"")</f>
        <v/>
      </c>
      <c r="O1040" s="3" t="str">
        <f>IFNA(VLOOKUP(D1040,Price!$E$2:$F$4,2,0),"")</f>
        <v/>
      </c>
      <c r="P1040" s="7" t="str">
        <f t="shared" si="4"/>
        <v/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ht="15.75" customHeight="1">
      <c r="A1041" s="3">
        <v>495.0</v>
      </c>
      <c r="B1041" s="1" t="s">
        <v>139</v>
      </c>
      <c r="C1041" s="1" t="s">
        <v>17</v>
      </c>
      <c r="D1041" s="1" t="s">
        <v>144</v>
      </c>
      <c r="E1041" s="2">
        <v>44214.0</v>
      </c>
      <c r="F1041" s="3"/>
      <c r="G1041" s="5">
        <v>75350.0</v>
      </c>
      <c r="H1041" s="3" t="str">
        <f>IFNA(VLOOKUP(F1041,Promocodes!A:E,4,0),"")</f>
        <v/>
      </c>
      <c r="I1041" s="3"/>
      <c r="J1041" s="5">
        <f t="shared" si="2"/>
        <v>75350</v>
      </c>
      <c r="K1041" s="3" t="str">
        <f>IFNA(VLOOKUP(D1041,Price!$A$2:$C$18,3,0),"")</f>
        <v/>
      </c>
      <c r="L1041" s="6">
        <f t="shared" si="3"/>
        <v>1</v>
      </c>
      <c r="M1041" s="6" t="str">
        <f>IFNA(VLOOKUP(F1041,Promocodes!A:B,2,0),"")</f>
        <v/>
      </c>
      <c r="N1041" s="3" t="str">
        <f>IFNA(VLOOKUP(M1041,Promocodes!G:H,2,0),"")</f>
        <v/>
      </c>
      <c r="O1041" s="3" t="str">
        <f>IFNA(VLOOKUP(D1041,Price!$E$2:$F$4,2,0),"")</f>
        <v/>
      </c>
      <c r="P1041" s="7" t="str">
        <f t="shared" si="4"/>
        <v/>
      </c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ht="15.75" customHeight="1">
      <c r="A1042" s="3">
        <v>496.0</v>
      </c>
      <c r="B1042" s="1" t="s">
        <v>139</v>
      </c>
      <c r="C1042" s="1" t="s">
        <v>17</v>
      </c>
      <c r="D1042" s="1" t="s">
        <v>144</v>
      </c>
      <c r="E1042" s="2">
        <v>44214.0</v>
      </c>
      <c r="F1042" s="3"/>
      <c r="G1042" s="5">
        <v>75350.0</v>
      </c>
      <c r="H1042" s="3" t="str">
        <f>IFNA(VLOOKUP(F1042,Promocodes!A:E,4,0),"")</f>
        <v/>
      </c>
      <c r="I1042" s="3"/>
      <c r="J1042" s="5">
        <f t="shared" si="2"/>
        <v>75350</v>
      </c>
      <c r="K1042" s="3" t="str">
        <f>IFNA(VLOOKUP(D1042,Price!$A$2:$C$18,3,0),"")</f>
        <v/>
      </c>
      <c r="L1042" s="6">
        <f t="shared" si="3"/>
        <v>1</v>
      </c>
      <c r="M1042" s="6" t="str">
        <f>IFNA(VLOOKUP(F1042,Promocodes!A:B,2,0),"")</f>
        <v/>
      </c>
      <c r="N1042" s="3" t="str">
        <f>IFNA(VLOOKUP(M1042,Promocodes!G:H,2,0),"")</f>
        <v/>
      </c>
      <c r="O1042" s="3" t="str">
        <f>IFNA(VLOOKUP(D1042,Price!$E$2:$F$4,2,0),"")</f>
        <v/>
      </c>
      <c r="P1042" s="7" t="str">
        <f t="shared" si="4"/>
        <v/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ht="15.75" customHeight="1">
      <c r="A1043" s="3">
        <v>497.0</v>
      </c>
      <c r="B1043" s="1" t="s">
        <v>139</v>
      </c>
      <c r="C1043" s="1" t="s">
        <v>17</v>
      </c>
      <c r="D1043" s="1" t="s">
        <v>144</v>
      </c>
      <c r="E1043" s="2">
        <v>44214.0</v>
      </c>
      <c r="F1043" s="3"/>
      <c r="G1043" s="5">
        <v>75350.0</v>
      </c>
      <c r="H1043" s="3" t="str">
        <f>IFNA(VLOOKUP(F1043,Promocodes!A:E,4,0),"")</f>
        <v/>
      </c>
      <c r="I1043" s="3"/>
      <c r="J1043" s="5">
        <f t="shared" si="2"/>
        <v>75350</v>
      </c>
      <c r="K1043" s="3" t="str">
        <f>IFNA(VLOOKUP(D1043,Price!$A$2:$C$18,3,0),"")</f>
        <v/>
      </c>
      <c r="L1043" s="6">
        <f t="shared" si="3"/>
        <v>1</v>
      </c>
      <c r="M1043" s="6" t="str">
        <f>IFNA(VLOOKUP(F1043,Promocodes!A:B,2,0),"")</f>
        <v/>
      </c>
      <c r="N1043" s="3" t="str">
        <f>IFNA(VLOOKUP(M1043,Promocodes!G:H,2,0),"")</f>
        <v/>
      </c>
      <c r="O1043" s="3" t="str">
        <f>IFNA(VLOOKUP(D1043,Price!$E$2:$F$4,2,0),"")</f>
        <v/>
      </c>
      <c r="P1043" s="7" t="str">
        <f t="shared" si="4"/>
        <v/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ht="15.75" customHeight="1">
      <c r="A1044" s="3">
        <v>498.0</v>
      </c>
      <c r="B1044" s="1" t="s">
        <v>139</v>
      </c>
      <c r="C1044" s="1" t="s">
        <v>17</v>
      </c>
      <c r="D1044" s="1" t="s">
        <v>144</v>
      </c>
      <c r="E1044" s="2">
        <v>44214.0</v>
      </c>
      <c r="F1044" s="3"/>
      <c r="G1044" s="5">
        <v>75350.0</v>
      </c>
      <c r="H1044" s="3" t="str">
        <f>IFNA(VLOOKUP(F1044,Promocodes!A:E,4,0),"")</f>
        <v/>
      </c>
      <c r="I1044" s="3"/>
      <c r="J1044" s="5">
        <f t="shared" si="2"/>
        <v>75350</v>
      </c>
      <c r="K1044" s="3" t="str">
        <f>IFNA(VLOOKUP(D1044,Price!$A$2:$C$18,3,0),"")</f>
        <v/>
      </c>
      <c r="L1044" s="6">
        <f t="shared" si="3"/>
        <v>1</v>
      </c>
      <c r="M1044" s="6" t="str">
        <f>IFNA(VLOOKUP(F1044,Promocodes!A:B,2,0),"")</f>
        <v/>
      </c>
      <c r="N1044" s="3" t="str">
        <f>IFNA(VLOOKUP(M1044,Promocodes!G:H,2,0),"")</f>
        <v/>
      </c>
      <c r="O1044" s="3" t="str">
        <f>IFNA(VLOOKUP(D1044,Price!$E$2:$F$4,2,0),"")</f>
        <v/>
      </c>
      <c r="P1044" s="7" t="str">
        <f t="shared" si="4"/>
        <v/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ht="15.75" customHeight="1">
      <c r="A1045" s="3">
        <v>499.0</v>
      </c>
      <c r="B1045" s="1" t="s">
        <v>139</v>
      </c>
      <c r="C1045" s="1" t="s">
        <v>17</v>
      </c>
      <c r="D1045" s="1" t="s">
        <v>144</v>
      </c>
      <c r="E1045" s="2">
        <v>44214.0</v>
      </c>
      <c r="F1045" s="3"/>
      <c r="G1045" s="5">
        <v>75350.0</v>
      </c>
      <c r="H1045" s="3" t="str">
        <f>IFNA(VLOOKUP(F1045,Promocodes!A:E,4,0),"")</f>
        <v/>
      </c>
      <c r="I1045" s="3"/>
      <c r="J1045" s="5">
        <f t="shared" si="2"/>
        <v>75350</v>
      </c>
      <c r="K1045" s="3" t="str">
        <f>IFNA(VLOOKUP(D1045,Price!$A$2:$C$18,3,0),"")</f>
        <v/>
      </c>
      <c r="L1045" s="6">
        <f t="shared" si="3"/>
        <v>1</v>
      </c>
      <c r="M1045" s="6" t="str">
        <f>IFNA(VLOOKUP(F1045,Promocodes!A:B,2,0),"")</f>
        <v/>
      </c>
      <c r="N1045" s="3" t="str">
        <f>IFNA(VLOOKUP(M1045,Promocodes!G:H,2,0),"")</f>
        <v/>
      </c>
      <c r="O1045" s="3" t="str">
        <f>IFNA(VLOOKUP(D1045,Price!$E$2:$F$4,2,0),"")</f>
        <v/>
      </c>
      <c r="P1045" s="7" t="str">
        <f t="shared" si="4"/>
        <v/>
      </c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ht="15.75" customHeight="1">
      <c r="A1046" s="3">
        <v>500.0</v>
      </c>
      <c r="B1046" s="1" t="s">
        <v>139</v>
      </c>
      <c r="C1046" s="1" t="s">
        <v>17</v>
      </c>
      <c r="D1046" s="1" t="s">
        <v>144</v>
      </c>
      <c r="E1046" s="2">
        <v>44214.0</v>
      </c>
      <c r="F1046" s="3"/>
      <c r="G1046" s="5">
        <v>75350.0</v>
      </c>
      <c r="H1046" s="3" t="str">
        <f>IFNA(VLOOKUP(F1046,Promocodes!A:E,4,0),"")</f>
        <v/>
      </c>
      <c r="I1046" s="3"/>
      <c r="J1046" s="5">
        <f t="shared" si="2"/>
        <v>75350</v>
      </c>
      <c r="K1046" s="3" t="str">
        <f>IFNA(VLOOKUP(D1046,Price!$A$2:$C$18,3,0),"")</f>
        <v/>
      </c>
      <c r="L1046" s="6">
        <f t="shared" si="3"/>
        <v>1</v>
      </c>
      <c r="M1046" s="6" t="str">
        <f>IFNA(VLOOKUP(F1046,Promocodes!A:B,2,0),"")</f>
        <v/>
      </c>
      <c r="N1046" s="3" t="str">
        <f>IFNA(VLOOKUP(M1046,Promocodes!G:H,2,0),"")</f>
        <v/>
      </c>
      <c r="O1046" s="3" t="str">
        <f>IFNA(VLOOKUP(D1046,Price!$E$2:$F$4,2,0),"")</f>
        <v/>
      </c>
      <c r="P1046" s="7" t="str">
        <f t="shared" si="4"/>
        <v/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ht="15.75" customHeight="1">
      <c r="A1047" s="3">
        <v>501.0</v>
      </c>
      <c r="B1047" s="1" t="s">
        <v>139</v>
      </c>
      <c r="C1047" s="1" t="s">
        <v>17</v>
      </c>
      <c r="D1047" s="1" t="s">
        <v>144</v>
      </c>
      <c r="E1047" s="2">
        <v>44214.0</v>
      </c>
      <c r="F1047" s="3"/>
      <c r="G1047" s="5">
        <v>75350.0</v>
      </c>
      <c r="H1047" s="3" t="str">
        <f>IFNA(VLOOKUP(F1047,Promocodes!A:E,4,0),"")</f>
        <v/>
      </c>
      <c r="I1047" s="3"/>
      <c r="J1047" s="5">
        <f t="shared" si="2"/>
        <v>75350</v>
      </c>
      <c r="K1047" s="3" t="str">
        <f>IFNA(VLOOKUP(D1047,Price!$A$2:$C$18,3,0),"")</f>
        <v/>
      </c>
      <c r="L1047" s="6">
        <f t="shared" si="3"/>
        <v>1</v>
      </c>
      <c r="M1047" s="6" t="str">
        <f>IFNA(VLOOKUP(F1047,Promocodes!A:B,2,0),"")</f>
        <v/>
      </c>
      <c r="N1047" s="3" t="str">
        <f>IFNA(VLOOKUP(M1047,Promocodes!G:H,2,0),"")</f>
        <v/>
      </c>
      <c r="O1047" s="3" t="str">
        <f>IFNA(VLOOKUP(D1047,Price!$E$2:$F$4,2,0),"")</f>
        <v/>
      </c>
      <c r="P1047" s="7" t="str">
        <f t="shared" si="4"/>
        <v/>
      </c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ht="15.75" customHeight="1">
      <c r="A1048" s="3">
        <v>502.0</v>
      </c>
      <c r="B1048" s="1" t="s">
        <v>139</v>
      </c>
      <c r="C1048" s="1" t="s">
        <v>17</v>
      </c>
      <c r="D1048" s="1" t="s">
        <v>145</v>
      </c>
      <c r="E1048" s="2">
        <v>44214.0</v>
      </c>
      <c r="F1048" s="3"/>
      <c r="G1048" s="5">
        <v>15000.0</v>
      </c>
      <c r="H1048" s="3" t="str">
        <f>IFNA(VLOOKUP(F1048,Promocodes!A:E,4,0),"")</f>
        <v/>
      </c>
      <c r="I1048" s="3"/>
      <c r="J1048" s="5">
        <f t="shared" si="2"/>
        <v>15000</v>
      </c>
      <c r="K1048" s="3" t="str">
        <f>IFNA(VLOOKUP(D1048,Price!$A$2:$C$18,3,0),"")</f>
        <v/>
      </c>
      <c r="L1048" s="6">
        <f t="shared" si="3"/>
        <v>1</v>
      </c>
      <c r="M1048" s="6" t="str">
        <f>IFNA(VLOOKUP(F1048,Promocodes!A:B,2,0),"")</f>
        <v/>
      </c>
      <c r="N1048" s="3" t="str">
        <f>IFNA(VLOOKUP(M1048,Promocodes!G:H,2,0),"")</f>
        <v/>
      </c>
      <c r="O1048" s="3" t="str">
        <f>IFNA(VLOOKUP(D1048,Price!$E$2:$F$4,2,0),"")</f>
        <v/>
      </c>
      <c r="P1048" s="7" t="str">
        <f t="shared" si="4"/>
        <v/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ht="15.75" customHeight="1">
      <c r="A1049" s="3">
        <v>503.0</v>
      </c>
      <c r="B1049" s="1" t="s">
        <v>139</v>
      </c>
      <c r="C1049" s="1" t="s">
        <v>17</v>
      </c>
      <c r="D1049" s="1" t="s">
        <v>146</v>
      </c>
      <c r="E1049" s="2">
        <v>44214.0</v>
      </c>
      <c r="F1049" s="3"/>
      <c r="G1049" s="5">
        <v>56700.0</v>
      </c>
      <c r="H1049" s="3" t="str">
        <f>IFNA(VLOOKUP(F1049,Promocodes!A:E,4,0),"")</f>
        <v/>
      </c>
      <c r="I1049" s="3"/>
      <c r="J1049" s="5">
        <f t="shared" si="2"/>
        <v>56700</v>
      </c>
      <c r="K1049" s="3" t="str">
        <f>IFNA(VLOOKUP(D1049,Price!$A$2:$C$18,3,0),"")</f>
        <v/>
      </c>
      <c r="L1049" s="6">
        <f t="shared" si="3"/>
        <v>1</v>
      </c>
      <c r="M1049" s="6" t="str">
        <f>IFNA(VLOOKUP(F1049,Promocodes!A:B,2,0),"")</f>
        <v/>
      </c>
      <c r="N1049" s="3" t="str">
        <f>IFNA(VLOOKUP(M1049,Promocodes!G:H,2,0),"")</f>
        <v/>
      </c>
      <c r="O1049" s="3" t="str">
        <f>IFNA(VLOOKUP(D1049,Price!$E$2:$F$4,2,0),"")</f>
        <v/>
      </c>
      <c r="P1049" s="7" t="str">
        <f t="shared" si="4"/>
        <v/>
      </c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ht="15.75" customHeight="1">
      <c r="A1050" s="3">
        <v>504.0</v>
      </c>
      <c r="B1050" s="1" t="s">
        <v>16</v>
      </c>
      <c r="C1050" s="1" t="s">
        <v>22</v>
      </c>
      <c r="D1050" s="1" t="s">
        <v>23</v>
      </c>
      <c r="E1050" s="2">
        <v>44214.0</v>
      </c>
      <c r="F1050" s="3"/>
      <c r="G1050" s="5">
        <f>VLOOKUP(D1050,Price!$A$2:$B$18,2,1)</f>
        <v>5500</v>
      </c>
      <c r="H1050" s="3" t="str">
        <f>IFNA(VLOOKUP(F1050,Promocodes!A:E,4,0),"")</f>
        <v/>
      </c>
      <c r="I1050" s="3"/>
      <c r="J1050" s="5">
        <f t="shared" si="2"/>
        <v>5500</v>
      </c>
      <c r="K1050" s="3" t="str">
        <f>IFNA(VLOOKUP(D1050,Price!$A$2:$C$18,3,0),"")</f>
        <v>услуга</v>
      </c>
      <c r="L1050" s="6">
        <f t="shared" si="3"/>
        <v>1</v>
      </c>
      <c r="M1050" s="6" t="str">
        <f>IFNA(VLOOKUP(F1050,Promocodes!A:B,2,0),"")</f>
        <v/>
      </c>
      <c r="N1050" s="3" t="str">
        <f>IFNA(VLOOKUP(M1050,Promocodes!G:H,2,0),"")</f>
        <v/>
      </c>
      <c r="O1050" s="3" t="str">
        <f>IFNA(VLOOKUP(D1050,Price!$E$2:$F$4,2,0),"")</f>
        <v/>
      </c>
      <c r="P1050" s="7" t="str">
        <f t="shared" si="4"/>
        <v>без промо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ht="15.75" customHeight="1">
      <c r="A1051" s="3">
        <v>505.0</v>
      </c>
      <c r="B1051" s="1" t="s">
        <v>16</v>
      </c>
      <c r="C1051" s="1" t="s">
        <v>22</v>
      </c>
      <c r="D1051" s="1" t="s">
        <v>18</v>
      </c>
      <c r="E1051" s="2">
        <v>44215.0</v>
      </c>
      <c r="F1051" s="3"/>
      <c r="G1051" s="5">
        <f>VLOOKUP(D1051,Price!$A$2:$B$18,2,1)</f>
        <v>1000</v>
      </c>
      <c r="H1051" s="3" t="str">
        <f>IFNA(VLOOKUP(F1051,Promocodes!A:E,4,0),"")</f>
        <v/>
      </c>
      <c r="I1051" s="3"/>
      <c r="J1051" s="5">
        <f t="shared" si="2"/>
        <v>1000</v>
      </c>
      <c r="K1051" s="3" t="str">
        <f>IFNA(VLOOKUP(D1051,Price!$A$2:$C$18,3,0),"")</f>
        <v>товар</v>
      </c>
      <c r="L1051" s="6">
        <f t="shared" si="3"/>
        <v>1</v>
      </c>
      <c r="M1051" s="6" t="str">
        <f>IFNA(VLOOKUP(F1051,Promocodes!A:B,2,0),"")</f>
        <v/>
      </c>
      <c r="N1051" s="3" t="str">
        <f>IFNA(VLOOKUP(M1051,Promocodes!G:H,2,0),"")</f>
        <v/>
      </c>
      <c r="O1051" s="3">
        <f>IFNA(VLOOKUP(D1051,Price!$E$2:$F$4,2,0),"")</f>
        <v>500</v>
      </c>
      <c r="P1051" s="7" t="str">
        <f t="shared" si="4"/>
        <v>без промо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ht="15.75" customHeight="1">
      <c r="A1052" s="3">
        <v>506.0</v>
      </c>
      <c r="B1052" s="1" t="s">
        <v>139</v>
      </c>
      <c r="C1052" s="1" t="s">
        <v>17</v>
      </c>
      <c r="D1052" s="1" t="s">
        <v>143</v>
      </c>
      <c r="E1052" s="2">
        <v>44215.0</v>
      </c>
      <c r="F1052" s="3"/>
      <c r="G1052" s="5">
        <v>500.0</v>
      </c>
      <c r="H1052" s="3" t="str">
        <f>IFNA(VLOOKUP(F1052,Promocodes!A:E,4,0),"")</f>
        <v/>
      </c>
      <c r="I1052" s="3"/>
      <c r="J1052" s="5">
        <f t="shared" si="2"/>
        <v>500</v>
      </c>
      <c r="K1052" s="3" t="str">
        <f>IFNA(VLOOKUP(D1052,Price!$A$2:$C$18,3,0),"")</f>
        <v/>
      </c>
      <c r="L1052" s="6">
        <f t="shared" si="3"/>
        <v>1</v>
      </c>
      <c r="M1052" s="6" t="str">
        <f>IFNA(VLOOKUP(F1052,Promocodes!A:B,2,0),"")</f>
        <v/>
      </c>
      <c r="N1052" s="3" t="str">
        <f>IFNA(VLOOKUP(M1052,Promocodes!G:H,2,0),"")</f>
        <v/>
      </c>
      <c r="O1052" s="3" t="str">
        <f>IFNA(VLOOKUP(D1052,Price!$E$2:$F$4,2,0),"")</f>
        <v/>
      </c>
      <c r="P1052" s="7" t="str">
        <f t="shared" si="4"/>
        <v/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ht="15.75" customHeight="1">
      <c r="A1053" s="3">
        <v>507.0</v>
      </c>
      <c r="B1053" s="1" t="s">
        <v>16</v>
      </c>
      <c r="C1053" s="1" t="s">
        <v>17</v>
      </c>
      <c r="D1053" s="1" t="s">
        <v>21</v>
      </c>
      <c r="E1053" s="2">
        <v>44215.0</v>
      </c>
      <c r="F1053" s="3"/>
      <c r="G1053" s="5">
        <f>VLOOKUP(D1053,Price!$A$2:$B$18,2,1)</f>
        <v>3500</v>
      </c>
      <c r="H1053" s="3" t="str">
        <f>IFNA(VLOOKUP(F1053,Promocodes!A:E,4,0),"")</f>
        <v/>
      </c>
      <c r="I1053" s="3"/>
      <c r="J1053" s="5">
        <f t="shared" si="2"/>
        <v>3500</v>
      </c>
      <c r="K1053" s="3" t="str">
        <f>IFNA(VLOOKUP(D1053,Price!$A$2:$C$18,3,0),"")</f>
        <v>услуга</v>
      </c>
      <c r="L1053" s="6">
        <f t="shared" si="3"/>
        <v>1</v>
      </c>
      <c r="M1053" s="6" t="str">
        <f>IFNA(VLOOKUP(F1053,Promocodes!A:B,2,0),"")</f>
        <v/>
      </c>
      <c r="N1053" s="3" t="str">
        <f>IFNA(VLOOKUP(M1053,Promocodes!G:H,2,0),"")</f>
        <v/>
      </c>
      <c r="O1053" s="3" t="str">
        <f>IFNA(VLOOKUP(D1053,Price!$E$2:$F$4,2,0),"")</f>
        <v/>
      </c>
      <c r="P1053" s="7" t="str">
        <f t="shared" si="4"/>
        <v>без промо</v>
      </c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ht="15.75" customHeight="1">
      <c r="A1054" s="3">
        <v>508.0</v>
      </c>
      <c r="B1054" s="1" t="s">
        <v>139</v>
      </c>
      <c r="C1054" s="1" t="s">
        <v>17</v>
      </c>
      <c r="D1054" s="1" t="s">
        <v>141</v>
      </c>
      <c r="E1054" s="2">
        <v>44215.0</v>
      </c>
      <c r="F1054" s="3"/>
      <c r="G1054" s="5">
        <v>300.0</v>
      </c>
      <c r="H1054" s="3" t="str">
        <f>IFNA(VLOOKUP(F1054,Promocodes!A:E,4,0),"")</f>
        <v/>
      </c>
      <c r="I1054" s="3"/>
      <c r="J1054" s="5">
        <f t="shared" si="2"/>
        <v>300</v>
      </c>
      <c r="K1054" s="3" t="str">
        <f>IFNA(VLOOKUP(D1054,Price!$A$2:$C$18,3,0),"")</f>
        <v/>
      </c>
      <c r="L1054" s="6">
        <f t="shared" si="3"/>
        <v>1</v>
      </c>
      <c r="M1054" s="6" t="str">
        <f>IFNA(VLOOKUP(F1054,Promocodes!A:B,2,0),"")</f>
        <v/>
      </c>
      <c r="N1054" s="3" t="str">
        <f>IFNA(VLOOKUP(M1054,Promocodes!G:H,2,0),"")</f>
        <v/>
      </c>
      <c r="O1054" s="3" t="str">
        <f>IFNA(VLOOKUP(D1054,Price!$E$2:$F$4,2,0),"")</f>
        <v/>
      </c>
      <c r="P1054" s="7" t="str">
        <f t="shared" si="4"/>
        <v/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ht="15.75" customHeight="1">
      <c r="A1055" s="3">
        <v>510.0</v>
      </c>
      <c r="B1055" s="1" t="s">
        <v>16</v>
      </c>
      <c r="C1055" s="1" t="s">
        <v>17</v>
      </c>
      <c r="D1055" s="1" t="s">
        <v>23</v>
      </c>
      <c r="E1055" s="2">
        <v>44215.0</v>
      </c>
      <c r="F1055" s="3"/>
      <c r="G1055" s="5">
        <f>VLOOKUP(D1055,Price!$A$2:$B$18,2,1)</f>
        <v>5500</v>
      </c>
      <c r="H1055" s="3" t="str">
        <f>IFNA(VLOOKUP(F1055,Promocodes!A:E,4,0),"")</f>
        <v/>
      </c>
      <c r="I1055" s="3"/>
      <c r="J1055" s="5">
        <f t="shared" si="2"/>
        <v>5500</v>
      </c>
      <c r="K1055" s="3" t="str">
        <f>IFNA(VLOOKUP(D1055,Price!$A$2:$C$18,3,0),"")</f>
        <v>услуга</v>
      </c>
      <c r="L1055" s="6">
        <f t="shared" si="3"/>
        <v>1</v>
      </c>
      <c r="M1055" s="6" t="str">
        <f>IFNA(VLOOKUP(F1055,Promocodes!A:B,2,0),"")</f>
        <v/>
      </c>
      <c r="N1055" s="3" t="str">
        <f>IFNA(VLOOKUP(M1055,Promocodes!G:H,2,0),"")</f>
        <v/>
      </c>
      <c r="O1055" s="3" t="str">
        <f>IFNA(VLOOKUP(D1055,Price!$E$2:$F$4,2,0),"")</f>
        <v/>
      </c>
      <c r="P1055" s="7" t="str">
        <f t="shared" si="4"/>
        <v>без промо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ht="15.75" customHeight="1">
      <c r="A1056" s="3">
        <v>511.0</v>
      </c>
      <c r="B1056" s="1" t="s">
        <v>16</v>
      </c>
      <c r="C1056" s="1" t="s">
        <v>17</v>
      </c>
      <c r="D1056" s="1" t="s">
        <v>24</v>
      </c>
      <c r="E1056" s="2">
        <v>44215.0</v>
      </c>
      <c r="F1056" s="3"/>
      <c r="G1056" s="5">
        <f>VLOOKUP(D1056,Price!$A$2:$B$18,2,1)</f>
        <v>4500</v>
      </c>
      <c r="H1056" s="3" t="str">
        <f>IFNA(VLOOKUP(F1056,Promocodes!A:E,4,0),"")</f>
        <v/>
      </c>
      <c r="I1056" s="3"/>
      <c r="J1056" s="5">
        <f t="shared" si="2"/>
        <v>4500</v>
      </c>
      <c r="K1056" s="3" t="str">
        <f>IFNA(VLOOKUP(D1056,Price!$A$2:$C$18,3,0),"")</f>
        <v>услуга</v>
      </c>
      <c r="L1056" s="6">
        <f t="shared" si="3"/>
        <v>1</v>
      </c>
      <c r="M1056" s="6" t="str">
        <f>IFNA(VLOOKUP(F1056,Promocodes!A:B,2,0),"")</f>
        <v/>
      </c>
      <c r="N1056" s="3" t="str">
        <f>IFNA(VLOOKUP(M1056,Promocodes!G:H,2,0),"")</f>
        <v/>
      </c>
      <c r="O1056" s="3" t="str">
        <f>IFNA(VLOOKUP(D1056,Price!$E$2:$F$4,2,0),"")</f>
        <v/>
      </c>
      <c r="P1056" s="7" t="str">
        <f t="shared" si="4"/>
        <v>без промо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ht="15.75" customHeight="1">
      <c r="A1057" s="3">
        <v>512.0</v>
      </c>
      <c r="B1057" s="1" t="s">
        <v>139</v>
      </c>
      <c r="C1057" s="1" t="s">
        <v>17</v>
      </c>
      <c r="D1057" s="1" t="s">
        <v>141</v>
      </c>
      <c r="E1057" s="2">
        <v>44215.0</v>
      </c>
      <c r="F1057" s="3"/>
      <c r="G1057" s="5">
        <v>300.0</v>
      </c>
      <c r="H1057" s="3" t="str">
        <f>IFNA(VLOOKUP(F1057,Promocodes!A:E,4,0),"")</f>
        <v/>
      </c>
      <c r="I1057" s="3"/>
      <c r="J1057" s="5">
        <f t="shared" si="2"/>
        <v>300</v>
      </c>
      <c r="K1057" s="3" t="str">
        <f>IFNA(VLOOKUP(D1057,Price!$A$2:$C$18,3,0),"")</f>
        <v/>
      </c>
      <c r="L1057" s="6">
        <f t="shared" si="3"/>
        <v>1</v>
      </c>
      <c r="M1057" s="6" t="str">
        <f>IFNA(VLOOKUP(F1057,Promocodes!A:B,2,0),"")</f>
        <v/>
      </c>
      <c r="N1057" s="3" t="str">
        <f>IFNA(VLOOKUP(M1057,Promocodes!G:H,2,0),"")</f>
        <v/>
      </c>
      <c r="O1057" s="3" t="str">
        <f>IFNA(VLOOKUP(D1057,Price!$E$2:$F$4,2,0),"")</f>
        <v/>
      </c>
      <c r="P1057" s="7" t="str">
        <f t="shared" si="4"/>
        <v/>
      </c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ht="15.75" customHeight="1">
      <c r="A1058" s="3">
        <v>513.0</v>
      </c>
      <c r="B1058" s="1" t="s">
        <v>16</v>
      </c>
      <c r="C1058" s="1" t="s">
        <v>17</v>
      </c>
      <c r="D1058" s="1" t="s">
        <v>23</v>
      </c>
      <c r="E1058" s="2">
        <v>44215.0</v>
      </c>
      <c r="F1058" s="3"/>
      <c r="G1058" s="5">
        <f>VLOOKUP(D1058,Price!$A$2:$B$18,2,1)</f>
        <v>5500</v>
      </c>
      <c r="H1058" s="3" t="str">
        <f>IFNA(VLOOKUP(F1058,Promocodes!A:E,4,0),"")</f>
        <v/>
      </c>
      <c r="I1058" s="3"/>
      <c r="J1058" s="5">
        <f t="shared" si="2"/>
        <v>5500</v>
      </c>
      <c r="K1058" s="3" t="str">
        <f>IFNA(VLOOKUP(D1058,Price!$A$2:$C$18,3,0),"")</f>
        <v>услуга</v>
      </c>
      <c r="L1058" s="6">
        <f t="shared" si="3"/>
        <v>1</v>
      </c>
      <c r="M1058" s="6" t="str">
        <f>IFNA(VLOOKUP(F1058,Promocodes!A:B,2,0),"")</f>
        <v/>
      </c>
      <c r="N1058" s="3" t="str">
        <f>IFNA(VLOOKUP(M1058,Promocodes!G:H,2,0),"")</f>
        <v/>
      </c>
      <c r="O1058" s="3" t="str">
        <f>IFNA(VLOOKUP(D1058,Price!$E$2:$F$4,2,0),"")</f>
        <v/>
      </c>
      <c r="P1058" s="7" t="str">
        <f t="shared" si="4"/>
        <v>без промо</v>
      </c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ht="15.75" customHeight="1">
      <c r="A1059" s="3">
        <v>515.0</v>
      </c>
      <c r="B1059" s="1" t="s">
        <v>16</v>
      </c>
      <c r="C1059" s="1" t="s">
        <v>17</v>
      </c>
      <c r="D1059" s="1" t="s">
        <v>24</v>
      </c>
      <c r="E1059" s="2">
        <v>44215.0</v>
      </c>
      <c r="F1059" s="3"/>
      <c r="G1059" s="5">
        <f>VLOOKUP(D1059,Price!$A$2:$B$18,2,1)</f>
        <v>4500</v>
      </c>
      <c r="H1059" s="3" t="str">
        <f>IFNA(VLOOKUP(F1059,Promocodes!A:E,4,0),"")</f>
        <v/>
      </c>
      <c r="I1059" s="3"/>
      <c r="J1059" s="5">
        <f t="shared" si="2"/>
        <v>4500</v>
      </c>
      <c r="K1059" s="3" t="str">
        <f>IFNA(VLOOKUP(D1059,Price!$A$2:$C$18,3,0),"")</f>
        <v>услуга</v>
      </c>
      <c r="L1059" s="6">
        <f t="shared" si="3"/>
        <v>1</v>
      </c>
      <c r="M1059" s="6" t="str">
        <f>IFNA(VLOOKUP(F1059,Promocodes!A:B,2,0),"")</f>
        <v/>
      </c>
      <c r="N1059" s="3" t="str">
        <f>IFNA(VLOOKUP(M1059,Promocodes!G:H,2,0),"")</f>
        <v/>
      </c>
      <c r="O1059" s="3" t="str">
        <f>IFNA(VLOOKUP(D1059,Price!$E$2:$F$4,2,0),"")</f>
        <v/>
      </c>
      <c r="P1059" s="7" t="str">
        <f t="shared" si="4"/>
        <v>без промо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ht="15.75" customHeight="1">
      <c r="A1060" s="3">
        <v>516.0</v>
      </c>
      <c r="B1060" s="1" t="s">
        <v>139</v>
      </c>
      <c r="C1060" s="1" t="s">
        <v>17</v>
      </c>
      <c r="D1060" s="1" t="s">
        <v>143</v>
      </c>
      <c r="E1060" s="2">
        <v>44215.0</v>
      </c>
      <c r="F1060" s="3"/>
      <c r="G1060" s="5">
        <v>500.0</v>
      </c>
      <c r="H1060" s="3" t="str">
        <f>IFNA(VLOOKUP(F1060,Promocodes!A:E,4,0),"")</f>
        <v/>
      </c>
      <c r="I1060" s="3"/>
      <c r="J1060" s="5">
        <f t="shared" si="2"/>
        <v>500</v>
      </c>
      <c r="K1060" s="3" t="str">
        <f>IFNA(VLOOKUP(D1060,Price!$A$2:$C$18,3,0),"")</f>
        <v/>
      </c>
      <c r="L1060" s="6">
        <f t="shared" si="3"/>
        <v>1</v>
      </c>
      <c r="M1060" s="6" t="str">
        <f>IFNA(VLOOKUP(F1060,Promocodes!A:B,2,0),"")</f>
        <v/>
      </c>
      <c r="N1060" s="3" t="str">
        <f>IFNA(VLOOKUP(M1060,Promocodes!G:H,2,0),"")</f>
        <v/>
      </c>
      <c r="O1060" s="3" t="str">
        <f>IFNA(VLOOKUP(D1060,Price!$E$2:$F$4,2,0),"")</f>
        <v/>
      </c>
      <c r="P1060" s="7" t="str">
        <f t="shared" si="4"/>
        <v/>
      </c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ht="15.75" customHeight="1">
      <c r="A1061" s="3">
        <v>517.0</v>
      </c>
      <c r="B1061" s="1" t="s">
        <v>16</v>
      </c>
      <c r="C1061" s="1" t="s">
        <v>17</v>
      </c>
      <c r="D1061" s="1" t="s">
        <v>24</v>
      </c>
      <c r="E1061" s="2">
        <v>44215.0</v>
      </c>
      <c r="F1061" s="3"/>
      <c r="G1061" s="5">
        <v>4500.0</v>
      </c>
      <c r="H1061" s="3" t="str">
        <f>IFNA(VLOOKUP(F1061,Promocodes!A:E,4,0),"")</f>
        <v/>
      </c>
      <c r="I1061" s="3"/>
      <c r="J1061" s="5">
        <f t="shared" si="2"/>
        <v>4500</v>
      </c>
      <c r="K1061" s="3" t="str">
        <f>IFNA(VLOOKUP(D1061,Price!$A$2:$C$18,3,0),"")</f>
        <v>услуга</v>
      </c>
      <c r="L1061" s="6">
        <f t="shared" si="3"/>
        <v>1</v>
      </c>
      <c r="M1061" s="6" t="str">
        <f>IFNA(VLOOKUP(F1061,Promocodes!A:B,2,0),"")</f>
        <v/>
      </c>
      <c r="N1061" s="3" t="str">
        <f>IFNA(VLOOKUP(M1061,Promocodes!G:H,2,0),"")</f>
        <v/>
      </c>
      <c r="O1061" s="3" t="str">
        <f>IFNA(VLOOKUP(D1061,Price!$E$2:$F$4,2,0),"")</f>
        <v/>
      </c>
      <c r="P1061" s="7" t="str">
        <f t="shared" si="4"/>
        <v>без промо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ht="15.75" customHeight="1">
      <c r="A1062" s="3">
        <v>518.0</v>
      </c>
      <c r="B1062" s="1" t="s">
        <v>16</v>
      </c>
      <c r="C1062" s="1" t="s">
        <v>17</v>
      </c>
      <c r="D1062" s="1" t="s">
        <v>23</v>
      </c>
      <c r="E1062" s="2">
        <v>44215.0</v>
      </c>
      <c r="F1062" s="3"/>
      <c r="G1062" s="5">
        <v>5500.0</v>
      </c>
      <c r="H1062" s="3" t="str">
        <f>IFNA(VLOOKUP(F1062,Promocodes!A:E,4,0),"")</f>
        <v/>
      </c>
      <c r="I1062" s="3"/>
      <c r="J1062" s="5">
        <f t="shared" si="2"/>
        <v>5500</v>
      </c>
      <c r="K1062" s="3" t="str">
        <f>IFNA(VLOOKUP(D1062,Price!$A$2:$C$18,3,0),"")</f>
        <v>услуга</v>
      </c>
      <c r="L1062" s="6">
        <f t="shared" si="3"/>
        <v>1</v>
      </c>
      <c r="M1062" s="6" t="str">
        <f>IFNA(VLOOKUP(F1062,Promocodes!A:B,2,0),"")</f>
        <v/>
      </c>
      <c r="N1062" s="3" t="str">
        <f>IFNA(VLOOKUP(M1062,Promocodes!G:H,2,0),"")</f>
        <v/>
      </c>
      <c r="O1062" s="3" t="str">
        <f>IFNA(VLOOKUP(D1062,Price!$E$2:$F$4,2,0),"")</f>
        <v/>
      </c>
      <c r="P1062" s="7" t="str">
        <f t="shared" si="4"/>
        <v>без промо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ht="15.75" customHeight="1">
      <c r="A1063" s="3">
        <v>519.0</v>
      </c>
      <c r="B1063" s="1" t="s">
        <v>16</v>
      </c>
      <c r="C1063" s="1" t="s">
        <v>17</v>
      </c>
      <c r="D1063" s="1" t="s">
        <v>20</v>
      </c>
      <c r="E1063" s="2">
        <v>44215.0</v>
      </c>
      <c r="F1063" s="3"/>
      <c r="G1063" s="5">
        <v>500.0</v>
      </c>
      <c r="H1063" s="3" t="str">
        <f>IFNA(VLOOKUP(F1063,Promocodes!A:E,4,0),"")</f>
        <v/>
      </c>
      <c r="I1063" s="3"/>
      <c r="J1063" s="5">
        <f t="shared" si="2"/>
        <v>500</v>
      </c>
      <c r="K1063" s="3" t="str">
        <f>IFNA(VLOOKUP(D1063,Price!$A$2:$C$18,3,0),"")</f>
        <v>товар</v>
      </c>
      <c r="L1063" s="6">
        <f t="shared" si="3"/>
        <v>1</v>
      </c>
      <c r="M1063" s="6" t="str">
        <f>IFNA(VLOOKUP(F1063,Promocodes!A:B,2,0),"")</f>
        <v/>
      </c>
      <c r="N1063" s="3" t="str">
        <f>IFNA(VLOOKUP(M1063,Promocodes!G:H,2,0),"")</f>
        <v/>
      </c>
      <c r="O1063" s="3">
        <f>IFNA(VLOOKUP(D1063,Price!$E$2:$F$4,2,0),"")</f>
        <v>250</v>
      </c>
      <c r="P1063" s="7" t="str">
        <f t="shared" si="4"/>
        <v>без промо</v>
      </c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ht="15.75" customHeight="1">
      <c r="A1064" s="3">
        <v>520.0</v>
      </c>
      <c r="B1064" s="1" t="s">
        <v>16</v>
      </c>
      <c r="C1064" s="1" t="s">
        <v>17</v>
      </c>
      <c r="D1064" s="1" t="s">
        <v>23</v>
      </c>
      <c r="E1064" s="2">
        <v>44215.0</v>
      </c>
      <c r="F1064" s="3"/>
      <c r="G1064" s="5">
        <v>5500.0</v>
      </c>
      <c r="H1064" s="3" t="str">
        <f>IFNA(VLOOKUP(F1064,Promocodes!A:E,4,0),"")</f>
        <v/>
      </c>
      <c r="I1064" s="3"/>
      <c r="J1064" s="5">
        <f t="shared" si="2"/>
        <v>5500</v>
      </c>
      <c r="K1064" s="3" t="str">
        <f>IFNA(VLOOKUP(D1064,Price!$A$2:$C$18,3,0),"")</f>
        <v>услуга</v>
      </c>
      <c r="L1064" s="6">
        <f t="shared" si="3"/>
        <v>1</v>
      </c>
      <c r="M1064" s="6" t="str">
        <f>IFNA(VLOOKUP(F1064,Promocodes!A:B,2,0),"")</f>
        <v/>
      </c>
      <c r="N1064" s="3" t="str">
        <f>IFNA(VLOOKUP(M1064,Promocodes!G:H,2,0),"")</f>
        <v/>
      </c>
      <c r="O1064" s="3" t="str">
        <f>IFNA(VLOOKUP(D1064,Price!$E$2:$F$4,2,0),"")</f>
        <v/>
      </c>
      <c r="P1064" s="7" t="str">
        <f t="shared" si="4"/>
        <v>без промо</v>
      </c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ht="15.75" customHeight="1">
      <c r="A1065" s="3">
        <v>521.0</v>
      </c>
      <c r="B1065" s="1" t="s">
        <v>16</v>
      </c>
      <c r="C1065" s="1" t="s">
        <v>17</v>
      </c>
      <c r="D1065" s="1" t="s">
        <v>25</v>
      </c>
      <c r="E1065" s="2">
        <v>44215.0</v>
      </c>
      <c r="F1065" s="3"/>
      <c r="G1065" s="5">
        <v>300.0</v>
      </c>
      <c r="H1065" s="3" t="str">
        <f>IFNA(VLOOKUP(F1065,Promocodes!A:E,4,0),"")</f>
        <v/>
      </c>
      <c r="I1065" s="3"/>
      <c r="J1065" s="5">
        <f t="shared" si="2"/>
        <v>300</v>
      </c>
      <c r="K1065" s="3" t="str">
        <f>IFNA(VLOOKUP(D1065,Price!$A$2:$C$18,3,0),"")</f>
        <v>товар</v>
      </c>
      <c r="L1065" s="6">
        <f t="shared" si="3"/>
        <v>1</v>
      </c>
      <c r="M1065" s="6" t="str">
        <f>IFNA(VLOOKUP(F1065,Promocodes!A:B,2,0),"")</f>
        <v/>
      </c>
      <c r="N1065" s="3" t="str">
        <f>IFNA(VLOOKUP(M1065,Promocodes!G:H,2,0),"")</f>
        <v/>
      </c>
      <c r="O1065" s="3">
        <f>IFNA(VLOOKUP(D1065,Price!$E$2:$F$4,2,0),"")</f>
        <v>150</v>
      </c>
      <c r="P1065" s="7" t="str">
        <f t="shared" si="4"/>
        <v>без промо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ht="15.75" customHeight="1">
      <c r="A1066" s="3">
        <v>522.0</v>
      </c>
      <c r="B1066" s="1" t="s">
        <v>16</v>
      </c>
      <c r="C1066" s="1" t="s">
        <v>17</v>
      </c>
      <c r="D1066" s="1" t="s">
        <v>21</v>
      </c>
      <c r="E1066" s="2">
        <v>44215.0</v>
      </c>
      <c r="F1066" s="3"/>
      <c r="G1066" s="5">
        <v>3500.0</v>
      </c>
      <c r="H1066" s="3" t="str">
        <f>IFNA(VLOOKUP(F1066,Promocodes!A:E,4,0),"")</f>
        <v/>
      </c>
      <c r="I1066" s="3"/>
      <c r="J1066" s="5">
        <f t="shared" si="2"/>
        <v>3500</v>
      </c>
      <c r="K1066" s="3" t="str">
        <f>IFNA(VLOOKUP(D1066,Price!$A$2:$C$18,3,0),"")</f>
        <v>услуга</v>
      </c>
      <c r="L1066" s="6">
        <f t="shared" si="3"/>
        <v>1</v>
      </c>
      <c r="M1066" s="6" t="str">
        <f>IFNA(VLOOKUP(F1066,Promocodes!A:B,2,0),"")</f>
        <v/>
      </c>
      <c r="N1066" s="3" t="str">
        <f>IFNA(VLOOKUP(M1066,Promocodes!G:H,2,0),"")</f>
        <v/>
      </c>
      <c r="O1066" s="3" t="str">
        <f>IFNA(VLOOKUP(D1066,Price!$E$2:$F$4,2,0),"")</f>
        <v/>
      </c>
      <c r="P1066" s="7" t="str">
        <f t="shared" si="4"/>
        <v>без промо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ht="15.75" customHeight="1">
      <c r="A1067" s="3">
        <v>523.0</v>
      </c>
      <c r="B1067" s="1" t="s">
        <v>16</v>
      </c>
      <c r="C1067" s="1" t="s">
        <v>22</v>
      </c>
      <c r="D1067" s="1" t="s">
        <v>21</v>
      </c>
      <c r="E1067" s="2">
        <v>44215.0</v>
      </c>
      <c r="F1067" s="3"/>
      <c r="G1067" s="5">
        <v>3500.0</v>
      </c>
      <c r="H1067" s="3" t="str">
        <f>IFNA(VLOOKUP(F1067,Promocodes!A:E,4,0),"")</f>
        <v/>
      </c>
      <c r="I1067" s="3"/>
      <c r="J1067" s="5">
        <f t="shared" si="2"/>
        <v>3500</v>
      </c>
      <c r="K1067" s="3" t="str">
        <f>IFNA(VLOOKUP(D1067,Price!$A$2:$C$18,3,0),"")</f>
        <v>услуга</v>
      </c>
      <c r="L1067" s="6">
        <f t="shared" si="3"/>
        <v>1</v>
      </c>
      <c r="M1067" s="6" t="str">
        <f>IFNA(VLOOKUP(F1067,Promocodes!A:B,2,0),"")</f>
        <v/>
      </c>
      <c r="N1067" s="3" t="str">
        <f>IFNA(VLOOKUP(M1067,Promocodes!G:H,2,0),"")</f>
        <v/>
      </c>
      <c r="O1067" s="3" t="str">
        <f>IFNA(VLOOKUP(D1067,Price!$E$2:$F$4,2,0),"")</f>
        <v/>
      </c>
      <c r="P1067" s="7" t="str">
        <f t="shared" si="4"/>
        <v>без промо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ht="15.75" customHeight="1">
      <c r="A1068" s="3">
        <v>524.0</v>
      </c>
      <c r="B1068" s="1" t="s">
        <v>16</v>
      </c>
      <c r="C1068" s="1" t="s">
        <v>17</v>
      </c>
      <c r="D1068" s="1" t="s">
        <v>23</v>
      </c>
      <c r="E1068" s="2">
        <v>44215.0</v>
      </c>
      <c r="F1068" s="3"/>
      <c r="G1068" s="5">
        <v>5500.0</v>
      </c>
      <c r="H1068" s="3" t="str">
        <f>IFNA(VLOOKUP(F1068,Promocodes!A:E,4,0),"")</f>
        <v/>
      </c>
      <c r="I1068" s="3"/>
      <c r="J1068" s="5">
        <f t="shared" si="2"/>
        <v>5500</v>
      </c>
      <c r="K1068" s="3" t="str">
        <f>IFNA(VLOOKUP(D1068,Price!$A$2:$C$18,3,0),"")</f>
        <v>услуга</v>
      </c>
      <c r="L1068" s="6">
        <f t="shared" si="3"/>
        <v>1</v>
      </c>
      <c r="M1068" s="6" t="str">
        <f>IFNA(VLOOKUP(F1068,Promocodes!A:B,2,0),"")</f>
        <v/>
      </c>
      <c r="N1068" s="3" t="str">
        <f>IFNA(VLOOKUP(M1068,Promocodes!G:H,2,0),"")</f>
        <v/>
      </c>
      <c r="O1068" s="3" t="str">
        <f>IFNA(VLOOKUP(D1068,Price!$E$2:$F$4,2,0),"")</f>
        <v/>
      </c>
      <c r="P1068" s="7" t="str">
        <f t="shared" si="4"/>
        <v>без промо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ht="15.75" customHeight="1">
      <c r="A1069" s="3">
        <v>525.0</v>
      </c>
      <c r="B1069" s="1" t="s">
        <v>16</v>
      </c>
      <c r="C1069" s="1" t="s">
        <v>17</v>
      </c>
      <c r="D1069" s="1" t="s">
        <v>23</v>
      </c>
      <c r="E1069" s="2">
        <v>44215.0</v>
      </c>
      <c r="F1069" s="3"/>
      <c r="G1069" s="5">
        <v>5500.0</v>
      </c>
      <c r="H1069" s="3" t="str">
        <f>IFNA(VLOOKUP(F1069,Promocodes!A:E,4,0),"")</f>
        <v/>
      </c>
      <c r="I1069" s="3"/>
      <c r="J1069" s="5">
        <f t="shared" si="2"/>
        <v>5500</v>
      </c>
      <c r="K1069" s="3" t="str">
        <f>IFNA(VLOOKUP(D1069,Price!$A$2:$C$18,3,0),"")</f>
        <v>услуга</v>
      </c>
      <c r="L1069" s="6">
        <f t="shared" si="3"/>
        <v>1</v>
      </c>
      <c r="M1069" s="6" t="str">
        <f>IFNA(VLOOKUP(F1069,Promocodes!A:B,2,0),"")</f>
        <v/>
      </c>
      <c r="N1069" s="3" t="str">
        <f>IFNA(VLOOKUP(M1069,Promocodes!G:H,2,0),"")</f>
        <v/>
      </c>
      <c r="O1069" s="3" t="str">
        <f>IFNA(VLOOKUP(D1069,Price!$E$2:$F$4,2,0),"")</f>
        <v/>
      </c>
      <c r="P1069" s="7" t="str">
        <f t="shared" si="4"/>
        <v>без промо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ht="15.75" customHeight="1">
      <c r="A1070" s="3">
        <v>526.0</v>
      </c>
      <c r="B1070" s="1" t="s">
        <v>139</v>
      </c>
      <c r="C1070" s="1" t="s">
        <v>17</v>
      </c>
      <c r="D1070" s="1" t="s">
        <v>141</v>
      </c>
      <c r="E1070" s="2">
        <v>44215.0</v>
      </c>
      <c r="F1070" s="3"/>
      <c r="G1070" s="5">
        <v>300.0</v>
      </c>
      <c r="H1070" s="3" t="str">
        <f>IFNA(VLOOKUP(F1070,Promocodes!A:E,4,0),"")</f>
        <v/>
      </c>
      <c r="I1070" s="3"/>
      <c r="J1070" s="5">
        <f t="shared" si="2"/>
        <v>300</v>
      </c>
      <c r="K1070" s="3" t="str">
        <f>IFNA(VLOOKUP(D1070,Price!$A$2:$C$18,3,0),"")</f>
        <v/>
      </c>
      <c r="L1070" s="6">
        <f t="shared" si="3"/>
        <v>1</v>
      </c>
      <c r="M1070" s="6" t="str">
        <f>IFNA(VLOOKUP(F1070,Promocodes!A:B,2,0),"")</f>
        <v/>
      </c>
      <c r="N1070" s="3" t="str">
        <f>IFNA(VLOOKUP(M1070,Promocodes!G:H,2,0),"")</f>
        <v/>
      </c>
      <c r="O1070" s="3" t="str">
        <f>IFNA(VLOOKUP(D1070,Price!$E$2:$F$4,2,0),"")</f>
        <v/>
      </c>
      <c r="P1070" s="7" t="str">
        <f t="shared" si="4"/>
        <v/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ht="15.75" customHeight="1">
      <c r="A1071" s="3">
        <v>527.0</v>
      </c>
      <c r="B1071" s="1" t="s">
        <v>16</v>
      </c>
      <c r="C1071" s="1" t="s">
        <v>17</v>
      </c>
      <c r="D1071" s="1" t="s">
        <v>24</v>
      </c>
      <c r="E1071" s="2">
        <v>44215.0</v>
      </c>
      <c r="F1071" s="3"/>
      <c r="G1071" s="5">
        <v>4500.0</v>
      </c>
      <c r="H1071" s="3" t="str">
        <f>IFNA(VLOOKUP(F1071,Promocodes!A:E,4,0),"")</f>
        <v/>
      </c>
      <c r="I1071" s="3"/>
      <c r="J1071" s="5">
        <f t="shared" si="2"/>
        <v>4500</v>
      </c>
      <c r="K1071" s="3" t="str">
        <f>IFNA(VLOOKUP(D1071,Price!$A$2:$C$18,3,0),"")</f>
        <v>услуга</v>
      </c>
      <c r="L1071" s="6">
        <f t="shared" si="3"/>
        <v>1</v>
      </c>
      <c r="M1071" s="6" t="str">
        <f>IFNA(VLOOKUP(F1071,Promocodes!A:B,2,0),"")</f>
        <v/>
      </c>
      <c r="N1071" s="3" t="str">
        <f>IFNA(VLOOKUP(M1071,Promocodes!G:H,2,0),"")</f>
        <v/>
      </c>
      <c r="O1071" s="3" t="str">
        <f>IFNA(VLOOKUP(D1071,Price!$E$2:$F$4,2,0),"")</f>
        <v/>
      </c>
      <c r="P1071" s="7" t="str">
        <f t="shared" si="4"/>
        <v>без промо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ht="15.75" customHeight="1">
      <c r="A1072" s="3">
        <v>528.0</v>
      </c>
      <c r="B1072" s="1" t="s">
        <v>16</v>
      </c>
      <c r="C1072" s="1" t="s">
        <v>17</v>
      </c>
      <c r="D1072" s="1" t="s">
        <v>21</v>
      </c>
      <c r="E1072" s="2">
        <v>44215.0</v>
      </c>
      <c r="F1072" s="3"/>
      <c r="G1072" s="5">
        <v>3500.0</v>
      </c>
      <c r="H1072" s="3" t="str">
        <f>IFNA(VLOOKUP(F1072,Promocodes!A:E,4,0),"")</f>
        <v/>
      </c>
      <c r="I1072" s="3"/>
      <c r="J1072" s="5">
        <f t="shared" si="2"/>
        <v>3500</v>
      </c>
      <c r="K1072" s="3" t="str">
        <f>IFNA(VLOOKUP(D1072,Price!$A$2:$C$18,3,0),"")</f>
        <v>услуга</v>
      </c>
      <c r="L1072" s="6">
        <f t="shared" si="3"/>
        <v>1</v>
      </c>
      <c r="M1072" s="6" t="str">
        <f>IFNA(VLOOKUP(F1072,Promocodes!A:B,2,0),"")</f>
        <v/>
      </c>
      <c r="N1072" s="3" t="str">
        <f>IFNA(VLOOKUP(M1072,Promocodes!G:H,2,0),"")</f>
        <v/>
      </c>
      <c r="O1072" s="3" t="str">
        <f>IFNA(VLOOKUP(D1072,Price!$E$2:$F$4,2,0),"")</f>
        <v/>
      </c>
      <c r="P1072" s="7" t="str">
        <f t="shared" si="4"/>
        <v>без промо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ht="15.75" customHeight="1">
      <c r="A1073" s="3">
        <v>529.0</v>
      </c>
      <c r="B1073" s="1" t="s">
        <v>139</v>
      </c>
      <c r="C1073" s="1" t="s">
        <v>17</v>
      </c>
      <c r="D1073" s="1" t="s">
        <v>143</v>
      </c>
      <c r="E1073" s="2">
        <v>44215.0</v>
      </c>
      <c r="F1073" s="3"/>
      <c r="G1073" s="5">
        <v>500.0</v>
      </c>
      <c r="H1073" s="3" t="str">
        <f>IFNA(VLOOKUP(F1073,Promocodes!A:E,4,0),"")</f>
        <v/>
      </c>
      <c r="I1073" s="3"/>
      <c r="J1073" s="5">
        <f t="shared" si="2"/>
        <v>500</v>
      </c>
      <c r="K1073" s="3" t="str">
        <f>IFNA(VLOOKUP(D1073,Price!$A$2:$C$18,3,0),"")</f>
        <v/>
      </c>
      <c r="L1073" s="6">
        <f t="shared" si="3"/>
        <v>1</v>
      </c>
      <c r="M1073" s="6" t="str">
        <f>IFNA(VLOOKUP(F1073,Promocodes!A:B,2,0),"")</f>
        <v/>
      </c>
      <c r="N1073" s="3" t="str">
        <f>IFNA(VLOOKUP(M1073,Promocodes!G:H,2,0),"")</f>
        <v/>
      </c>
      <c r="O1073" s="3" t="str">
        <f>IFNA(VLOOKUP(D1073,Price!$E$2:$F$4,2,0),"")</f>
        <v/>
      </c>
      <c r="P1073" s="7" t="str">
        <f t="shared" si="4"/>
        <v/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ht="15.75" customHeight="1">
      <c r="A1074" s="3">
        <v>530.0</v>
      </c>
      <c r="B1074" s="1" t="s">
        <v>16</v>
      </c>
      <c r="C1074" s="1" t="s">
        <v>17</v>
      </c>
      <c r="D1074" s="1" t="s">
        <v>21</v>
      </c>
      <c r="E1074" s="2">
        <v>44215.0</v>
      </c>
      <c r="F1074" s="3"/>
      <c r="G1074" s="5">
        <v>3500.0</v>
      </c>
      <c r="H1074" s="3" t="str">
        <f>IFNA(VLOOKUP(F1074,Promocodes!A:E,4,0),"")</f>
        <v/>
      </c>
      <c r="I1074" s="3"/>
      <c r="J1074" s="5">
        <f t="shared" si="2"/>
        <v>3500</v>
      </c>
      <c r="K1074" s="3" t="str">
        <f>IFNA(VLOOKUP(D1074,Price!$A$2:$C$18,3,0),"")</f>
        <v>услуга</v>
      </c>
      <c r="L1074" s="6">
        <f t="shared" si="3"/>
        <v>1</v>
      </c>
      <c r="M1074" s="6" t="str">
        <f>IFNA(VLOOKUP(F1074,Promocodes!A:B,2,0),"")</f>
        <v/>
      </c>
      <c r="N1074" s="3" t="str">
        <f>IFNA(VLOOKUP(M1074,Promocodes!G:H,2,0),"")</f>
        <v/>
      </c>
      <c r="O1074" s="3" t="str">
        <f>IFNA(VLOOKUP(D1074,Price!$E$2:$F$4,2,0),"")</f>
        <v/>
      </c>
      <c r="P1074" s="7" t="str">
        <f t="shared" si="4"/>
        <v>без промо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ht="15.75" customHeight="1">
      <c r="A1075" s="3">
        <v>531.0</v>
      </c>
      <c r="B1075" s="1" t="s">
        <v>16</v>
      </c>
      <c r="C1075" s="1" t="s">
        <v>22</v>
      </c>
      <c r="D1075" s="1" t="s">
        <v>21</v>
      </c>
      <c r="E1075" s="2">
        <v>44215.0</v>
      </c>
      <c r="F1075" s="3"/>
      <c r="G1075" s="5">
        <v>3500.0</v>
      </c>
      <c r="H1075" s="3" t="str">
        <f>IFNA(VLOOKUP(F1075,Promocodes!A:E,4,0),"")</f>
        <v/>
      </c>
      <c r="I1075" s="3"/>
      <c r="J1075" s="5">
        <f t="shared" si="2"/>
        <v>3500</v>
      </c>
      <c r="K1075" s="3" t="str">
        <f>IFNA(VLOOKUP(D1075,Price!$A$2:$C$18,3,0),"")</f>
        <v>услуга</v>
      </c>
      <c r="L1075" s="6">
        <f t="shared" si="3"/>
        <v>1</v>
      </c>
      <c r="M1075" s="6" t="str">
        <f>IFNA(VLOOKUP(F1075,Promocodes!A:B,2,0),"")</f>
        <v/>
      </c>
      <c r="N1075" s="3" t="str">
        <f>IFNA(VLOOKUP(M1075,Promocodes!G:H,2,0),"")</f>
        <v/>
      </c>
      <c r="O1075" s="3" t="str">
        <f>IFNA(VLOOKUP(D1075,Price!$E$2:$F$4,2,0),"")</f>
        <v/>
      </c>
      <c r="P1075" s="7" t="str">
        <f t="shared" si="4"/>
        <v>без промо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ht="15.75" customHeight="1">
      <c r="A1076" s="3">
        <v>532.0</v>
      </c>
      <c r="B1076" s="1" t="s">
        <v>16</v>
      </c>
      <c r="C1076" s="1" t="s">
        <v>17</v>
      </c>
      <c r="D1076" s="1" t="s">
        <v>25</v>
      </c>
      <c r="E1076" s="2">
        <v>44215.0</v>
      </c>
      <c r="F1076" s="3"/>
      <c r="G1076" s="5">
        <v>300.0</v>
      </c>
      <c r="H1076" s="3" t="str">
        <f>IFNA(VLOOKUP(F1076,Promocodes!A:E,4,0),"")</f>
        <v/>
      </c>
      <c r="I1076" s="3"/>
      <c r="J1076" s="5">
        <f t="shared" si="2"/>
        <v>300</v>
      </c>
      <c r="K1076" s="3" t="str">
        <f>IFNA(VLOOKUP(D1076,Price!$A$2:$C$18,3,0),"")</f>
        <v>товар</v>
      </c>
      <c r="L1076" s="6">
        <f t="shared" si="3"/>
        <v>1</v>
      </c>
      <c r="M1076" s="6" t="str">
        <f>IFNA(VLOOKUP(F1076,Promocodes!A:B,2,0),"")</f>
        <v/>
      </c>
      <c r="N1076" s="3" t="str">
        <f>IFNA(VLOOKUP(M1076,Promocodes!G:H,2,0),"")</f>
        <v/>
      </c>
      <c r="O1076" s="3">
        <f>IFNA(VLOOKUP(D1076,Price!$E$2:$F$4,2,0),"")</f>
        <v>150</v>
      </c>
      <c r="P1076" s="7" t="str">
        <f t="shared" si="4"/>
        <v>без промо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ht="15.75" customHeight="1">
      <c r="A1077" s="3">
        <v>533.0</v>
      </c>
      <c r="B1077" s="1" t="s">
        <v>16</v>
      </c>
      <c r="C1077" s="1" t="s">
        <v>17</v>
      </c>
      <c r="D1077" s="1" t="s">
        <v>23</v>
      </c>
      <c r="E1077" s="2">
        <v>44216.0</v>
      </c>
      <c r="F1077" s="3"/>
      <c r="G1077" s="5">
        <v>5500.0</v>
      </c>
      <c r="H1077" s="3" t="str">
        <f>IFNA(VLOOKUP(F1077,Promocodes!A:E,4,0),"")</f>
        <v/>
      </c>
      <c r="I1077" s="3"/>
      <c r="J1077" s="5">
        <f t="shared" si="2"/>
        <v>5500</v>
      </c>
      <c r="K1077" s="3" t="str">
        <f>IFNA(VLOOKUP(D1077,Price!$A$2:$C$18,3,0),"")</f>
        <v>услуга</v>
      </c>
      <c r="L1077" s="6">
        <f t="shared" si="3"/>
        <v>1</v>
      </c>
      <c r="M1077" s="6" t="str">
        <f>IFNA(VLOOKUP(F1077,Promocodes!A:B,2,0),"")</f>
        <v/>
      </c>
      <c r="N1077" s="3" t="str">
        <f>IFNA(VLOOKUP(M1077,Promocodes!G:H,2,0),"")</f>
        <v/>
      </c>
      <c r="O1077" s="3" t="str">
        <f>IFNA(VLOOKUP(D1077,Price!$E$2:$F$4,2,0),"")</f>
        <v/>
      </c>
      <c r="P1077" s="7" t="str">
        <f t="shared" si="4"/>
        <v>без промо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ht="15.75" customHeight="1">
      <c r="A1078" s="3">
        <v>534.0</v>
      </c>
      <c r="B1078" s="1" t="s">
        <v>16</v>
      </c>
      <c r="C1078" s="1" t="s">
        <v>17</v>
      </c>
      <c r="D1078" s="1" t="s">
        <v>21</v>
      </c>
      <c r="E1078" s="2">
        <v>44216.0</v>
      </c>
      <c r="F1078" s="3"/>
      <c r="G1078" s="5">
        <v>3500.0</v>
      </c>
      <c r="H1078" s="3" t="str">
        <f>IFNA(VLOOKUP(F1078,Promocodes!A:E,4,0),"")</f>
        <v/>
      </c>
      <c r="I1078" s="3"/>
      <c r="J1078" s="5">
        <f t="shared" si="2"/>
        <v>3500</v>
      </c>
      <c r="K1078" s="3" t="str">
        <f>IFNA(VLOOKUP(D1078,Price!$A$2:$C$18,3,0),"")</f>
        <v>услуга</v>
      </c>
      <c r="L1078" s="6">
        <f t="shared" si="3"/>
        <v>1</v>
      </c>
      <c r="M1078" s="6" t="str">
        <f>IFNA(VLOOKUP(F1078,Promocodes!A:B,2,0),"")</f>
        <v/>
      </c>
      <c r="N1078" s="3" t="str">
        <f>IFNA(VLOOKUP(M1078,Promocodes!G:H,2,0),"")</f>
        <v/>
      </c>
      <c r="O1078" s="3" t="str">
        <f>IFNA(VLOOKUP(D1078,Price!$E$2:$F$4,2,0),"")</f>
        <v/>
      </c>
      <c r="P1078" s="7" t="str">
        <f t="shared" si="4"/>
        <v>без промо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ht="15.75" customHeight="1">
      <c r="A1079" s="3">
        <v>535.0</v>
      </c>
      <c r="B1079" s="1" t="s">
        <v>16</v>
      </c>
      <c r="C1079" s="1" t="s">
        <v>22</v>
      </c>
      <c r="D1079" s="1" t="s">
        <v>23</v>
      </c>
      <c r="E1079" s="2">
        <v>44216.0</v>
      </c>
      <c r="F1079" s="3"/>
      <c r="G1079" s="5">
        <v>5500.0</v>
      </c>
      <c r="H1079" s="3" t="str">
        <f>IFNA(VLOOKUP(F1079,Promocodes!A:E,4,0),"")</f>
        <v/>
      </c>
      <c r="I1079" s="3"/>
      <c r="J1079" s="5">
        <f t="shared" si="2"/>
        <v>5500</v>
      </c>
      <c r="K1079" s="3" t="str">
        <f>IFNA(VLOOKUP(D1079,Price!$A$2:$C$18,3,0),"")</f>
        <v>услуга</v>
      </c>
      <c r="L1079" s="6">
        <f t="shared" si="3"/>
        <v>1</v>
      </c>
      <c r="M1079" s="6" t="str">
        <f>IFNA(VLOOKUP(F1079,Promocodes!A:B,2,0),"")</f>
        <v/>
      </c>
      <c r="N1079" s="3" t="str">
        <f>IFNA(VLOOKUP(M1079,Promocodes!G:H,2,0),"")</f>
        <v/>
      </c>
      <c r="O1079" s="3" t="str">
        <f>IFNA(VLOOKUP(D1079,Price!$E$2:$F$4,2,0),"")</f>
        <v/>
      </c>
      <c r="P1079" s="7" t="str">
        <f t="shared" si="4"/>
        <v>без промо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ht="15.75" customHeight="1">
      <c r="A1080" s="3">
        <v>536.0</v>
      </c>
      <c r="B1080" s="1" t="s">
        <v>16</v>
      </c>
      <c r="C1080" s="1" t="s">
        <v>17</v>
      </c>
      <c r="D1080" s="1" t="s">
        <v>24</v>
      </c>
      <c r="E1080" s="2">
        <v>44216.0</v>
      </c>
      <c r="F1080" s="3"/>
      <c r="G1080" s="5">
        <v>4500.0</v>
      </c>
      <c r="H1080" s="3" t="str">
        <f>IFNA(VLOOKUP(F1080,Promocodes!A:E,4,0),"")</f>
        <v/>
      </c>
      <c r="I1080" s="3"/>
      <c r="J1080" s="5">
        <f t="shared" si="2"/>
        <v>4500</v>
      </c>
      <c r="K1080" s="3" t="str">
        <f>IFNA(VLOOKUP(D1080,Price!$A$2:$C$18,3,0),"")</f>
        <v>услуга</v>
      </c>
      <c r="L1080" s="6">
        <f t="shared" si="3"/>
        <v>1</v>
      </c>
      <c r="M1080" s="6" t="str">
        <f>IFNA(VLOOKUP(F1080,Promocodes!A:B,2,0),"")</f>
        <v/>
      </c>
      <c r="N1080" s="3" t="str">
        <f>IFNA(VLOOKUP(M1080,Promocodes!G:H,2,0),"")</f>
        <v/>
      </c>
      <c r="O1080" s="3" t="str">
        <f>IFNA(VLOOKUP(D1080,Price!$E$2:$F$4,2,0),"")</f>
        <v/>
      </c>
      <c r="P1080" s="7" t="str">
        <f t="shared" si="4"/>
        <v>без промо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ht="15.75" customHeight="1">
      <c r="A1081" s="3">
        <v>537.0</v>
      </c>
      <c r="B1081" s="1" t="s">
        <v>16</v>
      </c>
      <c r="C1081" s="1" t="s">
        <v>17</v>
      </c>
      <c r="D1081" s="1" t="s">
        <v>21</v>
      </c>
      <c r="E1081" s="2">
        <v>44216.0</v>
      </c>
      <c r="F1081" s="3"/>
      <c r="G1081" s="5">
        <v>3500.0</v>
      </c>
      <c r="H1081" s="3" t="str">
        <f>IFNA(VLOOKUP(F1081,Promocodes!A:E,4,0),"")</f>
        <v/>
      </c>
      <c r="I1081" s="3"/>
      <c r="J1081" s="5">
        <f t="shared" si="2"/>
        <v>3500</v>
      </c>
      <c r="K1081" s="3" t="str">
        <f>IFNA(VLOOKUP(D1081,Price!$A$2:$C$18,3,0),"")</f>
        <v>услуга</v>
      </c>
      <c r="L1081" s="6">
        <f t="shared" si="3"/>
        <v>1</v>
      </c>
      <c r="M1081" s="6" t="str">
        <f>IFNA(VLOOKUP(F1081,Promocodes!A:B,2,0),"")</f>
        <v/>
      </c>
      <c r="N1081" s="3" t="str">
        <f>IFNA(VLOOKUP(M1081,Promocodes!G:H,2,0),"")</f>
        <v/>
      </c>
      <c r="O1081" s="3" t="str">
        <f>IFNA(VLOOKUP(D1081,Price!$E$2:$F$4,2,0),"")</f>
        <v/>
      </c>
      <c r="P1081" s="7" t="str">
        <f t="shared" si="4"/>
        <v>без промо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ht="15.75" customHeight="1">
      <c r="A1082" s="3">
        <v>538.0</v>
      </c>
      <c r="B1082" s="1" t="s">
        <v>16</v>
      </c>
      <c r="C1082" s="1" t="s">
        <v>17</v>
      </c>
      <c r="D1082" s="1" t="s">
        <v>24</v>
      </c>
      <c r="E1082" s="2">
        <v>44216.0</v>
      </c>
      <c r="F1082" s="3"/>
      <c r="G1082" s="5">
        <v>4500.0</v>
      </c>
      <c r="H1082" s="3" t="str">
        <f>IFNA(VLOOKUP(F1082,Promocodes!A:E,4,0),"")</f>
        <v/>
      </c>
      <c r="I1082" s="3"/>
      <c r="J1082" s="5">
        <f t="shared" si="2"/>
        <v>4500</v>
      </c>
      <c r="K1082" s="3" t="str">
        <f>IFNA(VLOOKUP(D1082,Price!$A$2:$C$18,3,0),"")</f>
        <v>услуга</v>
      </c>
      <c r="L1082" s="6">
        <f t="shared" si="3"/>
        <v>1</v>
      </c>
      <c r="M1082" s="6" t="str">
        <f>IFNA(VLOOKUP(F1082,Promocodes!A:B,2,0),"")</f>
        <v/>
      </c>
      <c r="N1082" s="3" t="str">
        <f>IFNA(VLOOKUP(M1082,Promocodes!G:H,2,0),"")</f>
        <v/>
      </c>
      <c r="O1082" s="3" t="str">
        <f>IFNA(VLOOKUP(D1082,Price!$E$2:$F$4,2,0),"")</f>
        <v/>
      </c>
      <c r="P1082" s="7" t="str">
        <f t="shared" si="4"/>
        <v>без промо</v>
      </c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ht="15.75" customHeight="1">
      <c r="A1083" s="3">
        <v>539.0</v>
      </c>
      <c r="B1083" s="1" t="s">
        <v>16</v>
      </c>
      <c r="C1083" s="1" t="s">
        <v>17</v>
      </c>
      <c r="D1083" s="1" t="s">
        <v>21</v>
      </c>
      <c r="E1083" s="2">
        <v>44216.0</v>
      </c>
      <c r="F1083" s="3"/>
      <c r="G1083" s="5">
        <v>3500.0</v>
      </c>
      <c r="H1083" s="3" t="str">
        <f>IFNA(VLOOKUP(F1083,Promocodes!A:E,4,0),"")</f>
        <v/>
      </c>
      <c r="I1083" s="3"/>
      <c r="J1083" s="5">
        <f t="shared" si="2"/>
        <v>3500</v>
      </c>
      <c r="K1083" s="3" t="str">
        <f>IFNA(VLOOKUP(D1083,Price!$A$2:$C$18,3,0),"")</f>
        <v>услуга</v>
      </c>
      <c r="L1083" s="6">
        <f t="shared" si="3"/>
        <v>1</v>
      </c>
      <c r="M1083" s="6" t="str">
        <f>IFNA(VLOOKUP(F1083,Promocodes!A:B,2,0),"")</f>
        <v/>
      </c>
      <c r="N1083" s="3" t="str">
        <f>IFNA(VLOOKUP(M1083,Promocodes!G:H,2,0),"")</f>
        <v/>
      </c>
      <c r="O1083" s="3" t="str">
        <f>IFNA(VLOOKUP(D1083,Price!$E$2:$F$4,2,0),"")</f>
        <v/>
      </c>
      <c r="P1083" s="7" t="str">
        <f t="shared" si="4"/>
        <v>без промо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ht="15.75" customHeight="1">
      <c r="A1084" s="3">
        <v>540.0</v>
      </c>
      <c r="B1084" s="1" t="s">
        <v>16</v>
      </c>
      <c r="C1084" s="1" t="s">
        <v>17</v>
      </c>
      <c r="D1084" s="1" t="s">
        <v>21</v>
      </c>
      <c r="E1084" s="2">
        <v>44216.0</v>
      </c>
      <c r="F1084" s="3"/>
      <c r="G1084" s="5">
        <v>3500.0</v>
      </c>
      <c r="H1084" s="3" t="str">
        <f>IFNA(VLOOKUP(F1084,Promocodes!A:E,4,0),"")</f>
        <v/>
      </c>
      <c r="I1084" s="3"/>
      <c r="J1084" s="5">
        <f t="shared" si="2"/>
        <v>3500</v>
      </c>
      <c r="K1084" s="3" t="str">
        <f>IFNA(VLOOKUP(D1084,Price!$A$2:$C$18,3,0),"")</f>
        <v>услуга</v>
      </c>
      <c r="L1084" s="6">
        <f t="shared" si="3"/>
        <v>1</v>
      </c>
      <c r="M1084" s="6" t="str">
        <f>IFNA(VLOOKUP(F1084,Promocodes!A:B,2,0),"")</f>
        <v/>
      </c>
      <c r="N1084" s="3" t="str">
        <f>IFNA(VLOOKUP(M1084,Promocodes!G:H,2,0),"")</f>
        <v/>
      </c>
      <c r="O1084" s="3" t="str">
        <f>IFNA(VLOOKUP(D1084,Price!$E$2:$F$4,2,0),"")</f>
        <v/>
      </c>
      <c r="P1084" s="7" t="str">
        <f t="shared" si="4"/>
        <v>без промо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ht="15.75" customHeight="1">
      <c r="A1085" s="3">
        <v>541.0</v>
      </c>
      <c r="B1085" s="1" t="s">
        <v>139</v>
      </c>
      <c r="C1085" s="1" t="s">
        <v>17</v>
      </c>
      <c r="D1085" s="1" t="s">
        <v>142</v>
      </c>
      <c r="E1085" s="2">
        <v>44216.0</v>
      </c>
      <c r="F1085" s="3"/>
      <c r="G1085" s="5">
        <v>1000.0</v>
      </c>
      <c r="H1085" s="3" t="str">
        <f>IFNA(VLOOKUP(F1085,Promocodes!A:E,4,0),"")</f>
        <v/>
      </c>
      <c r="I1085" s="3"/>
      <c r="J1085" s="5">
        <f t="shared" si="2"/>
        <v>1000</v>
      </c>
      <c r="K1085" s="3" t="str">
        <f>IFNA(VLOOKUP(D1085,Price!$A$2:$C$18,3,0),"")</f>
        <v/>
      </c>
      <c r="L1085" s="6">
        <f t="shared" si="3"/>
        <v>1</v>
      </c>
      <c r="M1085" s="6" t="str">
        <f>IFNA(VLOOKUP(F1085,Promocodes!A:B,2,0),"")</f>
        <v/>
      </c>
      <c r="N1085" s="3" t="str">
        <f>IFNA(VLOOKUP(M1085,Promocodes!G:H,2,0),"")</f>
        <v/>
      </c>
      <c r="O1085" s="3" t="str">
        <f>IFNA(VLOOKUP(D1085,Price!$E$2:$F$4,2,0),"")</f>
        <v/>
      </c>
      <c r="P1085" s="7" t="str">
        <f t="shared" si="4"/>
        <v/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ht="15.75" customHeight="1">
      <c r="A1086" s="3">
        <v>542.0</v>
      </c>
      <c r="B1086" s="1" t="s">
        <v>16</v>
      </c>
      <c r="C1086" s="1" t="s">
        <v>17</v>
      </c>
      <c r="D1086" s="1" t="s">
        <v>20</v>
      </c>
      <c r="E1086" s="2">
        <v>44216.0</v>
      </c>
      <c r="F1086" s="3"/>
      <c r="G1086" s="5">
        <v>500.0</v>
      </c>
      <c r="H1086" s="3" t="str">
        <f>IFNA(VLOOKUP(F1086,Promocodes!A:E,4,0),"")</f>
        <v/>
      </c>
      <c r="I1086" s="3"/>
      <c r="J1086" s="5">
        <f t="shared" si="2"/>
        <v>500</v>
      </c>
      <c r="K1086" s="3" t="str">
        <f>IFNA(VLOOKUP(D1086,Price!$A$2:$C$18,3,0),"")</f>
        <v>товар</v>
      </c>
      <c r="L1086" s="6">
        <f t="shared" si="3"/>
        <v>1</v>
      </c>
      <c r="M1086" s="6" t="str">
        <f>IFNA(VLOOKUP(F1086,Promocodes!A:B,2,0),"")</f>
        <v/>
      </c>
      <c r="N1086" s="3" t="str">
        <f>IFNA(VLOOKUP(M1086,Promocodes!G:H,2,0),"")</f>
        <v/>
      </c>
      <c r="O1086" s="3">
        <f>IFNA(VLOOKUP(D1086,Price!$E$2:$F$4,2,0),"")</f>
        <v>250</v>
      </c>
      <c r="P1086" s="7" t="str">
        <f t="shared" si="4"/>
        <v>без промо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ht="15.75" customHeight="1">
      <c r="A1087" s="3">
        <v>543.0</v>
      </c>
      <c r="B1087" s="1" t="s">
        <v>16</v>
      </c>
      <c r="C1087" s="1" t="s">
        <v>22</v>
      </c>
      <c r="D1087" s="1" t="s">
        <v>23</v>
      </c>
      <c r="E1087" s="2">
        <v>44216.0</v>
      </c>
      <c r="F1087" s="3"/>
      <c r="G1087" s="5">
        <v>5500.0</v>
      </c>
      <c r="H1087" s="3" t="str">
        <f>IFNA(VLOOKUP(F1087,Promocodes!A:E,4,0),"")</f>
        <v/>
      </c>
      <c r="I1087" s="3"/>
      <c r="J1087" s="5">
        <f t="shared" si="2"/>
        <v>5500</v>
      </c>
      <c r="K1087" s="3" t="str">
        <f>IFNA(VLOOKUP(D1087,Price!$A$2:$C$18,3,0),"")</f>
        <v>услуга</v>
      </c>
      <c r="L1087" s="6">
        <f t="shared" si="3"/>
        <v>1</v>
      </c>
      <c r="M1087" s="6" t="str">
        <f>IFNA(VLOOKUP(F1087,Promocodes!A:B,2,0),"")</f>
        <v/>
      </c>
      <c r="N1087" s="3" t="str">
        <f>IFNA(VLOOKUP(M1087,Promocodes!G:H,2,0),"")</f>
        <v/>
      </c>
      <c r="O1087" s="3" t="str">
        <f>IFNA(VLOOKUP(D1087,Price!$E$2:$F$4,2,0),"")</f>
        <v/>
      </c>
      <c r="P1087" s="7" t="str">
        <f t="shared" si="4"/>
        <v>без промо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ht="15.75" customHeight="1">
      <c r="A1088" s="3">
        <v>544.0</v>
      </c>
      <c r="B1088" s="1" t="s">
        <v>16</v>
      </c>
      <c r="C1088" s="1" t="s">
        <v>17</v>
      </c>
      <c r="D1088" s="1" t="s">
        <v>24</v>
      </c>
      <c r="E1088" s="2">
        <v>44216.0</v>
      </c>
      <c r="F1088" s="3"/>
      <c r="G1088" s="5">
        <v>4500.0</v>
      </c>
      <c r="H1088" s="3" t="str">
        <f>IFNA(VLOOKUP(F1088,Promocodes!A:E,4,0),"")</f>
        <v/>
      </c>
      <c r="I1088" s="3"/>
      <c r="J1088" s="5">
        <f t="shared" si="2"/>
        <v>4500</v>
      </c>
      <c r="K1088" s="3" t="str">
        <f>IFNA(VLOOKUP(D1088,Price!$A$2:$C$18,3,0),"")</f>
        <v>услуга</v>
      </c>
      <c r="L1088" s="6">
        <f t="shared" si="3"/>
        <v>1</v>
      </c>
      <c r="M1088" s="6" t="str">
        <f>IFNA(VLOOKUP(F1088,Promocodes!A:B,2,0),"")</f>
        <v/>
      </c>
      <c r="N1088" s="3" t="str">
        <f>IFNA(VLOOKUP(M1088,Promocodes!G:H,2,0),"")</f>
        <v/>
      </c>
      <c r="O1088" s="3" t="str">
        <f>IFNA(VLOOKUP(D1088,Price!$E$2:$F$4,2,0),"")</f>
        <v/>
      </c>
      <c r="P1088" s="7" t="str">
        <f t="shared" si="4"/>
        <v>без промо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ht="15.75" customHeight="1">
      <c r="A1089" s="3">
        <v>545.0</v>
      </c>
      <c r="B1089" s="1" t="s">
        <v>16</v>
      </c>
      <c r="C1089" s="1" t="s">
        <v>17</v>
      </c>
      <c r="D1089" s="1" t="s">
        <v>21</v>
      </c>
      <c r="E1089" s="2">
        <v>44216.0</v>
      </c>
      <c r="F1089" s="3"/>
      <c r="G1089" s="5">
        <v>3500.0</v>
      </c>
      <c r="H1089" s="3" t="str">
        <f>IFNA(VLOOKUP(F1089,Promocodes!A:E,4,0),"")</f>
        <v/>
      </c>
      <c r="I1089" s="3"/>
      <c r="J1089" s="5">
        <f t="shared" si="2"/>
        <v>3500</v>
      </c>
      <c r="K1089" s="3" t="str">
        <f>IFNA(VLOOKUP(D1089,Price!$A$2:$C$18,3,0),"")</f>
        <v>услуга</v>
      </c>
      <c r="L1089" s="6">
        <f t="shared" si="3"/>
        <v>1</v>
      </c>
      <c r="M1089" s="6" t="str">
        <f>IFNA(VLOOKUP(F1089,Promocodes!A:B,2,0),"")</f>
        <v/>
      </c>
      <c r="N1089" s="3" t="str">
        <f>IFNA(VLOOKUP(M1089,Promocodes!G:H,2,0),"")</f>
        <v/>
      </c>
      <c r="O1089" s="3" t="str">
        <f>IFNA(VLOOKUP(D1089,Price!$E$2:$F$4,2,0),"")</f>
        <v/>
      </c>
      <c r="P1089" s="7" t="str">
        <f t="shared" si="4"/>
        <v>без промо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ht="15.75" customHeight="1">
      <c r="A1090" s="3">
        <v>546.0</v>
      </c>
      <c r="B1090" s="1" t="s">
        <v>16</v>
      </c>
      <c r="C1090" s="1" t="s">
        <v>17</v>
      </c>
      <c r="D1090" s="1" t="s">
        <v>21</v>
      </c>
      <c r="E1090" s="2">
        <v>44216.0</v>
      </c>
      <c r="F1090" s="3"/>
      <c r="G1090" s="5">
        <v>3500.0</v>
      </c>
      <c r="H1090" s="3" t="str">
        <f>IFNA(VLOOKUP(F1090,Promocodes!A:E,4,0),"")</f>
        <v/>
      </c>
      <c r="I1090" s="3"/>
      <c r="J1090" s="5">
        <f t="shared" si="2"/>
        <v>3500</v>
      </c>
      <c r="K1090" s="3" t="str">
        <f>IFNA(VLOOKUP(D1090,Price!$A$2:$C$18,3,0),"")</f>
        <v>услуга</v>
      </c>
      <c r="L1090" s="6">
        <f t="shared" si="3"/>
        <v>1</v>
      </c>
      <c r="M1090" s="6" t="str">
        <f>IFNA(VLOOKUP(F1090,Promocodes!A:B,2,0),"")</f>
        <v/>
      </c>
      <c r="N1090" s="3" t="str">
        <f>IFNA(VLOOKUP(M1090,Promocodes!G:H,2,0),"")</f>
        <v/>
      </c>
      <c r="O1090" s="3" t="str">
        <f>IFNA(VLOOKUP(D1090,Price!$E$2:$F$4,2,0),"")</f>
        <v/>
      </c>
      <c r="P1090" s="7" t="str">
        <f t="shared" si="4"/>
        <v>без промо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ht="15.75" customHeight="1">
      <c r="A1091" s="3">
        <v>547.0</v>
      </c>
      <c r="B1091" s="1" t="s">
        <v>16</v>
      </c>
      <c r="C1091" s="1" t="s">
        <v>22</v>
      </c>
      <c r="D1091" s="1" t="s">
        <v>24</v>
      </c>
      <c r="E1091" s="2">
        <v>44216.0</v>
      </c>
      <c r="F1091" s="3"/>
      <c r="G1091" s="5">
        <v>4500.0</v>
      </c>
      <c r="H1091" s="3" t="str">
        <f>IFNA(VLOOKUP(F1091,Promocodes!A:E,4,0),"")</f>
        <v/>
      </c>
      <c r="I1091" s="3"/>
      <c r="J1091" s="5">
        <f t="shared" si="2"/>
        <v>4500</v>
      </c>
      <c r="K1091" s="3" t="str">
        <f>IFNA(VLOOKUP(D1091,Price!$A$2:$C$18,3,0),"")</f>
        <v>услуга</v>
      </c>
      <c r="L1091" s="6">
        <f t="shared" si="3"/>
        <v>1</v>
      </c>
      <c r="M1091" s="6" t="str">
        <f>IFNA(VLOOKUP(F1091,Promocodes!A:B,2,0),"")</f>
        <v/>
      </c>
      <c r="N1091" s="3" t="str">
        <f>IFNA(VLOOKUP(M1091,Promocodes!G:H,2,0),"")</f>
        <v/>
      </c>
      <c r="O1091" s="3" t="str">
        <f>IFNA(VLOOKUP(D1091,Price!$E$2:$F$4,2,0),"")</f>
        <v/>
      </c>
      <c r="P1091" s="7" t="str">
        <f t="shared" si="4"/>
        <v>без промо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ht="15.75" customHeight="1">
      <c r="A1092" s="3">
        <v>548.0</v>
      </c>
      <c r="B1092" s="1" t="s">
        <v>16</v>
      </c>
      <c r="C1092" s="1" t="s">
        <v>17</v>
      </c>
      <c r="D1092" s="1" t="s">
        <v>23</v>
      </c>
      <c r="E1092" s="2">
        <v>44216.0</v>
      </c>
      <c r="F1092" s="3"/>
      <c r="G1092" s="5">
        <v>5500.0</v>
      </c>
      <c r="H1092" s="3" t="str">
        <f>IFNA(VLOOKUP(F1092,Promocodes!A:E,4,0),"")</f>
        <v/>
      </c>
      <c r="I1092" s="3"/>
      <c r="J1092" s="5">
        <f t="shared" si="2"/>
        <v>5500</v>
      </c>
      <c r="K1092" s="3" t="str">
        <f>IFNA(VLOOKUP(D1092,Price!$A$2:$C$18,3,0),"")</f>
        <v>услуга</v>
      </c>
      <c r="L1092" s="6">
        <f t="shared" si="3"/>
        <v>1</v>
      </c>
      <c r="M1092" s="6" t="str">
        <f>IFNA(VLOOKUP(F1092,Promocodes!A:B,2,0),"")</f>
        <v/>
      </c>
      <c r="N1092" s="3" t="str">
        <f>IFNA(VLOOKUP(M1092,Promocodes!G:H,2,0),"")</f>
        <v/>
      </c>
      <c r="O1092" s="3" t="str">
        <f>IFNA(VLOOKUP(D1092,Price!$E$2:$F$4,2,0),"")</f>
        <v/>
      </c>
      <c r="P1092" s="7" t="str">
        <f t="shared" si="4"/>
        <v>без промо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ht="15.75" customHeight="1">
      <c r="A1093" s="3">
        <v>549.0</v>
      </c>
      <c r="B1093" s="1" t="s">
        <v>16</v>
      </c>
      <c r="C1093" s="1" t="s">
        <v>17</v>
      </c>
      <c r="D1093" s="1" t="s">
        <v>21</v>
      </c>
      <c r="E1093" s="2">
        <v>44216.0</v>
      </c>
      <c r="F1093" s="3"/>
      <c r="G1093" s="5">
        <v>3500.0</v>
      </c>
      <c r="H1093" s="3" t="str">
        <f>IFNA(VLOOKUP(F1093,Promocodes!A:E,4,0),"")</f>
        <v/>
      </c>
      <c r="I1093" s="3"/>
      <c r="J1093" s="5">
        <f t="shared" si="2"/>
        <v>3500</v>
      </c>
      <c r="K1093" s="3" t="str">
        <f>IFNA(VLOOKUP(D1093,Price!$A$2:$C$18,3,0),"")</f>
        <v>услуга</v>
      </c>
      <c r="L1093" s="6">
        <f t="shared" si="3"/>
        <v>1</v>
      </c>
      <c r="M1093" s="6" t="str">
        <f>IFNA(VLOOKUP(F1093,Promocodes!A:B,2,0),"")</f>
        <v/>
      </c>
      <c r="N1093" s="3" t="str">
        <f>IFNA(VLOOKUP(M1093,Promocodes!G:H,2,0),"")</f>
        <v/>
      </c>
      <c r="O1093" s="3" t="str">
        <f>IFNA(VLOOKUP(D1093,Price!$E$2:$F$4,2,0),"")</f>
        <v/>
      </c>
      <c r="P1093" s="7" t="str">
        <f t="shared" si="4"/>
        <v>без промо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ht="15.75" customHeight="1">
      <c r="A1094" s="3">
        <v>550.0</v>
      </c>
      <c r="B1094" s="1" t="s">
        <v>139</v>
      </c>
      <c r="C1094" s="1" t="s">
        <v>17</v>
      </c>
      <c r="D1094" s="1" t="s">
        <v>142</v>
      </c>
      <c r="E1094" s="2">
        <v>44216.0</v>
      </c>
      <c r="F1094" s="3"/>
      <c r="G1094" s="5">
        <v>1000.0</v>
      </c>
      <c r="H1094" s="3" t="str">
        <f>IFNA(VLOOKUP(F1094,Promocodes!A:E,4,0),"")</f>
        <v/>
      </c>
      <c r="I1094" s="3"/>
      <c r="J1094" s="5">
        <f t="shared" si="2"/>
        <v>1000</v>
      </c>
      <c r="K1094" s="3" t="str">
        <f>IFNA(VLOOKUP(D1094,Price!$A$2:$C$18,3,0),"")</f>
        <v/>
      </c>
      <c r="L1094" s="6">
        <f t="shared" si="3"/>
        <v>1</v>
      </c>
      <c r="M1094" s="6" t="str">
        <f>IFNA(VLOOKUP(F1094,Promocodes!A:B,2,0),"")</f>
        <v/>
      </c>
      <c r="N1094" s="3" t="str">
        <f>IFNA(VLOOKUP(M1094,Promocodes!G:H,2,0),"")</f>
        <v/>
      </c>
      <c r="O1094" s="3" t="str">
        <f>IFNA(VLOOKUP(D1094,Price!$E$2:$F$4,2,0),"")</f>
        <v/>
      </c>
      <c r="P1094" s="7" t="str">
        <f t="shared" si="4"/>
        <v/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ht="15.75" customHeight="1">
      <c r="A1095" s="3">
        <v>552.0</v>
      </c>
      <c r="B1095" s="1" t="s">
        <v>16</v>
      </c>
      <c r="C1095" s="1" t="s">
        <v>17</v>
      </c>
      <c r="D1095" s="1" t="s">
        <v>24</v>
      </c>
      <c r="E1095" s="2">
        <v>44216.0</v>
      </c>
      <c r="F1095" s="3"/>
      <c r="G1095" s="5">
        <v>4500.0</v>
      </c>
      <c r="H1095" s="3" t="str">
        <f>IFNA(VLOOKUP(F1095,Promocodes!A:E,4,0),"")</f>
        <v/>
      </c>
      <c r="I1095" s="3"/>
      <c r="J1095" s="5">
        <f t="shared" si="2"/>
        <v>4500</v>
      </c>
      <c r="K1095" s="3" t="str">
        <f>IFNA(VLOOKUP(D1095,Price!$A$2:$C$18,3,0),"")</f>
        <v>услуга</v>
      </c>
      <c r="L1095" s="6">
        <f t="shared" si="3"/>
        <v>1</v>
      </c>
      <c r="M1095" s="6" t="str">
        <f>IFNA(VLOOKUP(F1095,Promocodes!A:B,2,0),"")</f>
        <v/>
      </c>
      <c r="N1095" s="3" t="str">
        <f>IFNA(VLOOKUP(M1095,Promocodes!G:H,2,0),"")</f>
        <v/>
      </c>
      <c r="O1095" s="3" t="str">
        <f>IFNA(VLOOKUP(D1095,Price!$E$2:$F$4,2,0),"")</f>
        <v/>
      </c>
      <c r="P1095" s="7" t="str">
        <f t="shared" si="4"/>
        <v>без промо</v>
      </c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ht="15.75" customHeight="1">
      <c r="A1096" s="3">
        <v>553.0</v>
      </c>
      <c r="B1096" s="1" t="s">
        <v>16</v>
      </c>
      <c r="C1096" s="1" t="s">
        <v>17</v>
      </c>
      <c r="D1096" s="1" t="s">
        <v>25</v>
      </c>
      <c r="E1096" s="2">
        <v>44216.0</v>
      </c>
      <c r="F1096" s="3"/>
      <c r="G1096" s="5">
        <v>300.0</v>
      </c>
      <c r="H1096" s="3" t="str">
        <f>IFNA(VLOOKUP(F1096,Promocodes!A:E,4,0),"")</f>
        <v/>
      </c>
      <c r="I1096" s="3"/>
      <c r="J1096" s="5">
        <f t="shared" si="2"/>
        <v>300</v>
      </c>
      <c r="K1096" s="3" t="str">
        <f>IFNA(VLOOKUP(D1096,Price!$A$2:$C$18,3,0),"")</f>
        <v>товар</v>
      </c>
      <c r="L1096" s="6">
        <f t="shared" si="3"/>
        <v>1</v>
      </c>
      <c r="M1096" s="6" t="str">
        <f>IFNA(VLOOKUP(F1096,Promocodes!A:B,2,0),"")</f>
        <v/>
      </c>
      <c r="N1096" s="3" t="str">
        <f>IFNA(VLOOKUP(M1096,Promocodes!G:H,2,0),"")</f>
        <v/>
      </c>
      <c r="O1096" s="3">
        <f>IFNA(VLOOKUP(D1096,Price!$E$2:$F$4,2,0),"")</f>
        <v>150</v>
      </c>
      <c r="P1096" s="7" t="str">
        <f t="shared" si="4"/>
        <v>без промо</v>
      </c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ht="15.75" customHeight="1">
      <c r="A1097" s="3">
        <v>554.0</v>
      </c>
      <c r="B1097" s="1" t="s">
        <v>16</v>
      </c>
      <c r="C1097" s="1" t="s">
        <v>22</v>
      </c>
      <c r="D1097" s="1" t="s">
        <v>21</v>
      </c>
      <c r="E1097" s="2">
        <v>44216.0</v>
      </c>
      <c r="F1097" s="3"/>
      <c r="G1097" s="5">
        <v>3500.0</v>
      </c>
      <c r="H1097" s="3" t="str">
        <f>IFNA(VLOOKUP(F1097,Promocodes!A:E,4,0),"")</f>
        <v/>
      </c>
      <c r="I1097" s="3"/>
      <c r="J1097" s="5">
        <f t="shared" si="2"/>
        <v>3500</v>
      </c>
      <c r="K1097" s="3" t="str">
        <f>IFNA(VLOOKUP(D1097,Price!$A$2:$C$18,3,0),"")</f>
        <v>услуга</v>
      </c>
      <c r="L1097" s="6">
        <f t="shared" si="3"/>
        <v>1</v>
      </c>
      <c r="M1097" s="6" t="str">
        <f>IFNA(VLOOKUP(F1097,Promocodes!A:B,2,0),"")</f>
        <v/>
      </c>
      <c r="N1097" s="3" t="str">
        <f>IFNA(VLOOKUP(M1097,Promocodes!G:H,2,0),"")</f>
        <v/>
      </c>
      <c r="O1097" s="3" t="str">
        <f>IFNA(VLOOKUP(D1097,Price!$E$2:$F$4,2,0),"")</f>
        <v/>
      </c>
      <c r="P1097" s="7" t="str">
        <f t="shared" si="4"/>
        <v>без промо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ht="15.75" customHeight="1">
      <c r="A1098" s="3">
        <v>555.0</v>
      </c>
      <c r="B1098" s="1" t="s">
        <v>139</v>
      </c>
      <c r="C1098" s="1" t="s">
        <v>17</v>
      </c>
      <c r="D1098" s="1" t="s">
        <v>141</v>
      </c>
      <c r="E1098" s="2">
        <v>44216.0</v>
      </c>
      <c r="F1098" s="3"/>
      <c r="G1098" s="5">
        <v>300.0</v>
      </c>
      <c r="H1098" s="3" t="str">
        <f>IFNA(VLOOKUP(F1098,Promocodes!A:E,4,0),"")</f>
        <v/>
      </c>
      <c r="I1098" s="3"/>
      <c r="J1098" s="5">
        <f t="shared" si="2"/>
        <v>300</v>
      </c>
      <c r="K1098" s="3" t="str">
        <f>IFNA(VLOOKUP(D1098,Price!$A$2:$C$18,3,0),"")</f>
        <v/>
      </c>
      <c r="L1098" s="6">
        <f t="shared" si="3"/>
        <v>1</v>
      </c>
      <c r="M1098" s="6" t="str">
        <f>IFNA(VLOOKUP(F1098,Promocodes!A:B,2,0),"")</f>
        <v/>
      </c>
      <c r="N1098" s="3" t="str">
        <f>IFNA(VLOOKUP(M1098,Promocodes!G:H,2,0),"")</f>
        <v/>
      </c>
      <c r="O1098" s="3" t="str">
        <f>IFNA(VLOOKUP(D1098,Price!$E$2:$F$4,2,0),"")</f>
        <v/>
      </c>
      <c r="P1098" s="7" t="str">
        <f t="shared" si="4"/>
        <v/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ht="15.75" customHeight="1">
      <c r="A1099" s="3">
        <v>556.0</v>
      </c>
      <c r="B1099" s="1" t="s">
        <v>16</v>
      </c>
      <c r="C1099" s="1" t="s">
        <v>17</v>
      </c>
      <c r="D1099" s="1" t="s">
        <v>21</v>
      </c>
      <c r="E1099" s="2">
        <v>44216.0</v>
      </c>
      <c r="F1099" s="3"/>
      <c r="G1099" s="5">
        <v>3500.0</v>
      </c>
      <c r="H1099" s="3" t="str">
        <f>IFNA(VLOOKUP(F1099,Promocodes!A:E,4,0),"")</f>
        <v/>
      </c>
      <c r="I1099" s="3"/>
      <c r="J1099" s="5">
        <f t="shared" si="2"/>
        <v>3500</v>
      </c>
      <c r="K1099" s="3" t="str">
        <f>IFNA(VLOOKUP(D1099,Price!$A$2:$C$18,3,0),"")</f>
        <v>услуга</v>
      </c>
      <c r="L1099" s="6">
        <f t="shared" si="3"/>
        <v>1</v>
      </c>
      <c r="M1099" s="6" t="str">
        <f>IFNA(VLOOKUP(F1099,Promocodes!A:B,2,0),"")</f>
        <v/>
      </c>
      <c r="N1099" s="3" t="str">
        <f>IFNA(VLOOKUP(M1099,Promocodes!G:H,2,0),"")</f>
        <v/>
      </c>
      <c r="O1099" s="3" t="str">
        <f>IFNA(VLOOKUP(D1099,Price!$E$2:$F$4,2,0),"")</f>
        <v/>
      </c>
      <c r="P1099" s="7" t="str">
        <f t="shared" si="4"/>
        <v>без промо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ht="15.75" customHeight="1">
      <c r="A1100" s="3">
        <v>558.0</v>
      </c>
      <c r="B1100" s="1" t="s">
        <v>16</v>
      </c>
      <c r="C1100" s="1" t="s">
        <v>17</v>
      </c>
      <c r="D1100" s="1" t="s">
        <v>24</v>
      </c>
      <c r="E1100" s="2">
        <v>44216.0</v>
      </c>
      <c r="F1100" s="3"/>
      <c r="G1100" s="5">
        <v>4500.0</v>
      </c>
      <c r="H1100" s="3" t="str">
        <f>IFNA(VLOOKUP(F1100,Promocodes!A:E,4,0),"")</f>
        <v/>
      </c>
      <c r="I1100" s="3"/>
      <c r="J1100" s="5">
        <f t="shared" si="2"/>
        <v>4500</v>
      </c>
      <c r="K1100" s="3" t="str">
        <f>IFNA(VLOOKUP(D1100,Price!$A$2:$C$18,3,0),"")</f>
        <v>услуга</v>
      </c>
      <c r="L1100" s="6">
        <f t="shared" si="3"/>
        <v>1</v>
      </c>
      <c r="M1100" s="6" t="str">
        <f>IFNA(VLOOKUP(F1100,Promocodes!A:B,2,0),"")</f>
        <v/>
      </c>
      <c r="N1100" s="3" t="str">
        <f>IFNA(VLOOKUP(M1100,Promocodes!G:H,2,0),"")</f>
        <v/>
      </c>
      <c r="O1100" s="3" t="str">
        <f>IFNA(VLOOKUP(D1100,Price!$E$2:$F$4,2,0),"")</f>
        <v/>
      </c>
      <c r="P1100" s="7" t="str">
        <f t="shared" si="4"/>
        <v>без промо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ht="15.75" customHeight="1">
      <c r="A1101" s="3">
        <v>559.0</v>
      </c>
      <c r="B1101" s="1" t="s">
        <v>16</v>
      </c>
      <c r="C1101" s="1" t="s">
        <v>17</v>
      </c>
      <c r="D1101" s="1" t="s">
        <v>21</v>
      </c>
      <c r="E1101" s="2">
        <v>44216.0</v>
      </c>
      <c r="F1101" s="3"/>
      <c r="G1101" s="5">
        <v>3500.0</v>
      </c>
      <c r="H1101" s="3" t="str">
        <f>IFNA(VLOOKUP(F1101,Promocodes!A:E,4,0),"")</f>
        <v/>
      </c>
      <c r="I1101" s="3"/>
      <c r="J1101" s="5">
        <f t="shared" si="2"/>
        <v>3500</v>
      </c>
      <c r="K1101" s="3" t="str">
        <f>IFNA(VLOOKUP(D1101,Price!$A$2:$C$18,3,0),"")</f>
        <v>услуга</v>
      </c>
      <c r="L1101" s="6">
        <f t="shared" si="3"/>
        <v>1</v>
      </c>
      <c r="M1101" s="6" t="str">
        <f>IFNA(VLOOKUP(F1101,Promocodes!A:B,2,0),"")</f>
        <v/>
      </c>
      <c r="N1101" s="3" t="str">
        <f>IFNA(VLOOKUP(M1101,Promocodes!G:H,2,0),"")</f>
        <v/>
      </c>
      <c r="O1101" s="3" t="str">
        <f>IFNA(VLOOKUP(D1101,Price!$E$2:$F$4,2,0),"")</f>
        <v/>
      </c>
      <c r="P1101" s="7" t="str">
        <f t="shared" si="4"/>
        <v>без промо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ht="15.75" customHeight="1">
      <c r="A1102" s="3">
        <v>560.0</v>
      </c>
      <c r="B1102" s="1" t="s">
        <v>16</v>
      </c>
      <c r="C1102" s="1" t="s">
        <v>17</v>
      </c>
      <c r="D1102" s="1" t="s">
        <v>21</v>
      </c>
      <c r="E1102" s="2">
        <v>44216.0</v>
      </c>
      <c r="F1102" s="3"/>
      <c r="G1102" s="5">
        <v>3500.0</v>
      </c>
      <c r="H1102" s="3" t="str">
        <f>IFNA(VLOOKUP(F1102,Promocodes!A:E,4,0),"")</f>
        <v/>
      </c>
      <c r="I1102" s="3"/>
      <c r="J1102" s="5">
        <f t="shared" si="2"/>
        <v>3500</v>
      </c>
      <c r="K1102" s="3" t="str">
        <f>IFNA(VLOOKUP(D1102,Price!$A$2:$C$18,3,0),"")</f>
        <v>услуга</v>
      </c>
      <c r="L1102" s="6">
        <f t="shared" si="3"/>
        <v>1</v>
      </c>
      <c r="M1102" s="6" t="str">
        <f>IFNA(VLOOKUP(F1102,Promocodes!A:B,2,0),"")</f>
        <v/>
      </c>
      <c r="N1102" s="3" t="str">
        <f>IFNA(VLOOKUP(M1102,Promocodes!G:H,2,0),"")</f>
        <v/>
      </c>
      <c r="O1102" s="3" t="str">
        <f>IFNA(VLOOKUP(D1102,Price!$E$2:$F$4,2,0),"")</f>
        <v/>
      </c>
      <c r="P1102" s="7" t="str">
        <f t="shared" si="4"/>
        <v>без промо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ht="15.75" customHeight="1">
      <c r="A1103" s="3">
        <v>561.0</v>
      </c>
      <c r="B1103" s="1" t="s">
        <v>16</v>
      </c>
      <c r="C1103" s="1" t="s">
        <v>22</v>
      </c>
      <c r="D1103" s="1" t="s">
        <v>23</v>
      </c>
      <c r="E1103" s="2">
        <v>44217.0</v>
      </c>
      <c r="F1103" s="3"/>
      <c r="G1103" s="5">
        <v>5500.0</v>
      </c>
      <c r="H1103" s="3" t="str">
        <f>IFNA(VLOOKUP(F1103,Promocodes!A:E,4,0),"")</f>
        <v/>
      </c>
      <c r="I1103" s="3"/>
      <c r="J1103" s="5">
        <f t="shared" si="2"/>
        <v>5500</v>
      </c>
      <c r="K1103" s="3" t="str">
        <f>IFNA(VLOOKUP(D1103,Price!$A$2:$C$18,3,0),"")</f>
        <v>услуга</v>
      </c>
      <c r="L1103" s="6">
        <f t="shared" si="3"/>
        <v>1</v>
      </c>
      <c r="M1103" s="6" t="str">
        <f>IFNA(VLOOKUP(F1103,Promocodes!A:B,2,0),"")</f>
        <v/>
      </c>
      <c r="N1103" s="3" t="str">
        <f>IFNA(VLOOKUP(M1103,Promocodes!G:H,2,0),"")</f>
        <v/>
      </c>
      <c r="O1103" s="3" t="str">
        <f>IFNA(VLOOKUP(D1103,Price!$E$2:$F$4,2,0),"")</f>
        <v/>
      </c>
      <c r="P1103" s="7" t="str">
        <f t="shared" si="4"/>
        <v>без промо</v>
      </c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ht="15.75" customHeight="1">
      <c r="A1104" s="3">
        <v>562.0</v>
      </c>
      <c r="B1104" s="1" t="s">
        <v>16</v>
      </c>
      <c r="C1104" s="1" t="s">
        <v>22</v>
      </c>
      <c r="D1104" s="1" t="s">
        <v>21</v>
      </c>
      <c r="E1104" s="2">
        <v>44217.0</v>
      </c>
      <c r="F1104" s="3"/>
      <c r="G1104" s="5">
        <v>3500.0</v>
      </c>
      <c r="H1104" s="3" t="str">
        <f>IFNA(VLOOKUP(F1104,Promocodes!A:E,4,0),"")</f>
        <v/>
      </c>
      <c r="I1104" s="3"/>
      <c r="J1104" s="5">
        <f t="shared" si="2"/>
        <v>3500</v>
      </c>
      <c r="K1104" s="3" t="str">
        <f>IFNA(VLOOKUP(D1104,Price!$A$2:$C$18,3,0),"")</f>
        <v>услуга</v>
      </c>
      <c r="L1104" s="6">
        <f t="shared" si="3"/>
        <v>1</v>
      </c>
      <c r="M1104" s="6" t="str">
        <f>IFNA(VLOOKUP(F1104,Promocodes!A:B,2,0),"")</f>
        <v/>
      </c>
      <c r="N1104" s="3" t="str">
        <f>IFNA(VLOOKUP(M1104,Promocodes!G:H,2,0),"")</f>
        <v/>
      </c>
      <c r="O1104" s="3" t="str">
        <f>IFNA(VLOOKUP(D1104,Price!$E$2:$F$4,2,0),"")</f>
        <v/>
      </c>
      <c r="P1104" s="7" t="str">
        <f t="shared" si="4"/>
        <v>без промо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ht="15.75" customHeight="1">
      <c r="A1105" s="3">
        <v>563.0</v>
      </c>
      <c r="B1105" s="1" t="s">
        <v>139</v>
      </c>
      <c r="C1105" s="1" t="s">
        <v>17</v>
      </c>
      <c r="D1105" s="1" t="s">
        <v>142</v>
      </c>
      <c r="E1105" s="2">
        <v>44217.0</v>
      </c>
      <c r="F1105" s="3"/>
      <c r="G1105" s="5">
        <v>1000.0</v>
      </c>
      <c r="H1105" s="3" t="str">
        <f>IFNA(VLOOKUP(F1105,Promocodes!A:E,4,0),"")</f>
        <v/>
      </c>
      <c r="I1105" s="3"/>
      <c r="J1105" s="5">
        <f t="shared" si="2"/>
        <v>1000</v>
      </c>
      <c r="K1105" s="3" t="str">
        <f>IFNA(VLOOKUP(D1105,Price!$A$2:$C$18,3,0),"")</f>
        <v/>
      </c>
      <c r="L1105" s="6">
        <f t="shared" si="3"/>
        <v>1</v>
      </c>
      <c r="M1105" s="6" t="str">
        <f>IFNA(VLOOKUP(F1105,Promocodes!A:B,2,0),"")</f>
        <v/>
      </c>
      <c r="N1105" s="3" t="str">
        <f>IFNA(VLOOKUP(M1105,Promocodes!G:H,2,0),"")</f>
        <v/>
      </c>
      <c r="O1105" s="3" t="str">
        <f>IFNA(VLOOKUP(D1105,Price!$E$2:$F$4,2,0),"")</f>
        <v/>
      </c>
      <c r="P1105" s="7" t="str">
        <f t="shared" si="4"/>
        <v/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ht="15.75" customHeight="1">
      <c r="A1106" s="3">
        <v>564.0</v>
      </c>
      <c r="B1106" s="1" t="s">
        <v>16</v>
      </c>
      <c r="C1106" s="1" t="s">
        <v>22</v>
      </c>
      <c r="D1106" s="1" t="s">
        <v>21</v>
      </c>
      <c r="E1106" s="2">
        <v>44217.0</v>
      </c>
      <c r="F1106" s="3"/>
      <c r="G1106" s="5">
        <v>3500.0</v>
      </c>
      <c r="H1106" s="3" t="str">
        <f>IFNA(VLOOKUP(F1106,Promocodes!A:E,4,0),"")</f>
        <v/>
      </c>
      <c r="I1106" s="3"/>
      <c r="J1106" s="5">
        <f t="shared" si="2"/>
        <v>3500</v>
      </c>
      <c r="K1106" s="3" t="str">
        <f>IFNA(VLOOKUP(D1106,Price!$A$2:$C$18,3,0),"")</f>
        <v>услуга</v>
      </c>
      <c r="L1106" s="6">
        <f t="shared" si="3"/>
        <v>1</v>
      </c>
      <c r="M1106" s="6" t="str">
        <f>IFNA(VLOOKUP(F1106,Promocodes!A:B,2,0),"")</f>
        <v/>
      </c>
      <c r="N1106" s="3" t="str">
        <f>IFNA(VLOOKUP(M1106,Promocodes!G:H,2,0),"")</f>
        <v/>
      </c>
      <c r="O1106" s="3" t="str">
        <f>IFNA(VLOOKUP(D1106,Price!$E$2:$F$4,2,0),"")</f>
        <v/>
      </c>
      <c r="P1106" s="7" t="str">
        <f t="shared" si="4"/>
        <v>без промо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ht="15.75" customHeight="1">
      <c r="A1107" s="3">
        <v>565.0</v>
      </c>
      <c r="B1107" s="1" t="s">
        <v>16</v>
      </c>
      <c r="C1107" s="1" t="s">
        <v>17</v>
      </c>
      <c r="D1107" s="1" t="s">
        <v>24</v>
      </c>
      <c r="E1107" s="2">
        <v>44217.0</v>
      </c>
      <c r="F1107" s="3"/>
      <c r="G1107" s="5">
        <v>4500.0</v>
      </c>
      <c r="H1107" s="3" t="str">
        <f>IFNA(VLOOKUP(F1107,Promocodes!A:E,4,0),"")</f>
        <v/>
      </c>
      <c r="I1107" s="3"/>
      <c r="J1107" s="5">
        <f t="shared" si="2"/>
        <v>4500</v>
      </c>
      <c r="K1107" s="3" t="str">
        <f>IFNA(VLOOKUP(D1107,Price!$A$2:$C$18,3,0),"")</f>
        <v>услуга</v>
      </c>
      <c r="L1107" s="6">
        <f t="shared" si="3"/>
        <v>1</v>
      </c>
      <c r="M1107" s="6" t="str">
        <f>IFNA(VLOOKUP(F1107,Promocodes!A:B,2,0),"")</f>
        <v/>
      </c>
      <c r="N1107" s="3" t="str">
        <f>IFNA(VLOOKUP(M1107,Promocodes!G:H,2,0),"")</f>
        <v/>
      </c>
      <c r="O1107" s="3" t="str">
        <f>IFNA(VLOOKUP(D1107,Price!$E$2:$F$4,2,0),"")</f>
        <v/>
      </c>
      <c r="P1107" s="7" t="str">
        <f t="shared" si="4"/>
        <v>без промо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ht="15.75" customHeight="1">
      <c r="A1108" s="3">
        <v>566.0</v>
      </c>
      <c r="B1108" s="1" t="s">
        <v>16</v>
      </c>
      <c r="C1108" s="1" t="s">
        <v>17</v>
      </c>
      <c r="D1108" s="1" t="s">
        <v>24</v>
      </c>
      <c r="E1108" s="2">
        <v>44217.0</v>
      </c>
      <c r="F1108" s="3"/>
      <c r="G1108" s="5">
        <v>4500.0</v>
      </c>
      <c r="H1108" s="3" t="str">
        <f>IFNA(VLOOKUP(F1108,Promocodes!A:E,4,0),"")</f>
        <v/>
      </c>
      <c r="I1108" s="3"/>
      <c r="J1108" s="5">
        <f t="shared" si="2"/>
        <v>4500</v>
      </c>
      <c r="K1108" s="3" t="str">
        <f>IFNA(VLOOKUP(D1108,Price!$A$2:$C$18,3,0),"")</f>
        <v>услуга</v>
      </c>
      <c r="L1108" s="6">
        <f t="shared" si="3"/>
        <v>1</v>
      </c>
      <c r="M1108" s="6" t="str">
        <f>IFNA(VLOOKUP(F1108,Promocodes!A:B,2,0),"")</f>
        <v/>
      </c>
      <c r="N1108" s="3" t="str">
        <f>IFNA(VLOOKUP(M1108,Promocodes!G:H,2,0),"")</f>
        <v/>
      </c>
      <c r="O1108" s="3" t="str">
        <f>IFNA(VLOOKUP(D1108,Price!$E$2:$F$4,2,0),"")</f>
        <v/>
      </c>
      <c r="P1108" s="7" t="str">
        <f t="shared" si="4"/>
        <v>без промо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ht="15.75" customHeight="1">
      <c r="A1109" s="3">
        <v>568.0</v>
      </c>
      <c r="B1109" s="1" t="s">
        <v>16</v>
      </c>
      <c r="C1109" s="1" t="s">
        <v>17</v>
      </c>
      <c r="D1109" s="1" t="s">
        <v>24</v>
      </c>
      <c r="E1109" s="2">
        <v>44217.0</v>
      </c>
      <c r="F1109" s="3"/>
      <c r="G1109" s="5">
        <v>4500.0</v>
      </c>
      <c r="H1109" s="3" t="str">
        <f>IFNA(VLOOKUP(F1109,Promocodes!A:E,4,0),"")</f>
        <v/>
      </c>
      <c r="I1109" s="3"/>
      <c r="J1109" s="5">
        <f t="shared" si="2"/>
        <v>4500</v>
      </c>
      <c r="K1109" s="3" t="str">
        <f>IFNA(VLOOKUP(D1109,Price!$A$2:$C$18,3,0),"")</f>
        <v>услуга</v>
      </c>
      <c r="L1109" s="6">
        <f t="shared" si="3"/>
        <v>1</v>
      </c>
      <c r="M1109" s="6" t="str">
        <f>IFNA(VLOOKUP(F1109,Promocodes!A:B,2,0),"")</f>
        <v/>
      </c>
      <c r="N1109" s="3" t="str">
        <f>IFNA(VLOOKUP(M1109,Promocodes!G:H,2,0),"")</f>
        <v/>
      </c>
      <c r="O1109" s="3" t="str">
        <f>IFNA(VLOOKUP(D1109,Price!$E$2:$F$4,2,0),"")</f>
        <v/>
      </c>
      <c r="P1109" s="7" t="str">
        <f t="shared" si="4"/>
        <v>без промо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ht="15.75" customHeight="1">
      <c r="A1110" s="3">
        <v>569.0</v>
      </c>
      <c r="B1110" s="1" t="s">
        <v>139</v>
      </c>
      <c r="C1110" s="1" t="s">
        <v>17</v>
      </c>
      <c r="D1110" s="1" t="s">
        <v>143</v>
      </c>
      <c r="E1110" s="2">
        <v>44217.0</v>
      </c>
      <c r="F1110" s="3"/>
      <c r="G1110" s="5">
        <v>500.0</v>
      </c>
      <c r="H1110" s="3" t="str">
        <f>IFNA(VLOOKUP(F1110,Promocodes!A:E,4,0),"")</f>
        <v/>
      </c>
      <c r="I1110" s="3"/>
      <c r="J1110" s="5">
        <f t="shared" si="2"/>
        <v>500</v>
      </c>
      <c r="K1110" s="3" t="str">
        <f>IFNA(VLOOKUP(D1110,Price!$A$2:$C$18,3,0),"")</f>
        <v/>
      </c>
      <c r="L1110" s="6">
        <f t="shared" si="3"/>
        <v>1</v>
      </c>
      <c r="M1110" s="6" t="str">
        <f>IFNA(VLOOKUP(F1110,Promocodes!A:B,2,0),"")</f>
        <v/>
      </c>
      <c r="N1110" s="3" t="str">
        <f>IFNA(VLOOKUP(M1110,Promocodes!G:H,2,0),"")</f>
        <v/>
      </c>
      <c r="O1110" s="3" t="str">
        <f>IFNA(VLOOKUP(D1110,Price!$E$2:$F$4,2,0),"")</f>
        <v/>
      </c>
      <c r="P1110" s="7" t="str">
        <f t="shared" si="4"/>
        <v/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ht="15.75" customHeight="1">
      <c r="A1111" s="3">
        <v>570.0</v>
      </c>
      <c r="B1111" s="1" t="s">
        <v>16</v>
      </c>
      <c r="C1111" s="1" t="s">
        <v>17</v>
      </c>
      <c r="D1111" s="1" t="s">
        <v>23</v>
      </c>
      <c r="E1111" s="2">
        <v>44217.0</v>
      </c>
      <c r="F1111" s="3"/>
      <c r="G1111" s="5">
        <v>5500.0</v>
      </c>
      <c r="H1111" s="3" t="str">
        <f>IFNA(VLOOKUP(F1111,Promocodes!A:E,4,0),"")</f>
        <v/>
      </c>
      <c r="I1111" s="3"/>
      <c r="J1111" s="5">
        <f t="shared" si="2"/>
        <v>5500</v>
      </c>
      <c r="K1111" s="3" t="str">
        <f>IFNA(VLOOKUP(D1111,Price!$A$2:$C$18,3,0),"")</f>
        <v>услуга</v>
      </c>
      <c r="L1111" s="6">
        <f t="shared" si="3"/>
        <v>1</v>
      </c>
      <c r="M1111" s="6" t="str">
        <f>IFNA(VLOOKUP(F1111,Promocodes!A:B,2,0),"")</f>
        <v/>
      </c>
      <c r="N1111" s="3" t="str">
        <f>IFNA(VLOOKUP(M1111,Promocodes!G:H,2,0),"")</f>
        <v/>
      </c>
      <c r="O1111" s="3" t="str">
        <f>IFNA(VLOOKUP(D1111,Price!$E$2:$F$4,2,0),"")</f>
        <v/>
      </c>
      <c r="P1111" s="7" t="str">
        <f t="shared" si="4"/>
        <v>без промо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ht="15.75" customHeight="1">
      <c r="A1112" s="3">
        <v>571.0</v>
      </c>
      <c r="B1112" s="1" t="s">
        <v>16</v>
      </c>
      <c r="C1112" s="1" t="s">
        <v>17</v>
      </c>
      <c r="D1112" s="1" t="s">
        <v>20</v>
      </c>
      <c r="E1112" s="2">
        <v>44217.0</v>
      </c>
      <c r="F1112" s="3"/>
      <c r="G1112" s="5">
        <v>500.0</v>
      </c>
      <c r="H1112" s="3" t="str">
        <f>IFNA(VLOOKUP(F1112,Promocodes!A:E,4,0),"")</f>
        <v/>
      </c>
      <c r="I1112" s="3"/>
      <c r="J1112" s="5">
        <f t="shared" si="2"/>
        <v>500</v>
      </c>
      <c r="K1112" s="3" t="str">
        <f>IFNA(VLOOKUP(D1112,Price!$A$2:$C$18,3,0),"")</f>
        <v>товар</v>
      </c>
      <c r="L1112" s="6">
        <f t="shared" si="3"/>
        <v>1</v>
      </c>
      <c r="M1112" s="6" t="str">
        <f>IFNA(VLOOKUP(F1112,Promocodes!A:B,2,0),"")</f>
        <v/>
      </c>
      <c r="N1112" s="3" t="str">
        <f>IFNA(VLOOKUP(M1112,Promocodes!G:H,2,0),"")</f>
        <v/>
      </c>
      <c r="O1112" s="3">
        <f>IFNA(VLOOKUP(D1112,Price!$E$2:$F$4,2,0),"")</f>
        <v>250</v>
      </c>
      <c r="P1112" s="7" t="str">
        <f t="shared" si="4"/>
        <v>без промо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ht="15.75" customHeight="1">
      <c r="A1113" s="3">
        <v>572.0</v>
      </c>
      <c r="B1113" s="1" t="s">
        <v>16</v>
      </c>
      <c r="C1113" s="1" t="s">
        <v>17</v>
      </c>
      <c r="D1113" s="1" t="s">
        <v>23</v>
      </c>
      <c r="E1113" s="2">
        <v>44217.0</v>
      </c>
      <c r="F1113" s="3"/>
      <c r="G1113" s="5">
        <v>5500.0</v>
      </c>
      <c r="H1113" s="3" t="str">
        <f>IFNA(VLOOKUP(F1113,Promocodes!A:E,4,0),"")</f>
        <v/>
      </c>
      <c r="I1113" s="3"/>
      <c r="J1113" s="5">
        <f t="shared" si="2"/>
        <v>5500</v>
      </c>
      <c r="K1113" s="3" t="str">
        <f>IFNA(VLOOKUP(D1113,Price!$A$2:$C$18,3,0),"")</f>
        <v>услуга</v>
      </c>
      <c r="L1113" s="6">
        <f t="shared" si="3"/>
        <v>1</v>
      </c>
      <c r="M1113" s="6" t="str">
        <f>IFNA(VLOOKUP(F1113,Promocodes!A:B,2,0),"")</f>
        <v/>
      </c>
      <c r="N1113" s="3" t="str">
        <f>IFNA(VLOOKUP(M1113,Promocodes!G:H,2,0),"")</f>
        <v/>
      </c>
      <c r="O1113" s="3" t="str">
        <f>IFNA(VLOOKUP(D1113,Price!$E$2:$F$4,2,0),"")</f>
        <v/>
      </c>
      <c r="P1113" s="7" t="str">
        <f t="shared" si="4"/>
        <v>без промо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ht="15.75" customHeight="1">
      <c r="A1114" s="3">
        <v>573.0</v>
      </c>
      <c r="B1114" s="1" t="s">
        <v>16</v>
      </c>
      <c r="C1114" s="1" t="s">
        <v>22</v>
      </c>
      <c r="D1114" s="1" t="s">
        <v>24</v>
      </c>
      <c r="E1114" s="2">
        <v>44217.0</v>
      </c>
      <c r="F1114" s="3"/>
      <c r="G1114" s="5">
        <v>4500.0</v>
      </c>
      <c r="H1114" s="3" t="str">
        <f>IFNA(VLOOKUP(F1114,Promocodes!A:E,4,0),"")</f>
        <v/>
      </c>
      <c r="I1114" s="3"/>
      <c r="J1114" s="5">
        <f t="shared" si="2"/>
        <v>4500</v>
      </c>
      <c r="K1114" s="3" t="str">
        <f>IFNA(VLOOKUP(D1114,Price!$A$2:$C$18,3,0),"")</f>
        <v>услуга</v>
      </c>
      <c r="L1114" s="6">
        <f t="shared" si="3"/>
        <v>1</v>
      </c>
      <c r="M1114" s="6" t="str">
        <f>IFNA(VLOOKUP(F1114,Promocodes!A:B,2,0),"")</f>
        <v/>
      </c>
      <c r="N1114" s="3" t="str">
        <f>IFNA(VLOOKUP(M1114,Promocodes!G:H,2,0),"")</f>
        <v/>
      </c>
      <c r="O1114" s="3" t="str">
        <f>IFNA(VLOOKUP(D1114,Price!$E$2:$F$4,2,0),"")</f>
        <v/>
      </c>
      <c r="P1114" s="7" t="str">
        <f t="shared" si="4"/>
        <v>без промо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ht="15.75" customHeight="1">
      <c r="A1115" s="3">
        <v>574.0</v>
      </c>
      <c r="B1115" s="1" t="s">
        <v>16</v>
      </c>
      <c r="C1115" s="1" t="s">
        <v>17</v>
      </c>
      <c r="D1115" s="1" t="s">
        <v>24</v>
      </c>
      <c r="E1115" s="2">
        <v>44217.0</v>
      </c>
      <c r="F1115" s="3"/>
      <c r="G1115" s="5">
        <v>4500.0</v>
      </c>
      <c r="H1115" s="3" t="str">
        <f>IFNA(VLOOKUP(F1115,Promocodes!A:E,4,0),"")</f>
        <v/>
      </c>
      <c r="I1115" s="3"/>
      <c r="J1115" s="5">
        <f t="shared" si="2"/>
        <v>4500</v>
      </c>
      <c r="K1115" s="3" t="str">
        <f>IFNA(VLOOKUP(D1115,Price!$A$2:$C$18,3,0),"")</f>
        <v>услуга</v>
      </c>
      <c r="L1115" s="6">
        <f t="shared" si="3"/>
        <v>1</v>
      </c>
      <c r="M1115" s="6" t="str">
        <f>IFNA(VLOOKUP(F1115,Promocodes!A:B,2,0),"")</f>
        <v/>
      </c>
      <c r="N1115" s="3" t="str">
        <f>IFNA(VLOOKUP(M1115,Promocodes!G:H,2,0),"")</f>
        <v/>
      </c>
      <c r="O1115" s="3" t="str">
        <f>IFNA(VLOOKUP(D1115,Price!$E$2:$F$4,2,0),"")</f>
        <v/>
      </c>
      <c r="P1115" s="7" t="str">
        <f t="shared" si="4"/>
        <v>без промо</v>
      </c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ht="15.75" customHeight="1">
      <c r="A1116" s="3">
        <v>575.0</v>
      </c>
      <c r="B1116" s="1" t="s">
        <v>16</v>
      </c>
      <c r="C1116" s="1" t="s">
        <v>17</v>
      </c>
      <c r="D1116" s="1" t="s">
        <v>25</v>
      </c>
      <c r="E1116" s="2">
        <v>44217.0</v>
      </c>
      <c r="F1116" s="3"/>
      <c r="G1116" s="5">
        <v>300.0</v>
      </c>
      <c r="H1116" s="3" t="str">
        <f>IFNA(VLOOKUP(F1116,Promocodes!A:E,4,0),"")</f>
        <v/>
      </c>
      <c r="I1116" s="3"/>
      <c r="J1116" s="5">
        <f t="shared" si="2"/>
        <v>300</v>
      </c>
      <c r="K1116" s="3" t="str">
        <f>IFNA(VLOOKUP(D1116,Price!$A$2:$C$18,3,0),"")</f>
        <v>товар</v>
      </c>
      <c r="L1116" s="6">
        <f t="shared" si="3"/>
        <v>1</v>
      </c>
      <c r="M1116" s="6" t="str">
        <f>IFNA(VLOOKUP(F1116,Promocodes!A:B,2,0),"")</f>
        <v/>
      </c>
      <c r="N1116" s="3" t="str">
        <f>IFNA(VLOOKUP(M1116,Promocodes!G:H,2,0),"")</f>
        <v/>
      </c>
      <c r="O1116" s="3">
        <f>IFNA(VLOOKUP(D1116,Price!$E$2:$F$4,2,0),"")</f>
        <v>150</v>
      </c>
      <c r="P1116" s="7" t="str">
        <f t="shared" si="4"/>
        <v>без промо</v>
      </c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ht="15.75" customHeight="1">
      <c r="A1117" s="3">
        <v>576.0</v>
      </c>
      <c r="B1117" s="1" t="s">
        <v>16</v>
      </c>
      <c r="C1117" s="1" t="s">
        <v>17</v>
      </c>
      <c r="D1117" s="1" t="s">
        <v>21</v>
      </c>
      <c r="E1117" s="2">
        <v>44217.0</v>
      </c>
      <c r="F1117" s="3"/>
      <c r="G1117" s="5">
        <v>3500.0</v>
      </c>
      <c r="H1117" s="3" t="str">
        <f>IFNA(VLOOKUP(F1117,Promocodes!A:E,4,0),"")</f>
        <v/>
      </c>
      <c r="I1117" s="3"/>
      <c r="J1117" s="5">
        <f t="shared" si="2"/>
        <v>3500</v>
      </c>
      <c r="K1117" s="3" t="str">
        <f>IFNA(VLOOKUP(D1117,Price!$A$2:$C$18,3,0),"")</f>
        <v>услуга</v>
      </c>
      <c r="L1117" s="6">
        <f t="shared" si="3"/>
        <v>1</v>
      </c>
      <c r="M1117" s="6" t="str">
        <f>IFNA(VLOOKUP(F1117,Promocodes!A:B,2,0),"")</f>
        <v/>
      </c>
      <c r="N1117" s="3" t="str">
        <f>IFNA(VLOOKUP(M1117,Promocodes!G:H,2,0),"")</f>
        <v/>
      </c>
      <c r="O1117" s="3" t="str">
        <f>IFNA(VLOOKUP(D1117,Price!$E$2:$F$4,2,0),"")</f>
        <v/>
      </c>
      <c r="P1117" s="7" t="str">
        <f t="shared" si="4"/>
        <v>без промо</v>
      </c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ht="15.75" customHeight="1">
      <c r="A1118" s="3">
        <v>577.0</v>
      </c>
      <c r="B1118" s="1" t="s">
        <v>16</v>
      </c>
      <c r="C1118" s="1" t="s">
        <v>22</v>
      </c>
      <c r="D1118" s="1" t="s">
        <v>18</v>
      </c>
      <c r="E1118" s="2">
        <v>44217.0</v>
      </c>
      <c r="F1118" s="3"/>
      <c r="G1118" s="5">
        <v>1000.0</v>
      </c>
      <c r="H1118" s="3" t="str">
        <f>IFNA(VLOOKUP(F1118,Promocodes!A:E,4,0),"")</f>
        <v/>
      </c>
      <c r="I1118" s="3"/>
      <c r="J1118" s="5">
        <f t="shared" si="2"/>
        <v>1000</v>
      </c>
      <c r="K1118" s="3" t="str">
        <f>IFNA(VLOOKUP(D1118,Price!$A$2:$C$18,3,0),"")</f>
        <v>товар</v>
      </c>
      <c r="L1118" s="6">
        <f t="shared" si="3"/>
        <v>1</v>
      </c>
      <c r="M1118" s="6" t="str">
        <f>IFNA(VLOOKUP(F1118,Promocodes!A:B,2,0),"")</f>
        <v/>
      </c>
      <c r="N1118" s="3" t="str">
        <f>IFNA(VLOOKUP(M1118,Promocodes!G:H,2,0),"")</f>
        <v/>
      </c>
      <c r="O1118" s="3">
        <f>IFNA(VLOOKUP(D1118,Price!$E$2:$F$4,2,0),"")</f>
        <v>500</v>
      </c>
      <c r="P1118" s="7" t="str">
        <f t="shared" si="4"/>
        <v>без промо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ht="15.75" customHeight="1">
      <c r="A1119" s="3">
        <v>578.0</v>
      </c>
      <c r="B1119" s="1" t="s">
        <v>16</v>
      </c>
      <c r="C1119" s="1" t="s">
        <v>17</v>
      </c>
      <c r="D1119" s="1" t="s">
        <v>21</v>
      </c>
      <c r="E1119" s="2">
        <v>44217.0</v>
      </c>
      <c r="F1119" s="3"/>
      <c r="G1119" s="5">
        <v>3500.0</v>
      </c>
      <c r="H1119" s="3" t="str">
        <f>IFNA(VLOOKUP(F1119,Promocodes!A:E,4,0),"")</f>
        <v/>
      </c>
      <c r="I1119" s="3"/>
      <c r="J1119" s="5">
        <f t="shared" si="2"/>
        <v>3500</v>
      </c>
      <c r="K1119" s="3" t="str">
        <f>IFNA(VLOOKUP(D1119,Price!$A$2:$C$18,3,0),"")</f>
        <v>услуга</v>
      </c>
      <c r="L1119" s="6">
        <f t="shared" si="3"/>
        <v>1</v>
      </c>
      <c r="M1119" s="6" t="str">
        <f>IFNA(VLOOKUP(F1119,Promocodes!A:B,2,0),"")</f>
        <v/>
      </c>
      <c r="N1119" s="3" t="str">
        <f>IFNA(VLOOKUP(M1119,Promocodes!G:H,2,0),"")</f>
        <v/>
      </c>
      <c r="O1119" s="3" t="str">
        <f>IFNA(VLOOKUP(D1119,Price!$E$2:$F$4,2,0),"")</f>
        <v/>
      </c>
      <c r="P1119" s="7" t="str">
        <f t="shared" si="4"/>
        <v>без промо</v>
      </c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ht="15.75" customHeight="1">
      <c r="A1120" s="3">
        <v>579.0</v>
      </c>
      <c r="B1120" s="1" t="s">
        <v>16</v>
      </c>
      <c r="C1120" s="1" t="s">
        <v>22</v>
      </c>
      <c r="D1120" s="1" t="s">
        <v>23</v>
      </c>
      <c r="E1120" s="2">
        <v>44217.0</v>
      </c>
      <c r="F1120" s="3"/>
      <c r="G1120" s="5">
        <v>5500.0</v>
      </c>
      <c r="H1120" s="3" t="str">
        <f>IFNA(VLOOKUP(F1120,Promocodes!A:E,4,0),"")</f>
        <v/>
      </c>
      <c r="I1120" s="3"/>
      <c r="J1120" s="5">
        <f t="shared" si="2"/>
        <v>5500</v>
      </c>
      <c r="K1120" s="3" t="str">
        <f>IFNA(VLOOKUP(D1120,Price!$A$2:$C$18,3,0),"")</f>
        <v>услуга</v>
      </c>
      <c r="L1120" s="6">
        <f t="shared" si="3"/>
        <v>1</v>
      </c>
      <c r="M1120" s="6" t="str">
        <f>IFNA(VLOOKUP(F1120,Promocodes!A:B,2,0),"")</f>
        <v/>
      </c>
      <c r="N1120" s="3" t="str">
        <f>IFNA(VLOOKUP(M1120,Promocodes!G:H,2,0),"")</f>
        <v/>
      </c>
      <c r="O1120" s="3" t="str">
        <f>IFNA(VLOOKUP(D1120,Price!$E$2:$F$4,2,0),"")</f>
        <v/>
      </c>
      <c r="P1120" s="7" t="str">
        <f t="shared" si="4"/>
        <v>без промо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ht="15.75" customHeight="1">
      <c r="A1121" s="3">
        <v>580.0</v>
      </c>
      <c r="B1121" s="1" t="s">
        <v>16</v>
      </c>
      <c r="C1121" s="1" t="s">
        <v>22</v>
      </c>
      <c r="D1121" s="1" t="s">
        <v>23</v>
      </c>
      <c r="E1121" s="2">
        <v>44217.0</v>
      </c>
      <c r="F1121" s="3"/>
      <c r="G1121" s="5">
        <v>5500.0</v>
      </c>
      <c r="H1121" s="3" t="str">
        <f>IFNA(VLOOKUP(F1121,Promocodes!A:E,4,0),"")</f>
        <v/>
      </c>
      <c r="I1121" s="3"/>
      <c r="J1121" s="5">
        <f t="shared" si="2"/>
        <v>5500</v>
      </c>
      <c r="K1121" s="3" t="str">
        <f>IFNA(VLOOKUP(D1121,Price!$A$2:$C$18,3,0),"")</f>
        <v>услуга</v>
      </c>
      <c r="L1121" s="6">
        <f t="shared" si="3"/>
        <v>1</v>
      </c>
      <c r="M1121" s="6" t="str">
        <f>IFNA(VLOOKUP(F1121,Promocodes!A:B,2,0),"")</f>
        <v/>
      </c>
      <c r="N1121" s="3" t="str">
        <f>IFNA(VLOOKUP(M1121,Promocodes!G:H,2,0),"")</f>
        <v/>
      </c>
      <c r="O1121" s="3" t="str">
        <f>IFNA(VLOOKUP(D1121,Price!$E$2:$F$4,2,0),"")</f>
        <v/>
      </c>
      <c r="P1121" s="7" t="str">
        <f t="shared" si="4"/>
        <v>без промо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ht="15.75" customHeight="1">
      <c r="A1122" s="3">
        <v>582.0</v>
      </c>
      <c r="B1122" s="1" t="s">
        <v>16</v>
      </c>
      <c r="C1122" s="1" t="s">
        <v>17</v>
      </c>
      <c r="D1122" s="1" t="s">
        <v>20</v>
      </c>
      <c r="E1122" s="2">
        <v>44217.0</v>
      </c>
      <c r="F1122" s="3"/>
      <c r="G1122" s="5">
        <v>500.0</v>
      </c>
      <c r="H1122" s="3" t="str">
        <f>IFNA(VLOOKUP(F1122,Promocodes!A:E,4,0),"")</f>
        <v/>
      </c>
      <c r="I1122" s="3"/>
      <c r="J1122" s="5">
        <f t="shared" si="2"/>
        <v>500</v>
      </c>
      <c r="K1122" s="3" t="str">
        <f>IFNA(VLOOKUP(D1122,Price!$A$2:$C$18,3,0),"")</f>
        <v>товар</v>
      </c>
      <c r="L1122" s="6">
        <f t="shared" si="3"/>
        <v>1</v>
      </c>
      <c r="M1122" s="6" t="str">
        <f>IFNA(VLOOKUP(F1122,Promocodes!A:B,2,0),"")</f>
        <v/>
      </c>
      <c r="N1122" s="3" t="str">
        <f>IFNA(VLOOKUP(M1122,Promocodes!G:H,2,0),"")</f>
        <v/>
      </c>
      <c r="O1122" s="3">
        <f>IFNA(VLOOKUP(D1122,Price!$E$2:$F$4,2,0),"")</f>
        <v>250</v>
      </c>
      <c r="P1122" s="7" t="str">
        <f t="shared" si="4"/>
        <v>без промо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ht="15.75" customHeight="1">
      <c r="A1123" s="3">
        <v>583.0</v>
      </c>
      <c r="B1123" s="1" t="s">
        <v>16</v>
      </c>
      <c r="C1123" s="1" t="s">
        <v>17</v>
      </c>
      <c r="D1123" s="1" t="s">
        <v>21</v>
      </c>
      <c r="E1123" s="2">
        <v>44217.0</v>
      </c>
      <c r="F1123" s="3"/>
      <c r="G1123" s="5">
        <v>3500.0</v>
      </c>
      <c r="H1123" s="3" t="str">
        <f>IFNA(VLOOKUP(F1123,Promocodes!A:E,4,0),"")</f>
        <v/>
      </c>
      <c r="I1123" s="3"/>
      <c r="J1123" s="5">
        <f t="shared" si="2"/>
        <v>3500</v>
      </c>
      <c r="K1123" s="3" t="str">
        <f>IFNA(VLOOKUP(D1123,Price!$A$2:$C$18,3,0),"")</f>
        <v>услуга</v>
      </c>
      <c r="L1123" s="6">
        <f t="shared" si="3"/>
        <v>1</v>
      </c>
      <c r="M1123" s="6" t="str">
        <f>IFNA(VLOOKUP(F1123,Promocodes!A:B,2,0),"")</f>
        <v/>
      </c>
      <c r="N1123" s="3" t="str">
        <f>IFNA(VLOOKUP(M1123,Promocodes!G:H,2,0),"")</f>
        <v/>
      </c>
      <c r="O1123" s="3" t="str">
        <f>IFNA(VLOOKUP(D1123,Price!$E$2:$F$4,2,0),"")</f>
        <v/>
      </c>
      <c r="P1123" s="7" t="str">
        <f t="shared" si="4"/>
        <v>без промо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ht="15.75" customHeight="1">
      <c r="A1124" s="3">
        <v>584.0</v>
      </c>
      <c r="B1124" s="1" t="s">
        <v>16</v>
      </c>
      <c r="C1124" s="1" t="s">
        <v>17</v>
      </c>
      <c r="D1124" s="1" t="s">
        <v>24</v>
      </c>
      <c r="E1124" s="2">
        <v>44217.0</v>
      </c>
      <c r="F1124" s="3"/>
      <c r="G1124" s="5">
        <v>4500.0</v>
      </c>
      <c r="H1124" s="3" t="str">
        <f>IFNA(VLOOKUP(F1124,Promocodes!A:E,4,0),"")</f>
        <v/>
      </c>
      <c r="I1124" s="3"/>
      <c r="J1124" s="5">
        <f t="shared" si="2"/>
        <v>4500</v>
      </c>
      <c r="K1124" s="3" t="str">
        <f>IFNA(VLOOKUP(D1124,Price!$A$2:$C$18,3,0),"")</f>
        <v>услуга</v>
      </c>
      <c r="L1124" s="6">
        <f t="shared" si="3"/>
        <v>1</v>
      </c>
      <c r="M1124" s="6" t="str">
        <f>IFNA(VLOOKUP(F1124,Promocodes!A:B,2,0),"")</f>
        <v/>
      </c>
      <c r="N1124" s="3" t="str">
        <f>IFNA(VLOOKUP(M1124,Promocodes!G:H,2,0),"")</f>
        <v/>
      </c>
      <c r="O1124" s="3" t="str">
        <f>IFNA(VLOOKUP(D1124,Price!$E$2:$F$4,2,0),"")</f>
        <v/>
      </c>
      <c r="P1124" s="7" t="str">
        <f t="shared" si="4"/>
        <v>без промо</v>
      </c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ht="15.75" customHeight="1">
      <c r="A1125" s="3">
        <v>586.0</v>
      </c>
      <c r="B1125" s="1" t="s">
        <v>16</v>
      </c>
      <c r="C1125" s="1" t="s">
        <v>17</v>
      </c>
      <c r="D1125" s="1" t="s">
        <v>23</v>
      </c>
      <c r="E1125" s="2">
        <v>44217.0</v>
      </c>
      <c r="F1125" s="3"/>
      <c r="G1125" s="5">
        <v>5500.0</v>
      </c>
      <c r="H1125" s="3" t="str">
        <f>IFNA(VLOOKUP(F1125,Promocodes!A:E,4,0),"")</f>
        <v/>
      </c>
      <c r="I1125" s="3"/>
      <c r="J1125" s="5">
        <f t="shared" si="2"/>
        <v>5500</v>
      </c>
      <c r="K1125" s="3" t="str">
        <f>IFNA(VLOOKUP(D1125,Price!$A$2:$C$18,3,0),"")</f>
        <v>услуга</v>
      </c>
      <c r="L1125" s="6">
        <f t="shared" si="3"/>
        <v>1</v>
      </c>
      <c r="M1125" s="6" t="str">
        <f>IFNA(VLOOKUP(F1125,Promocodes!A:B,2,0),"")</f>
        <v/>
      </c>
      <c r="N1125" s="3" t="str">
        <f>IFNA(VLOOKUP(M1125,Promocodes!G:H,2,0),"")</f>
        <v/>
      </c>
      <c r="O1125" s="3" t="str">
        <f>IFNA(VLOOKUP(D1125,Price!$E$2:$F$4,2,0),"")</f>
        <v/>
      </c>
      <c r="P1125" s="7" t="str">
        <f t="shared" si="4"/>
        <v>без промо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ht="15.75" customHeight="1">
      <c r="A1126" s="3">
        <v>587.0</v>
      </c>
      <c r="B1126" s="1" t="s">
        <v>16</v>
      </c>
      <c r="C1126" s="1" t="s">
        <v>17</v>
      </c>
      <c r="D1126" s="1" t="s">
        <v>21</v>
      </c>
      <c r="E1126" s="2">
        <v>44217.0</v>
      </c>
      <c r="F1126" s="3"/>
      <c r="G1126" s="5">
        <v>3500.0</v>
      </c>
      <c r="H1126" s="3" t="str">
        <f>IFNA(VLOOKUP(F1126,Promocodes!A:E,4,0),"")</f>
        <v/>
      </c>
      <c r="I1126" s="3"/>
      <c r="J1126" s="5">
        <f t="shared" si="2"/>
        <v>3500</v>
      </c>
      <c r="K1126" s="3" t="str">
        <f>IFNA(VLOOKUP(D1126,Price!$A$2:$C$18,3,0),"")</f>
        <v>услуга</v>
      </c>
      <c r="L1126" s="6">
        <f t="shared" si="3"/>
        <v>1</v>
      </c>
      <c r="M1126" s="6" t="str">
        <f>IFNA(VLOOKUP(F1126,Promocodes!A:B,2,0),"")</f>
        <v/>
      </c>
      <c r="N1126" s="3" t="str">
        <f>IFNA(VLOOKUP(M1126,Promocodes!G:H,2,0),"")</f>
        <v/>
      </c>
      <c r="O1126" s="3" t="str">
        <f>IFNA(VLOOKUP(D1126,Price!$E$2:$F$4,2,0),"")</f>
        <v/>
      </c>
      <c r="P1126" s="7" t="str">
        <f t="shared" si="4"/>
        <v>без промо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ht="15.75" customHeight="1">
      <c r="A1127" s="3">
        <v>588.0</v>
      </c>
      <c r="B1127" s="1" t="s">
        <v>16</v>
      </c>
      <c r="C1127" s="1" t="s">
        <v>17</v>
      </c>
      <c r="D1127" s="1" t="s">
        <v>24</v>
      </c>
      <c r="E1127" s="2">
        <v>44217.0</v>
      </c>
      <c r="F1127" s="3"/>
      <c r="G1127" s="5">
        <v>4500.0</v>
      </c>
      <c r="H1127" s="3" t="str">
        <f>IFNA(VLOOKUP(F1127,Promocodes!A:E,4,0),"")</f>
        <v/>
      </c>
      <c r="I1127" s="3"/>
      <c r="J1127" s="5">
        <f t="shared" si="2"/>
        <v>4500</v>
      </c>
      <c r="K1127" s="3" t="str">
        <f>IFNA(VLOOKUP(D1127,Price!$A$2:$C$18,3,0),"")</f>
        <v>услуга</v>
      </c>
      <c r="L1127" s="6">
        <f t="shared" si="3"/>
        <v>1</v>
      </c>
      <c r="M1127" s="6" t="str">
        <f>IFNA(VLOOKUP(F1127,Promocodes!A:B,2,0),"")</f>
        <v/>
      </c>
      <c r="N1127" s="3" t="str">
        <f>IFNA(VLOOKUP(M1127,Promocodes!G:H,2,0),"")</f>
        <v/>
      </c>
      <c r="O1127" s="3" t="str">
        <f>IFNA(VLOOKUP(D1127,Price!$E$2:$F$4,2,0),"")</f>
        <v/>
      </c>
      <c r="P1127" s="7" t="str">
        <f t="shared" si="4"/>
        <v>без промо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ht="15.75" customHeight="1">
      <c r="A1128" s="3">
        <v>589.0</v>
      </c>
      <c r="B1128" s="1" t="s">
        <v>16</v>
      </c>
      <c r="C1128" s="1" t="s">
        <v>17</v>
      </c>
      <c r="D1128" s="1" t="s">
        <v>23</v>
      </c>
      <c r="E1128" s="2">
        <v>44218.0</v>
      </c>
      <c r="F1128" s="3"/>
      <c r="G1128" s="5">
        <v>5500.0</v>
      </c>
      <c r="H1128" s="3" t="str">
        <f>IFNA(VLOOKUP(F1128,Promocodes!A:E,4,0),"")</f>
        <v/>
      </c>
      <c r="I1128" s="3"/>
      <c r="J1128" s="5">
        <f t="shared" si="2"/>
        <v>5500</v>
      </c>
      <c r="K1128" s="3" t="str">
        <f>IFNA(VLOOKUP(D1128,Price!$A$2:$C$18,3,0),"")</f>
        <v>услуга</v>
      </c>
      <c r="L1128" s="6">
        <f t="shared" si="3"/>
        <v>1</v>
      </c>
      <c r="M1128" s="6" t="str">
        <f>IFNA(VLOOKUP(F1128,Promocodes!A:B,2,0),"")</f>
        <v/>
      </c>
      <c r="N1128" s="3" t="str">
        <f>IFNA(VLOOKUP(M1128,Promocodes!G:H,2,0),"")</f>
        <v/>
      </c>
      <c r="O1128" s="3" t="str">
        <f>IFNA(VLOOKUP(D1128,Price!$E$2:$F$4,2,0),"")</f>
        <v/>
      </c>
      <c r="P1128" s="7" t="str">
        <f t="shared" si="4"/>
        <v>без промо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ht="15.75" customHeight="1">
      <c r="A1129" s="3">
        <v>590.0</v>
      </c>
      <c r="B1129" s="1" t="s">
        <v>16</v>
      </c>
      <c r="C1129" s="1" t="s">
        <v>22</v>
      </c>
      <c r="D1129" s="1" t="s">
        <v>18</v>
      </c>
      <c r="E1129" s="2">
        <v>44218.0</v>
      </c>
      <c r="F1129" s="3"/>
      <c r="G1129" s="5">
        <v>1000.0</v>
      </c>
      <c r="H1129" s="3" t="str">
        <f>IFNA(VLOOKUP(F1129,Promocodes!A:E,4,0),"")</f>
        <v/>
      </c>
      <c r="I1129" s="3"/>
      <c r="J1129" s="5">
        <f t="shared" si="2"/>
        <v>1000</v>
      </c>
      <c r="K1129" s="3" t="str">
        <f>IFNA(VLOOKUP(D1129,Price!$A$2:$C$18,3,0),"")</f>
        <v>товар</v>
      </c>
      <c r="L1129" s="6">
        <f t="shared" si="3"/>
        <v>1</v>
      </c>
      <c r="M1129" s="6" t="str">
        <f>IFNA(VLOOKUP(F1129,Promocodes!A:B,2,0),"")</f>
        <v/>
      </c>
      <c r="N1129" s="3" t="str">
        <f>IFNA(VLOOKUP(M1129,Promocodes!G:H,2,0),"")</f>
        <v/>
      </c>
      <c r="O1129" s="3">
        <f>IFNA(VLOOKUP(D1129,Price!$E$2:$F$4,2,0),"")</f>
        <v>500</v>
      </c>
      <c r="P1129" s="7" t="str">
        <f t="shared" si="4"/>
        <v>без промо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ht="15.75" customHeight="1">
      <c r="A1130" s="3">
        <v>591.0</v>
      </c>
      <c r="B1130" s="1" t="s">
        <v>16</v>
      </c>
      <c r="C1130" s="1" t="s">
        <v>17</v>
      </c>
      <c r="D1130" s="1" t="s">
        <v>23</v>
      </c>
      <c r="E1130" s="2">
        <v>44218.0</v>
      </c>
      <c r="F1130" s="3"/>
      <c r="G1130" s="5">
        <v>5500.0</v>
      </c>
      <c r="H1130" s="3" t="str">
        <f>IFNA(VLOOKUP(F1130,Promocodes!A:E,4,0),"")</f>
        <v/>
      </c>
      <c r="I1130" s="3"/>
      <c r="J1130" s="5">
        <f t="shared" si="2"/>
        <v>5500</v>
      </c>
      <c r="K1130" s="3" t="str">
        <f>IFNA(VLOOKUP(D1130,Price!$A$2:$C$18,3,0),"")</f>
        <v>услуга</v>
      </c>
      <c r="L1130" s="6">
        <f t="shared" si="3"/>
        <v>1</v>
      </c>
      <c r="M1130" s="6" t="str">
        <f>IFNA(VLOOKUP(F1130,Promocodes!A:B,2,0),"")</f>
        <v/>
      </c>
      <c r="N1130" s="3" t="str">
        <f>IFNA(VLOOKUP(M1130,Promocodes!G:H,2,0),"")</f>
        <v/>
      </c>
      <c r="O1130" s="3" t="str">
        <f>IFNA(VLOOKUP(D1130,Price!$E$2:$F$4,2,0),"")</f>
        <v/>
      </c>
      <c r="P1130" s="7" t="str">
        <f t="shared" si="4"/>
        <v>без промо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ht="15.75" customHeight="1">
      <c r="A1131" s="3">
        <v>592.0</v>
      </c>
      <c r="B1131" s="1" t="s">
        <v>16</v>
      </c>
      <c r="C1131" s="1" t="s">
        <v>17</v>
      </c>
      <c r="D1131" s="1" t="s">
        <v>20</v>
      </c>
      <c r="E1131" s="2">
        <v>44218.0</v>
      </c>
      <c r="F1131" s="3"/>
      <c r="G1131" s="5">
        <v>500.0</v>
      </c>
      <c r="H1131" s="3" t="str">
        <f>IFNA(VLOOKUP(F1131,Promocodes!A:E,4,0),"")</f>
        <v/>
      </c>
      <c r="I1131" s="3"/>
      <c r="J1131" s="5">
        <f t="shared" si="2"/>
        <v>500</v>
      </c>
      <c r="K1131" s="3" t="str">
        <f>IFNA(VLOOKUP(D1131,Price!$A$2:$C$18,3,0),"")</f>
        <v>товар</v>
      </c>
      <c r="L1131" s="6">
        <f t="shared" si="3"/>
        <v>1</v>
      </c>
      <c r="M1131" s="6" t="str">
        <f>IFNA(VLOOKUP(F1131,Promocodes!A:B,2,0),"")</f>
        <v/>
      </c>
      <c r="N1131" s="3" t="str">
        <f>IFNA(VLOOKUP(M1131,Promocodes!G:H,2,0),"")</f>
        <v/>
      </c>
      <c r="O1131" s="3">
        <f>IFNA(VLOOKUP(D1131,Price!$E$2:$F$4,2,0),"")</f>
        <v>250</v>
      </c>
      <c r="P1131" s="7" t="str">
        <f t="shared" si="4"/>
        <v>без промо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ht="15.75" customHeight="1">
      <c r="A1132" s="3">
        <v>593.0</v>
      </c>
      <c r="B1132" s="1" t="s">
        <v>16</v>
      </c>
      <c r="C1132" s="1" t="s">
        <v>17</v>
      </c>
      <c r="D1132" s="1" t="s">
        <v>21</v>
      </c>
      <c r="E1132" s="2">
        <v>44218.0</v>
      </c>
      <c r="F1132" s="3"/>
      <c r="G1132" s="5">
        <v>3500.0</v>
      </c>
      <c r="H1132" s="3" t="str">
        <f>IFNA(VLOOKUP(F1132,Promocodes!A:E,4,0),"")</f>
        <v/>
      </c>
      <c r="I1132" s="3"/>
      <c r="J1132" s="5">
        <f t="shared" si="2"/>
        <v>3500</v>
      </c>
      <c r="K1132" s="3" t="str">
        <f>IFNA(VLOOKUP(D1132,Price!$A$2:$C$18,3,0),"")</f>
        <v>услуга</v>
      </c>
      <c r="L1132" s="6">
        <f t="shared" si="3"/>
        <v>1</v>
      </c>
      <c r="M1132" s="6" t="str">
        <f>IFNA(VLOOKUP(F1132,Promocodes!A:B,2,0),"")</f>
        <v/>
      </c>
      <c r="N1132" s="3" t="str">
        <f>IFNA(VLOOKUP(M1132,Promocodes!G:H,2,0),"")</f>
        <v/>
      </c>
      <c r="O1132" s="3" t="str">
        <f>IFNA(VLOOKUP(D1132,Price!$E$2:$F$4,2,0),"")</f>
        <v/>
      </c>
      <c r="P1132" s="7" t="str">
        <f t="shared" si="4"/>
        <v>без промо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ht="15.75" customHeight="1">
      <c r="A1133" s="3">
        <v>594.0</v>
      </c>
      <c r="B1133" s="1" t="s">
        <v>16</v>
      </c>
      <c r="C1133" s="1" t="s">
        <v>17</v>
      </c>
      <c r="D1133" s="1" t="s">
        <v>24</v>
      </c>
      <c r="E1133" s="2">
        <v>44218.0</v>
      </c>
      <c r="F1133" s="3"/>
      <c r="G1133" s="5">
        <v>4500.0</v>
      </c>
      <c r="H1133" s="3" t="str">
        <f>IFNA(VLOOKUP(F1133,Promocodes!A:E,4,0),"")</f>
        <v/>
      </c>
      <c r="I1133" s="3"/>
      <c r="J1133" s="5">
        <f t="shared" si="2"/>
        <v>4500</v>
      </c>
      <c r="K1133" s="3" t="str">
        <f>IFNA(VLOOKUP(D1133,Price!$A$2:$C$18,3,0),"")</f>
        <v>услуга</v>
      </c>
      <c r="L1133" s="6">
        <f t="shared" si="3"/>
        <v>1</v>
      </c>
      <c r="M1133" s="6" t="str">
        <f>IFNA(VLOOKUP(F1133,Promocodes!A:B,2,0),"")</f>
        <v/>
      </c>
      <c r="N1133" s="3" t="str">
        <f>IFNA(VLOOKUP(M1133,Promocodes!G:H,2,0),"")</f>
        <v/>
      </c>
      <c r="O1133" s="3" t="str">
        <f>IFNA(VLOOKUP(D1133,Price!$E$2:$F$4,2,0),"")</f>
        <v/>
      </c>
      <c r="P1133" s="7" t="str">
        <f t="shared" si="4"/>
        <v>без промо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ht="15.75" customHeight="1">
      <c r="A1134" s="3">
        <v>598.0</v>
      </c>
      <c r="B1134" s="1" t="s">
        <v>139</v>
      </c>
      <c r="C1134" s="1" t="s">
        <v>17</v>
      </c>
      <c r="D1134" s="1" t="s">
        <v>141</v>
      </c>
      <c r="E1134" s="2">
        <v>44218.0</v>
      </c>
      <c r="F1134" s="3"/>
      <c r="G1134" s="5">
        <v>300.0</v>
      </c>
      <c r="H1134" s="3" t="str">
        <f>IFNA(VLOOKUP(F1134,Promocodes!A:E,4,0),"")</f>
        <v/>
      </c>
      <c r="I1134" s="3"/>
      <c r="J1134" s="5">
        <f t="shared" si="2"/>
        <v>300</v>
      </c>
      <c r="K1134" s="3" t="str">
        <f>IFNA(VLOOKUP(D1134,Price!$A$2:$C$18,3,0),"")</f>
        <v/>
      </c>
      <c r="L1134" s="6">
        <f t="shared" si="3"/>
        <v>1</v>
      </c>
      <c r="M1134" s="6" t="str">
        <f>IFNA(VLOOKUP(F1134,Promocodes!A:B,2,0),"")</f>
        <v/>
      </c>
      <c r="N1134" s="3" t="str">
        <f>IFNA(VLOOKUP(M1134,Promocodes!G:H,2,0),"")</f>
        <v/>
      </c>
      <c r="O1134" s="3" t="str">
        <f>IFNA(VLOOKUP(D1134,Price!$E$2:$F$4,2,0),"")</f>
        <v/>
      </c>
      <c r="P1134" s="7" t="str">
        <f t="shared" si="4"/>
        <v/>
      </c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ht="15.75" customHeight="1">
      <c r="A1135" s="3">
        <v>599.0</v>
      </c>
      <c r="B1135" s="1" t="s">
        <v>16</v>
      </c>
      <c r="C1135" s="1" t="s">
        <v>17</v>
      </c>
      <c r="D1135" s="1" t="s">
        <v>20</v>
      </c>
      <c r="E1135" s="2">
        <v>44218.0</v>
      </c>
      <c r="F1135" s="3"/>
      <c r="G1135" s="5">
        <v>500.0</v>
      </c>
      <c r="H1135" s="3" t="str">
        <f>IFNA(VLOOKUP(F1135,Promocodes!A:E,4,0),"")</f>
        <v/>
      </c>
      <c r="I1135" s="3"/>
      <c r="J1135" s="5">
        <f t="shared" si="2"/>
        <v>500</v>
      </c>
      <c r="K1135" s="3" t="str">
        <f>IFNA(VLOOKUP(D1135,Price!$A$2:$C$18,3,0),"")</f>
        <v>товар</v>
      </c>
      <c r="L1135" s="6">
        <f t="shared" si="3"/>
        <v>1</v>
      </c>
      <c r="M1135" s="6" t="str">
        <f>IFNA(VLOOKUP(F1135,Promocodes!A:B,2,0),"")</f>
        <v/>
      </c>
      <c r="N1135" s="3" t="str">
        <f>IFNA(VLOOKUP(M1135,Promocodes!G:H,2,0),"")</f>
        <v/>
      </c>
      <c r="O1135" s="3">
        <f>IFNA(VLOOKUP(D1135,Price!$E$2:$F$4,2,0),"")</f>
        <v>250</v>
      </c>
      <c r="P1135" s="7" t="str">
        <f t="shared" si="4"/>
        <v>без промо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ht="15.75" customHeight="1">
      <c r="A1136" s="3">
        <v>600.0</v>
      </c>
      <c r="B1136" s="1" t="s">
        <v>16</v>
      </c>
      <c r="C1136" s="1" t="s">
        <v>17</v>
      </c>
      <c r="D1136" s="1" t="s">
        <v>24</v>
      </c>
      <c r="E1136" s="2">
        <v>44218.0</v>
      </c>
      <c r="F1136" s="3"/>
      <c r="G1136" s="5">
        <v>4500.0</v>
      </c>
      <c r="H1136" s="3" t="str">
        <f>IFNA(VLOOKUP(F1136,Promocodes!A:E,4,0),"")</f>
        <v/>
      </c>
      <c r="I1136" s="3"/>
      <c r="J1136" s="5">
        <f t="shared" si="2"/>
        <v>4500</v>
      </c>
      <c r="K1136" s="3" t="str">
        <f>IFNA(VLOOKUP(D1136,Price!$A$2:$C$18,3,0),"")</f>
        <v>услуга</v>
      </c>
      <c r="L1136" s="6">
        <f t="shared" si="3"/>
        <v>1</v>
      </c>
      <c r="M1136" s="6" t="str">
        <f>IFNA(VLOOKUP(F1136,Promocodes!A:B,2,0),"")</f>
        <v/>
      </c>
      <c r="N1136" s="3" t="str">
        <f>IFNA(VLOOKUP(M1136,Promocodes!G:H,2,0),"")</f>
        <v/>
      </c>
      <c r="O1136" s="3" t="str">
        <f>IFNA(VLOOKUP(D1136,Price!$E$2:$F$4,2,0),"")</f>
        <v/>
      </c>
      <c r="P1136" s="7" t="str">
        <f t="shared" si="4"/>
        <v>без промо</v>
      </c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ht="15.75" customHeight="1">
      <c r="A1137" s="3">
        <v>601.0</v>
      </c>
      <c r="B1137" s="1" t="s">
        <v>139</v>
      </c>
      <c r="C1137" s="1" t="s">
        <v>17</v>
      </c>
      <c r="D1137" s="1" t="s">
        <v>141</v>
      </c>
      <c r="E1137" s="2">
        <v>44218.0</v>
      </c>
      <c r="F1137" s="3"/>
      <c r="G1137" s="5">
        <v>300.0</v>
      </c>
      <c r="H1137" s="3" t="str">
        <f>IFNA(VLOOKUP(F1137,Promocodes!A:E,4,0),"")</f>
        <v/>
      </c>
      <c r="I1137" s="3"/>
      <c r="J1137" s="5">
        <f t="shared" si="2"/>
        <v>300</v>
      </c>
      <c r="K1137" s="3" t="str">
        <f>IFNA(VLOOKUP(D1137,Price!$A$2:$C$18,3,0),"")</f>
        <v/>
      </c>
      <c r="L1137" s="6">
        <f t="shared" si="3"/>
        <v>1</v>
      </c>
      <c r="M1137" s="6" t="str">
        <f>IFNA(VLOOKUP(F1137,Promocodes!A:B,2,0),"")</f>
        <v/>
      </c>
      <c r="N1137" s="3" t="str">
        <f>IFNA(VLOOKUP(M1137,Promocodes!G:H,2,0),"")</f>
        <v/>
      </c>
      <c r="O1137" s="3" t="str">
        <f>IFNA(VLOOKUP(D1137,Price!$E$2:$F$4,2,0),"")</f>
        <v/>
      </c>
      <c r="P1137" s="7" t="str">
        <f t="shared" si="4"/>
        <v/>
      </c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ht="15.75" customHeight="1">
      <c r="A1138" s="3">
        <v>602.0</v>
      </c>
      <c r="B1138" s="1" t="s">
        <v>16</v>
      </c>
      <c r="C1138" s="1" t="s">
        <v>17</v>
      </c>
      <c r="D1138" s="1" t="s">
        <v>24</v>
      </c>
      <c r="E1138" s="2">
        <v>44218.0</v>
      </c>
      <c r="F1138" s="3"/>
      <c r="G1138" s="5">
        <v>4500.0</v>
      </c>
      <c r="H1138" s="3" t="str">
        <f>IFNA(VLOOKUP(F1138,Promocodes!A:E,4,0),"")</f>
        <v/>
      </c>
      <c r="I1138" s="3"/>
      <c r="J1138" s="5">
        <f t="shared" si="2"/>
        <v>4500</v>
      </c>
      <c r="K1138" s="3" t="str">
        <f>IFNA(VLOOKUP(D1138,Price!$A$2:$C$18,3,0),"")</f>
        <v>услуга</v>
      </c>
      <c r="L1138" s="6">
        <f t="shared" si="3"/>
        <v>1</v>
      </c>
      <c r="M1138" s="6" t="str">
        <f>IFNA(VLOOKUP(F1138,Promocodes!A:B,2,0),"")</f>
        <v/>
      </c>
      <c r="N1138" s="3" t="str">
        <f>IFNA(VLOOKUP(M1138,Promocodes!G:H,2,0),"")</f>
        <v/>
      </c>
      <c r="O1138" s="3" t="str">
        <f>IFNA(VLOOKUP(D1138,Price!$E$2:$F$4,2,0),"")</f>
        <v/>
      </c>
      <c r="P1138" s="7" t="str">
        <f t="shared" si="4"/>
        <v>без промо</v>
      </c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ht="15.75" customHeight="1">
      <c r="A1139" s="3">
        <v>603.0</v>
      </c>
      <c r="B1139" s="1" t="s">
        <v>139</v>
      </c>
      <c r="C1139" s="1" t="s">
        <v>17</v>
      </c>
      <c r="D1139" s="1" t="s">
        <v>143</v>
      </c>
      <c r="E1139" s="2">
        <v>44218.0</v>
      </c>
      <c r="F1139" s="3"/>
      <c r="G1139" s="5">
        <v>500.0</v>
      </c>
      <c r="H1139" s="3" t="str">
        <f>IFNA(VLOOKUP(F1139,Promocodes!A:E,4,0),"")</f>
        <v/>
      </c>
      <c r="I1139" s="3"/>
      <c r="J1139" s="5">
        <f t="shared" si="2"/>
        <v>500</v>
      </c>
      <c r="K1139" s="3" t="str">
        <f>IFNA(VLOOKUP(D1139,Price!$A$2:$C$18,3,0),"")</f>
        <v/>
      </c>
      <c r="L1139" s="6">
        <f t="shared" si="3"/>
        <v>1</v>
      </c>
      <c r="M1139" s="6" t="str">
        <f>IFNA(VLOOKUP(F1139,Promocodes!A:B,2,0),"")</f>
        <v/>
      </c>
      <c r="N1139" s="3" t="str">
        <f>IFNA(VLOOKUP(M1139,Promocodes!G:H,2,0),"")</f>
        <v/>
      </c>
      <c r="O1139" s="3" t="str">
        <f>IFNA(VLOOKUP(D1139,Price!$E$2:$F$4,2,0),"")</f>
        <v/>
      </c>
      <c r="P1139" s="7" t="str">
        <f t="shared" si="4"/>
        <v/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ht="15.75" customHeight="1">
      <c r="A1140" s="3">
        <v>604.0</v>
      </c>
      <c r="B1140" s="1" t="s">
        <v>16</v>
      </c>
      <c r="C1140" s="1" t="s">
        <v>22</v>
      </c>
      <c r="D1140" s="1" t="s">
        <v>21</v>
      </c>
      <c r="E1140" s="2">
        <v>44218.0</v>
      </c>
      <c r="F1140" s="3"/>
      <c r="G1140" s="5">
        <v>3500.0</v>
      </c>
      <c r="H1140" s="3" t="str">
        <f>IFNA(VLOOKUP(F1140,Promocodes!A:E,4,0),"")</f>
        <v/>
      </c>
      <c r="I1140" s="3"/>
      <c r="J1140" s="5">
        <f t="shared" si="2"/>
        <v>3500</v>
      </c>
      <c r="K1140" s="3" t="str">
        <f>IFNA(VLOOKUP(D1140,Price!$A$2:$C$18,3,0),"")</f>
        <v>услуга</v>
      </c>
      <c r="L1140" s="6">
        <f t="shared" si="3"/>
        <v>1</v>
      </c>
      <c r="M1140" s="6" t="str">
        <f>IFNA(VLOOKUP(F1140,Promocodes!A:B,2,0),"")</f>
        <v/>
      </c>
      <c r="N1140" s="3" t="str">
        <f>IFNA(VLOOKUP(M1140,Promocodes!G:H,2,0),"")</f>
        <v/>
      </c>
      <c r="O1140" s="3" t="str">
        <f>IFNA(VLOOKUP(D1140,Price!$E$2:$F$4,2,0),"")</f>
        <v/>
      </c>
      <c r="P1140" s="7" t="str">
        <f t="shared" si="4"/>
        <v>без промо</v>
      </c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ht="15.75" customHeight="1">
      <c r="A1141" s="3">
        <v>605.0</v>
      </c>
      <c r="B1141" s="1" t="s">
        <v>16</v>
      </c>
      <c r="C1141" s="1" t="s">
        <v>17</v>
      </c>
      <c r="D1141" s="1" t="s">
        <v>24</v>
      </c>
      <c r="E1141" s="2">
        <v>44218.0</v>
      </c>
      <c r="F1141" s="3"/>
      <c r="G1141" s="5">
        <v>4500.0</v>
      </c>
      <c r="H1141" s="3" t="str">
        <f>IFNA(VLOOKUP(F1141,Promocodes!A:E,4,0),"")</f>
        <v/>
      </c>
      <c r="I1141" s="3"/>
      <c r="J1141" s="5">
        <f t="shared" si="2"/>
        <v>4500</v>
      </c>
      <c r="K1141" s="3" t="str">
        <f>IFNA(VLOOKUP(D1141,Price!$A$2:$C$18,3,0),"")</f>
        <v>услуга</v>
      </c>
      <c r="L1141" s="6">
        <f t="shared" si="3"/>
        <v>1</v>
      </c>
      <c r="M1141" s="6" t="str">
        <f>IFNA(VLOOKUP(F1141,Promocodes!A:B,2,0),"")</f>
        <v/>
      </c>
      <c r="N1141" s="3" t="str">
        <f>IFNA(VLOOKUP(M1141,Promocodes!G:H,2,0),"")</f>
        <v/>
      </c>
      <c r="O1141" s="3" t="str">
        <f>IFNA(VLOOKUP(D1141,Price!$E$2:$F$4,2,0),"")</f>
        <v/>
      </c>
      <c r="P1141" s="7" t="str">
        <f t="shared" si="4"/>
        <v>без промо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ht="15.75" customHeight="1">
      <c r="A1142" s="3">
        <v>606.0</v>
      </c>
      <c r="B1142" s="1" t="s">
        <v>16</v>
      </c>
      <c r="C1142" s="1" t="s">
        <v>17</v>
      </c>
      <c r="D1142" s="1" t="s">
        <v>23</v>
      </c>
      <c r="E1142" s="2">
        <v>44218.0</v>
      </c>
      <c r="F1142" s="3"/>
      <c r="G1142" s="5">
        <v>5500.0</v>
      </c>
      <c r="H1142" s="3" t="str">
        <f>IFNA(VLOOKUP(F1142,Promocodes!A:E,4,0),"")</f>
        <v/>
      </c>
      <c r="I1142" s="3"/>
      <c r="J1142" s="5">
        <f t="shared" si="2"/>
        <v>5500</v>
      </c>
      <c r="K1142" s="3" t="str">
        <f>IFNA(VLOOKUP(D1142,Price!$A$2:$C$18,3,0),"")</f>
        <v>услуга</v>
      </c>
      <c r="L1142" s="6">
        <f t="shared" si="3"/>
        <v>1</v>
      </c>
      <c r="M1142" s="6" t="str">
        <f>IFNA(VLOOKUP(F1142,Promocodes!A:B,2,0),"")</f>
        <v/>
      </c>
      <c r="N1142" s="3" t="str">
        <f>IFNA(VLOOKUP(M1142,Promocodes!G:H,2,0),"")</f>
        <v/>
      </c>
      <c r="O1142" s="3" t="str">
        <f>IFNA(VLOOKUP(D1142,Price!$E$2:$F$4,2,0),"")</f>
        <v/>
      </c>
      <c r="P1142" s="7" t="str">
        <f t="shared" si="4"/>
        <v>без промо</v>
      </c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ht="15.75" customHeight="1">
      <c r="A1143" s="3">
        <v>607.0</v>
      </c>
      <c r="B1143" s="1" t="s">
        <v>16</v>
      </c>
      <c r="C1143" s="1" t="s">
        <v>17</v>
      </c>
      <c r="D1143" s="1" t="s">
        <v>21</v>
      </c>
      <c r="E1143" s="2">
        <v>44218.0</v>
      </c>
      <c r="F1143" s="3"/>
      <c r="G1143" s="5">
        <v>3500.0</v>
      </c>
      <c r="H1143" s="3" t="str">
        <f>IFNA(VLOOKUP(F1143,Promocodes!A:E,4,0),"")</f>
        <v/>
      </c>
      <c r="I1143" s="3"/>
      <c r="J1143" s="5">
        <f t="shared" si="2"/>
        <v>3500</v>
      </c>
      <c r="K1143" s="3" t="str">
        <f>IFNA(VLOOKUP(D1143,Price!$A$2:$C$18,3,0),"")</f>
        <v>услуга</v>
      </c>
      <c r="L1143" s="6">
        <f t="shared" si="3"/>
        <v>1</v>
      </c>
      <c r="M1143" s="6" t="str">
        <f>IFNA(VLOOKUP(F1143,Promocodes!A:B,2,0),"")</f>
        <v/>
      </c>
      <c r="N1143" s="3" t="str">
        <f>IFNA(VLOOKUP(M1143,Promocodes!G:H,2,0),"")</f>
        <v/>
      </c>
      <c r="O1143" s="3" t="str">
        <f>IFNA(VLOOKUP(D1143,Price!$E$2:$F$4,2,0),"")</f>
        <v/>
      </c>
      <c r="P1143" s="7" t="str">
        <f t="shared" si="4"/>
        <v>без промо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ht="15.75" customHeight="1">
      <c r="A1144" s="3">
        <v>608.0</v>
      </c>
      <c r="B1144" s="1" t="s">
        <v>16</v>
      </c>
      <c r="C1144" s="1" t="s">
        <v>22</v>
      </c>
      <c r="D1144" s="1" t="s">
        <v>20</v>
      </c>
      <c r="E1144" s="2">
        <v>44218.0</v>
      </c>
      <c r="F1144" s="3"/>
      <c r="G1144" s="5">
        <v>500.0</v>
      </c>
      <c r="H1144" s="3" t="str">
        <f>IFNA(VLOOKUP(F1144,Promocodes!A:E,4,0),"")</f>
        <v/>
      </c>
      <c r="I1144" s="3"/>
      <c r="J1144" s="5">
        <f t="shared" si="2"/>
        <v>500</v>
      </c>
      <c r="K1144" s="3" t="str">
        <f>IFNA(VLOOKUP(D1144,Price!$A$2:$C$18,3,0),"")</f>
        <v>товар</v>
      </c>
      <c r="L1144" s="6">
        <f t="shared" si="3"/>
        <v>1</v>
      </c>
      <c r="M1144" s="6" t="str">
        <f>IFNA(VLOOKUP(F1144,Promocodes!A:B,2,0),"")</f>
        <v/>
      </c>
      <c r="N1144" s="3" t="str">
        <f>IFNA(VLOOKUP(M1144,Promocodes!G:H,2,0),"")</f>
        <v/>
      </c>
      <c r="O1144" s="3">
        <f>IFNA(VLOOKUP(D1144,Price!$E$2:$F$4,2,0),"")</f>
        <v>250</v>
      </c>
      <c r="P1144" s="7" t="str">
        <f t="shared" si="4"/>
        <v>без промо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ht="15.75" customHeight="1">
      <c r="A1145" s="3">
        <v>609.0</v>
      </c>
      <c r="B1145" s="1" t="s">
        <v>16</v>
      </c>
      <c r="C1145" s="1" t="s">
        <v>22</v>
      </c>
      <c r="D1145" s="1" t="s">
        <v>21</v>
      </c>
      <c r="E1145" s="2">
        <v>44218.0</v>
      </c>
      <c r="F1145" s="3"/>
      <c r="G1145" s="5">
        <v>3500.0</v>
      </c>
      <c r="H1145" s="3" t="str">
        <f>IFNA(VLOOKUP(F1145,Promocodes!A:E,4,0),"")</f>
        <v/>
      </c>
      <c r="I1145" s="3"/>
      <c r="J1145" s="5">
        <f t="shared" si="2"/>
        <v>3500</v>
      </c>
      <c r="K1145" s="3" t="str">
        <f>IFNA(VLOOKUP(D1145,Price!$A$2:$C$18,3,0),"")</f>
        <v>услуга</v>
      </c>
      <c r="L1145" s="6">
        <f t="shared" si="3"/>
        <v>1</v>
      </c>
      <c r="M1145" s="6" t="str">
        <f>IFNA(VLOOKUP(F1145,Promocodes!A:B,2,0),"")</f>
        <v/>
      </c>
      <c r="N1145" s="3" t="str">
        <f>IFNA(VLOOKUP(M1145,Promocodes!G:H,2,0),"")</f>
        <v/>
      </c>
      <c r="O1145" s="3" t="str">
        <f>IFNA(VLOOKUP(D1145,Price!$E$2:$F$4,2,0),"")</f>
        <v/>
      </c>
      <c r="P1145" s="7" t="str">
        <f t="shared" si="4"/>
        <v>без промо</v>
      </c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ht="15.75" customHeight="1">
      <c r="A1146" s="3">
        <v>610.0</v>
      </c>
      <c r="B1146" s="1" t="s">
        <v>16</v>
      </c>
      <c r="C1146" s="1" t="s">
        <v>17</v>
      </c>
      <c r="D1146" s="1" t="s">
        <v>23</v>
      </c>
      <c r="E1146" s="2">
        <v>44218.0</v>
      </c>
      <c r="F1146" s="3"/>
      <c r="G1146" s="5">
        <v>5500.0</v>
      </c>
      <c r="H1146" s="3" t="str">
        <f>IFNA(VLOOKUP(F1146,Promocodes!A:E,4,0),"")</f>
        <v/>
      </c>
      <c r="I1146" s="3"/>
      <c r="J1146" s="5">
        <f t="shared" si="2"/>
        <v>5500</v>
      </c>
      <c r="K1146" s="3" t="str">
        <f>IFNA(VLOOKUP(D1146,Price!$A$2:$C$18,3,0),"")</f>
        <v>услуга</v>
      </c>
      <c r="L1146" s="6">
        <f t="shared" si="3"/>
        <v>1</v>
      </c>
      <c r="M1146" s="6" t="str">
        <f>IFNA(VLOOKUP(F1146,Promocodes!A:B,2,0),"")</f>
        <v/>
      </c>
      <c r="N1146" s="3" t="str">
        <f>IFNA(VLOOKUP(M1146,Promocodes!G:H,2,0),"")</f>
        <v/>
      </c>
      <c r="O1146" s="3" t="str">
        <f>IFNA(VLOOKUP(D1146,Price!$E$2:$F$4,2,0),"")</f>
        <v/>
      </c>
      <c r="P1146" s="7" t="str">
        <f t="shared" si="4"/>
        <v>без промо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ht="15.75" customHeight="1">
      <c r="A1147" s="3">
        <v>611.0</v>
      </c>
      <c r="B1147" s="1" t="s">
        <v>16</v>
      </c>
      <c r="C1147" s="1" t="s">
        <v>17</v>
      </c>
      <c r="D1147" s="1" t="s">
        <v>23</v>
      </c>
      <c r="E1147" s="2">
        <v>44218.0</v>
      </c>
      <c r="F1147" s="3"/>
      <c r="G1147" s="5">
        <v>5500.0</v>
      </c>
      <c r="H1147" s="3" t="str">
        <f>IFNA(VLOOKUP(F1147,Promocodes!A:E,4,0),"")</f>
        <v/>
      </c>
      <c r="I1147" s="3"/>
      <c r="J1147" s="5">
        <f t="shared" si="2"/>
        <v>5500</v>
      </c>
      <c r="K1147" s="3" t="str">
        <f>IFNA(VLOOKUP(D1147,Price!$A$2:$C$18,3,0),"")</f>
        <v>услуга</v>
      </c>
      <c r="L1147" s="6">
        <f t="shared" si="3"/>
        <v>1</v>
      </c>
      <c r="M1147" s="6" t="str">
        <f>IFNA(VLOOKUP(F1147,Promocodes!A:B,2,0),"")</f>
        <v/>
      </c>
      <c r="N1147" s="3" t="str">
        <f>IFNA(VLOOKUP(M1147,Promocodes!G:H,2,0),"")</f>
        <v/>
      </c>
      <c r="O1147" s="3" t="str">
        <f>IFNA(VLOOKUP(D1147,Price!$E$2:$F$4,2,0),"")</f>
        <v/>
      </c>
      <c r="P1147" s="7" t="str">
        <f t="shared" si="4"/>
        <v>без промо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ht="15.75" customHeight="1">
      <c r="A1148" s="3">
        <v>612.0</v>
      </c>
      <c r="B1148" s="1" t="s">
        <v>16</v>
      </c>
      <c r="C1148" s="1" t="s">
        <v>17</v>
      </c>
      <c r="D1148" s="1" t="s">
        <v>24</v>
      </c>
      <c r="E1148" s="2">
        <v>44218.0</v>
      </c>
      <c r="F1148" s="3"/>
      <c r="G1148" s="5">
        <v>4500.0</v>
      </c>
      <c r="H1148" s="3" t="str">
        <f>IFNA(VLOOKUP(F1148,Promocodes!A:E,4,0),"")</f>
        <v/>
      </c>
      <c r="I1148" s="3"/>
      <c r="J1148" s="5">
        <f t="shared" si="2"/>
        <v>4500</v>
      </c>
      <c r="K1148" s="3" t="str">
        <f>IFNA(VLOOKUP(D1148,Price!$A$2:$C$18,3,0),"")</f>
        <v>услуга</v>
      </c>
      <c r="L1148" s="6">
        <f t="shared" si="3"/>
        <v>1</v>
      </c>
      <c r="M1148" s="6" t="str">
        <f>IFNA(VLOOKUP(F1148,Promocodes!A:B,2,0),"")</f>
        <v/>
      </c>
      <c r="N1148" s="3" t="str">
        <f>IFNA(VLOOKUP(M1148,Promocodes!G:H,2,0),"")</f>
        <v/>
      </c>
      <c r="O1148" s="3" t="str">
        <f>IFNA(VLOOKUP(D1148,Price!$E$2:$F$4,2,0),"")</f>
        <v/>
      </c>
      <c r="P1148" s="7" t="str">
        <f t="shared" si="4"/>
        <v>без промо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ht="15.75" customHeight="1">
      <c r="A1149" s="3">
        <v>613.0</v>
      </c>
      <c r="B1149" s="1" t="s">
        <v>16</v>
      </c>
      <c r="C1149" s="1" t="s">
        <v>17</v>
      </c>
      <c r="D1149" s="1" t="s">
        <v>23</v>
      </c>
      <c r="E1149" s="2">
        <v>44218.0</v>
      </c>
      <c r="F1149" s="3"/>
      <c r="G1149" s="5">
        <v>5500.0</v>
      </c>
      <c r="H1149" s="3" t="str">
        <f>IFNA(VLOOKUP(F1149,Promocodes!A:E,4,0),"")</f>
        <v/>
      </c>
      <c r="I1149" s="3"/>
      <c r="J1149" s="5">
        <f t="shared" si="2"/>
        <v>5500</v>
      </c>
      <c r="K1149" s="3" t="str">
        <f>IFNA(VLOOKUP(D1149,Price!$A$2:$C$18,3,0),"")</f>
        <v>услуга</v>
      </c>
      <c r="L1149" s="6">
        <f t="shared" si="3"/>
        <v>1</v>
      </c>
      <c r="M1149" s="6" t="str">
        <f>IFNA(VLOOKUP(F1149,Promocodes!A:B,2,0),"")</f>
        <v/>
      </c>
      <c r="N1149" s="3" t="str">
        <f>IFNA(VLOOKUP(M1149,Promocodes!G:H,2,0),"")</f>
        <v/>
      </c>
      <c r="O1149" s="3" t="str">
        <f>IFNA(VLOOKUP(D1149,Price!$E$2:$F$4,2,0),"")</f>
        <v/>
      </c>
      <c r="P1149" s="7" t="str">
        <f t="shared" si="4"/>
        <v>без промо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ht="15.75" customHeight="1">
      <c r="A1150" s="3">
        <v>614.0</v>
      </c>
      <c r="B1150" s="1" t="s">
        <v>16</v>
      </c>
      <c r="C1150" s="1" t="s">
        <v>17</v>
      </c>
      <c r="D1150" s="1" t="s">
        <v>23</v>
      </c>
      <c r="E1150" s="2">
        <v>44218.0</v>
      </c>
      <c r="F1150" s="3"/>
      <c r="G1150" s="5">
        <v>5500.0</v>
      </c>
      <c r="H1150" s="3" t="str">
        <f>IFNA(VLOOKUP(F1150,Promocodes!A:E,4,0),"")</f>
        <v/>
      </c>
      <c r="I1150" s="3"/>
      <c r="J1150" s="5">
        <f t="shared" si="2"/>
        <v>5500</v>
      </c>
      <c r="K1150" s="3" t="str">
        <f>IFNA(VLOOKUP(D1150,Price!$A$2:$C$18,3,0),"")</f>
        <v>услуга</v>
      </c>
      <c r="L1150" s="6">
        <f t="shared" si="3"/>
        <v>1</v>
      </c>
      <c r="M1150" s="6" t="str">
        <f>IFNA(VLOOKUP(F1150,Promocodes!A:B,2,0),"")</f>
        <v/>
      </c>
      <c r="N1150" s="3" t="str">
        <f>IFNA(VLOOKUP(M1150,Promocodes!G:H,2,0),"")</f>
        <v/>
      </c>
      <c r="O1150" s="3" t="str">
        <f>IFNA(VLOOKUP(D1150,Price!$E$2:$F$4,2,0),"")</f>
        <v/>
      </c>
      <c r="P1150" s="7" t="str">
        <f t="shared" si="4"/>
        <v>без промо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ht="15.75" customHeight="1">
      <c r="A1151" s="3">
        <v>615.0</v>
      </c>
      <c r="B1151" s="1" t="s">
        <v>16</v>
      </c>
      <c r="C1151" s="1" t="s">
        <v>17</v>
      </c>
      <c r="D1151" s="1" t="s">
        <v>21</v>
      </c>
      <c r="E1151" s="2">
        <v>44218.0</v>
      </c>
      <c r="F1151" s="3"/>
      <c r="G1151" s="5">
        <v>3500.0</v>
      </c>
      <c r="H1151" s="3" t="str">
        <f>IFNA(VLOOKUP(F1151,Promocodes!A:E,4,0),"")</f>
        <v/>
      </c>
      <c r="I1151" s="3"/>
      <c r="J1151" s="5">
        <f t="shared" si="2"/>
        <v>3500</v>
      </c>
      <c r="K1151" s="3" t="str">
        <f>IFNA(VLOOKUP(D1151,Price!$A$2:$C$18,3,0),"")</f>
        <v>услуга</v>
      </c>
      <c r="L1151" s="6">
        <f t="shared" si="3"/>
        <v>1</v>
      </c>
      <c r="M1151" s="6" t="str">
        <f>IFNA(VLOOKUP(F1151,Promocodes!A:B,2,0),"")</f>
        <v/>
      </c>
      <c r="N1151" s="3" t="str">
        <f>IFNA(VLOOKUP(M1151,Promocodes!G:H,2,0),"")</f>
        <v/>
      </c>
      <c r="O1151" s="3" t="str">
        <f>IFNA(VLOOKUP(D1151,Price!$E$2:$F$4,2,0),"")</f>
        <v/>
      </c>
      <c r="P1151" s="7" t="str">
        <f t="shared" si="4"/>
        <v>без промо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ht="15.75" customHeight="1">
      <c r="A1152" s="3">
        <v>616.0</v>
      </c>
      <c r="B1152" s="1" t="s">
        <v>139</v>
      </c>
      <c r="C1152" s="1" t="s">
        <v>22</v>
      </c>
      <c r="D1152" s="1" t="s">
        <v>143</v>
      </c>
      <c r="E1152" s="2">
        <v>44218.0</v>
      </c>
      <c r="F1152" s="3"/>
      <c r="G1152" s="5">
        <v>500.0</v>
      </c>
      <c r="H1152" s="3" t="str">
        <f>IFNA(VLOOKUP(F1152,Promocodes!A:E,4,0),"")</f>
        <v/>
      </c>
      <c r="I1152" s="3"/>
      <c r="J1152" s="5">
        <f t="shared" si="2"/>
        <v>500</v>
      </c>
      <c r="K1152" s="3" t="str">
        <f>IFNA(VLOOKUP(D1152,Price!$A$2:$C$18,3,0),"")</f>
        <v/>
      </c>
      <c r="L1152" s="6">
        <f t="shared" si="3"/>
        <v>1</v>
      </c>
      <c r="M1152" s="6" t="str">
        <f>IFNA(VLOOKUP(F1152,Promocodes!A:B,2,0),"")</f>
        <v/>
      </c>
      <c r="N1152" s="3" t="str">
        <f>IFNA(VLOOKUP(M1152,Promocodes!G:H,2,0),"")</f>
        <v/>
      </c>
      <c r="O1152" s="3" t="str">
        <f>IFNA(VLOOKUP(D1152,Price!$E$2:$F$4,2,0),"")</f>
        <v/>
      </c>
      <c r="P1152" s="7" t="str">
        <f t="shared" si="4"/>
        <v/>
      </c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ht="15.75" customHeight="1">
      <c r="A1153" s="3">
        <v>617.0</v>
      </c>
      <c r="B1153" s="1" t="s">
        <v>16</v>
      </c>
      <c r="C1153" s="1" t="s">
        <v>17</v>
      </c>
      <c r="D1153" s="1" t="s">
        <v>24</v>
      </c>
      <c r="E1153" s="2">
        <v>44219.0</v>
      </c>
      <c r="F1153" s="3"/>
      <c r="G1153" s="5">
        <v>4500.0</v>
      </c>
      <c r="H1153" s="3" t="str">
        <f>IFNA(VLOOKUP(F1153,Promocodes!A:E,4,0),"")</f>
        <v/>
      </c>
      <c r="I1153" s="3"/>
      <c r="J1153" s="5">
        <f t="shared" si="2"/>
        <v>4500</v>
      </c>
      <c r="K1153" s="3" t="str">
        <f>IFNA(VLOOKUP(D1153,Price!$A$2:$C$18,3,0),"")</f>
        <v>услуга</v>
      </c>
      <c r="L1153" s="6">
        <f t="shared" si="3"/>
        <v>1</v>
      </c>
      <c r="M1153" s="6" t="str">
        <f>IFNA(VLOOKUP(F1153,Promocodes!A:B,2,0),"")</f>
        <v/>
      </c>
      <c r="N1153" s="3" t="str">
        <f>IFNA(VLOOKUP(M1153,Promocodes!G:H,2,0),"")</f>
        <v/>
      </c>
      <c r="O1153" s="3" t="str">
        <f>IFNA(VLOOKUP(D1153,Price!$E$2:$F$4,2,0),"")</f>
        <v/>
      </c>
      <c r="P1153" s="7" t="str">
        <f t="shared" si="4"/>
        <v>без промо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ht="15.75" customHeight="1">
      <c r="A1154" s="3">
        <v>618.0</v>
      </c>
      <c r="B1154" s="1" t="s">
        <v>16</v>
      </c>
      <c r="C1154" s="1" t="s">
        <v>17</v>
      </c>
      <c r="D1154" s="1" t="s">
        <v>21</v>
      </c>
      <c r="E1154" s="2">
        <v>44219.0</v>
      </c>
      <c r="F1154" s="3"/>
      <c r="G1154" s="5">
        <v>3500.0</v>
      </c>
      <c r="H1154" s="3" t="str">
        <f>IFNA(VLOOKUP(F1154,Promocodes!A:E,4,0),"")</f>
        <v/>
      </c>
      <c r="I1154" s="3"/>
      <c r="J1154" s="5">
        <f t="shared" si="2"/>
        <v>3500</v>
      </c>
      <c r="K1154" s="3" t="str">
        <f>IFNA(VLOOKUP(D1154,Price!$A$2:$C$18,3,0),"")</f>
        <v>услуга</v>
      </c>
      <c r="L1154" s="6">
        <f t="shared" si="3"/>
        <v>1</v>
      </c>
      <c r="M1154" s="6" t="str">
        <f>IFNA(VLOOKUP(F1154,Promocodes!A:B,2,0),"")</f>
        <v/>
      </c>
      <c r="N1154" s="3" t="str">
        <f>IFNA(VLOOKUP(M1154,Promocodes!G:H,2,0),"")</f>
        <v/>
      </c>
      <c r="O1154" s="3" t="str">
        <f>IFNA(VLOOKUP(D1154,Price!$E$2:$F$4,2,0),"")</f>
        <v/>
      </c>
      <c r="P1154" s="7" t="str">
        <f t="shared" si="4"/>
        <v>без промо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ht="15.75" customHeight="1">
      <c r="A1155" s="3">
        <v>619.0</v>
      </c>
      <c r="B1155" s="1" t="s">
        <v>16</v>
      </c>
      <c r="C1155" s="1" t="s">
        <v>17</v>
      </c>
      <c r="D1155" s="1" t="s">
        <v>24</v>
      </c>
      <c r="E1155" s="2">
        <v>44219.0</v>
      </c>
      <c r="F1155" s="3"/>
      <c r="G1155" s="5">
        <v>4500.0</v>
      </c>
      <c r="H1155" s="3" t="str">
        <f>IFNA(VLOOKUP(F1155,Promocodes!A:E,4,0),"")</f>
        <v/>
      </c>
      <c r="I1155" s="3"/>
      <c r="J1155" s="5">
        <f t="shared" si="2"/>
        <v>4500</v>
      </c>
      <c r="K1155" s="3" t="str">
        <f>IFNA(VLOOKUP(D1155,Price!$A$2:$C$18,3,0),"")</f>
        <v>услуга</v>
      </c>
      <c r="L1155" s="6">
        <f t="shared" si="3"/>
        <v>1</v>
      </c>
      <c r="M1155" s="6" t="str">
        <f>IFNA(VLOOKUP(F1155,Promocodes!A:B,2,0),"")</f>
        <v/>
      </c>
      <c r="N1155" s="3" t="str">
        <f>IFNA(VLOOKUP(M1155,Promocodes!G:H,2,0),"")</f>
        <v/>
      </c>
      <c r="O1155" s="3" t="str">
        <f>IFNA(VLOOKUP(D1155,Price!$E$2:$F$4,2,0),"")</f>
        <v/>
      </c>
      <c r="P1155" s="7" t="str">
        <f t="shared" si="4"/>
        <v>без промо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ht="15.75" customHeight="1">
      <c r="A1156" s="3">
        <v>620.0</v>
      </c>
      <c r="B1156" s="1" t="s">
        <v>16</v>
      </c>
      <c r="C1156" s="1" t="s">
        <v>17</v>
      </c>
      <c r="D1156" s="1" t="s">
        <v>21</v>
      </c>
      <c r="E1156" s="2">
        <v>44219.0</v>
      </c>
      <c r="F1156" s="3"/>
      <c r="G1156" s="5">
        <v>3500.0</v>
      </c>
      <c r="H1156" s="3" t="str">
        <f>IFNA(VLOOKUP(F1156,Promocodes!A:E,4,0),"")</f>
        <v/>
      </c>
      <c r="I1156" s="3"/>
      <c r="J1156" s="5">
        <f t="shared" si="2"/>
        <v>3500</v>
      </c>
      <c r="K1156" s="3" t="str">
        <f>IFNA(VLOOKUP(D1156,Price!$A$2:$C$18,3,0),"")</f>
        <v>услуга</v>
      </c>
      <c r="L1156" s="6">
        <f t="shared" si="3"/>
        <v>1</v>
      </c>
      <c r="M1156" s="6" t="str">
        <f>IFNA(VLOOKUP(F1156,Promocodes!A:B,2,0),"")</f>
        <v/>
      </c>
      <c r="N1156" s="3" t="str">
        <f>IFNA(VLOOKUP(M1156,Promocodes!G:H,2,0),"")</f>
        <v/>
      </c>
      <c r="O1156" s="3" t="str">
        <f>IFNA(VLOOKUP(D1156,Price!$E$2:$F$4,2,0),"")</f>
        <v/>
      </c>
      <c r="P1156" s="7" t="str">
        <f t="shared" si="4"/>
        <v>без промо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ht="15.75" customHeight="1">
      <c r="A1157" s="3">
        <v>621.0</v>
      </c>
      <c r="B1157" s="1" t="s">
        <v>16</v>
      </c>
      <c r="C1157" s="1" t="s">
        <v>17</v>
      </c>
      <c r="D1157" s="1" t="s">
        <v>24</v>
      </c>
      <c r="E1157" s="2">
        <v>44219.0</v>
      </c>
      <c r="F1157" s="3"/>
      <c r="G1157" s="5">
        <v>4500.0</v>
      </c>
      <c r="H1157" s="3" t="str">
        <f>IFNA(VLOOKUP(F1157,Promocodes!A:E,4,0),"")</f>
        <v/>
      </c>
      <c r="I1157" s="3"/>
      <c r="J1157" s="5">
        <f t="shared" si="2"/>
        <v>4500</v>
      </c>
      <c r="K1157" s="3" t="str">
        <f>IFNA(VLOOKUP(D1157,Price!$A$2:$C$18,3,0),"")</f>
        <v>услуга</v>
      </c>
      <c r="L1157" s="6">
        <f t="shared" si="3"/>
        <v>1</v>
      </c>
      <c r="M1157" s="6" t="str">
        <f>IFNA(VLOOKUP(F1157,Promocodes!A:B,2,0),"")</f>
        <v/>
      </c>
      <c r="N1157" s="3" t="str">
        <f>IFNA(VLOOKUP(M1157,Promocodes!G:H,2,0),"")</f>
        <v/>
      </c>
      <c r="O1157" s="3" t="str">
        <f>IFNA(VLOOKUP(D1157,Price!$E$2:$F$4,2,0),"")</f>
        <v/>
      </c>
      <c r="P1157" s="7" t="str">
        <f t="shared" si="4"/>
        <v>без промо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ht="15.75" customHeight="1">
      <c r="A1158" s="3">
        <v>622.0</v>
      </c>
      <c r="B1158" s="1" t="s">
        <v>139</v>
      </c>
      <c r="C1158" s="1" t="s">
        <v>22</v>
      </c>
      <c r="D1158" s="1" t="s">
        <v>143</v>
      </c>
      <c r="E1158" s="2">
        <v>44219.0</v>
      </c>
      <c r="F1158" s="3"/>
      <c r="G1158" s="5">
        <v>500.0</v>
      </c>
      <c r="H1158" s="3" t="str">
        <f>IFNA(VLOOKUP(F1158,Promocodes!A:E,4,0),"")</f>
        <v/>
      </c>
      <c r="I1158" s="3"/>
      <c r="J1158" s="5">
        <f t="shared" si="2"/>
        <v>500</v>
      </c>
      <c r="K1158" s="3" t="str">
        <f>IFNA(VLOOKUP(D1158,Price!$A$2:$C$18,3,0),"")</f>
        <v/>
      </c>
      <c r="L1158" s="6">
        <f t="shared" si="3"/>
        <v>1</v>
      </c>
      <c r="M1158" s="6" t="str">
        <f>IFNA(VLOOKUP(F1158,Promocodes!A:B,2,0),"")</f>
        <v/>
      </c>
      <c r="N1158" s="3" t="str">
        <f>IFNA(VLOOKUP(M1158,Promocodes!G:H,2,0),"")</f>
        <v/>
      </c>
      <c r="O1158" s="3" t="str">
        <f>IFNA(VLOOKUP(D1158,Price!$E$2:$F$4,2,0),"")</f>
        <v/>
      </c>
      <c r="P1158" s="7" t="str">
        <f t="shared" si="4"/>
        <v/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ht="15.75" customHeight="1">
      <c r="A1159" s="3">
        <v>624.0</v>
      </c>
      <c r="B1159" s="1" t="s">
        <v>16</v>
      </c>
      <c r="C1159" s="1" t="s">
        <v>17</v>
      </c>
      <c r="D1159" s="1" t="s">
        <v>23</v>
      </c>
      <c r="E1159" s="2">
        <v>44219.0</v>
      </c>
      <c r="F1159" s="3"/>
      <c r="G1159" s="5">
        <v>5500.0</v>
      </c>
      <c r="H1159" s="3" t="str">
        <f>IFNA(VLOOKUP(F1159,Promocodes!A:E,4,0),"")</f>
        <v/>
      </c>
      <c r="I1159" s="3"/>
      <c r="J1159" s="5">
        <f t="shared" si="2"/>
        <v>5500</v>
      </c>
      <c r="K1159" s="3" t="str">
        <f>IFNA(VLOOKUP(D1159,Price!$A$2:$C$18,3,0),"")</f>
        <v>услуга</v>
      </c>
      <c r="L1159" s="6">
        <f t="shared" si="3"/>
        <v>1</v>
      </c>
      <c r="M1159" s="6" t="str">
        <f>IFNA(VLOOKUP(F1159,Promocodes!A:B,2,0),"")</f>
        <v/>
      </c>
      <c r="N1159" s="3" t="str">
        <f>IFNA(VLOOKUP(M1159,Promocodes!G:H,2,0),"")</f>
        <v/>
      </c>
      <c r="O1159" s="3" t="str">
        <f>IFNA(VLOOKUP(D1159,Price!$E$2:$F$4,2,0),"")</f>
        <v/>
      </c>
      <c r="P1159" s="7" t="str">
        <f t="shared" si="4"/>
        <v>без промо</v>
      </c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ht="15.75" customHeight="1">
      <c r="A1160" s="3">
        <v>625.0</v>
      </c>
      <c r="B1160" s="1" t="s">
        <v>16</v>
      </c>
      <c r="C1160" s="1" t="s">
        <v>17</v>
      </c>
      <c r="D1160" s="1" t="s">
        <v>18</v>
      </c>
      <c r="E1160" s="2">
        <v>44219.0</v>
      </c>
      <c r="F1160" s="3"/>
      <c r="G1160" s="5">
        <v>1000.0</v>
      </c>
      <c r="H1160" s="3" t="str">
        <f>IFNA(VLOOKUP(F1160,Promocodes!A:E,4,0),"")</f>
        <v/>
      </c>
      <c r="I1160" s="3"/>
      <c r="J1160" s="5">
        <f t="shared" si="2"/>
        <v>1000</v>
      </c>
      <c r="K1160" s="3" t="str">
        <f>IFNA(VLOOKUP(D1160,Price!$A$2:$C$18,3,0),"")</f>
        <v>товар</v>
      </c>
      <c r="L1160" s="6">
        <f t="shared" si="3"/>
        <v>1</v>
      </c>
      <c r="M1160" s="6" t="str">
        <f>IFNA(VLOOKUP(F1160,Promocodes!A:B,2,0),"")</f>
        <v/>
      </c>
      <c r="N1160" s="3" t="str">
        <f>IFNA(VLOOKUP(M1160,Promocodes!G:H,2,0),"")</f>
        <v/>
      </c>
      <c r="O1160" s="3">
        <f>IFNA(VLOOKUP(D1160,Price!$E$2:$F$4,2,0),"")</f>
        <v>500</v>
      </c>
      <c r="P1160" s="7" t="str">
        <f t="shared" si="4"/>
        <v>без промо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ht="15.75" customHeight="1">
      <c r="A1161" s="3">
        <v>626.0</v>
      </c>
      <c r="B1161" s="1" t="s">
        <v>16</v>
      </c>
      <c r="C1161" s="1" t="s">
        <v>17</v>
      </c>
      <c r="D1161" s="1" t="s">
        <v>18</v>
      </c>
      <c r="E1161" s="2">
        <v>44219.0</v>
      </c>
      <c r="F1161" s="3"/>
      <c r="G1161" s="5">
        <v>1000.0</v>
      </c>
      <c r="H1161" s="3" t="str">
        <f>IFNA(VLOOKUP(F1161,Promocodes!A:E,4,0),"")</f>
        <v/>
      </c>
      <c r="I1161" s="3"/>
      <c r="J1161" s="5">
        <f t="shared" si="2"/>
        <v>1000</v>
      </c>
      <c r="K1161" s="3" t="str">
        <f>IFNA(VLOOKUP(D1161,Price!$A$2:$C$18,3,0),"")</f>
        <v>товар</v>
      </c>
      <c r="L1161" s="6">
        <f t="shared" si="3"/>
        <v>1</v>
      </c>
      <c r="M1161" s="6" t="str">
        <f>IFNA(VLOOKUP(F1161,Promocodes!A:B,2,0),"")</f>
        <v/>
      </c>
      <c r="N1161" s="3" t="str">
        <f>IFNA(VLOOKUP(M1161,Promocodes!G:H,2,0),"")</f>
        <v/>
      </c>
      <c r="O1161" s="3">
        <f>IFNA(VLOOKUP(D1161,Price!$E$2:$F$4,2,0),"")</f>
        <v>500</v>
      </c>
      <c r="P1161" s="7" t="str">
        <f t="shared" si="4"/>
        <v>без промо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ht="15.75" customHeight="1">
      <c r="A1162" s="3">
        <v>627.0</v>
      </c>
      <c r="B1162" s="1" t="s">
        <v>16</v>
      </c>
      <c r="C1162" s="1" t="s">
        <v>17</v>
      </c>
      <c r="D1162" s="1" t="s">
        <v>24</v>
      </c>
      <c r="E1162" s="2">
        <v>44219.0</v>
      </c>
      <c r="F1162" s="3"/>
      <c r="G1162" s="5">
        <v>4500.0</v>
      </c>
      <c r="H1162" s="3" t="str">
        <f>IFNA(VLOOKUP(F1162,Promocodes!A:E,4,0),"")</f>
        <v/>
      </c>
      <c r="I1162" s="3"/>
      <c r="J1162" s="5">
        <f t="shared" si="2"/>
        <v>4500</v>
      </c>
      <c r="K1162" s="3" t="str">
        <f>IFNA(VLOOKUP(D1162,Price!$A$2:$C$18,3,0),"")</f>
        <v>услуга</v>
      </c>
      <c r="L1162" s="6">
        <f t="shared" si="3"/>
        <v>1</v>
      </c>
      <c r="M1162" s="6" t="str">
        <f>IFNA(VLOOKUP(F1162,Promocodes!A:B,2,0),"")</f>
        <v/>
      </c>
      <c r="N1162" s="3" t="str">
        <f>IFNA(VLOOKUP(M1162,Promocodes!G:H,2,0),"")</f>
        <v/>
      </c>
      <c r="O1162" s="3" t="str">
        <f>IFNA(VLOOKUP(D1162,Price!$E$2:$F$4,2,0),"")</f>
        <v/>
      </c>
      <c r="P1162" s="7" t="str">
        <f t="shared" si="4"/>
        <v>без промо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ht="15.75" customHeight="1">
      <c r="A1163" s="3">
        <v>628.0</v>
      </c>
      <c r="B1163" s="1" t="s">
        <v>16</v>
      </c>
      <c r="C1163" s="1" t="s">
        <v>17</v>
      </c>
      <c r="D1163" s="1" t="s">
        <v>18</v>
      </c>
      <c r="E1163" s="2">
        <v>44219.0</v>
      </c>
      <c r="F1163" s="3"/>
      <c r="G1163" s="5">
        <v>1000.0</v>
      </c>
      <c r="H1163" s="3" t="str">
        <f>IFNA(VLOOKUP(F1163,Promocodes!A:E,4,0),"")</f>
        <v/>
      </c>
      <c r="I1163" s="3"/>
      <c r="J1163" s="5">
        <f t="shared" si="2"/>
        <v>1000</v>
      </c>
      <c r="K1163" s="3" t="str">
        <f>IFNA(VLOOKUP(D1163,Price!$A$2:$C$18,3,0),"")</f>
        <v>товар</v>
      </c>
      <c r="L1163" s="6">
        <f t="shared" si="3"/>
        <v>1</v>
      </c>
      <c r="M1163" s="6" t="str">
        <f>IFNA(VLOOKUP(F1163,Promocodes!A:B,2,0),"")</f>
        <v/>
      </c>
      <c r="N1163" s="3" t="str">
        <f>IFNA(VLOOKUP(M1163,Promocodes!G:H,2,0),"")</f>
        <v/>
      </c>
      <c r="O1163" s="3">
        <f>IFNA(VLOOKUP(D1163,Price!$E$2:$F$4,2,0),"")</f>
        <v>500</v>
      </c>
      <c r="P1163" s="7" t="str">
        <f t="shared" si="4"/>
        <v>без промо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ht="15.75" customHeight="1">
      <c r="A1164" s="3">
        <v>630.0</v>
      </c>
      <c r="B1164" s="1" t="s">
        <v>16</v>
      </c>
      <c r="C1164" s="1" t="s">
        <v>17</v>
      </c>
      <c r="D1164" s="1" t="s">
        <v>23</v>
      </c>
      <c r="E1164" s="2">
        <v>44219.0</v>
      </c>
      <c r="F1164" s="3"/>
      <c r="G1164" s="5">
        <v>5500.0</v>
      </c>
      <c r="H1164" s="3" t="str">
        <f>IFNA(VLOOKUP(F1164,Promocodes!A:E,4,0),"")</f>
        <v/>
      </c>
      <c r="I1164" s="3"/>
      <c r="J1164" s="5">
        <f t="shared" si="2"/>
        <v>5500</v>
      </c>
      <c r="K1164" s="3" t="str">
        <f>IFNA(VLOOKUP(D1164,Price!$A$2:$C$18,3,0),"")</f>
        <v>услуга</v>
      </c>
      <c r="L1164" s="6">
        <f t="shared" si="3"/>
        <v>1</v>
      </c>
      <c r="M1164" s="6" t="str">
        <f>IFNA(VLOOKUP(F1164,Promocodes!A:B,2,0),"")</f>
        <v/>
      </c>
      <c r="N1164" s="3" t="str">
        <f>IFNA(VLOOKUP(M1164,Promocodes!G:H,2,0),"")</f>
        <v/>
      </c>
      <c r="O1164" s="3" t="str">
        <f>IFNA(VLOOKUP(D1164,Price!$E$2:$F$4,2,0),"")</f>
        <v/>
      </c>
      <c r="P1164" s="7" t="str">
        <f t="shared" si="4"/>
        <v>без промо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ht="15.75" customHeight="1">
      <c r="A1165" s="3">
        <v>631.0</v>
      </c>
      <c r="B1165" s="1" t="s">
        <v>16</v>
      </c>
      <c r="C1165" s="1" t="s">
        <v>17</v>
      </c>
      <c r="D1165" s="1" t="s">
        <v>25</v>
      </c>
      <c r="E1165" s="2">
        <v>44219.0</v>
      </c>
      <c r="F1165" s="3"/>
      <c r="G1165" s="5">
        <v>300.0</v>
      </c>
      <c r="H1165" s="3" t="str">
        <f>IFNA(VLOOKUP(F1165,Promocodes!A:E,4,0),"")</f>
        <v/>
      </c>
      <c r="I1165" s="3"/>
      <c r="J1165" s="5">
        <f t="shared" si="2"/>
        <v>300</v>
      </c>
      <c r="K1165" s="3" t="str">
        <f>IFNA(VLOOKUP(D1165,Price!$A$2:$C$18,3,0),"")</f>
        <v>товар</v>
      </c>
      <c r="L1165" s="6">
        <f t="shared" si="3"/>
        <v>1</v>
      </c>
      <c r="M1165" s="6" t="str">
        <f>IFNA(VLOOKUP(F1165,Promocodes!A:B,2,0),"")</f>
        <v/>
      </c>
      <c r="N1165" s="3" t="str">
        <f>IFNA(VLOOKUP(M1165,Promocodes!G:H,2,0),"")</f>
        <v/>
      </c>
      <c r="O1165" s="3">
        <f>IFNA(VLOOKUP(D1165,Price!$E$2:$F$4,2,0),"")</f>
        <v>150</v>
      </c>
      <c r="P1165" s="7" t="str">
        <f t="shared" si="4"/>
        <v>без промо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ht="15.75" customHeight="1">
      <c r="A1166" s="3">
        <v>632.0</v>
      </c>
      <c r="B1166" s="1" t="s">
        <v>16</v>
      </c>
      <c r="C1166" s="1" t="s">
        <v>17</v>
      </c>
      <c r="D1166" s="1" t="s">
        <v>24</v>
      </c>
      <c r="E1166" s="2">
        <v>44219.0</v>
      </c>
      <c r="F1166" s="3"/>
      <c r="G1166" s="5">
        <v>4500.0</v>
      </c>
      <c r="H1166" s="3" t="str">
        <f>IFNA(VLOOKUP(F1166,Promocodes!A:E,4,0),"")</f>
        <v/>
      </c>
      <c r="I1166" s="3"/>
      <c r="J1166" s="5">
        <f t="shared" si="2"/>
        <v>4500</v>
      </c>
      <c r="K1166" s="3" t="str">
        <f>IFNA(VLOOKUP(D1166,Price!$A$2:$C$18,3,0),"")</f>
        <v>услуга</v>
      </c>
      <c r="L1166" s="6">
        <f t="shared" si="3"/>
        <v>1</v>
      </c>
      <c r="M1166" s="6" t="str">
        <f>IFNA(VLOOKUP(F1166,Promocodes!A:B,2,0),"")</f>
        <v/>
      </c>
      <c r="N1166" s="3" t="str">
        <f>IFNA(VLOOKUP(M1166,Promocodes!G:H,2,0),"")</f>
        <v/>
      </c>
      <c r="O1166" s="3" t="str">
        <f>IFNA(VLOOKUP(D1166,Price!$E$2:$F$4,2,0),"")</f>
        <v/>
      </c>
      <c r="P1166" s="7" t="str">
        <f t="shared" si="4"/>
        <v>без промо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ht="15.75" customHeight="1">
      <c r="A1167" s="3">
        <v>633.0</v>
      </c>
      <c r="B1167" s="1" t="s">
        <v>16</v>
      </c>
      <c r="C1167" s="1" t="s">
        <v>17</v>
      </c>
      <c r="D1167" s="1" t="s">
        <v>21</v>
      </c>
      <c r="E1167" s="2">
        <v>44219.0</v>
      </c>
      <c r="F1167" s="3"/>
      <c r="G1167" s="5">
        <v>3500.0</v>
      </c>
      <c r="H1167" s="3" t="str">
        <f>IFNA(VLOOKUP(F1167,Promocodes!A:E,4,0),"")</f>
        <v/>
      </c>
      <c r="I1167" s="3"/>
      <c r="J1167" s="5">
        <f t="shared" si="2"/>
        <v>3500</v>
      </c>
      <c r="K1167" s="3" t="str">
        <f>IFNA(VLOOKUP(D1167,Price!$A$2:$C$18,3,0),"")</f>
        <v>услуга</v>
      </c>
      <c r="L1167" s="6">
        <f t="shared" si="3"/>
        <v>1</v>
      </c>
      <c r="M1167" s="6" t="str">
        <f>IFNA(VLOOKUP(F1167,Promocodes!A:B,2,0),"")</f>
        <v/>
      </c>
      <c r="N1167" s="3" t="str">
        <f>IFNA(VLOOKUP(M1167,Promocodes!G:H,2,0),"")</f>
        <v/>
      </c>
      <c r="O1167" s="3" t="str">
        <f>IFNA(VLOOKUP(D1167,Price!$E$2:$F$4,2,0),"")</f>
        <v/>
      </c>
      <c r="P1167" s="7" t="str">
        <f t="shared" si="4"/>
        <v>без промо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ht="15.75" customHeight="1">
      <c r="A1168" s="3">
        <v>634.0</v>
      </c>
      <c r="B1168" s="1" t="s">
        <v>16</v>
      </c>
      <c r="C1168" s="1" t="s">
        <v>17</v>
      </c>
      <c r="D1168" s="1" t="s">
        <v>23</v>
      </c>
      <c r="E1168" s="2">
        <v>44219.0</v>
      </c>
      <c r="F1168" s="3"/>
      <c r="G1168" s="5">
        <v>5500.0</v>
      </c>
      <c r="H1168" s="3" t="str">
        <f>IFNA(VLOOKUP(F1168,Promocodes!A:E,4,0),"")</f>
        <v/>
      </c>
      <c r="I1168" s="3"/>
      <c r="J1168" s="5">
        <f t="shared" si="2"/>
        <v>5500</v>
      </c>
      <c r="K1168" s="3" t="str">
        <f>IFNA(VLOOKUP(D1168,Price!$A$2:$C$18,3,0),"")</f>
        <v>услуга</v>
      </c>
      <c r="L1168" s="6">
        <f t="shared" si="3"/>
        <v>1</v>
      </c>
      <c r="M1168" s="6" t="str">
        <f>IFNA(VLOOKUP(F1168,Promocodes!A:B,2,0),"")</f>
        <v/>
      </c>
      <c r="N1168" s="3" t="str">
        <f>IFNA(VLOOKUP(M1168,Promocodes!G:H,2,0),"")</f>
        <v/>
      </c>
      <c r="O1168" s="3" t="str">
        <f>IFNA(VLOOKUP(D1168,Price!$E$2:$F$4,2,0),"")</f>
        <v/>
      </c>
      <c r="P1168" s="7" t="str">
        <f t="shared" si="4"/>
        <v>без промо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ht="15.75" customHeight="1">
      <c r="A1169" s="3">
        <v>635.0</v>
      </c>
      <c r="B1169" s="1" t="s">
        <v>16</v>
      </c>
      <c r="C1169" s="1" t="s">
        <v>17</v>
      </c>
      <c r="D1169" s="1" t="s">
        <v>24</v>
      </c>
      <c r="E1169" s="2">
        <v>44219.0</v>
      </c>
      <c r="F1169" s="3"/>
      <c r="G1169" s="5">
        <v>4500.0</v>
      </c>
      <c r="H1169" s="3" t="str">
        <f>IFNA(VLOOKUP(F1169,Promocodes!A:E,4,0),"")</f>
        <v/>
      </c>
      <c r="I1169" s="3"/>
      <c r="J1169" s="5">
        <f t="shared" si="2"/>
        <v>4500</v>
      </c>
      <c r="K1169" s="3" t="str">
        <f>IFNA(VLOOKUP(D1169,Price!$A$2:$C$18,3,0),"")</f>
        <v>услуга</v>
      </c>
      <c r="L1169" s="6">
        <f t="shared" si="3"/>
        <v>1</v>
      </c>
      <c r="M1169" s="6" t="str">
        <f>IFNA(VLOOKUP(F1169,Promocodes!A:B,2,0),"")</f>
        <v/>
      </c>
      <c r="N1169" s="3" t="str">
        <f>IFNA(VLOOKUP(M1169,Promocodes!G:H,2,0),"")</f>
        <v/>
      </c>
      <c r="O1169" s="3" t="str">
        <f>IFNA(VLOOKUP(D1169,Price!$E$2:$F$4,2,0),"")</f>
        <v/>
      </c>
      <c r="P1169" s="7" t="str">
        <f t="shared" si="4"/>
        <v>без промо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ht="15.75" customHeight="1">
      <c r="A1170" s="3">
        <v>636.0</v>
      </c>
      <c r="B1170" s="1" t="s">
        <v>16</v>
      </c>
      <c r="C1170" s="1" t="s">
        <v>17</v>
      </c>
      <c r="D1170" s="1" t="s">
        <v>23</v>
      </c>
      <c r="E1170" s="2">
        <v>44219.0</v>
      </c>
      <c r="F1170" s="3"/>
      <c r="G1170" s="5">
        <v>5500.0</v>
      </c>
      <c r="H1170" s="3" t="str">
        <f>IFNA(VLOOKUP(F1170,Promocodes!A:E,4,0),"")</f>
        <v/>
      </c>
      <c r="I1170" s="3"/>
      <c r="J1170" s="5">
        <f t="shared" si="2"/>
        <v>5500</v>
      </c>
      <c r="K1170" s="3" t="str">
        <f>IFNA(VLOOKUP(D1170,Price!$A$2:$C$18,3,0),"")</f>
        <v>услуга</v>
      </c>
      <c r="L1170" s="6">
        <f t="shared" si="3"/>
        <v>1</v>
      </c>
      <c r="M1170" s="6" t="str">
        <f>IFNA(VLOOKUP(F1170,Promocodes!A:B,2,0),"")</f>
        <v/>
      </c>
      <c r="N1170" s="3" t="str">
        <f>IFNA(VLOOKUP(M1170,Promocodes!G:H,2,0),"")</f>
        <v/>
      </c>
      <c r="O1170" s="3" t="str">
        <f>IFNA(VLOOKUP(D1170,Price!$E$2:$F$4,2,0),"")</f>
        <v/>
      </c>
      <c r="P1170" s="7" t="str">
        <f t="shared" si="4"/>
        <v>без промо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ht="15.75" customHeight="1">
      <c r="A1171" s="3">
        <v>637.0</v>
      </c>
      <c r="B1171" s="1" t="s">
        <v>16</v>
      </c>
      <c r="C1171" s="1" t="s">
        <v>17</v>
      </c>
      <c r="D1171" s="1" t="s">
        <v>24</v>
      </c>
      <c r="E1171" s="2">
        <v>44219.0</v>
      </c>
      <c r="F1171" s="3"/>
      <c r="G1171" s="5">
        <v>4500.0</v>
      </c>
      <c r="H1171" s="3" t="str">
        <f>IFNA(VLOOKUP(F1171,Promocodes!A:E,4,0),"")</f>
        <v/>
      </c>
      <c r="I1171" s="3"/>
      <c r="J1171" s="5">
        <f t="shared" si="2"/>
        <v>4500</v>
      </c>
      <c r="K1171" s="3" t="str">
        <f>IFNA(VLOOKUP(D1171,Price!$A$2:$C$18,3,0),"")</f>
        <v>услуга</v>
      </c>
      <c r="L1171" s="6">
        <f t="shared" si="3"/>
        <v>1</v>
      </c>
      <c r="M1171" s="6" t="str">
        <f>IFNA(VLOOKUP(F1171,Promocodes!A:B,2,0),"")</f>
        <v/>
      </c>
      <c r="N1171" s="3" t="str">
        <f>IFNA(VLOOKUP(M1171,Promocodes!G:H,2,0),"")</f>
        <v/>
      </c>
      <c r="O1171" s="3" t="str">
        <f>IFNA(VLOOKUP(D1171,Price!$E$2:$F$4,2,0),"")</f>
        <v/>
      </c>
      <c r="P1171" s="7" t="str">
        <f t="shared" si="4"/>
        <v>без промо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ht="15.75" customHeight="1">
      <c r="A1172" s="3">
        <v>638.0</v>
      </c>
      <c r="B1172" s="1" t="s">
        <v>16</v>
      </c>
      <c r="C1172" s="1" t="s">
        <v>17</v>
      </c>
      <c r="D1172" s="1" t="s">
        <v>23</v>
      </c>
      <c r="E1172" s="2">
        <v>44219.0</v>
      </c>
      <c r="F1172" s="3"/>
      <c r="G1172" s="5">
        <v>5500.0</v>
      </c>
      <c r="H1172" s="3" t="str">
        <f>IFNA(VLOOKUP(F1172,Promocodes!A:E,4,0),"")</f>
        <v/>
      </c>
      <c r="I1172" s="3"/>
      <c r="J1172" s="5">
        <f t="shared" si="2"/>
        <v>5500</v>
      </c>
      <c r="K1172" s="3" t="str">
        <f>IFNA(VLOOKUP(D1172,Price!$A$2:$C$18,3,0),"")</f>
        <v>услуга</v>
      </c>
      <c r="L1172" s="6">
        <f t="shared" si="3"/>
        <v>1</v>
      </c>
      <c r="M1172" s="6" t="str">
        <f>IFNA(VLOOKUP(F1172,Promocodes!A:B,2,0),"")</f>
        <v/>
      </c>
      <c r="N1172" s="3" t="str">
        <f>IFNA(VLOOKUP(M1172,Promocodes!G:H,2,0),"")</f>
        <v/>
      </c>
      <c r="O1172" s="3" t="str">
        <f>IFNA(VLOOKUP(D1172,Price!$E$2:$F$4,2,0),"")</f>
        <v/>
      </c>
      <c r="P1172" s="7" t="str">
        <f t="shared" si="4"/>
        <v>без промо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ht="15.75" customHeight="1">
      <c r="A1173" s="3">
        <v>640.0</v>
      </c>
      <c r="B1173" s="1" t="s">
        <v>16</v>
      </c>
      <c r="C1173" s="1" t="s">
        <v>22</v>
      </c>
      <c r="D1173" s="1" t="s">
        <v>23</v>
      </c>
      <c r="E1173" s="2">
        <v>44219.0</v>
      </c>
      <c r="F1173" s="3"/>
      <c r="G1173" s="5">
        <v>5500.0</v>
      </c>
      <c r="H1173" s="3" t="str">
        <f>IFNA(VLOOKUP(F1173,Promocodes!A:E,4,0),"")</f>
        <v/>
      </c>
      <c r="I1173" s="3"/>
      <c r="J1173" s="5">
        <f t="shared" si="2"/>
        <v>5500</v>
      </c>
      <c r="K1173" s="3" t="str">
        <f>IFNA(VLOOKUP(D1173,Price!$A$2:$C$18,3,0),"")</f>
        <v>услуга</v>
      </c>
      <c r="L1173" s="6">
        <f t="shared" si="3"/>
        <v>1</v>
      </c>
      <c r="M1173" s="6" t="str">
        <f>IFNA(VLOOKUP(F1173,Promocodes!A:B,2,0),"")</f>
        <v/>
      </c>
      <c r="N1173" s="3" t="str">
        <f>IFNA(VLOOKUP(M1173,Promocodes!G:H,2,0),"")</f>
        <v/>
      </c>
      <c r="O1173" s="3" t="str">
        <f>IFNA(VLOOKUP(D1173,Price!$E$2:$F$4,2,0),"")</f>
        <v/>
      </c>
      <c r="P1173" s="7" t="str">
        <f t="shared" si="4"/>
        <v>без промо</v>
      </c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ht="15.75" customHeight="1">
      <c r="A1174" s="3">
        <v>641.0</v>
      </c>
      <c r="B1174" s="1" t="s">
        <v>16</v>
      </c>
      <c r="C1174" s="1" t="s">
        <v>17</v>
      </c>
      <c r="D1174" s="1" t="s">
        <v>21</v>
      </c>
      <c r="E1174" s="2">
        <v>44219.0</v>
      </c>
      <c r="F1174" s="3"/>
      <c r="G1174" s="5">
        <v>3500.0</v>
      </c>
      <c r="H1174" s="3" t="str">
        <f>IFNA(VLOOKUP(F1174,Promocodes!A:E,4,0),"")</f>
        <v/>
      </c>
      <c r="I1174" s="3"/>
      <c r="J1174" s="5">
        <f t="shared" si="2"/>
        <v>3500</v>
      </c>
      <c r="K1174" s="3" t="str">
        <f>IFNA(VLOOKUP(D1174,Price!$A$2:$C$18,3,0),"")</f>
        <v>услуга</v>
      </c>
      <c r="L1174" s="6">
        <f t="shared" si="3"/>
        <v>1</v>
      </c>
      <c r="M1174" s="6" t="str">
        <f>IFNA(VLOOKUP(F1174,Promocodes!A:B,2,0),"")</f>
        <v/>
      </c>
      <c r="N1174" s="3" t="str">
        <f>IFNA(VLOOKUP(M1174,Promocodes!G:H,2,0),"")</f>
        <v/>
      </c>
      <c r="O1174" s="3" t="str">
        <f>IFNA(VLOOKUP(D1174,Price!$E$2:$F$4,2,0),"")</f>
        <v/>
      </c>
      <c r="P1174" s="7" t="str">
        <f t="shared" si="4"/>
        <v>без промо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ht="15.75" customHeight="1">
      <c r="A1175" s="3">
        <v>642.0</v>
      </c>
      <c r="B1175" s="1" t="s">
        <v>16</v>
      </c>
      <c r="C1175" s="1" t="s">
        <v>17</v>
      </c>
      <c r="D1175" s="1" t="s">
        <v>20</v>
      </c>
      <c r="E1175" s="2">
        <v>44219.0</v>
      </c>
      <c r="F1175" s="3"/>
      <c r="G1175" s="5">
        <v>500.0</v>
      </c>
      <c r="H1175" s="3" t="str">
        <f>IFNA(VLOOKUP(F1175,Promocodes!A:E,4,0),"")</f>
        <v/>
      </c>
      <c r="I1175" s="3"/>
      <c r="J1175" s="5">
        <f t="shared" si="2"/>
        <v>500</v>
      </c>
      <c r="K1175" s="3" t="str">
        <f>IFNA(VLOOKUP(D1175,Price!$A$2:$C$18,3,0),"")</f>
        <v>товар</v>
      </c>
      <c r="L1175" s="6">
        <f t="shared" si="3"/>
        <v>1</v>
      </c>
      <c r="M1175" s="6" t="str">
        <f>IFNA(VLOOKUP(F1175,Promocodes!A:B,2,0),"")</f>
        <v/>
      </c>
      <c r="N1175" s="3" t="str">
        <f>IFNA(VLOOKUP(M1175,Promocodes!G:H,2,0),"")</f>
        <v/>
      </c>
      <c r="O1175" s="3">
        <f>IFNA(VLOOKUP(D1175,Price!$E$2:$F$4,2,0),"")</f>
        <v>250</v>
      </c>
      <c r="P1175" s="7" t="str">
        <f t="shared" si="4"/>
        <v>без промо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ht="15.75" customHeight="1">
      <c r="A1176" s="3">
        <v>643.0</v>
      </c>
      <c r="B1176" s="1" t="s">
        <v>16</v>
      </c>
      <c r="C1176" s="1" t="s">
        <v>22</v>
      </c>
      <c r="D1176" s="1" t="s">
        <v>23</v>
      </c>
      <c r="E1176" s="2">
        <v>44219.0</v>
      </c>
      <c r="F1176" s="3"/>
      <c r="G1176" s="5">
        <v>5500.0</v>
      </c>
      <c r="H1176" s="3" t="str">
        <f>IFNA(VLOOKUP(F1176,Promocodes!A:E,4,0),"")</f>
        <v/>
      </c>
      <c r="I1176" s="3"/>
      <c r="J1176" s="5">
        <f t="shared" si="2"/>
        <v>5500</v>
      </c>
      <c r="K1176" s="3" t="str">
        <f>IFNA(VLOOKUP(D1176,Price!$A$2:$C$18,3,0),"")</f>
        <v>услуга</v>
      </c>
      <c r="L1176" s="6">
        <f t="shared" si="3"/>
        <v>1</v>
      </c>
      <c r="M1176" s="6" t="str">
        <f>IFNA(VLOOKUP(F1176,Promocodes!A:B,2,0),"")</f>
        <v/>
      </c>
      <c r="N1176" s="3" t="str">
        <f>IFNA(VLOOKUP(M1176,Promocodes!G:H,2,0),"")</f>
        <v/>
      </c>
      <c r="O1176" s="3" t="str">
        <f>IFNA(VLOOKUP(D1176,Price!$E$2:$F$4,2,0),"")</f>
        <v/>
      </c>
      <c r="P1176" s="7" t="str">
        <f t="shared" si="4"/>
        <v>без промо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ht="15.75" customHeight="1">
      <c r="A1177" s="3">
        <v>644.0</v>
      </c>
      <c r="B1177" s="1" t="s">
        <v>16</v>
      </c>
      <c r="C1177" s="1" t="s">
        <v>17</v>
      </c>
      <c r="D1177" s="1" t="s">
        <v>23</v>
      </c>
      <c r="E1177" s="2">
        <v>44219.0</v>
      </c>
      <c r="F1177" s="3"/>
      <c r="G1177" s="5">
        <v>5500.0</v>
      </c>
      <c r="H1177" s="3" t="str">
        <f>IFNA(VLOOKUP(F1177,Promocodes!A:E,4,0),"")</f>
        <v/>
      </c>
      <c r="I1177" s="3"/>
      <c r="J1177" s="5">
        <f t="shared" si="2"/>
        <v>5500</v>
      </c>
      <c r="K1177" s="3" t="str">
        <f>IFNA(VLOOKUP(D1177,Price!$A$2:$C$18,3,0),"")</f>
        <v>услуга</v>
      </c>
      <c r="L1177" s="6">
        <f t="shared" si="3"/>
        <v>1</v>
      </c>
      <c r="M1177" s="6" t="str">
        <f>IFNA(VLOOKUP(F1177,Promocodes!A:B,2,0),"")</f>
        <v/>
      </c>
      <c r="N1177" s="3" t="str">
        <f>IFNA(VLOOKUP(M1177,Promocodes!G:H,2,0),"")</f>
        <v/>
      </c>
      <c r="O1177" s="3" t="str">
        <f>IFNA(VLOOKUP(D1177,Price!$E$2:$F$4,2,0),"")</f>
        <v/>
      </c>
      <c r="P1177" s="7" t="str">
        <f t="shared" si="4"/>
        <v>без промо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ht="15.75" customHeight="1">
      <c r="A1178" s="3">
        <v>645.0</v>
      </c>
      <c r="B1178" s="1" t="s">
        <v>16</v>
      </c>
      <c r="C1178" s="1" t="s">
        <v>22</v>
      </c>
      <c r="D1178" s="1" t="s">
        <v>23</v>
      </c>
      <c r="E1178" s="2">
        <v>44220.0</v>
      </c>
      <c r="F1178" s="3"/>
      <c r="G1178" s="5">
        <v>5500.0</v>
      </c>
      <c r="H1178" s="3" t="str">
        <f>IFNA(VLOOKUP(F1178,Promocodes!A:E,4,0),"")</f>
        <v/>
      </c>
      <c r="I1178" s="3"/>
      <c r="J1178" s="5">
        <f t="shared" si="2"/>
        <v>5500</v>
      </c>
      <c r="K1178" s="3" t="str">
        <f>IFNA(VLOOKUP(D1178,Price!$A$2:$C$18,3,0),"")</f>
        <v>услуга</v>
      </c>
      <c r="L1178" s="6">
        <f t="shared" si="3"/>
        <v>1</v>
      </c>
      <c r="M1178" s="6" t="str">
        <f>IFNA(VLOOKUP(F1178,Promocodes!A:B,2,0),"")</f>
        <v/>
      </c>
      <c r="N1178" s="3" t="str">
        <f>IFNA(VLOOKUP(M1178,Promocodes!G:H,2,0),"")</f>
        <v/>
      </c>
      <c r="O1178" s="3" t="str">
        <f>IFNA(VLOOKUP(D1178,Price!$E$2:$F$4,2,0),"")</f>
        <v/>
      </c>
      <c r="P1178" s="7" t="str">
        <f t="shared" si="4"/>
        <v>без промо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ht="15.75" customHeight="1">
      <c r="A1179" s="3">
        <v>646.0</v>
      </c>
      <c r="B1179" s="1" t="s">
        <v>16</v>
      </c>
      <c r="C1179" s="1" t="s">
        <v>22</v>
      </c>
      <c r="D1179" s="1" t="s">
        <v>21</v>
      </c>
      <c r="E1179" s="2">
        <v>44220.0</v>
      </c>
      <c r="F1179" s="3"/>
      <c r="G1179" s="5">
        <v>3500.0</v>
      </c>
      <c r="H1179" s="3" t="str">
        <f>IFNA(VLOOKUP(F1179,Promocodes!A:E,4,0),"")</f>
        <v/>
      </c>
      <c r="I1179" s="3"/>
      <c r="J1179" s="5">
        <f t="shared" si="2"/>
        <v>3500</v>
      </c>
      <c r="K1179" s="3" t="str">
        <f>IFNA(VLOOKUP(D1179,Price!$A$2:$C$18,3,0),"")</f>
        <v>услуга</v>
      </c>
      <c r="L1179" s="6">
        <f t="shared" si="3"/>
        <v>1</v>
      </c>
      <c r="M1179" s="6" t="str">
        <f>IFNA(VLOOKUP(F1179,Promocodes!A:B,2,0),"")</f>
        <v/>
      </c>
      <c r="N1179" s="3" t="str">
        <f>IFNA(VLOOKUP(M1179,Promocodes!G:H,2,0),"")</f>
        <v/>
      </c>
      <c r="O1179" s="3" t="str">
        <f>IFNA(VLOOKUP(D1179,Price!$E$2:$F$4,2,0),"")</f>
        <v/>
      </c>
      <c r="P1179" s="7" t="str">
        <f t="shared" si="4"/>
        <v>без промо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ht="15.75" customHeight="1">
      <c r="A1180" s="3">
        <v>647.0</v>
      </c>
      <c r="B1180" s="1" t="s">
        <v>16</v>
      </c>
      <c r="C1180" s="1" t="s">
        <v>17</v>
      </c>
      <c r="D1180" s="1" t="s">
        <v>23</v>
      </c>
      <c r="E1180" s="2">
        <v>44220.0</v>
      </c>
      <c r="F1180" s="3"/>
      <c r="G1180" s="5">
        <v>5500.0</v>
      </c>
      <c r="H1180" s="3" t="str">
        <f>IFNA(VLOOKUP(F1180,Promocodes!A:E,4,0),"")</f>
        <v/>
      </c>
      <c r="I1180" s="3"/>
      <c r="J1180" s="5">
        <f t="shared" si="2"/>
        <v>5500</v>
      </c>
      <c r="K1180" s="3" t="str">
        <f>IFNA(VLOOKUP(D1180,Price!$A$2:$C$18,3,0),"")</f>
        <v>услуга</v>
      </c>
      <c r="L1180" s="6">
        <f t="shared" si="3"/>
        <v>1</v>
      </c>
      <c r="M1180" s="6" t="str">
        <f>IFNA(VLOOKUP(F1180,Promocodes!A:B,2,0),"")</f>
        <v/>
      </c>
      <c r="N1180" s="3" t="str">
        <f>IFNA(VLOOKUP(M1180,Promocodes!G:H,2,0),"")</f>
        <v/>
      </c>
      <c r="O1180" s="3" t="str">
        <f>IFNA(VLOOKUP(D1180,Price!$E$2:$F$4,2,0),"")</f>
        <v/>
      </c>
      <c r="P1180" s="7" t="str">
        <f t="shared" si="4"/>
        <v>без промо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ht="15.75" customHeight="1">
      <c r="A1181" s="3">
        <v>648.0</v>
      </c>
      <c r="B1181" s="1" t="s">
        <v>16</v>
      </c>
      <c r="C1181" s="1" t="s">
        <v>17</v>
      </c>
      <c r="D1181" s="1" t="s">
        <v>24</v>
      </c>
      <c r="E1181" s="2">
        <v>44220.0</v>
      </c>
      <c r="F1181" s="3"/>
      <c r="G1181" s="5">
        <v>4500.0</v>
      </c>
      <c r="H1181" s="3" t="str">
        <f>IFNA(VLOOKUP(F1181,Promocodes!A:E,4,0),"")</f>
        <v/>
      </c>
      <c r="I1181" s="3"/>
      <c r="J1181" s="5">
        <f t="shared" si="2"/>
        <v>4500</v>
      </c>
      <c r="K1181" s="3" t="str">
        <f>IFNA(VLOOKUP(D1181,Price!$A$2:$C$18,3,0),"")</f>
        <v>услуга</v>
      </c>
      <c r="L1181" s="6">
        <f t="shared" si="3"/>
        <v>1</v>
      </c>
      <c r="M1181" s="6" t="str">
        <f>IFNA(VLOOKUP(F1181,Promocodes!A:B,2,0),"")</f>
        <v/>
      </c>
      <c r="N1181" s="3" t="str">
        <f>IFNA(VLOOKUP(M1181,Promocodes!G:H,2,0),"")</f>
        <v/>
      </c>
      <c r="O1181" s="3" t="str">
        <f>IFNA(VLOOKUP(D1181,Price!$E$2:$F$4,2,0),"")</f>
        <v/>
      </c>
      <c r="P1181" s="7" t="str">
        <f t="shared" si="4"/>
        <v>без промо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ht="15.75" customHeight="1">
      <c r="A1182" s="3">
        <v>649.0</v>
      </c>
      <c r="B1182" s="1" t="s">
        <v>16</v>
      </c>
      <c r="C1182" s="1" t="s">
        <v>22</v>
      </c>
      <c r="D1182" s="1" t="s">
        <v>23</v>
      </c>
      <c r="E1182" s="2">
        <v>44220.0</v>
      </c>
      <c r="F1182" s="3"/>
      <c r="G1182" s="5">
        <v>5500.0</v>
      </c>
      <c r="H1182" s="3" t="str">
        <f>IFNA(VLOOKUP(F1182,Promocodes!A:E,4,0),"")</f>
        <v/>
      </c>
      <c r="I1182" s="3"/>
      <c r="J1182" s="5">
        <f t="shared" si="2"/>
        <v>5500</v>
      </c>
      <c r="K1182" s="3" t="str">
        <f>IFNA(VLOOKUP(D1182,Price!$A$2:$C$18,3,0),"")</f>
        <v>услуга</v>
      </c>
      <c r="L1182" s="6">
        <f t="shared" si="3"/>
        <v>1</v>
      </c>
      <c r="M1182" s="6" t="str">
        <f>IFNA(VLOOKUP(F1182,Promocodes!A:B,2,0),"")</f>
        <v/>
      </c>
      <c r="N1182" s="3" t="str">
        <f>IFNA(VLOOKUP(M1182,Promocodes!G:H,2,0),"")</f>
        <v/>
      </c>
      <c r="O1182" s="3" t="str">
        <f>IFNA(VLOOKUP(D1182,Price!$E$2:$F$4,2,0),"")</f>
        <v/>
      </c>
      <c r="P1182" s="7" t="str">
        <f t="shared" si="4"/>
        <v>без промо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ht="15.75" customHeight="1">
      <c r="A1183" s="3">
        <v>651.0</v>
      </c>
      <c r="B1183" s="1" t="s">
        <v>139</v>
      </c>
      <c r="C1183" s="1" t="s">
        <v>22</v>
      </c>
      <c r="D1183" s="1" t="s">
        <v>141</v>
      </c>
      <c r="E1183" s="2">
        <v>44220.0</v>
      </c>
      <c r="F1183" s="3"/>
      <c r="G1183" s="5">
        <v>300.0</v>
      </c>
      <c r="H1183" s="3" t="str">
        <f>IFNA(VLOOKUP(F1183,Promocodes!A:E,4,0),"")</f>
        <v/>
      </c>
      <c r="I1183" s="3"/>
      <c r="J1183" s="5">
        <f t="shared" si="2"/>
        <v>300</v>
      </c>
      <c r="K1183" s="3" t="str">
        <f>IFNA(VLOOKUP(D1183,Price!$A$2:$C$18,3,0),"")</f>
        <v/>
      </c>
      <c r="L1183" s="6">
        <f t="shared" si="3"/>
        <v>1</v>
      </c>
      <c r="M1183" s="6" t="str">
        <f>IFNA(VLOOKUP(F1183,Promocodes!A:B,2,0),"")</f>
        <v/>
      </c>
      <c r="N1183" s="3" t="str">
        <f>IFNA(VLOOKUP(M1183,Promocodes!G:H,2,0),"")</f>
        <v/>
      </c>
      <c r="O1183" s="3" t="str">
        <f>IFNA(VLOOKUP(D1183,Price!$E$2:$F$4,2,0),"")</f>
        <v/>
      </c>
      <c r="P1183" s="7" t="str">
        <f t="shared" si="4"/>
        <v/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ht="15.75" customHeight="1">
      <c r="A1184" s="3">
        <v>653.0</v>
      </c>
      <c r="B1184" s="1" t="s">
        <v>16</v>
      </c>
      <c r="C1184" s="1" t="s">
        <v>17</v>
      </c>
      <c r="D1184" s="1" t="s">
        <v>21</v>
      </c>
      <c r="E1184" s="2">
        <v>44220.0</v>
      </c>
      <c r="F1184" s="3"/>
      <c r="G1184" s="5">
        <v>3500.0</v>
      </c>
      <c r="H1184" s="3" t="str">
        <f>IFNA(VLOOKUP(F1184,Promocodes!A:E,4,0),"")</f>
        <v/>
      </c>
      <c r="I1184" s="3"/>
      <c r="J1184" s="5">
        <f t="shared" si="2"/>
        <v>3500</v>
      </c>
      <c r="K1184" s="3" t="str">
        <f>IFNA(VLOOKUP(D1184,Price!$A$2:$C$18,3,0),"")</f>
        <v>услуга</v>
      </c>
      <c r="L1184" s="6">
        <f t="shared" si="3"/>
        <v>1</v>
      </c>
      <c r="M1184" s="6" t="str">
        <f>IFNA(VLOOKUP(F1184,Promocodes!A:B,2,0),"")</f>
        <v/>
      </c>
      <c r="N1184" s="3" t="str">
        <f>IFNA(VLOOKUP(M1184,Promocodes!G:H,2,0),"")</f>
        <v/>
      </c>
      <c r="O1184" s="3" t="str">
        <f>IFNA(VLOOKUP(D1184,Price!$E$2:$F$4,2,0),"")</f>
        <v/>
      </c>
      <c r="P1184" s="7" t="str">
        <f t="shared" si="4"/>
        <v>без промо</v>
      </c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ht="15.75" customHeight="1">
      <c r="A1185" s="3">
        <v>654.0</v>
      </c>
      <c r="B1185" s="1" t="s">
        <v>16</v>
      </c>
      <c r="C1185" s="1" t="s">
        <v>17</v>
      </c>
      <c r="D1185" s="1" t="s">
        <v>23</v>
      </c>
      <c r="E1185" s="2">
        <v>44220.0</v>
      </c>
      <c r="F1185" s="3"/>
      <c r="G1185" s="5">
        <v>5500.0</v>
      </c>
      <c r="H1185" s="3" t="str">
        <f>IFNA(VLOOKUP(F1185,Promocodes!A:E,4,0),"")</f>
        <v/>
      </c>
      <c r="I1185" s="3"/>
      <c r="J1185" s="5">
        <f t="shared" si="2"/>
        <v>5500</v>
      </c>
      <c r="K1185" s="3" t="str">
        <f>IFNA(VLOOKUP(D1185,Price!$A$2:$C$18,3,0),"")</f>
        <v>услуга</v>
      </c>
      <c r="L1185" s="6">
        <f t="shared" si="3"/>
        <v>1</v>
      </c>
      <c r="M1185" s="6" t="str">
        <f>IFNA(VLOOKUP(F1185,Promocodes!A:B,2,0),"")</f>
        <v/>
      </c>
      <c r="N1185" s="3" t="str">
        <f>IFNA(VLOOKUP(M1185,Promocodes!G:H,2,0),"")</f>
        <v/>
      </c>
      <c r="O1185" s="3" t="str">
        <f>IFNA(VLOOKUP(D1185,Price!$E$2:$F$4,2,0),"")</f>
        <v/>
      </c>
      <c r="P1185" s="7" t="str">
        <f t="shared" si="4"/>
        <v>без промо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ht="15.75" customHeight="1">
      <c r="A1186" s="3">
        <v>655.0</v>
      </c>
      <c r="B1186" s="1" t="s">
        <v>16</v>
      </c>
      <c r="C1186" s="1" t="s">
        <v>22</v>
      </c>
      <c r="D1186" s="1" t="s">
        <v>20</v>
      </c>
      <c r="E1186" s="2">
        <v>44220.0</v>
      </c>
      <c r="F1186" s="3"/>
      <c r="G1186" s="5">
        <v>500.0</v>
      </c>
      <c r="H1186" s="3" t="str">
        <f>IFNA(VLOOKUP(F1186,Promocodes!A:E,4,0),"")</f>
        <v/>
      </c>
      <c r="I1186" s="3"/>
      <c r="J1186" s="5">
        <f t="shared" si="2"/>
        <v>500</v>
      </c>
      <c r="K1186" s="3" t="str">
        <f>IFNA(VLOOKUP(D1186,Price!$A$2:$C$18,3,0),"")</f>
        <v>товар</v>
      </c>
      <c r="L1186" s="6">
        <f t="shared" si="3"/>
        <v>1</v>
      </c>
      <c r="M1186" s="6" t="str">
        <f>IFNA(VLOOKUP(F1186,Promocodes!A:B,2,0),"")</f>
        <v/>
      </c>
      <c r="N1186" s="3" t="str">
        <f>IFNA(VLOOKUP(M1186,Promocodes!G:H,2,0),"")</f>
        <v/>
      </c>
      <c r="O1186" s="3">
        <f>IFNA(VLOOKUP(D1186,Price!$E$2:$F$4,2,0),"")</f>
        <v>250</v>
      </c>
      <c r="P1186" s="7" t="str">
        <f t="shared" si="4"/>
        <v>без промо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ht="15.75" customHeight="1">
      <c r="A1187" s="3">
        <v>656.0</v>
      </c>
      <c r="B1187" s="1" t="s">
        <v>16</v>
      </c>
      <c r="C1187" s="1" t="s">
        <v>22</v>
      </c>
      <c r="D1187" s="1" t="s">
        <v>24</v>
      </c>
      <c r="E1187" s="2">
        <v>44220.0</v>
      </c>
      <c r="F1187" s="3"/>
      <c r="G1187" s="5">
        <v>4500.0</v>
      </c>
      <c r="H1187" s="3" t="str">
        <f>IFNA(VLOOKUP(F1187,Promocodes!A:E,4,0),"")</f>
        <v/>
      </c>
      <c r="I1187" s="3"/>
      <c r="J1187" s="5">
        <f t="shared" si="2"/>
        <v>4500</v>
      </c>
      <c r="K1187" s="3" t="str">
        <f>IFNA(VLOOKUP(D1187,Price!$A$2:$C$18,3,0),"")</f>
        <v>услуга</v>
      </c>
      <c r="L1187" s="6">
        <f t="shared" si="3"/>
        <v>1</v>
      </c>
      <c r="M1187" s="6" t="str">
        <f>IFNA(VLOOKUP(F1187,Promocodes!A:B,2,0),"")</f>
        <v/>
      </c>
      <c r="N1187" s="3" t="str">
        <f>IFNA(VLOOKUP(M1187,Promocodes!G:H,2,0),"")</f>
        <v/>
      </c>
      <c r="O1187" s="3" t="str">
        <f>IFNA(VLOOKUP(D1187,Price!$E$2:$F$4,2,0),"")</f>
        <v/>
      </c>
      <c r="P1187" s="7" t="str">
        <f t="shared" si="4"/>
        <v>без промо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ht="15.75" customHeight="1">
      <c r="A1188" s="3">
        <v>657.0</v>
      </c>
      <c r="B1188" s="1" t="s">
        <v>139</v>
      </c>
      <c r="C1188" s="1" t="s">
        <v>17</v>
      </c>
      <c r="D1188" s="1" t="s">
        <v>142</v>
      </c>
      <c r="E1188" s="2">
        <v>44220.0</v>
      </c>
      <c r="F1188" s="3"/>
      <c r="G1188" s="5">
        <v>1000.0</v>
      </c>
      <c r="H1188" s="3" t="str">
        <f>IFNA(VLOOKUP(F1188,Promocodes!A:E,4,0),"")</f>
        <v/>
      </c>
      <c r="I1188" s="3"/>
      <c r="J1188" s="5">
        <f t="shared" si="2"/>
        <v>1000</v>
      </c>
      <c r="K1188" s="3" t="str">
        <f>IFNA(VLOOKUP(D1188,Price!$A$2:$C$18,3,0),"")</f>
        <v/>
      </c>
      <c r="L1188" s="6">
        <f t="shared" si="3"/>
        <v>1</v>
      </c>
      <c r="M1188" s="6" t="str">
        <f>IFNA(VLOOKUP(F1188,Promocodes!A:B,2,0),"")</f>
        <v/>
      </c>
      <c r="N1188" s="3" t="str">
        <f>IFNA(VLOOKUP(M1188,Promocodes!G:H,2,0),"")</f>
        <v/>
      </c>
      <c r="O1188" s="3" t="str">
        <f>IFNA(VLOOKUP(D1188,Price!$E$2:$F$4,2,0),"")</f>
        <v/>
      </c>
      <c r="P1188" s="7" t="str">
        <f t="shared" si="4"/>
        <v/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ht="15.75" customHeight="1">
      <c r="A1189" s="3">
        <v>658.0</v>
      </c>
      <c r="B1189" s="1" t="s">
        <v>16</v>
      </c>
      <c r="C1189" s="1" t="s">
        <v>17</v>
      </c>
      <c r="D1189" s="1" t="s">
        <v>21</v>
      </c>
      <c r="E1189" s="2">
        <v>44220.0</v>
      </c>
      <c r="F1189" s="3"/>
      <c r="G1189" s="5">
        <v>3500.0</v>
      </c>
      <c r="H1189" s="3" t="str">
        <f>IFNA(VLOOKUP(F1189,Promocodes!A:E,4,0),"")</f>
        <v/>
      </c>
      <c r="I1189" s="3"/>
      <c r="J1189" s="5">
        <f t="shared" si="2"/>
        <v>3500</v>
      </c>
      <c r="K1189" s="3" t="str">
        <f>IFNA(VLOOKUP(D1189,Price!$A$2:$C$18,3,0),"")</f>
        <v>услуга</v>
      </c>
      <c r="L1189" s="6">
        <f t="shared" si="3"/>
        <v>1</v>
      </c>
      <c r="M1189" s="6" t="str">
        <f>IFNA(VLOOKUP(F1189,Promocodes!A:B,2,0),"")</f>
        <v/>
      </c>
      <c r="N1189" s="3" t="str">
        <f>IFNA(VLOOKUP(M1189,Promocodes!G:H,2,0),"")</f>
        <v/>
      </c>
      <c r="O1189" s="3" t="str">
        <f>IFNA(VLOOKUP(D1189,Price!$E$2:$F$4,2,0),"")</f>
        <v/>
      </c>
      <c r="P1189" s="7" t="str">
        <f t="shared" si="4"/>
        <v>без промо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ht="15.75" customHeight="1">
      <c r="A1190" s="3">
        <v>659.0</v>
      </c>
      <c r="B1190" s="1" t="s">
        <v>16</v>
      </c>
      <c r="C1190" s="1" t="s">
        <v>22</v>
      </c>
      <c r="D1190" s="1" t="s">
        <v>24</v>
      </c>
      <c r="E1190" s="2">
        <v>44220.0</v>
      </c>
      <c r="F1190" s="3"/>
      <c r="G1190" s="5">
        <v>4500.0</v>
      </c>
      <c r="H1190" s="3" t="str">
        <f>IFNA(VLOOKUP(F1190,Promocodes!A:E,4,0),"")</f>
        <v/>
      </c>
      <c r="I1190" s="3"/>
      <c r="J1190" s="5">
        <f t="shared" si="2"/>
        <v>4500</v>
      </c>
      <c r="K1190" s="3" t="str">
        <f>IFNA(VLOOKUP(D1190,Price!$A$2:$C$18,3,0),"")</f>
        <v>услуга</v>
      </c>
      <c r="L1190" s="6">
        <f t="shared" si="3"/>
        <v>1</v>
      </c>
      <c r="M1190" s="6" t="str">
        <f>IFNA(VLOOKUP(F1190,Promocodes!A:B,2,0),"")</f>
        <v/>
      </c>
      <c r="N1190" s="3" t="str">
        <f>IFNA(VLOOKUP(M1190,Promocodes!G:H,2,0),"")</f>
        <v/>
      </c>
      <c r="O1190" s="3" t="str">
        <f>IFNA(VLOOKUP(D1190,Price!$E$2:$F$4,2,0),"")</f>
        <v/>
      </c>
      <c r="P1190" s="7" t="str">
        <f t="shared" si="4"/>
        <v>без промо</v>
      </c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ht="15.75" customHeight="1">
      <c r="A1191" s="3">
        <v>660.0</v>
      </c>
      <c r="B1191" s="1" t="s">
        <v>16</v>
      </c>
      <c r="C1191" s="1" t="s">
        <v>17</v>
      </c>
      <c r="D1191" s="1" t="s">
        <v>23</v>
      </c>
      <c r="E1191" s="2">
        <v>44220.0</v>
      </c>
      <c r="F1191" s="3"/>
      <c r="G1191" s="5">
        <v>5500.0</v>
      </c>
      <c r="H1191" s="3" t="str">
        <f>IFNA(VLOOKUP(F1191,Promocodes!A:E,4,0),"")</f>
        <v/>
      </c>
      <c r="I1191" s="3"/>
      <c r="J1191" s="5">
        <f t="shared" si="2"/>
        <v>5500</v>
      </c>
      <c r="K1191" s="3" t="str">
        <f>IFNA(VLOOKUP(D1191,Price!$A$2:$C$18,3,0),"")</f>
        <v>услуга</v>
      </c>
      <c r="L1191" s="6">
        <f t="shared" si="3"/>
        <v>1</v>
      </c>
      <c r="M1191" s="6" t="str">
        <f>IFNA(VLOOKUP(F1191,Promocodes!A:B,2,0),"")</f>
        <v/>
      </c>
      <c r="N1191" s="3" t="str">
        <f>IFNA(VLOOKUP(M1191,Promocodes!G:H,2,0),"")</f>
        <v/>
      </c>
      <c r="O1191" s="3" t="str">
        <f>IFNA(VLOOKUP(D1191,Price!$E$2:$F$4,2,0),"")</f>
        <v/>
      </c>
      <c r="P1191" s="7" t="str">
        <f t="shared" si="4"/>
        <v>без промо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ht="15.75" customHeight="1">
      <c r="A1192" s="3">
        <v>661.0</v>
      </c>
      <c r="B1192" s="1" t="s">
        <v>16</v>
      </c>
      <c r="C1192" s="1" t="s">
        <v>17</v>
      </c>
      <c r="D1192" s="1" t="s">
        <v>21</v>
      </c>
      <c r="E1192" s="2">
        <v>44220.0</v>
      </c>
      <c r="F1192" s="3"/>
      <c r="G1192" s="5">
        <v>3500.0</v>
      </c>
      <c r="H1192" s="3" t="str">
        <f>IFNA(VLOOKUP(F1192,Promocodes!A:E,4,0),"")</f>
        <v/>
      </c>
      <c r="I1192" s="3"/>
      <c r="J1192" s="5">
        <f t="shared" si="2"/>
        <v>3500</v>
      </c>
      <c r="K1192" s="3" t="str">
        <f>IFNA(VLOOKUP(D1192,Price!$A$2:$C$18,3,0),"")</f>
        <v>услуга</v>
      </c>
      <c r="L1192" s="6">
        <f t="shared" si="3"/>
        <v>1</v>
      </c>
      <c r="M1192" s="6" t="str">
        <f>IFNA(VLOOKUP(F1192,Promocodes!A:B,2,0),"")</f>
        <v/>
      </c>
      <c r="N1192" s="3" t="str">
        <f>IFNA(VLOOKUP(M1192,Promocodes!G:H,2,0),"")</f>
        <v/>
      </c>
      <c r="O1192" s="3" t="str">
        <f>IFNA(VLOOKUP(D1192,Price!$E$2:$F$4,2,0),"")</f>
        <v/>
      </c>
      <c r="P1192" s="7" t="str">
        <f t="shared" si="4"/>
        <v>без промо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ht="15.75" customHeight="1">
      <c r="A1193" s="3">
        <v>662.0</v>
      </c>
      <c r="B1193" s="1" t="s">
        <v>16</v>
      </c>
      <c r="C1193" s="1" t="s">
        <v>17</v>
      </c>
      <c r="D1193" s="1" t="s">
        <v>18</v>
      </c>
      <c r="E1193" s="2">
        <v>44220.0</v>
      </c>
      <c r="F1193" s="3"/>
      <c r="G1193" s="5">
        <v>1000.0</v>
      </c>
      <c r="H1193" s="3" t="str">
        <f>IFNA(VLOOKUP(F1193,Promocodes!A:E,4,0),"")</f>
        <v/>
      </c>
      <c r="I1193" s="3"/>
      <c r="J1193" s="5">
        <f t="shared" si="2"/>
        <v>1000</v>
      </c>
      <c r="K1193" s="3" t="str">
        <f>IFNA(VLOOKUP(D1193,Price!$A$2:$C$18,3,0),"")</f>
        <v>товар</v>
      </c>
      <c r="L1193" s="6">
        <f t="shared" si="3"/>
        <v>1</v>
      </c>
      <c r="M1193" s="6" t="str">
        <f>IFNA(VLOOKUP(F1193,Promocodes!A:B,2,0),"")</f>
        <v/>
      </c>
      <c r="N1193" s="3" t="str">
        <f>IFNA(VLOOKUP(M1193,Promocodes!G:H,2,0),"")</f>
        <v/>
      </c>
      <c r="O1193" s="3">
        <f>IFNA(VLOOKUP(D1193,Price!$E$2:$F$4,2,0),"")</f>
        <v>500</v>
      </c>
      <c r="P1193" s="7" t="str">
        <f t="shared" si="4"/>
        <v>без промо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ht="15.75" customHeight="1">
      <c r="A1194" s="3">
        <v>663.0</v>
      </c>
      <c r="B1194" s="1" t="s">
        <v>16</v>
      </c>
      <c r="C1194" s="1" t="s">
        <v>22</v>
      </c>
      <c r="D1194" s="1" t="s">
        <v>23</v>
      </c>
      <c r="E1194" s="2">
        <v>44220.0</v>
      </c>
      <c r="F1194" s="3"/>
      <c r="G1194" s="5">
        <v>5500.0</v>
      </c>
      <c r="H1194" s="3" t="str">
        <f>IFNA(VLOOKUP(F1194,Promocodes!A:E,4,0),"")</f>
        <v/>
      </c>
      <c r="I1194" s="3"/>
      <c r="J1194" s="5">
        <f t="shared" si="2"/>
        <v>5500</v>
      </c>
      <c r="K1194" s="3" t="str">
        <f>IFNA(VLOOKUP(D1194,Price!$A$2:$C$18,3,0),"")</f>
        <v>услуга</v>
      </c>
      <c r="L1194" s="6">
        <f t="shared" si="3"/>
        <v>1</v>
      </c>
      <c r="M1194" s="6" t="str">
        <f>IFNA(VLOOKUP(F1194,Promocodes!A:B,2,0),"")</f>
        <v/>
      </c>
      <c r="N1194" s="3" t="str">
        <f>IFNA(VLOOKUP(M1194,Promocodes!G:H,2,0),"")</f>
        <v/>
      </c>
      <c r="O1194" s="3" t="str">
        <f>IFNA(VLOOKUP(D1194,Price!$E$2:$F$4,2,0),"")</f>
        <v/>
      </c>
      <c r="P1194" s="7" t="str">
        <f t="shared" si="4"/>
        <v>без промо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ht="15.75" customHeight="1">
      <c r="A1195" s="3">
        <v>664.0</v>
      </c>
      <c r="B1195" s="1" t="s">
        <v>16</v>
      </c>
      <c r="C1195" s="1" t="s">
        <v>17</v>
      </c>
      <c r="D1195" s="1" t="s">
        <v>20</v>
      </c>
      <c r="E1195" s="2">
        <v>44220.0</v>
      </c>
      <c r="F1195" s="3"/>
      <c r="G1195" s="5">
        <v>500.0</v>
      </c>
      <c r="H1195" s="3" t="str">
        <f>IFNA(VLOOKUP(F1195,Promocodes!A:E,4,0),"")</f>
        <v/>
      </c>
      <c r="I1195" s="3"/>
      <c r="J1195" s="5">
        <f t="shared" si="2"/>
        <v>500</v>
      </c>
      <c r="K1195" s="3" t="str">
        <f>IFNA(VLOOKUP(D1195,Price!$A$2:$C$18,3,0),"")</f>
        <v>товар</v>
      </c>
      <c r="L1195" s="6">
        <f t="shared" si="3"/>
        <v>1</v>
      </c>
      <c r="M1195" s="6" t="str">
        <f>IFNA(VLOOKUP(F1195,Promocodes!A:B,2,0),"")</f>
        <v/>
      </c>
      <c r="N1195" s="3" t="str">
        <f>IFNA(VLOOKUP(M1195,Promocodes!G:H,2,0),"")</f>
        <v/>
      </c>
      <c r="O1195" s="3">
        <f>IFNA(VLOOKUP(D1195,Price!$E$2:$F$4,2,0),"")</f>
        <v>250</v>
      </c>
      <c r="P1195" s="7" t="str">
        <f t="shared" si="4"/>
        <v>без промо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ht="15.75" customHeight="1">
      <c r="A1196" s="3">
        <v>665.0</v>
      </c>
      <c r="B1196" s="1" t="s">
        <v>16</v>
      </c>
      <c r="C1196" s="1" t="s">
        <v>17</v>
      </c>
      <c r="D1196" s="1" t="s">
        <v>21</v>
      </c>
      <c r="E1196" s="2">
        <v>44220.0</v>
      </c>
      <c r="F1196" s="3"/>
      <c r="G1196" s="5">
        <v>3500.0</v>
      </c>
      <c r="H1196" s="3" t="str">
        <f>IFNA(VLOOKUP(F1196,Promocodes!A:E,4,0),"")</f>
        <v/>
      </c>
      <c r="I1196" s="3"/>
      <c r="J1196" s="5">
        <f t="shared" si="2"/>
        <v>3500</v>
      </c>
      <c r="K1196" s="3" t="str">
        <f>IFNA(VLOOKUP(D1196,Price!$A$2:$C$18,3,0),"")</f>
        <v>услуга</v>
      </c>
      <c r="L1196" s="6">
        <f t="shared" si="3"/>
        <v>1</v>
      </c>
      <c r="M1196" s="6" t="str">
        <f>IFNA(VLOOKUP(F1196,Promocodes!A:B,2,0),"")</f>
        <v/>
      </c>
      <c r="N1196" s="3" t="str">
        <f>IFNA(VLOOKUP(M1196,Promocodes!G:H,2,0),"")</f>
        <v/>
      </c>
      <c r="O1196" s="3" t="str">
        <f>IFNA(VLOOKUP(D1196,Price!$E$2:$F$4,2,0),"")</f>
        <v/>
      </c>
      <c r="P1196" s="7" t="str">
        <f t="shared" si="4"/>
        <v>без промо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ht="15.75" customHeight="1">
      <c r="A1197" s="3">
        <v>666.0</v>
      </c>
      <c r="B1197" s="1" t="s">
        <v>16</v>
      </c>
      <c r="C1197" s="1" t="s">
        <v>17</v>
      </c>
      <c r="D1197" s="1" t="s">
        <v>23</v>
      </c>
      <c r="E1197" s="2">
        <v>44220.0</v>
      </c>
      <c r="F1197" s="3"/>
      <c r="G1197" s="5">
        <v>5500.0</v>
      </c>
      <c r="H1197" s="3" t="str">
        <f>IFNA(VLOOKUP(F1197,Promocodes!A:E,4,0),"")</f>
        <v/>
      </c>
      <c r="I1197" s="3"/>
      <c r="J1197" s="5">
        <f t="shared" si="2"/>
        <v>5500</v>
      </c>
      <c r="K1197" s="3" t="str">
        <f>IFNA(VLOOKUP(D1197,Price!$A$2:$C$18,3,0),"")</f>
        <v>услуга</v>
      </c>
      <c r="L1197" s="6">
        <f t="shared" si="3"/>
        <v>1</v>
      </c>
      <c r="M1197" s="6" t="str">
        <f>IFNA(VLOOKUP(F1197,Promocodes!A:B,2,0),"")</f>
        <v/>
      </c>
      <c r="N1197" s="3" t="str">
        <f>IFNA(VLOOKUP(M1197,Promocodes!G:H,2,0),"")</f>
        <v/>
      </c>
      <c r="O1197" s="3" t="str">
        <f>IFNA(VLOOKUP(D1197,Price!$E$2:$F$4,2,0),"")</f>
        <v/>
      </c>
      <c r="P1197" s="7" t="str">
        <f t="shared" si="4"/>
        <v>без промо</v>
      </c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ht="15.75" customHeight="1">
      <c r="A1198" s="3">
        <v>667.0</v>
      </c>
      <c r="B1198" s="1" t="s">
        <v>16</v>
      </c>
      <c r="C1198" s="1" t="s">
        <v>22</v>
      </c>
      <c r="D1198" s="1" t="s">
        <v>21</v>
      </c>
      <c r="E1198" s="2">
        <v>44220.0</v>
      </c>
      <c r="F1198" s="3"/>
      <c r="G1198" s="5">
        <v>3500.0</v>
      </c>
      <c r="H1198" s="3" t="str">
        <f>IFNA(VLOOKUP(F1198,Promocodes!A:E,4,0),"")</f>
        <v/>
      </c>
      <c r="I1198" s="3"/>
      <c r="J1198" s="5">
        <f t="shared" si="2"/>
        <v>3500</v>
      </c>
      <c r="K1198" s="3" t="str">
        <f>IFNA(VLOOKUP(D1198,Price!$A$2:$C$18,3,0),"")</f>
        <v>услуга</v>
      </c>
      <c r="L1198" s="6">
        <f t="shared" si="3"/>
        <v>1</v>
      </c>
      <c r="M1198" s="6" t="str">
        <f>IFNA(VLOOKUP(F1198,Promocodes!A:B,2,0),"")</f>
        <v/>
      </c>
      <c r="N1198" s="3" t="str">
        <f>IFNA(VLOOKUP(M1198,Promocodes!G:H,2,0),"")</f>
        <v/>
      </c>
      <c r="O1198" s="3" t="str">
        <f>IFNA(VLOOKUP(D1198,Price!$E$2:$F$4,2,0),"")</f>
        <v/>
      </c>
      <c r="P1198" s="7" t="str">
        <f t="shared" si="4"/>
        <v>без промо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ht="15.75" customHeight="1">
      <c r="A1199" s="3">
        <v>668.0</v>
      </c>
      <c r="B1199" s="1" t="s">
        <v>16</v>
      </c>
      <c r="C1199" s="1" t="s">
        <v>17</v>
      </c>
      <c r="D1199" s="1" t="s">
        <v>24</v>
      </c>
      <c r="E1199" s="2">
        <v>44220.0</v>
      </c>
      <c r="F1199" s="3"/>
      <c r="G1199" s="5">
        <v>4500.0</v>
      </c>
      <c r="H1199" s="3" t="str">
        <f>IFNA(VLOOKUP(F1199,Promocodes!A:E,4,0),"")</f>
        <v/>
      </c>
      <c r="I1199" s="3"/>
      <c r="J1199" s="5">
        <f t="shared" si="2"/>
        <v>4500</v>
      </c>
      <c r="K1199" s="3" t="str">
        <f>IFNA(VLOOKUP(D1199,Price!$A$2:$C$18,3,0),"")</f>
        <v>услуга</v>
      </c>
      <c r="L1199" s="6">
        <f t="shared" si="3"/>
        <v>1</v>
      </c>
      <c r="M1199" s="6" t="str">
        <f>IFNA(VLOOKUP(F1199,Promocodes!A:B,2,0),"")</f>
        <v/>
      </c>
      <c r="N1199" s="3" t="str">
        <f>IFNA(VLOOKUP(M1199,Promocodes!G:H,2,0),"")</f>
        <v/>
      </c>
      <c r="O1199" s="3" t="str">
        <f>IFNA(VLOOKUP(D1199,Price!$E$2:$F$4,2,0),"")</f>
        <v/>
      </c>
      <c r="P1199" s="7" t="str">
        <f t="shared" si="4"/>
        <v>без промо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ht="15.75" customHeight="1">
      <c r="A1200" s="3">
        <v>669.0</v>
      </c>
      <c r="B1200" s="1" t="s">
        <v>16</v>
      </c>
      <c r="C1200" s="1" t="s">
        <v>17</v>
      </c>
      <c r="D1200" s="1" t="s">
        <v>24</v>
      </c>
      <c r="E1200" s="2">
        <v>44220.0</v>
      </c>
      <c r="F1200" s="3"/>
      <c r="G1200" s="5">
        <v>4500.0</v>
      </c>
      <c r="H1200" s="3" t="str">
        <f>IFNA(VLOOKUP(F1200,Promocodes!A:E,4,0),"")</f>
        <v/>
      </c>
      <c r="I1200" s="3"/>
      <c r="J1200" s="5">
        <f t="shared" si="2"/>
        <v>4500</v>
      </c>
      <c r="K1200" s="3" t="str">
        <f>IFNA(VLOOKUP(D1200,Price!$A$2:$C$18,3,0),"")</f>
        <v>услуга</v>
      </c>
      <c r="L1200" s="6">
        <f t="shared" si="3"/>
        <v>1</v>
      </c>
      <c r="M1200" s="6" t="str">
        <f>IFNA(VLOOKUP(F1200,Promocodes!A:B,2,0),"")</f>
        <v/>
      </c>
      <c r="N1200" s="3" t="str">
        <f>IFNA(VLOOKUP(M1200,Promocodes!G:H,2,0),"")</f>
        <v/>
      </c>
      <c r="O1200" s="3" t="str">
        <f>IFNA(VLOOKUP(D1200,Price!$E$2:$F$4,2,0),"")</f>
        <v/>
      </c>
      <c r="P1200" s="7" t="str">
        <f t="shared" si="4"/>
        <v>без промо</v>
      </c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ht="15.75" customHeight="1">
      <c r="A1201" s="3">
        <v>670.0</v>
      </c>
      <c r="B1201" s="1" t="s">
        <v>16</v>
      </c>
      <c r="C1201" s="1" t="s">
        <v>17</v>
      </c>
      <c r="D1201" s="1" t="s">
        <v>23</v>
      </c>
      <c r="E1201" s="2">
        <v>44220.0</v>
      </c>
      <c r="F1201" s="3"/>
      <c r="G1201" s="5">
        <v>5500.0</v>
      </c>
      <c r="H1201" s="3" t="str">
        <f>IFNA(VLOOKUP(F1201,Promocodes!A:E,4,0),"")</f>
        <v/>
      </c>
      <c r="I1201" s="3"/>
      <c r="J1201" s="5">
        <f t="shared" si="2"/>
        <v>5500</v>
      </c>
      <c r="K1201" s="3" t="str">
        <f>IFNA(VLOOKUP(D1201,Price!$A$2:$C$18,3,0),"")</f>
        <v>услуга</v>
      </c>
      <c r="L1201" s="6">
        <f t="shared" si="3"/>
        <v>1</v>
      </c>
      <c r="M1201" s="6" t="str">
        <f>IFNA(VLOOKUP(F1201,Promocodes!A:B,2,0),"")</f>
        <v/>
      </c>
      <c r="N1201" s="3" t="str">
        <f>IFNA(VLOOKUP(M1201,Promocodes!G:H,2,0),"")</f>
        <v/>
      </c>
      <c r="O1201" s="3" t="str">
        <f>IFNA(VLOOKUP(D1201,Price!$E$2:$F$4,2,0),"")</f>
        <v/>
      </c>
      <c r="P1201" s="7" t="str">
        <f t="shared" si="4"/>
        <v>без промо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ht="15.75" customHeight="1">
      <c r="A1202" s="3">
        <v>671.0</v>
      </c>
      <c r="B1202" s="1" t="s">
        <v>16</v>
      </c>
      <c r="C1202" s="1" t="s">
        <v>17</v>
      </c>
      <c r="D1202" s="1" t="s">
        <v>21</v>
      </c>
      <c r="E1202" s="2">
        <v>44220.0</v>
      </c>
      <c r="F1202" s="3"/>
      <c r="G1202" s="5">
        <v>3500.0</v>
      </c>
      <c r="H1202" s="3" t="str">
        <f>IFNA(VLOOKUP(F1202,Promocodes!A:E,4,0),"")</f>
        <v/>
      </c>
      <c r="I1202" s="3"/>
      <c r="J1202" s="5">
        <f t="shared" si="2"/>
        <v>3500</v>
      </c>
      <c r="K1202" s="3" t="str">
        <f>IFNA(VLOOKUP(D1202,Price!$A$2:$C$18,3,0),"")</f>
        <v>услуга</v>
      </c>
      <c r="L1202" s="6">
        <f t="shared" si="3"/>
        <v>1</v>
      </c>
      <c r="M1202" s="6" t="str">
        <f>IFNA(VLOOKUP(F1202,Promocodes!A:B,2,0),"")</f>
        <v/>
      </c>
      <c r="N1202" s="3" t="str">
        <f>IFNA(VLOOKUP(M1202,Promocodes!G:H,2,0),"")</f>
        <v/>
      </c>
      <c r="O1202" s="3" t="str">
        <f>IFNA(VLOOKUP(D1202,Price!$E$2:$F$4,2,0),"")</f>
        <v/>
      </c>
      <c r="P1202" s="7" t="str">
        <f t="shared" si="4"/>
        <v>без промо</v>
      </c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ht="15.75" customHeight="1">
      <c r="A1203" s="3">
        <v>672.0</v>
      </c>
      <c r="B1203" s="1" t="s">
        <v>139</v>
      </c>
      <c r="C1203" s="1" t="s">
        <v>17</v>
      </c>
      <c r="D1203" s="1" t="s">
        <v>141</v>
      </c>
      <c r="E1203" s="2">
        <v>44220.0</v>
      </c>
      <c r="F1203" s="3"/>
      <c r="G1203" s="5">
        <v>300.0</v>
      </c>
      <c r="H1203" s="3" t="str">
        <f>IFNA(VLOOKUP(F1203,Promocodes!A:E,4,0),"")</f>
        <v/>
      </c>
      <c r="I1203" s="3"/>
      <c r="J1203" s="5">
        <f t="shared" si="2"/>
        <v>300</v>
      </c>
      <c r="K1203" s="3" t="str">
        <f>IFNA(VLOOKUP(D1203,Price!$A$2:$C$18,3,0),"")</f>
        <v/>
      </c>
      <c r="L1203" s="6">
        <f t="shared" si="3"/>
        <v>1</v>
      </c>
      <c r="M1203" s="6" t="str">
        <f>IFNA(VLOOKUP(F1203,Promocodes!A:B,2,0),"")</f>
        <v/>
      </c>
      <c r="N1203" s="3" t="str">
        <f>IFNA(VLOOKUP(M1203,Promocodes!G:H,2,0),"")</f>
        <v/>
      </c>
      <c r="O1203" s="3" t="str">
        <f>IFNA(VLOOKUP(D1203,Price!$E$2:$F$4,2,0),"")</f>
        <v/>
      </c>
      <c r="P1203" s="7" t="str">
        <f t="shared" si="4"/>
        <v/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ht="15.75" customHeight="1">
      <c r="A1204" s="3">
        <v>673.0</v>
      </c>
      <c r="B1204" s="1" t="s">
        <v>16</v>
      </c>
      <c r="C1204" s="1" t="s">
        <v>17</v>
      </c>
      <c r="D1204" s="1" t="s">
        <v>20</v>
      </c>
      <c r="E1204" s="2">
        <v>44221.0</v>
      </c>
      <c r="F1204" s="3"/>
      <c r="G1204" s="5">
        <v>500.0</v>
      </c>
      <c r="H1204" s="3" t="str">
        <f>IFNA(VLOOKUP(F1204,Promocodes!A:E,4,0),"")</f>
        <v/>
      </c>
      <c r="I1204" s="3"/>
      <c r="J1204" s="5">
        <f t="shared" si="2"/>
        <v>500</v>
      </c>
      <c r="K1204" s="3" t="str">
        <f>IFNA(VLOOKUP(D1204,Price!$A$2:$C$18,3,0),"")</f>
        <v>товар</v>
      </c>
      <c r="L1204" s="6">
        <f t="shared" si="3"/>
        <v>1</v>
      </c>
      <c r="M1204" s="6" t="str">
        <f>IFNA(VLOOKUP(F1204,Promocodes!A:B,2,0),"")</f>
        <v/>
      </c>
      <c r="N1204" s="3" t="str">
        <f>IFNA(VLOOKUP(M1204,Promocodes!G:H,2,0),"")</f>
        <v/>
      </c>
      <c r="O1204" s="3">
        <f>IFNA(VLOOKUP(D1204,Price!$E$2:$F$4,2,0),"")</f>
        <v>250</v>
      </c>
      <c r="P1204" s="7" t="str">
        <f t="shared" si="4"/>
        <v>без промо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ht="15.75" customHeight="1">
      <c r="A1205" s="3">
        <v>674.0</v>
      </c>
      <c r="B1205" s="1" t="s">
        <v>16</v>
      </c>
      <c r="C1205" s="1" t="s">
        <v>17</v>
      </c>
      <c r="D1205" s="1" t="s">
        <v>21</v>
      </c>
      <c r="E1205" s="2">
        <v>44221.0</v>
      </c>
      <c r="F1205" s="3"/>
      <c r="G1205" s="5">
        <v>3500.0</v>
      </c>
      <c r="H1205" s="3" t="str">
        <f>IFNA(VLOOKUP(F1205,Promocodes!A:E,4,0),"")</f>
        <v/>
      </c>
      <c r="I1205" s="3"/>
      <c r="J1205" s="5">
        <f t="shared" si="2"/>
        <v>3500</v>
      </c>
      <c r="K1205" s="3" t="str">
        <f>IFNA(VLOOKUP(D1205,Price!$A$2:$C$18,3,0),"")</f>
        <v>услуга</v>
      </c>
      <c r="L1205" s="6">
        <f t="shared" si="3"/>
        <v>1</v>
      </c>
      <c r="M1205" s="6" t="str">
        <f>IFNA(VLOOKUP(F1205,Promocodes!A:B,2,0),"")</f>
        <v/>
      </c>
      <c r="N1205" s="3" t="str">
        <f>IFNA(VLOOKUP(M1205,Promocodes!G:H,2,0),"")</f>
        <v/>
      </c>
      <c r="O1205" s="3" t="str">
        <f>IFNA(VLOOKUP(D1205,Price!$E$2:$F$4,2,0),"")</f>
        <v/>
      </c>
      <c r="P1205" s="7" t="str">
        <f t="shared" si="4"/>
        <v>без промо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ht="15.75" customHeight="1">
      <c r="A1206" s="3">
        <v>675.0</v>
      </c>
      <c r="B1206" s="1" t="s">
        <v>16</v>
      </c>
      <c r="C1206" s="1" t="s">
        <v>17</v>
      </c>
      <c r="D1206" s="1" t="s">
        <v>24</v>
      </c>
      <c r="E1206" s="2">
        <v>44221.0</v>
      </c>
      <c r="F1206" s="3"/>
      <c r="G1206" s="5">
        <v>4500.0</v>
      </c>
      <c r="H1206" s="3" t="str">
        <f>IFNA(VLOOKUP(F1206,Promocodes!A:E,4,0),"")</f>
        <v/>
      </c>
      <c r="I1206" s="3"/>
      <c r="J1206" s="5">
        <f t="shared" si="2"/>
        <v>4500</v>
      </c>
      <c r="K1206" s="3" t="str">
        <f>IFNA(VLOOKUP(D1206,Price!$A$2:$C$18,3,0),"")</f>
        <v>услуга</v>
      </c>
      <c r="L1206" s="6">
        <f t="shared" si="3"/>
        <v>1</v>
      </c>
      <c r="M1206" s="6" t="str">
        <f>IFNA(VLOOKUP(F1206,Promocodes!A:B,2,0),"")</f>
        <v/>
      </c>
      <c r="N1206" s="3" t="str">
        <f>IFNA(VLOOKUP(M1206,Promocodes!G:H,2,0),"")</f>
        <v/>
      </c>
      <c r="O1206" s="3" t="str">
        <f>IFNA(VLOOKUP(D1206,Price!$E$2:$F$4,2,0),"")</f>
        <v/>
      </c>
      <c r="P1206" s="7" t="str">
        <f t="shared" si="4"/>
        <v>без промо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ht="15.75" customHeight="1">
      <c r="A1207" s="3">
        <v>676.0</v>
      </c>
      <c r="B1207" s="1" t="s">
        <v>16</v>
      </c>
      <c r="C1207" s="1" t="s">
        <v>17</v>
      </c>
      <c r="D1207" s="1" t="s">
        <v>24</v>
      </c>
      <c r="E1207" s="2">
        <v>44221.0</v>
      </c>
      <c r="F1207" s="3"/>
      <c r="G1207" s="5">
        <v>4500.0</v>
      </c>
      <c r="H1207" s="3" t="str">
        <f>IFNA(VLOOKUP(F1207,Promocodes!A:E,4,0),"")</f>
        <v/>
      </c>
      <c r="I1207" s="3"/>
      <c r="J1207" s="5">
        <f t="shared" si="2"/>
        <v>4500</v>
      </c>
      <c r="K1207" s="3" t="str">
        <f>IFNA(VLOOKUP(D1207,Price!$A$2:$C$18,3,0),"")</f>
        <v>услуга</v>
      </c>
      <c r="L1207" s="6">
        <f t="shared" si="3"/>
        <v>1</v>
      </c>
      <c r="M1207" s="6" t="str">
        <f>IFNA(VLOOKUP(F1207,Promocodes!A:B,2,0),"")</f>
        <v/>
      </c>
      <c r="N1207" s="3" t="str">
        <f>IFNA(VLOOKUP(M1207,Promocodes!G:H,2,0),"")</f>
        <v/>
      </c>
      <c r="O1207" s="3" t="str">
        <f>IFNA(VLOOKUP(D1207,Price!$E$2:$F$4,2,0),"")</f>
        <v/>
      </c>
      <c r="P1207" s="7" t="str">
        <f t="shared" si="4"/>
        <v>без промо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ht="15.75" customHeight="1">
      <c r="A1208" s="3">
        <v>677.0</v>
      </c>
      <c r="B1208" s="1" t="s">
        <v>16</v>
      </c>
      <c r="C1208" s="1" t="s">
        <v>22</v>
      </c>
      <c r="D1208" s="1" t="s">
        <v>23</v>
      </c>
      <c r="E1208" s="2">
        <v>44221.0</v>
      </c>
      <c r="F1208" s="3"/>
      <c r="G1208" s="5">
        <v>5500.0</v>
      </c>
      <c r="H1208" s="3" t="str">
        <f>IFNA(VLOOKUP(F1208,Promocodes!A:E,4,0),"")</f>
        <v/>
      </c>
      <c r="I1208" s="3"/>
      <c r="J1208" s="5">
        <f t="shared" si="2"/>
        <v>5500</v>
      </c>
      <c r="K1208" s="3" t="str">
        <f>IFNA(VLOOKUP(D1208,Price!$A$2:$C$18,3,0),"")</f>
        <v>услуга</v>
      </c>
      <c r="L1208" s="6">
        <f t="shared" si="3"/>
        <v>1</v>
      </c>
      <c r="M1208" s="6" t="str">
        <f>IFNA(VLOOKUP(F1208,Promocodes!A:B,2,0),"")</f>
        <v/>
      </c>
      <c r="N1208" s="3" t="str">
        <f>IFNA(VLOOKUP(M1208,Promocodes!G:H,2,0),"")</f>
        <v/>
      </c>
      <c r="O1208" s="3" t="str">
        <f>IFNA(VLOOKUP(D1208,Price!$E$2:$F$4,2,0),"")</f>
        <v/>
      </c>
      <c r="P1208" s="7" t="str">
        <f t="shared" si="4"/>
        <v>без промо</v>
      </c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ht="15.75" customHeight="1">
      <c r="A1209" s="3">
        <v>678.0</v>
      </c>
      <c r="B1209" s="1" t="s">
        <v>16</v>
      </c>
      <c r="C1209" s="1" t="s">
        <v>17</v>
      </c>
      <c r="D1209" s="1" t="s">
        <v>24</v>
      </c>
      <c r="E1209" s="2">
        <v>44221.0</v>
      </c>
      <c r="F1209" s="3"/>
      <c r="G1209" s="5">
        <v>4500.0</v>
      </c>
      <c r="H1209" s="3" t="str">
        <f>IFNA(VLOOKUP(F1209,Promocodes!A:E,4,0),"")</f>
        <v/>
      </c>
      <c r="I1209" s="3"/>
      <c r="J1209" s="5">
        <f t="shared" si="2"/>
        <v>4500</v>
      </c>
      <c r="K1209" s="3" t="str">
        <f>IFNA(VLOOKUP(D1209,Price!$A$2:$C$18,3,0),"")</f>
        <v>услуга</v>
      </c>
      <c r="L1209" s="6">
        <f t="shared" si="3"/>
        <v>1</v>
      </c>
      <c r="M1209" s="6" t="str">
        <f>IFNA(VLOOKUP(F1209,Promocodes!A:B,2,0),"")</f>
        <v/>
      </c>
      <c r="N1209" s="3" t="str">
        <f>IFNA(VLOOKUP(M1209,Promocodes!G:H,2,0),"")</f>
        <v/>
      </c>
      <c r="O1209" s="3" t="str">
        <f>IFNA(VLOOKUP(D1209,Price!$E$2:$F$4,2,0),"")</f>
        <v/>
      </c>
      <c r="P1209" s="7" t="str">
        <f t="shared" si="4"/>
        <v>без промо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ht="15.75" customHeight="1">
      <c r="A1210" s="3">
        <v>679.0</v>
      </c>
      <c r="B1210" s="1" t="s">
        <v>16</v>
      </c>
      <c r="C1210" s="1" t="s">
        <v>17</v>
      </c>
      <c r="D1210" s="1" t="s">
        <v>24</v>
      </c>
      <c r="E1210" s="2">
        <v>44221.0</v>
      </c>
      <c r="F1210" s="3"/>
      <c r="G1210" s="5">
        <v>4500.0</v>
      </c>
      <c r="H1210" s="3" t="str">
        <f>IFNA(VLOOKUP(F1210,Promocodes!A:E,4,0),"")</f>
        <v/>
      </c>
      <c r="I1210" s="3"/>
      <c r="J1210" s="5">
        <f t="shared" si="2"/>
        <v>4500</v>
      </c>
      <c r="K1210" s="3" t="str">
        <f>IFNA(VLOOKUP(D1210,Price!$A$2:$C$18,3,0),"")</f>
        <v>услуга</v>
      </c>
      <c r="L1210" s="6">
        <f t="shared" si="3"/>
        <v>1</v>
      </c>
      <c r="M1210" s="6" t="str">
        <f>IFNA(VLOOKUP(F1210,Promocodes!A:B,2,0),"")</f>
        <v/>
      </c>
      <c r="N1210" s="3" t="str">
        <f>IFNA(VLOOKUP(M1210,Promocodes!G:H,2,0),"")</f>
        <v/>
      </c>
      <c r="O1210" s="3" t="str">
        <f>IFNA(VLOOKUP(D1210,Price!$E$2:$F$4,2,0),"")</f>
        <v/>
      </c>
      <c r="P1210" s="7" t="str">
        <f t="shared" si="4"/>
        <v>без промо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ht="15.75" customHeight="1">
      <c r="A1211" s="3">
        <v>680.0</v>
      </c>
      <c r="B1211" s="1" t="s">
        <v>16</v>
      </c>
      <c r="C1211" s="1" t="s">
        <v>17</v>
      </c>
      <c r="D1211" s="1" t="s">
        <v>23</v>
      </c>
      <c r="E1211" s="2">
        <v>44221.0</v>
      </c>
      <c r="F1211" s="3"/>
      <c r="G1211" s="5">
        <v>5500.0</v>
      </c>
      <c r="H1211" s="3" t="str">
        <f>IFNA(VLOOKUP(F1211,Promocodes!A:E,4,0),"")</f>
        <v/>
      </c>
      <c r="I1211" s="3"/>
      <c r="J1211" s="5">
        <f t="shared" si="2"/>
        <v>5500</v>
      </c>
      <c r="K1211" s="3" t="str">
        <f>IFNA(VLOOKUP(D1211,Price!$A$2:$C$18,3,0),"")</f>
        <v>услуга</v>
      </c>
      <c r="L1211" s="6">
        <f t="shared" si="3"/>
        <v>1</v>
      </c>
      <c r="M1211" s="6" t="str">
        <f>IFNA(VLOOKUP(F1211,Promocodes!A:B,2,0),"")</f>
        <v/>
      </c>
      <c r="N1211" s="3" t="str">
        <f>IFNA(VLOOKUP(M1211,Promocodes!G:H,2,0),"")</f>
        <v/>
      </c>
      <c r="O1211" s="3" t="str">
        <f>IFNA(VLOOKUP(D1211,Price!$E$2:$F$4,2,0),"")</f>
        <v/>
      </c>
      <c r="P1211" s="7" t="str">
        <f t="shared" si="4"/>
        <v>без промо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ht="15.75" customHeight="1">
      <c r="A1212" s="3">
        <v>681.0</v>
      </c>
      <c r="B1212" s="1" t="s">
        <v>16</v>
      </c>
      <c r="C1212" s="1" t="s">
        <v>17</v>
      </c>
      <c r="D1212" s="1" t="s">
        <v>23</v>
      </c>
      <c r="E1212" s="2">
        <v>44221.0</v>
      </c>
      <c r="F1212" s="3"/>
      <c r="G1212" s="5">
        <v>5500.0</v>
      </c>
      <c r="H1212" s="3" t="str">
        <f>IFNA(VLOOKUP(F1212,Promocodes!A:E,4,0),"")</f>
        <v/>
      </c>
      <c r="I1212" s="3"/>
      <c r="J1212" s="5">
        <f t="shared" si="2"/>
        <v>5500</v>
      </c>
      <c r="K1212" s="3" t="str">
        <f>IFNA(VLOOKUP(D1212,Price!$A$2:$C$18,3,0),"")</f>
        <v>услуга</v>
      </c>
      <c r="L1212" s="6">
        <f t="shared" si="3"/>
        <v>1</v>
      </c>
      <c r="M1212" s="6" t="str">
        <f>IFNA(VLOOKUP(F1212,Promocodes!A:B,2,0),"")</f>
        <v/>
      </c>
      <c r="N1212" s="3" t="str">
        <f>IFNA(VLOOKUP(M1212,Promocodes!G:H,2,0),"")</f>
        <v/>
      </c>
      <c r="O1212" s="3" t="str">
        <f>IFNA(VLOOKUP(D1212,Price!$E$2:$F$4,2,0),"")</f>
        <v/>
      </c>
      <c r="P1212" s="7" t="str">
        <f t="shared" si="4"/>
        <v>без промо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ht="15.75" customHeight="1">
      <c r="A1213" s="3">
        <v>682.0</v>
      </c>
      <c r="B1213" s="1" t="s">
        <v>16</v>
      </c>
      <c r="C1213" s="1" t="s">
        <v>17</v>
      </c>
      <c r="D1213" s="1" t="s">
        <v>21</v>
      </c>
      <c r="E1213" s="2">
        <v>44221.0</v>
      </c>
      <c r="F1213" s="3"/>
      <c r="G1213" s="5">
        <v>3500.0</v>
      </c>
      <c r="H1213" s="3" t="str">
        <f>IFNA(VLOOKUP(F1213,Promocodes!A:E,4,0),"")</f>
        <v/>
      </c>
      <c r="I1213" s="3"/>
      <c r="J1213" s="5">
        <f t="shared" si="2"/>
        <v>3500</v>
      </c>
      <c r="K1213" s="3" t="str">
        <f>IFNA(VLOOKUP(D1213,Price!$A$2:$C$18,3,0),"")</f>
        <v>услуга</v>
      </c>
      <c r="L1213" s="6">
        <f t="shared" si="3"/>
        <v>1</v>
      </c>
      <c r="M1213" s="6" t="str">
        <f>IFNA(VLOOKUP(F1213,Promocodes!A:B,2,0),"")</f>
        <v/>
      </c>
      <c r="N1213" s="3" t="str">
        <f>IFNA(VLOOKUP(M1213,Promocodes!G:H,2,0),"")</f>
        <v/>
      </c>
      <c r="O1213" s="3" t="str">
        <f>IFNA(VLOOKUP(D1213,Price!$E$2:$F$4,2,0),"")</f>
        <v/>
      </c>
      <c r="P1213" s="7" t="str">
        <f t="shared" si="4"/>
        <v>без промо</v>
      </c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ht="15.75" customHeight="1">
      <c r="A1214" s="3">
        <v>683.0</v>
      </c>
      <c r="B1214" s="1" t="s">
        <v>16</v>
      </c>
      <c r="C1214" s="1" t="s">
        <v>17</v>
      </c>
      <c r="D1214" s="1" t="s">
        <v>21</v>
      </c>
      <c r="E1214" s="2">
        <v>44221.0</v>
      </c>
      <c r="F1214" s="3"/>
      <c r="G1214" s="5">
        <v>3500.0</v>
      </c>
      <c r="H1214" s="3" t="str">
        <f>IFNA(VLOOKUP(F1214,Promocodes!A:E,4,0),"")</f>
        <v/>
      </c>
      <c r="I1214" s="3"/>
      <c r="J1214" s="5">
        <f t="shared" si="2"/>
        <v>3500</v>
      </c>
      <c r="K1214" s="3" t="str">
        <f>IFNA(VLOOKUP(D1214,Price!$A$2:$C$18,3,0),"")</f>
        <v>услуга</v>
      </c>
      <c r="L1214" s="6">
        <f t="shared" si="3"/>
        <v>1</v>
      </c>
      <c r="M1214" s="6" t="str">
        <f>IFNA(VLOOKUP(F1214,Promocodes!A:B,2,0),"")</f>
        <v/>
      </c>
      <c r="N1214" s="3" t="str">
        <f>IFNA(VLOOKUP(M1214,Promocodes!G:H,2,0),"")</f>
        <v/>
      </c>
      <c r="O1214" s="3" t="str">
        <f>IFNA(VLOOKUP(D1214,Price!$E$2:$F$4,2,0),"")</f>
        <v/>
      </c>
      <c r="P1214" s="7" t="str">
        <f t="shared" si="4"/>
        <v>без промо</v>
      </c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ht="15.75" customHeight="1">
      <c r="A1215" s="3">
        <v>684.0</v>
      </c>
      <c r="B1215" s="1" t="s">
        <v>16</v>
      </c>
      <c r="C1215" s="1" t="s">
        <v>17</v>
      </c>
      <c r="D1215" s="1" t="s">
        <v>23</v>
      </c>
      <c r="E1215" s="2">
        <v>44221.0</v>
      </c>
      <c r="F1215" s="3"/>
      <c r="G1215" s="5">
        <v>5500.0</v>
      </c>
      <c r="H1215" s="3" t="str">
        <f>IFNA(VLOOKUP(F1215,Promocodes!A:E,4,0),"")</f>
        <v/>
      </c>
      <c r="I1215" s="3"/>
      <c r="J1215" s="5">
        <f t="shared" si="2"/>
        <v>5500</v>
      </c>
      <c r="K1215" s="3" t="str">
        <f>IFNA(VLOOKUP(D1215,Price!$A$2:$C$18,3,0),"")</f>
        <v>услуга</v>
      </c>
      <c r="L1215" s="6">
        <f t="shared" si="3"/>
        <v>1</v>
      </c>
      <c r="M1215" s="6" t="str">
        <f>IFNA(VLOOKUP(F1215,Promocodes!A:B,2,0),"")</f>
        <v/>
      </c>
      <c r="N1215" s="3" t="str">
        <f>IFNA(VLOOKUP(M1215,Promocodes!G:H,2,0),"")</f>
        <v/>
      </c>
      <c r="O1215" s="3" t="str">
        <f>IFNA(VLOOKUP(D1215,Price!$E$2:$F$4,2,0),"")</f>
        <v/>
      </c>
      <c r="P1215" s="7" t="str">
        <f t="shared" si="4"/>
        <v>без промо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ht="15.75" customHeight="1">
      <c r="A1216" s="3">
        <v>685.0</v>
      </c>
      <c r="B1216" s="1" t="s">
        <v>16</v>
      </c>
      <c r="C1216" s="1" t="s">
        <v>17</v>
      </c>
      <c r="D1216" s="1" t="s">
        <v>24</v>
      </c>
      <c r="E1216" s="2">
        <v>44221.0</v>
      </c>
      <c r="F1216" s="3"/>
      <c r="G1216" s="5">
        <v>4500.0</v>
      </c>
      <c r="H1216" s="3" t="str">
        <f>IFNA(VLOOKUP(F1216,Promocodes!A:E,4,0),"")</f>
        <v/>
      </c>
      <c r="I1216" s="3"/>
      <c r="J1216" s="5">
        <f t="shared" si="2"/>
        <v>4500</v>
      </c>
      <c r="K1216" s="3" t="str">
        <f>IFNA(VLOOKUP(D1216,Price!$A$2:$C$18,3,0),"")</f>
        <v>услуга</v>
      </c>
      <c r="L1216" s="6">
        <f t="shared" si="3"/>
        <v>1</v>
      </c>
      <c r="M1216" s="6" t="str">
        <f>IFNA(VLOOKUP(F1216,Promocodes!A:B,2,0),"")</f>
        <v/>
      </c>
      <c r="N1216" s="3" t="str">
        <f>IFNA(VLOOKUP(M1216,Promocodes!G:H,2,0),"")</f>
        <v/>
      </c>
      <c r="O1216" s="3" t="str">
        <f>IFNA(VLOOKUP(D1216,Price!$E$2:$F$4,2,0),"")</f>
        <v/>
      </c>
      <c r="P1216" s="7" t="str">
        <f t="shared" si="4"/>
        <v>без промо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ht="15.75" customHeight="1">
      <c r="A1217" s="3">
        <v>686.0</v>
      </c>
      <c r="B1217" s="1" t="s">
        <v>139</v>
      </c>
      <c r="C1217" s="1" t="s">
        <v>17</v>
      </c>
      <c r="D1217" s="1" t="s">
        <v>141</v>
      </c>
      <c r="E1217" s="2">
        <v>44221.0</v>
      </c>
      <c r="F1217" s="3"/>
      <c r="G1217" s="5">
        <v>300.0</v>
      </c>
      <c r="H1217" s="3" t="str">
        <f>IFNA(VLOOKUP(F1217,Promocodes!A:E,4,0),"")</f>
        <v/>
      </c>
      <c r="I1217" s="3"/>
      <c r="J1217" s="5">
        <f t="shared" si="2"/>
        <v>300</v>
      </c>
      <c r="K1217" s="3" t="str">
        <f>IFNA(VLOOKUP(D1217,Price!$A$2:$C$18,3,0),"")</f>
        <v/>
      </c>
      <c r="L1217" s="6">
        <f t="shared" si="3"/>
        <v>1</v>
      </c>
      <c r="M1217" s="6" t="str">
        <f>IFNA(VLOOKUP(F1217,Promocodes!A:B,2,0),"")</f>
        <v/>
      </c>
      <c r="N1217" s="3" t="str">
        <f>IFNA(VLOOKUP(M1217,Promocodes!G:H,2,0),"")</f>
        <v/>
      </c>
      <c r="O1217" s="3" t="str">
        <f>IFNA(VLOOKUP(D1217,Price!$E$2:$F$4,2,0),"")</f>
        <v/>
      </c>
      <c r="P1217" s="7" t="str">
        <f t="shared" si="4"/>
        <v/>
      </c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ht="15.75" customHeight="1">
      <c r="A1218" s="3">
        <v>687.0</v>
      </c>
      <c r="B1218" s="1" t="s">
        <v>139</v>
      </c>
      <c r="C1218" s="1" t="s">
        <v>22</v>
      </c>
      <c r="D1218" s="1" t="s">
        <v>143</v>
      </c>
      <c r="E1218" s="2">
        <v>44221.0</v>
      </c>
      <c r="F1218" s="3"/>
      <c r="G1218" s="5">
        <v>500.0</v>
      </c>
      <c r="H1218" s="3" t="str">
        <f>IFNA(VLOOKUP(F1218,Promocodes!A:E,4,0),"")</f>
        <v/>
      </c>
      <c r="I1218" s="3"/>
      <c r="J1218" s="5">
        <f t="shared" si="2"/>
        <v>500</v>
      </c>
      <c r="K1218" s="3" t="str">
        <f>IFNA(VLOOKUP(D1218,Price!$A$2:$C$18,3,0),"")</f>
        <v/>
      </c>
      <c r="L1218" s="6">
        <f t="shared" si="3"/>
        <v>1</v>
      </c>
      <c r="M1218" s="6" t="str">
        <f>IFNA(VLOOKUP(F1218,Promocodes!A:B,2,0),"")</f>
        <v/>
      </c>
      <c r="N1218" s="3" t="str">
        <f>IFNA(VLOOKUP(M1218,Promocodes!G:H,2,0),"")</f>
        <v/>
      </c>
      <c r="O1218" s="3" t="str">
        <f>IFNA(VLOOKUP(D1218,Price!$E$2:$F$4,2,0),"")</f>
        <v/>
      </c>
      <c r="P1218" s="7" t="str">
        <f t="shared" si="4"/>
        <v/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ht="15.75" customHeight="1">
      <c r="A1219" s="3">
        <v>688.0</v>
      </c>
      <c r="B1219" s="1" t="s">
        <v>16</v>
      </c>
      <c r="C1219" s="1" t="s">
        <v>17</v>
      </c>
      <c r="D1219" s="1" t="s">
        <v>24</v>
      </c>
      <c r="E1219" s="2">
        <v>44221.0</v>
      </c>
      <c r="F1219" s="3"/>
      <c r="G1219" s="5">
        <v>4500.0</v>
      </c>
      <c r="H1219" s="3" t="str">
        <f>IFNA(VLOOKUP(F1219,Promocodes!A:E,4,0),"")</f>
        <v/>
      </c>
      <c r="I1219" s="3"/>
      <c r="J1219" s="5">
        <f t="shared" si="2"/>
        <v>4500</v>
      </c>
      <c r="K1219" s="3" t="str">
        <f>IFNA(VLOOKUP(D1219,Price!$A$2:$C$18,3,0),"")</f>
        <v>услуга</v>
      </c>
      <c r="L1219" s="6">
        <f t="shared" si="3"/>
        <v>1</v>
      </c>
      <c r="M1219" s="6" t="str">
        <f>IFNA(VLOOKUP(F1219,Promocodes!A:B,2,0),"")</f>
        <v/>
      </c>
      <c r="N1219" s="3" t="str">
        <f>IFNA(VLOOKUP(M1219,Promocodes!G:H,2,0),"")</f>
        <v/>
      </c>
      <c r="O1219" s="3" t="str">
        <f>IFNA(VLOOKUP(D1219,Price!$E$2:$F$4,2,0),"")</f>
        <v/>
      </c>
      <c r="P1219" s="7" t="str">
        <f t="shared" si="4"/>
        <v>без промо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ht="15.75" customHeight="1">
      <c r="A1220" s="3">
        <v>689.0</v>
      </c>
      <c r="B1220" s="1" t="s">
        <v>16</v>
      </c>
      <c r="C1220" s="1" t="s">
        <v>22</v>
      </c>
      <c r="D1220" s="1" t="s">
        <v>23</v>
      </c>
      <c r="E1220" s="2">
        <v>44221.0</v>
      </c>
      <c r="F1220" s="3"/>
      <c r="G1220" s="5">
        <v>5500.0</v>
      </c>
      <c r="H1220" s="3" t="str">
        <f>IFNA(VLOOKUP(F1220,Promocodes!A:E,4,0),"")</f>
        <v/>
      </c>
      <c r="I1220" s="3"/>
      <c r="J1220" s="5">
        <f t="shared" si="2"/>
        <v>5500</v>
      </c>
      <c r="K1220" s="3" t="str">
        <f>IFNA(VLOOKUP(D1220,Price!$A$2:$C$18,3,0),"")</f>
        <v>услуга</v>
      </c>
      <c r="L1220" s="6">
        <f t="shared" si="3"/>
        <v>1</v>
      </c>
      <c r="M1220" s="6" t="str">
        <f>IFNA(VLOOKUP(F1220,Promocodes!A:B,2,0),"")</f>
        <v/>
      </c>
      <c r="N1220" s="3" t="str">
        <f>IFNA(VLOOKUP(M1220,Promocodes!G:H,2,0),"")</f>
        <v/>
      </c>
      <c r="O1220" s="3" t="str">
        <f>IFNA(VLOOKUP(D1220,Price!$E$2:$F$4,2,0),"")</f>
        <v/>
      </c>
      <c r="P1220" s="7" t="str">
        <f t="shared" si="4"/>
        <v>без промо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ht="15.75" customHeight="1">
      <c r="A1221" s="3">
        <v>691.0</v>
      </c>
      <c r="B1221" s="1" t="s">
        <v>16</v>
      </c>
      <c r="C1221" s="1" t="s">
        <v>17</v>
      </c>
      <c r="D1221" s="1" t="s">
        <v>18</v>
      </c>
      <c r="E1221" s="2">
        <v>44221.0</v>
      </c>
      <c r="F1221" s="3"/>
      <c r="G1221" s="5">
        <v>1000.0</v>
      </c>
      <c r="H1221" s="3" t="str">
        <f>IFNA(VLOOKUP(F1221,Promocodes!A:E,4,0),"")</f>
        <v/>
      </c>
      <c r="I1221" s="3"/>
      <c r="J1221" s="5">
        <f t="shared" si="2"/>
        <v>1000</v>
      </c>
      <c r="K1221" s="3" t="str">
        <f>IFNA(VLOOKUP(D1221,Price!$A$2:$C$18,3,0),"")</f>
        <v>товар</v>
      </c>
      <c r="L1221" s="6">
        <f t="shared" si="3"/>
        <v>1</v>
      </c>
      <c r="M1221" s="6" t="str">
        <f>IFNA(VLOOKUP(F1221,Promocodes!A:B,2,0),"")</f>
        <v/>
      </c>
      <c r="N1221" s="3" t="str">
        <f>IFNA(VLOOKUP(M1221,Promocodes!G:H,2,0),"")</f>
        <v/>
      </c>
      <c r="O1221" s="3">
        <f>IFNA(VLOOKUP(D1221,Price!$E$2:$F$4,2,0),"")</f>
        <v>500</v>
      </c>
      <c r="P1221" s="7" t="str">
        <f t="shared" si="4"/>
        <v>без промо</v>
      </c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ht="15.75" customHeight="1">
      <c r="A1222" s="3">
        <v>692.0</v>
      </c>
      <c r="B1222" s="1" t="s">
        <v>16</v>
      </c>
      <c r="C1222" s="1" t="s">
        <v>22</v>
      </c>
      <c r="D1222" s="1" t="s">
        <v>25</v>
      </c>
      <c r="E1222" s="2">
        <v>44221.0</v>
      </c>
      <c r="F1222" s="3"/>
      <c r="G1222" s="5">
        <v>300.0</v>
      </c>
      <c r="H1222" s="3" t="str">
        <f>IFNA(VLOOKUP(F1222,Promocodes!A:E,4,0),"")</f>
        <v/>
      </c>
      <c r="I1222" s="3"/>
      <c r="J1222" s="5">
        <f t="shared" si="2"/>
        <v>300</v>
      </c>
      <c r="K1222" s="3" t="str">
        <f>IFNA(VLOOKUP(D1222,Price!$A$2:$C$18,3,0),"")</f>
        <v>товар</v>
      </c>
      <c r="L1222" s="6">
        <f t="shared" si="3"/>
        <v>1</v>
      </c>
      <c r="M1222" s="6" t="str">
        <f>IFNA(VLOOKUP(F1222,Promocodes!A:B,2,0),"")</f>
        <v/>
      </c>
      <c r="N1222" s="3" t="str">
        <f>IFNA(VLOOKUP(M1222,Promocodes!G:H,2,0),"")</f>
        <v/>
      </c>
      <c r="O1222" s="3">
        <f>IFNA(VLOOKUP(D1222,Price!$E$2:$F$4,2,0),"")</f>
        <v>150</v>
      </c>
      <c r="P1222" s="7" t="str">
        <f t="shared" si="4"/>
        <v>без промо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ht="15.75" customHeight="1">
      <c r="A1223" s="3">
        <v>693.0</v>
      </c>
      <c r="B1223" s="1" t="s">
        <v>16</v>
      </c>
      <c r="C1223" s="1" t="s">
        <v>17</v>
      </c>
      <c r="D1223" s="1" t="s">
        <v>24</v>
      </c>
      <c r="E1223" s="2">
        <v>44221.0</v>
      </c>
      <c r="F1223" s="3"/>
      <c r="G1223" s="5">
        <v>4500.0</v>
      </c>
      <c r="H1223" s="3" t="str">
        <f>IFNA(VLOOKUP(F1223,Promocodes!A:E,4,0),"")</f>
        <v/>
      </c>
      <c r="I1223" s="3"/>
      <c r="J1223" s="5">
        <f t="shared" si="2"/>
        <v>4500</v>
      </c>
      <c r="K1223" s="3" t="str">
        <f>IFNA(VLOOKUP(D1223,Price!$A$2:$C$18,3,0),"")</f>
        <v>услуга</v>
      </c>
      <c r="L1223" s="6">
        <f t="shared" si="3"/>
        <v>1</v>
      </c>
      <c r="M1223" s="6" t="str">
        <f>IFNA(VLOOKUP(F1223,Promocodes!A:B,2,0),"")</f>
        <v/>
      </c>
      <c r="N1223" s="3" t="str">
        <f>IFNA(VLOOKUP(M1223,Promocodes!G:H,2,0),"")</f>
        <v/>
      </c>
      <c r="O1223" s="3" t="str">
        <f>IFNA(VLOOKUP(D1223,Price!$E$2:$F$4,2,0),"")</f>
        <v/>
      </c>
      <c r="P1223" s="7" t="str">
        <f t="shared" si="4"/>
        <v>без промо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ht="15.75" customHeight="1">
      <c r="A1224" s="3">
        <v>694.0</v>
      </c>
      <c r="B1224" s="1" t="s">
        <v>16</v>
      </c>
      <c r="C1224" s="1" t="s">
        <v>17</v>
      </c>
      <c r="D1224" s="1" t="s">
        <v>24</v>
      </c>
      <c r="E1224" s="2">
        <v>44221.0</v>
      </c>
      <c r="F1224" s="3"/>
      <c r="G1224" s="5">
        <v>4500.0</v>
      </c>
      <c r="H1224" s="3" t="str">
        <f>IFNA(VLOOKUP(F1224,Promocodes!A:E,4,0),"")</f>
        <v/>
      </c>
      <c r="I1224" s="3"/>
      <c r="J1224" s="5">
        <f t="shared" si="2"/>
        <v>4500</v>
      </c>
      <c r="K1224" s="3" t="str">
        <f>IFNA(VLOOKUP(D1224,Price!$A$2:$C$18,3,0),"")</f>
        <v>услуга</v>
      </c>
      <c r="L1224" s="6">
        <f t="shared" si="3"/>
        <v>1</v>
      </c>
      <c r="M1224" s="6" t="str">
        <f>IFNA(VLOOKUP(F1224,Promocodes!A:B,2,0),"")</f>
        <v/>
      </c>
      <c r="N1224" s="3" t="str">
        <f>IFNA(VLOOKUP(M1224,Promocodes!G:H,2,0),"")</f>
        <v/>
      </c>
      <c r="O1224" s="3" t="str">
        <f>IFNA(VLOOKUP(D1224,Price!$E$2:$F$4,2,0),"")</f>
        <v/>
      </c>
      <c r="P1224" s="7" t="str">
        <f t="shared" si="4"/>
        <v>без промо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ht="15.75" customHeight="1">
      <c r="A1225" s="3">
        <v>695.0</v>
      </c>
      <c r="B1225" s="1" t="s">
        <v>16</v>
      </c>
      <c r="C1225" s="1" t="s">
        <v>22</v>
      </c>
      <c r="D1225" s="1" t="s">
        <v>20</v>
      </c>
      <c r="E1225" s="2">
        <v>44221.0</v>
      </c>
      <c r="F1225" s="3"/>
      <c r="G1225" s="5">
        <v>500.0</v>
      </c>
      <c r="H1225" s="3" t="str">
        <f>IFNA(VLOOKUP(F1225,Promocodes!A:E,4,0),"")</f>
        <v/>
      </c>
      <c r="I1225" s="3"/>
      <c r="J1225" s="5">
        <f t="shared" si="2"/>
        <v>500</v>
      </c>
      <c r="K1225" s="3" t="str">
        <f>IFNA(VLOOKUP(D1225,Price!$A$2:$C$18,3,0),"")</f>
        <v>товар</v>
      </c>
      <c r="L1225" s="6">
        <f t="shared" si="3"/>
        <v>1</v>
      </c>
      <c r="M1225" s="6" t="str">
        <f>IFNA(VLOOKUP(F1225,Promocodes!A:B,2,0),"")</f>
        <v/>
      </c>
      <c r="N1225" s="3" t="str">
        <f>IFNA(VLOOKUP(M1225,Promocodes!G:H,2,0),"")</f>
        <v/>
      </c>
      <c r="O1225" s="3">
        <f>IFNA(VLOOKUP(D1225,Price!$E$2:$F$4,2,0),"")</f>
        <v>250</v>
      </c>
      <c r="P1225" s="7" t="str">
        <f t="shared" si="4"/>
        <v>без промо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ht="15.75" customHeight="1">
      <c r="A1226" s="3">
        <v>696.0</v>
      </c>
      <c r="B1226" s="1" t="s">
        <v>16</v>
      </c>
      <c r="C1226" s="1" t="s">
        <v>17</v>
      </c>
      <c r="D1226" s="1" t="s">
        <v>21</v>
      </c>
      <c r="E1226" s="2">
        <v>44221.0</v>
      </c>
      <c r="F1226" s="3"/>
      <c r="G1226" s="5">
        <v>3500.0</v>
      </c>
      <c r="H1226" s="3" t="str">
        <f>IFNA(VLOOKUP(F1226,Promocodes!A:E,4,0),"")</f>
        <v/>
      </c>
      <c r="I1226" s="3"/>
      <c r="J1226" s="5">
        <f t="shared" si="2"/>
        <v>3500</v>
      </c>
      <c r="K1226" s="3" t="str">
        <f>IFNA(VLOOKUP(D1226,Price!$A$2:$C$18,3,0),"")</f>
        <v>услуга</v>
      </c>
      <c r="L1226" s="6">
        <f t="shared" si="3"/>
        <v>1</v>
      </c>
      <c r="M1226" s="6" t="str">
        <f>IFNA(VLOOKUP(F1226,Promocodes!A:B,2,0),"")</f>
        <v/>
      </c>
      <c r="N1226" s="3" t="str">
        <f>IFNA(VLOOKUP(M1226,Promocodes!G:H,2,0),"")</f>
        <v/>
      </c>
      <c r="O1226" s="3" t="str">
        <f>IFNA(VLOOKUP(D1226,Price!$E$2:$F$4,2,0),"")</f>
        <v/>
      </c>
      <c r="P1226" s="7" t="str">
        <f t="shared" si="4"/>
        <v>без промо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ht="15.75" customHeight="1">
      <c r="A1227" s="3">
        <v>697.0</v>
      </c>
      <c r="B1227" s="1" t="s">
        <v>16</v>
      </c>
      <c r="C1227" s="1" t="s">
        <v>17</v>
      </c>
      <c r="D1227" s="1" t="s">
        <v>18</v>
      </c>
      <c r="E1227" s="2">
        <v>44221.0</v>
      </c>
      <c r="F1227" s="3"/>
      <c r="G1227" s="5">
        <v>1000.0</v>
      </c>
      <c r="H1227" s="3" t="str">
        <f>IFNA(VLOOKUP(F1227,Promocodes!A:E,4,0),"")</f>
        <v/>
      </c>
      <c r="I1227" s="3"/>
      <c r="J1227" s="5">
        <f t="shared" si="2"/>
        <v>1000</v>
      </c>
      <c r="K1227" s="3" t="str">
        <f>IFNA(VLOOKUP(D1227,Price!$A$2:$C$18,3,0),"")</f>
        <v>товар</v>
      </c>
      <c r="L1227" s="6">
        <f t="shared" si="3"/>
        <v>1</v>
      </c>
      <c r="M1227" s="6" t="str">
        <f>IFNA(VLOOKUP(F1227,Promocodes!A:B,2,0),"")</f>
        <v/>
      </c>
      <c r="N1227" s="3" t="str">
        <f>IFNA(VLOOKUP(M1227,Promocodes!G:H,2,0),"")</f>
        <v/>
      </c>
      <c r="O1227" s="3">
        <f>IFNA(VLOOKUP(D1227,Price!$E$2:$F$4,2,0),"")</f>
        <v>500</v>
      </c>
      <c r="P1227" s="7" t="str">
        <f t="shared" si="4"/>
        <v>без промо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ht="15.75" customHeight="1">
      <c r="A1228" s="3">
        <v>698.0</v>
      </c>
      <c r="B1228" s="1" t="s">
        <v>139</v>
      </c>
      <c r="C1228" s="1" t="s">
        <v>17</v>
      </c>
      <c r="D1228" s="1" t="s">
        <v>143</v>
      </c>
      <c r="E1228" s="2">
        <v>44221.0</v>
      </c>
      <c r="F1228" s="3"/>
      <c r="G1228" s="5">
        <v>500.0</v>
      </c>
      <c r="H1228" s="3" t="str">
        <f>IFNA(VLOOKUP(F1228,Promocodes!A:E,4,0),"")</f>
        <v/>
      </c>
      <c r="I1228" s="3"/>
      <c r="J1228" s="5">
        <f t="shared" si="2"/>
        <v>500</v>
      </c>
      <c r="K1228" s="3" t="str">
        <f>IFNA(VLOOKUP(D1228,Price!$A$2:$C$18,3,0),"")</f>
        <v/>
      </c>
      <c r="L1228" s="6">
        <f t="shared" si="3"/>
        <v>1</v>
      </c>
      <c r="M1228" s="6" t="str">
        <f>IFNA(VLOOKUP(F1228,Promocodes!A:B,2,0),"")</f>
        <v/>
      </c>
      <c r="N1228" s="3" t="str">
        <f>IFNA(VLOOKUP(M1228,Promocodes!G:H,2,0),"")</f>
        <v/>
      </c>
      <c r="O1228" s="3" t="str">
        <f>IFNA(VLOOKUP(D1228,Price!$E$2:$F$4,2,0),"")</f>
        <v/>
      </c>
      <c r="P1228" s="7" t="str">
        <f t="shared" si="4"/>
        <v/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ht="15.75" customHeight="1">
      <c r="A1229" s="3">
        <v>699.0</v>
      </c>
      <c r="B1229" s="1" t="s">
        <v>16</v>
      </c>
      <c r="C1229" s="1" t="s">
        <v>17</v>
      </c>
      <c r="D1229" s="1" t="s">
        <v>24</v>
      </c>
      <c r="E1229" s="2">
        <v>44221.0</v>
      </c>
      <c r="F1229" s="3"/>
      <c r="G1229" s="5">
        <v>4500.0</v>
      </c>
      <c r="H1229" s="3" t="str">
        <f>IFNA(VLOOKUP(F1229,Promocodes!A:E,4,0),"")</f>
        <v/>
      </c>
      <c r="I1229" s="3"/>
      <c r="J1229" s="5">
        <f t="shared" si="2"/>
        <v>4500</v>
      </c>
      <c r="K1229" s="3" t="str">
        <f>IFNA(VLOOKUP(D1229,Price!$A$2:$C$18,3,0),"")</f>
        <v>услуга</v>
      </c>
      <c r="L1229" s="6">
        <f t="shared" si="3"/>
        <v>1</v>
      </c>
      <c r="M1229" s="6" t="str">
        <f>IFNA(VLOOKUP(F1229,Promocodes!A:B,2,0),"")</f>
        <v/>
      </c>
      <c r="N1229" s="3" t="str">
        <f>IFNA(VLOOKUP(M1229,Promocodes!G:H,2,0),"")</f>
        <v/>
      </c>
      <c r="O1229" s="3" t="str">
        <f>IFNA(VLOOKUP(D1229,Price!$E$2:$F$4,2,0),"")</f>
        <v/>
      </c>
      <c r="P1229" s="7" t="str">
        <f t="shared" si="4"/>
        <v>без промо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ht="15.75" customHeight="1">
      <c r="A1230" s="3">
        <v>700.0</v>
      </c>
      <c r="B1230" s="1" t="s">
        <v>16</v>
      </c>
      <c r="C1230" s="1" t="s">
        <v>22</v>
      </c>
      <c r="D1230" s="1" t="s">
        <v>24</v>
      </c>
      <c r="E1230" s="2">
        <v>44221.0</v>
      </c>
      <c r="F1230" s="3"/>
      <c r="G1230" s="5">
        <v>4500.0</v>
      </c>
      <c r="H1230" s="3" t="str">
        <f>IFNA(VLOOKUP(F1230,Promocodes!A:E,4,0),"")</f>
        <v/>
      </c>
      <c r="I1230" s="3"/>
      <c r="J1230" s="5">
        <f t="shared" si="2"/>
        <v>4500</v>
      </c>
      <c r="K1230" s="3" t="str">
        <f>IFNA(VLOOKUP(D1230,Price!$A$2:$C$18,3,0),"")</f>
        <v>услуга</v>
      </c>
      <c r="L1230" s="6">
        <f t="shared" si="3"/>
        <v>1</v>
      </c>
      <c r="M1230" s="6" t="str">
        <f>IFNA(VLOOKUP(F1230,Promocodes!A:B,2,0),"")</f>
        <v/>
      </c>
      <c r="N1230" s="3" t="str">
        <f>IFNA(VLOOKUP(M1230,Promocodes!G:H,2,0),"")</f>
        <v/>
      </c>
      <c r="O1230" s="3" t="str">
        <f>IFNA(VLOOKUP(D1230,Price!$E$2:$F$4,2,0),"")</f>
        <v/>
      </c>
      <c r="P1230" s="7" t="str">
        <f t="shared" si="4"/>
        <v>без промо</v>
      </c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ht="15.75" customHeight="1">
      <c r="A1231" s="3">
        <v>701.0</v>
      </c>
      <c r="B1231" s="1" t="s">
        <v>16</v>
      </c>
      <c r="C1231" s="1" t="s">
        <v>22</v>
      </c>
      <c r="D1231" s="1" t="s">
        <v>24</v>
      </c>
      <c r="E1231" s="2">
        <v>44222.0</v>
      </c>
      <c r="F1231" s="3"/>
      <c r="G1231" s="5">
        <v>4500.0</v>
      </c>
      <c r="H1231" s="3" t="str">
        <f>IFNA(VLOOKUP(F1231,Promocodes!A:E,4,0),"")</f>
        <v/>
      </c>
      <c r="I1231" s="3"/>
      <c r="J1231" s="5">
        <f t="shared" si="2"/>
        <v>4500</v>
      </c>
      <c r="K1231" s="3" t="str">
        <f>IFNA(VLOOKUP(D1231,Price!$A$2:$C$18,3,0),"")</f>
        <v>услуга</v>
      </c>
      <c r="L1231" s="6">
        <f t="shared" si="3"/>
        <v>1</v>
      </c>
      <c r="M1231" s="6" t="str">
        <f>IFNA(VLOOKUP(F1231,Promocodes!A:B,2,0),"")</f>
        <v/>
      </c>
      <c r="N1231" s="3" t="str">
        <f>IFNA(VLOOKUP(M1231,Promocodes!G:H,2,0),"")</f>
        <v/>
      </c>
      <c r="O1231" s="3" t="str">
        <f>IFNA(VLOOKUP(D1231,Price!$E$2:$F$4,2,0),"")</f>
        <v/>
      </c>
      <c r="P1231" s="7" t="str">
        <f t="shared" si="4"/>
        <v>без промо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ht="15.75" customHeight="1">
      <c r="A1232" s="3">
        <v>702.0</v>
      </c>
      <c r="B1232" s="1" t="s">
        <v>16</v>
      </c>
      <c r="C1232" s="1" t="s">
        <v>17</v>
      </c>
      <c r="D1232" s="1" t="s">
        <v>20</v>
      </c>
      <c r="E1232" s="2">
        <v>44222.0</v>
      </c>
      <c r="F1232" s="3"/>
      <c r="G1232" s="5">
        <v>500.0</v>
      </c>
      <c r="H1232" s="3" t="str">
        <f>IFNA(VLOOKUP(F1232,Promocodes!A:E,4,0),"")</f>
        <v/>
      </c>
      <c r="I1232" s="3"/>
      <c r="J1232" s="5">
        <f t="shared" si="2"/>
        <v>500</v>
      </c>
      <c r="K1232" s="3" t="str">
        <f>IFNA(VLOOKUP(D1232,Price!$A$2:$C$18,3,0),"")</f>
        <v>товар</v>
      </c>
      <c r="L1232" s="6">
        <f t="shared" si="3"/>
        <v>1</v>
      </c>
      <c r="M1232" s="6" t="str">
        <f>IFNA(VLOOKUP(F1232,Promocodes!A:B,2,0),"")</f>
        <v/>
      </c>
      <c r="N1232" s="3" t="str">
        <f>IFNA(VLOOKUP(M1232,Promocodes!G:H,2,0),"")</f>
        <v/>
      </c>
      <c r="O1232" s="3">
        <f>IFNA(VLOOKUP(D1232,Price!$E$2:$F$4,2,0),"")</f>
        <v>250</v>
      </c>
      <c r="P1232" s="7" t="str">
        <f t="shared" si="4"/>
        <v>без промо</v>
      </c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ht="15.75" customHeight="1">
      <c r="A1233" s="3">
        <v>703.0</v>
      </c>
      <c r="B1233" s="1" t="s">
        <v>139</v>
      </c>
      <c r="C1233" s="1" t="s">
        <v>22</v>
      </c>
      <c r="D1233" s="1" t="s">
        <v>142</v>
      </c>
      <c r="E1233" s="2">
        <v>44222.0</v>
      </c>
      <c r="F1233" s="3"/>
      <c r="G1233" s="5">
        <v>1000.0</v>
      </c>
      <c r="H1233" s="3" t="str">
        <f>IFNA(VLOOKUP(F1233,Promocodes!A:E,4,0),"")</f>
        <v/>
      </c>
      <c r="I1233" s="3"/>
      <c r="J1233" s="5">
        <f t="shared" si="2"/>
        <v>1000</v>
      </c>
      <c r="K1233" s="3" t="str">
        <f>IFNA(VLOOKUP(D1233,Price!$A$2:$C$18,3,0),"")</f>
        <v/>
      </c>
      <c r="L1233" s="6">
        <f t="shared" si="3"/>
        <v>1</v>
      </c>
      <c r="M1233" s="6" t="str">
        <f>IFNA(VLOOKUP(F1233,Promocodes!A:B,2,0),"")</f>
        <v/>
      </c>
      <c r="N1233" s="3" t="str">
        <f>IFNA(VLOOKUP(M1233,Promocodes!G:H,2,0),"")</f>
        <v/>
      </c>
      <c r="O1233" s="3" t="str">
        <f>IFNA(VLOOKUP(D1233,Price!$E$2:$F$4,2,0),"")</f>
        <v/>
      </c>
      <c r="P1233" s="7" t="str">
        <f t="shared" si="4"/>
        <v/>
      </c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ht="15.75" customHeight="1">
      <c r="A1234" s="3">
        <v>704.0</v>
      </c>
      <c r="B1234" s="1" t="s">
        <v>16</v>
      </c>
      <c r="C1234" s="1" t="s">
        <v>17</v>
      </c>
      <c r="D1234" s="1" t="s">
        <v>23</v>
      </c>
      <c r="E1234" s="2">
        <v>44222.0</v>
      </c>
      <c r="F1234" s="3"/>
      <c r="G1234" s="5">
        <v>5500.0</v>
      </c>
      <c r="H1234" s="3" t="str">
        <f>IFNA(VLOOKUP(F1234,Promocodes!A:E,4,0),"")</f>
        <v/>
      </c>
      <c r="I1234" s="3"/>
      <c r="J1234" s="5">
        <f t="shared" si="2"/>
        <v>5500</v>
      </c>
      <c r="K1234" s="3" t="str">
        <f>IFNA(VLOOKUP(D1234,Price!$A$2:$C$18,3,0),"")</f>
        <v>услуга</v>
      </c>
      <c r="L1234" s="6">
        <f t="shared" si="3"/>
        <v>1</v>
      </c>
      <c r="M1234" s="6" t="str">
        <f>IFNA(VLOOKUP(F1234,Promocodes!A:B,2,0),"")</f>
        <v/>
      </c>
      <c r="N1234" s="3" t="str">
        <f>IFNA(VLOOKUP(M1234,Promocodes!G:H,2,0),"")</f>
        <v/>
      </c>
      <c r="O1234" s="3" t="str">
        <f>IFNA(VLOOKUP(D1234,Price!$E$2:$F$4,2,0),"")</f>
        <v/>
      </c>
      <c r="P1234" s="7" t="str">
        <f t="shared" si="4"/>
        <v>без промо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ht="15.75" customHeight="1">
      <c r="A1235" s="3">
        <v>705.0</v>
      </c>
      <c r="B1235" s="1" t="s">
        <v>16</v>
      </c>
      <c r="C1235" s="1" t="s">
        <v>17</v>
      </c>
      <c r="D1235" s="1" t="s">
        <v>23</v>
      </c>
      <c r="E1235" s="2">
        <v>44222.0</v>
      </c>
      <c r="F1235" s="3"/>
      <c r="G1235" s="5">
        <v>5500.0</v>
      </c>
      <c r="H1235" s="3" t="str">
        <f>IFNA(VLOOKUP(F1235,Promocodes!A:E,4,0),"")</f>
        <v/>
      </c>
      <c r="I1235" s="3"/>
      <c r="J1235" s="5">
        <f t="shared" si="2"/>
        <v>5500</v>
      </c>
      <c r="K1235" s="3" t="str">
        <f>IFNA(VLOOKUP(D1235,Price!$A$2:$C$18,3,0),"")</f>
        <v>услуга</v>
      </c>
      <c r="L1235" s="6">
        <f t="shared" si="3"/>
        <v>1</v>
      </c>
      <c r="M1235" s="6" t="str">
        <f>IFNA(VLOOKUP(F1235,Promocodes!A:B,2,0),"")</f>
        <v/>
      </c>
      <c r="N1235" s="3" t="str">
        <f>IFNA(VLOOKUP(M1235,Promocodes!G:H,2,0),"")</f>
        <v/>
      </c>
      <c r="O1235" s="3" t="str">
        <f>IFNA(VLOOKUP(D1235,Price!$E$2:$F$4,2,0),"")</f>
        <v/>
      </c>
      <c r="P1235" s="7" t="str">
        <f t="shared" si="4"/>
        <v>без промо</v>
      </c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ht="15.75" customHeight="1">
      <c r="A1236" s="3">
        <v>706.0</v>
      </c>
      <c r="B1236" s="1" t="s">
        <v>16</v>
      </c>
      <c r="C1236" s="1" t="s">
        <v>22</v>
      </c>
      <c r="D1236" s="1" t="s">
        <v>24</v>
      </c>
      <c r="E1236" s="2">
        <v>44222.0</v>
      </c>
      <c r="F1236" s="3"/>
      <c r="G1236" s="5">
        <v>4500.0</v>
      </c>
      <c r="H1236" s="3" t="str">
        <f>IFNA(VLOOKUP(F1236,Promocodes!A:E,4,0),"")</f>
        <v/>
      </c>
      <c r="I1236" s="3"/>
      <c r="J1236" s="5">
        <f t="shared" si="2"/>
        <v>4500</v>
      </c>
      <c r="K1236" s="3" t="str">
        <f>IFNA(VLOOKUP(D1236,Price!$A$2:$C$18,3,0),"")</f>
        <v>услуга</v>
      </c>
      <c r="L1236" s="6">
        <f t="shared" si="3"/>
        <v>1</v>
      </c>
      <c r="M1236" s="6" t="str">
        <f>IFNA(VLOOKUP(F1236,Promocodes!A:B,2,0),"")</f>
        <v/>
      </c>
      <c r="N1236" s="3" t="str">
        <f>IFNA(VLOOKUP(M1236,Promocodes!G:H,2,0),"")</f>
        <v/>
      </c>
      <c r="O1236" s="3" t="str">
        <f>IFNA(VLOOKUP(D1236,Price!$E$2:$F$4,2,0),"")</f>
        <v/>
      </c>
      <c r="P1236" s="7" t="str">
        <f t="shared" si="4"/>
        <v>без промо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ht="15.75" customHeight="1">
      <c r="A1237" s="3">
        <v>707.0</v>
      </c>
      <c r="B1237" s="1" t="s">
        <v>16</v>
      </c>
      <c r="C1237" s="1" t="s">
        <v>22</v>
      </c>
      <c r="D1237" s="1" t="s">
        <v>20</v>
      </c>
      <c r="E1237" s="2">
        <v>44222.0</v>
      </c>
      <c r="F1237" s="3"/>
      <c r="G1237" s="5">
        <v>500.0</v>
      </c>
      <c r="H1237" s="3" t="str">
        <f>IFNA(VLOOKUP(F1237,Promocodes!A:E,4,0),"")</f>
        <v/>
      </c>
      <c r="I1237" s="3"/>
      <c r="J1237" s="5">
        <f t="shared" si="2"/>
        <v>500</v>
      </c>
      <c r="K1237" s="3" t="str">
        <f>IFNA(VLOOKUP(D1237,Price!$A$2:$C$18,3,0),"")</f>
        <v>товар</v>
      </c>
      <c r="L1237" s="6">
        <f t="shared" si="3"/>
        <v>1</v>
      </c>
      <c r="M1237" s="6" t="str">
        <f>IFNA(VLOOKUP(F1237,Promocodes!A:B,2,0),"")</f>
        <v/>
      </c>
      <c r="N1237" s="3" t="str">
        <f>IFNA(VLOOKUP(M1237,Promocodes!G:H,2,0),"")</f>
        <v/>
      </c>
      <c r="O1237" s="3">
        <f>IFNA(VLOOKUP(D1237,Price!$E$2:$F$4,2,0),"")</f>
        <v>250</v>
      </c>
      <c r="P1237" s="7" t="str">
        <f t="shared" si="4"/>
        <v>без промо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ht="15.75" customHeight="1">
      <c r="A1238" s="3">
        <v>708.0</v>
      </c>
      <c r="B1238" s="1" t="s">
        <v>16</v>
      </c>
      <c r="C1238" s="1" t="s">
        <v>17</v>
      </c>
      <c r="D1238" s="1" t="s">
        <v>23</v>
      </c>
      <c r="E1238" s="2">
        <v>44222.0</v>
      </c>
      <c r="F1238" s="3"/>
      <c r="G1238" s="5">
        <v>5500.0</v>
      </c>
      <c r="H1238" s="3" t="str">
        <f>IFNA(VLOOKUP(F1238,Promocodes!A:E,4,0),"")</f>
        <v/>
      </c>
      <c r="I1238" s="3"/>
      <c r="J1238" s="5">
        <f t="shared" si="2"/>
        <v>5500</v>
      </c>
      <c r="K1238" s="3" t="str">
        <f>IFNA(VLOOKUP(D1238,Price!$A$2:$C$18,3,0),"")</f>
        <v>услуга</v>
      </c>
      <c r="L1238" s="6">
        <f t="shared" si="3"/>
        <v>1</v>
      </c>
      <c r="M1238" s="6" t="str">
        <f>IFNA(VLOOKUP(F1238,Promocodes!A:B,2,0),"")</f>
        <v/>
      </c>
      <c r="N1238" s="3" t="str">
        <f>IFNA(VLOOKUP(M1238,Promocodes!G:H,2,0),"")</f>
        <v/>
      </c>
      <c r="O1238" s="3" t="str">
        <f>IFNA(VLOOKUP(D1238,Price!$E$2:$F$4,2,0),"")</f>
        <v/>
      </c>
      <c r="P1238" s="7" t="str">
        <f t="shared" si="4"/>
        <v>без промо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ht="15.75" customHeight="1">
      <c r="A1239" s="3">
        <v>709.0</v>
      </c>
      <c r="B1239" s="1" t="s">
        <v>139</v>
      </c>
      <c r="C1239" s="1" t="s">
        <v>17</v>
      </c>
      <c r="D1239" s="1" t="s">
        <v>142</v>
      </c>
      <c r="E1239" s="2">
        <v>44222.0</v>
      </c>
      <c r="F1239" s="3"/>
      <c r="G1239" s="5">
        <v>1000.0</v>
      </c>
      <c r="H1239" s="3" t="str">
        <f>IFNA(VLOOKUP(F1239,Promocodes!A:E,4,0),"")</f>
        <v/>
      </c>
      <c r="I1239" s="3"/>
      <c r="J1239" s="5">
        <f t="shared" si="2"/>
        <v>1000</v>
      </c>
      <c r="K1239" s="3" t="str">
        <f>IFNA(VLOOKUP(D1239,Price!$A$2:$C$18,3,0),"")</f>
        <v/>
      </c>
      <c r="L1239" s="6">
        <f t="shared" si="3"/>
        <v>1</v>
      </c>
      <c r="M1239" s="6" t="str">
        <f>IFNA(VLOOKUP(F1239,Promocodes!A:B,2,0),"")</f>
        <v/>
      </c>
      <c r="N1239" s="3" t="str">
        <f>IFNA(VLOOKUP(M1239,Promocodes!G:H,2,0),"")</f>
        <v/>
      </c>
      <c r="O1239" s="3" t="str">
        <f>IFNA(VLOOKUP(D1239,Price!$E$2:$F$4,2,0),"")</f>
        <v/>
      </c>
      <c r="P1239" s="7" t="str">
        <f t="shared" si="4"/>
        <v/>
      </c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ht="15.75" customHeight="1">
      <c r="A1240" s="3">
        <v>710.0</v>
      </c>
      <c r="B1240" s="1" t="s">
        <v>16</v>
      </c>
      <c r="C1240" s="1" t="s">
        <v>22</v>
      </c>
      <c r="D1240" s="1" t="s">
        <v>23</v>
      </c>
      <c r="E1240" s="2">
        <v>44222.0</v>
      </c>
      <c r="F1240" s="3"/>
      <c r="G1240" s="5">
        <v>5500.0</v>
      </c>
      <c r="H1240" s="3" t="str">
        <f>IFNA(VLOOKUP(F1240,Promocodes!A:E,4,0),"")</f>
        <v/>
      </c>
      <c r="I1240" s="3"/>
      <c r="J1240" s="5">
        <f t="shared" si="2"/>
        <v>5500</v>
      </c>
      <c r="K1240" s="3" t="str">
        <f>IFNA(VLOOKUP(D1240,Price!$A$2:$C$18,3,0),"")</f>
        <v>услуга</v>
      </c>
      <c r="L1240" s="6">
        <f t="shared" si="3"/>
        <v>1</v>
      </c>
      <c r="M1240" s="6" t="str">
        <f>IFNA(VLOOKUP(F1240,Promocodes!A:B,2,0),"")</f>
        <v/>
      </c>
      <c r="N1240" s="3" t="str">
        <f>IFNA(VLOOKUP(M1240,Promocodes!G:H,2,0),"")</f>
        <v/>
      </c>
      <c r="O1240" s="3" t="str">
        <f>IFNA(VLOOKUP(D1240,Price!$E$2:$F$4,2,0),"")</f>
        <v/>
      </c>
      <c r="P1240" s="7" t="str">
        <f t="shared" si="4"/>
        <v>без промо</v>
      </c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ht="15.75" customHeight="1">
      <c r="A1241" s="3">
        <v>712.0</v>
      </c>
      <c r="B1241" s="1" t="s">
        <v>16</v>
      </c>
      <c r="C1241" s="1" t="s">
        <v>17</v>
      </c>
      <c r="D1241" s="1" t="s">
        <v>18</v>
      </c>
      <c r="E1241" s="2">
        <v>44222.0</v>
      </c>
      <c r="F1241" s="3"/>
      <c r="G1241" s="5">
        <v>1000.0</v>
      </c>
      <c r="H1241" s="3" t="str">
        <f>IFNA(VLOOKUP(F1241,Promocodes!A:E,4,0),"")</f>
        <v/>
      </c>
      <c r="I1241" s="3"/>
      <c r="J1241" s="5">
        <f t="shared" si="2"/>
        <v>1000</v>
      </c>
      <c r="K1241" s="3" t="str">
        <f>IFNA(VLOOKUP(D1241,Price!$A$2:$C$18,3,0),"")</f>
        <v>товар</v>
      </c>
      <c r="L1241" s="6">
        <f t="shared" si="3"/>
        <v>1</v>
      </c>
      <c r="M1241" s="6" t="str">
        <f>IFNA(VLOOKUP(F1241,Promocodes!A:B,2,0),"")</f>
        <v/>
      </c>
      <c r="N1241" s="3" t="str">
        <f>IFNA(VLOOKUP(M1241,Promocodes!G:H,2,0),"")</f>
        <v/>
      </c>
      <c r="O1241" s="3">
        <f>IFNA(VLOOKUP(D1241,Price!$E$2:$F$4,2,0),"")</f>
        <v>500</v>
      </c>
      <c r="P1241" s="7" t="str">
        <f t="shared" si="4"/>
        <v>без промо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ht="15.75" customHeight="1">
      <c r="A1242" s="3">
        <v>713.0</v>
      </c>
      <c r="B1242" s="1" t="s">
        <v>16</v>
      </c>
      <c r="C1242" s="1" t="s">
        <v>17</v>
      </c>
      <c r="D1242" s="1" t="s">
        <v>24</v>
      </c>
      <c r="E1242" s="2">
        <v>44222.0</v>
      </c>
      <c r="F1242" s="3"/>
      <c r="G1242" s="5">
        <v>4500.0</v>
      </c>
      <c r="H1242" s="3" t="str">
        <f>IFNA(VLOOKUP(F1242,Promocodes!A:E,4,0),"")</f>
        <v/>
      </c>
      <c r="I1242" s="3"/>
      <c r="J1242" s="5">
        <f t="shared" si="2"/>
        <v>4500</v>
      </c>
      <c r="K1242" s="3" t="str">
        <f>IFNA(VLOOKUP(D1242,Price!$A$2:$C$18,3,0),"")</f>
        <v>услуга</v>
      </c>
      <c r="L1242" s="6">
        <f t="shared" si="3"/>
        <v>1</v>
      </c>
      <c r="M1242" s="6" t="str">
        <f>IFNA(VLOOKUP(F1242,Promocodes!A:B,2,0),"")</f>
        <v/>
      </c>
      <c r="N1242" s="3" t="str">
        <f>IFNA(VLOOKUP(M1242,Promocodes!G:H,2,0),"")</f>
        <v/>
      </c>
      <c r="O1242" s="3" t="str">
        <f>IFNA(VLOOKUP(D1242,Price!$E$2:$F$4,2,0),"")</f>
        <v/>
      </c>
      <c r="P1242" s="7" t="str">
        <f t="shared" si="4"/>
        <v>без промо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ht="15.75" customHeight="1">
      <c r="A1243" s="3">
        <v>714.0</v>
      </c>
      <c r="B1243" s="1" t="s">
        <v>16</v>
      </c>
      <c r="C1243" s="1" t="s">
        <v>22</v>
      </c>
      <c r="D1243" s="1" t="s">
        <v>21</v>
      </c>
      <c r="E1243" s="2">
        <v>44222.0</v>
      </c>
      <c r="F1243" s="3"/>
      <c r="G1243" s="5">
        <v>3500.0</v>
      </c>
      <c r="H1243" s="3" t="str">
        <f>IFNA(VLOOKUP(F1243,Promocodes!A:E,4,0),"")</f>
        <v/>
      </c>
      <c r="I1243" s="3"/>
      <c r="J1243" s="5">
        <f t="shared" si="2"/>
        <v>3500</v>
      </c>
      <c r="K1243" s="3" t="str">
        <f>IFNA(VLOOKUP(D1243,Price!$A$2:$C$18,3,0),"")</f>
        <v>услуга</v>
      </c>
      <c r="L1243" s="6">
        <f t="shared" si="3"/>
        <v>1</v>
      </c>
      <c r="M1243" s="6" t="str">
        <f>IFNA(VLOOKUP(F1243,Promocodes!A:B,2,0),"")</f>
        <v/>
      </c>
      <c r="N1243" s="3" t="str">
        <f>IFNA(VLOOKUP(M1243,Promocodes!G:H,2,0),"")</f>
        <v/>
      </c>
      <c r="O1243" s="3" t="str">
        <f>IFNA(VLOOKUP(D1243,Price!$E$2:$F$4,2,0),"")</f>
        <v/>
      </c>
      <c r="P1243" s="7" t="str">
        <f t="shared" si="4"/>
        <v>без промо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ht="15.75" customHeight="1">
      <c r="A1244" s="3">
        <v>715.0</v>
      </c>
      <c r="B1244" s="1" t="s">
        <v>139</v>
      </c>
      <c r="C1244" s="1" t="s">
        <v>17</v>
      </c>
      <c r="D1244" s="1" t="s">
        <v>143</v>
      </c>
      <c r="E1244" s="2">
        <v>44222.0</v>
      </c>
      <c r="F1244" s="3"/>
      <c r="G1244" s="5">
        <v>500.0</v>
      </c>
      <c r="H1244" s="3" t="str">
        <f>IFNA(VLOOKUP(F1244,Promocodes!A:E,4,0),"")</f>
        <v/>
      </c>
      <c r="I1244" s="3"/>
      <c r="J1244" s="5">
        <f t="shared" si="2"/>
        <v>500</v>
      </c>
      <c r="K1244" s="3" t="str">
        <f>IFNA(VLOOKUP(D1244,Price!$A$2:$C$18,3,0),"")</f>
        <v/>
      </c>
      <c r="L1244" s="6">
        <f t="shared" si="3"/>
        <v>1</v>
      </c>
      <c r="M1244" s="6" t="str">
        <f>IFNA(VLOOKUP(F1244,Promocodes!A:B,2,0),"")</f>
        <v/>
      </c>
      <c r="N1244" s="3" t="str">
        <f>IFNA(VLOOKUP(M1244,Promocodes!G:H,2,0),"")</f>
        <v/>
      </c>
      <c r="O1244" s="3" t="str">
        <f>IFNA(VLOOKUP(D1244,Price!$E$2:$F$4,2,0),"")</f>
        <v/>
      </c>
      <c r="P1244" s="7" t="str">
        <f t="shared" si="4"/>
        <v/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ht="15.75" customHeight="1">
      <c r="A1245" s="3">
        <v>716.0</v>
      </c>
      <c r="B1245" s="1" t="s">
        <v>16</v>
      </c>
      <c r="C1245" s="1" t="s">
        <v>22</v>
      </c>
      <c r="D1245" s="1" t="s">
        <v>21</v>
      </c>
      <c r="E1245" s="2">
        <v>44222.0</v>
      </c>
      <c r="F1245" s="3"/>
      <c r="G1245" s="5">
        <v>3500.0</v>
      </c>
      <c r="H1245" s="3" t="str">
        <f>IFNA(VLOOKUP(F1245,Promocodes!A:E,4,0),"")</f>
        <v/>
      </c>
      <c r="I1245" s="3"/>
      <c r="J1245" s="5">
        <f t="shared" si="2"/>
        <v>3500</v>
      </c>
      <c r="K1245" s="3" t="str">
        <f>IFNA(VLOOKUP(D1245,Price!$A$2:$C$18,3,0),"")</f>
        <v>услуга</v>
      </c>
      <c r="L1245" s="6">
        <f t="shared" si="3"/>
        <v>1</v>
      </c>
      <c r="M1245" s="6" t="str">
        <f>IFNA(VLOOKUP(F1245,Promocodes!A:B,2,0),"")</f>
        <v/>
      </c>
      <c r="N1245" s="3" t="str">
        <f>IFNA(VLOOKUP(M1245,Promocodes!G:H,2,0),"")</f>
        <v/>
      </c>
      <c r="O1245" s="3" t="str">
        <f>IFNA(VLOOKUP(D1245,Price!$E$2:$F$4,2,0),"")</f>
        <v/>
      </c>
      <c r="P1245" s="7" t="str">
        <f t="shared" si="4"/>
        <v>без промо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ht="15.75" customHeight="1">
      <c r="A1246" s="3">
        <v>717.0</v>
      </c>
      <c r="B1246" s="1" t="s">
        <v>16</v>
      </c>
      <c r="C1246" s="1" t="s">
        <v>17</v>
      </c>
      <c r="D1246" s="1" t="s">
        <v>24</v>
      </c>
      <c r="E1246" s="2">
        <v>44222.0</v>
      </c>
      <c r="F1246" s="3"/>
      <c r="G1246" s="5">
        <v>4500.0</v>
      </c>
      <c r="H1246" s="3" t="str">
        <f>IFNA(VLOOKUP(F1246,Promocodes!A:E,4,0),"")</f>
        <v/>
      </c>
      <c r="I1246" s="3"/>
      <c r="J1246" s="5">
        <f t="shared" si="2"/>
        <v>4500</v>
      </c>
      <c r="K1246" s="3" t="str">
        <f>IFNA(VLOOKUP(D1246,Price!$A$2:$C$18,3,0),"")</f>
        <v>услуга</v>
      </c>
      <c r="L1246" s="6">
        <f t="shared" si="3"/>
        <v>1</v>
      </c>
      <c r="M1246" s="6" t="str">
        <f>IFNA(VLOOKUP(F1246,Promocodes!A:B,2,0),"")</f>
        <v/>
      </c>
      <c r="N1246" s="3" t="str">
        <f>IFNA(VLOOKUP(M1246,Promocodes!G:H,2,0),"")</f>
        <v/>
      </c>
      <c r="O1246" s="3" t="str">
        <f>IFNA(VLOOKUP(D1246,Price!$E$2:$F$4,2,0),"")</f>
        <v/>
      </c>
      <c r="P1246" s="7" t="str">
        <f t="shared" si="4"/>
        <v>без промо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ht="15.75" customHeight="1">
      <c r="A1247" s="3">
        <v>719.0</v>
      </c>
      <c r="B1247" s="1" t="s">
        <v>16</v>
      </c>
      <c r="C1247" s="1" t="s">
        <v>17</v>
      </c>
      <c r="D1247" s="1" t="s">
        <v>23</v>
      </c>
      <c r="E1247" s="2">
        <v>44222.0</v>
      </c>
      <c r="F1247" s="3"/>
      <c r="G1247" s="5">
        <v>5500.0</v>
      </c>
      <c r="H1247" s="3" t="str">
        <f>IFNA(VLOOKUP(F1247,Promocodes!A:E,4,0),"")</f>
        <v/>
      </c>
      <c r="I1247" s="3"/>
      <c r="J1247" s="5">
        <f t="shared" si="2"/>
        <v>5500</v>
      </c>
      <c r="K1247" s="3" t="str">
        <f>IFNA(VLOOKUP(D1247,Price!$A$2:$C$18,3,0),"")</f>
        <v>услуга</v>
      </c>
      <c r="L1247" s="6">
        <f t="shared" si="3"/>
        <v>1</v>
      </c>
      <c r="M1247" s="6" t="str">
        <f>IFNA(VLOOKUP(F1247,Promocodes!A:B,2,0),"")</f>
        <v/>
      </c>
      <c r="N1247" s="3" t="str">
        <f>IFNA(VLOOKUP(M1247,Promocodes!G:H,2,0),"")</f>
        <v/>
      </c>
      <c r="O1247" s="3" t="str">
        <f>IFNA(VLOOKUP(D1247,Price!$E$2:$F$4,2,0),"")</f>
        <v/>
      </c>
      <c r="P1247" s="7" t="str">
        <f t="shared" si="4"/>
        <v>без промо</v>
      </c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ht="15.75" customHeight="1">
      <c r="A1248" s="3">
        <v>720.0</v>
      </c>
      <c r="B1248" s="1" t="s">
        <v>16</v>
      </c>
      <c r="C1248" s="1" t="s">
        <v>17</v>
      </c>
      <c r="D1248" s="1" t="s">
        <v>25</v>
      </c>
      <c r="E1248" s="2">
        <v>44222.0</v>
      </c>
      <c r="F1248" s="3"/>
      <c r="G1248" s="5">
        <v>300.0</v>
      </c>
      <c r="H1248" s="3" t="str">
        <f>IFNA(VLOOKUP(F1248,Promocodes!A:E,4,0),"")</f>
        <v/>
      </c>
      <c r="I1248" s="3"/>
      <c r="J1248" s="5">
        <f t="shared" si="2"/>
        <v>300</v>
      </c>
      <c r="K1248" s="3" t="str">
        <f>IFNA(VLOOKUP(D1248,Price!$A$2:$C$18,3,0),"")</f>
        <v>товар</v>
      </c>
      <c r="L1248" s="6">
        <f t="shared" si="3"/>
        <v>1</v>
      </c>
      <c r="M1248" s="6" t="str">
        <f>IFNA(VLOOKUP(F1248,Promocodes!A:B,2,0),"")</f>
        <v/>
      </c>
      <c r="N1248" s="3" t="str">
        <f>IFNA(VLOOKUP(M1248,Promocodes!G:H,2,0),"")</f>
        <v/>
      </c>
      <c r="O1248" s="3">
        <f>IFNA(VLOOKUP(D1248,Price!$E$2:$F$4,2,0),"")</f>
        <v>150</v>
      </c>
      <c r="P1248" s="7" t="str">
        <f t="shared" si="4"/>
        <v>без промо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ht="15.75" customHeight="1">
      <c r="A1249" s="3">
        <v>722.0</v>
      </c>
      <c r="B1249" s="1" t="s">
        <v>16</v>
      </c>
      <c r="C1249" s="1" t="s">
        <v>22</v>
      </c>
      <c r="D1249" s="1" t="s">
        <v>21</v>
      </c>
      <c r="E1249" s="2">
        <v>44222.0</v>
      </c>
      <c r="F1249" s="3"/>
      <c r="G1249" s="5">
        <v>3500.0</v>
      </c>
      <c r="H1249" s="3" t="str">
        <f>IFNA(VLOOKUP(F1249,Promocodes!A:E,4,0),"")</f>
        <v/>
      </c>
      <c r="I1249" s="3"/>
      <c r="J1249" s="5">
        <f t="shared" si="2"/>
        <v>3500</v>
      </c>
      <c r="K1249" s="3" t="str">
        <f>IFNA(VLOOKUP(D1249,Price!$A$2:$C$18,3,0),"")</f>
        <v>услуга</v>
      </c>
      <c r="L1249" s="6">
        <f t="shared" si="3"/>
        <v>1</v>
      </c>
      <c r="M1249" s="6" t="str">
        <f>IFNA(VLOOKUP(F1249,Promocodes!A:B,2,0),"")</f>
        <v/>
      </c>
      <c r="N1249" s="3" t="str">
        <f>IFNA(VLOOKUP(M1249,Promocodes!G:H,2,0),"")</f>
        <v/>
      </c>
      <c r="O1249" s="3" t="str">
        <f>IFNA(VLOOKUP(D1249,Price!$E$2:$F$4,2,0),"")</f>
        <v/>
      </c>
      <c r="P1249" s="7" t="str">
        <f t="shared" si="4"/>
        <v>без промо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ht="15.75" customHeight="1">
      <c r="A1250" s="3">
        <v>725.0</v>
      </c>
      <c r="B1250" s="1" t="s">
        <v>16</v>
      </c>
      <c r="C1250" s="1" t="s">
        <v>17</v>
      </c>
      <c r="D1250" s="1" t="s">
        <v>21</v>
      </c>
      <c r="E1250" s="2">
        <v>44222.0</v>
      </c>
      <c r="F1250" s="3"/>
      <c r="G1250" s="5">
        <v>3500.0</v>
      </c>
      <c r="H1250" s="3" t="str">
        <f>IFNA(VLOOKUP(F1250,Promocodes!A:E,4,0),"")</f>
        <v/>
      </c>
      <c r="I1250" s="3"/>
      <c r="J1250" s="5">
        <f t="shared" si="2"/>
        <v>3500</v>
      </c>
      <c r="K1250" s="3" t="str">
        <f>IFNA(VLOOKUP(D1250,Price!$A$2:$C$18,3,0),"")</f>
        <v>услуга</v>
      </c>
      <c r="L1250" s="6">
        <f t="shared" si="3"/>
        <v>1</v>
      </c>
      <c r="M1250" s="6" t="str">
        <f>IFNA(VLOOKUP(F1250,Promocodes!A:B,2,0),"")</f>
        <v/>
      </c>
      <c r="N1250" s="3" t="str">
        <f>IFNA(VLOOKUP(M1250,Promocodes!G:H,2,0),"")</f>
        <v/>
      </c>
      <c r="O1250" s="3" t="str">
        <f>IFNA(VLOOKUP(D1250,Price!$E$2:$F$4,2,0),"")</f>
        <v/>
      </c>
      <c r="P1250" s="7" t="str">
        <f t="shared" si="4"/>
        <v>без промо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ht="15.75" customHeight="1">
      <c r="A1251" s="3">
        <v>727.0</v>
      </c>
      <c r="B1251" s="1" t="s">
        <v>139</v>
      </c>
      <c r="C1251" s="1" t="s">
        <v>17</v>
      </c>
      <c r="D1251" s="1" t="s">
        <v>141</v>
      </c>
      <c r="E1251" s="2">
        <v>44222.0</v>
      </c>
      <c r="F1251" s="3"/>
      <c r="G1251" s="5">
        <v>300.0</v>
      </c>
      <c r="H1251" s="3" t="str">
        <f>IFNA(VLOOKUP(F1251,Promocodes!A:E,4,0),"")</f>
        <v/>
      </c>
      <c r="I1251" s="3"/>
      <c r="J1251" s="5">
        <f t="shared" si="2"/>
        <v>300</v>
      </c>
      <c r="K1251" s="3" t="str">
        <f>IFNA(VLOOKUP(D1251,Price!$A$2:$C$18,3,0),"")</f>
        <v/>
      </c>
      <c r="L1251" s="6">
        <f t="shared" si="3"/>
        <v>1</v>
      </c>
      <c r="M1251" s="6" t="str">
        <f>IFNA(VLOOKUP(F1251,Promocodes!A:B,2,0),"")</f>
        <v/>
      </c>
      <c r="N1251" s="3" t="str">
        <f>IFNA(VLOOKUP(M1251,Promocodes!G:H,2,0),"")</f>
        <v/>
      </c>
      <c r="O1251" s="3" t="str">
        <f>IFNA(VLOOKUP(D1251,Price!$E$2:$F$4,2,0),"")</f>
        <v/>
      </c>
      <c r="P1251" s="7" t="str">
        <f t="shared" si="4"/>
        <v/>
      </c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ht="15.75" customHeight="1">
      <c r="A1252" s="3">
        <v>728.0</v>
      </c>
      <c r="B1252" s="1" t="s">
        <v>16</v>
      </c>
      <c r="C1252" s="1" t="s">
        <v>17</v>
      </c>
      <c r="D1252" s="1" t="s">
        <v>21</v>
      </c>
      <c r="E1252" s="2">
        <v>44222.0</v>
      </c>
      <c r="F1252" s="3"/>
      <c r="G1252" s="5">
        <v>3500.0</v>
      </c>
      <c r="H1252" s="3" t="str">
        <f>IFNA(VLOOKUP(F1252,Promocodes!A:E,4,0),"")</f>
        <v/>
      </c>
      <c r="I1252" s="3"/>
      <c r="J1252" s="5">
        <f t="shared" si="2"/>
        <v>3500</v>
      </c>
      <c r="K1252" s="3" t="str">
        <f>IFNA(VLOOKUP(D1252,Price!$A$2:$C$18,3,0),"")</f>
        <v>услуга</v>
      </c>
      <c r="L1252" s="6">
        <f t="shared" si="3"/>
        <v>1</v>
      </c>
      <c r="M1252" s="6" t="str">
        <f>IFNA(VLOOKUP(F1252,Promocodes!A:B,2,0),"")</f>
        <v/>
      </c>
      <c r="N1252" s="3" t="str">
        <f>IFNA(VLOOKUP(M1252,Promocodes!G:H,2,0),"")</f>
        <v/>
      </c>
      <c r="O1252" s="3" t="str">
        <f>IFNA(VLOOKUP(D1252,Price!$E$2:$F$4,2,0),"")</f>
        <v/>
      </c>
      <c r="P1252" s="7" t="str">
        <f t="shared" si="4"/>
        <v>без промо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ht="15.75" customHeight="1">
      <c r="A1253" s="3">
        <v>729.0</v>
      </c>
      <c r="B1253" s="1" t="s">
        <v>16</v>
      </c>
      <c r="C1253" s="1" t="s">
        <v>17</v>
      </c>
      <c r="D1253" s="1" t="s">
        <v>25</v>
      </c>
      <c r="E1253" s="2">
        <v>44223.0</v>
      </c>
      <c r="F1253" s="3"/>
      <c r="G1253" s="5">
        <v>300.0</v>
      </c>
      <c r="H1253" s="3" t="str">
        <f>IFNA(VLOOKUP(F1253,Promocodes!A:E,4,0),"")</f>
        <v/>
      </c>
      <c r="I1253" s="3"/>
      <c r="J1253" s="5">
        <f t="shared" si="2"/>
        <v>300</v>
      </c>
      <c r="K1253" s="3" t="str">
        <f>IFNA(VLOOKUP(D1253,Price!$A$2:$C$18,3,0),"")</f>
        <v>товар</v>
      </c>
      <c r="L1253" s="6">
        <f t="shared" si="3"/>
        <v>1</v>
      </c>
      <c r="M1253" s="6" t="str">
        <f>IFNA(VLOOKUP(F1253,Promocodes!A:B,2,0),"")</f>
        <v/>
      </c>
      <c r="N1253" s="3" t="str">
        <f>IFNA(VLOOKUP(M1253,Promocodes!G:H,2,0),"")</f>
        <v/>
      </c>
      <c r="O1253" s="3">
        <f>IFNA(VLOOKUP(D1253,Price!$E$2:$F$4,2,0),"")</f>
        <v>150</v>
      </c>
      <c r="P1253" s="7" t="str">
        <f t="shared" si="4"/>
        <v>без промо</v>
      </c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ht="15.75" customHeight="1">
      <c r="A1254" s="3">
        <v>730.0</v>
      </c>
      <c r="B1254" s="1" t="s">
        <v>16</v>
      </c>
      <c r="C1254" s="1" t="s">
        <v>17</v>
      </c>
      <c r="D1254" s="1" t="s">
        <v>21</v>
      </c>
      <c r="E1254" s="2">
        <v>44223.0</v>
      </c>
      <c r="F1254" s="3"/>
      <c r="G1254" s="5">
        <v>3500.0</v>
      </c>
      <c r="H1254" s="3" t="str">
        <f>IFNA(VLOOKUP(F1254,Promocodes!A:E,4,0),"")</f>
        <v/>
      </c>
      <c r="I1254" s="3"/>
      <c r="J1254" s="5">
        <f t="shared" si="2"/>
        <v>3500</v>
      </c>
      <c r="K1254" s="3" t="str">
        <f>IFNA(VLOOKUP(D1254,Price!$A$2:$C$18,3,0),"")</f>
        <v>услуга</v>
      </c>
      <c r="L1254" s="6">
        <f t="shared" si="3"/>
        <v>1</v>
      </c>
      <c r="M1254" s="6" t="str">
        <f>IFNA(VLOOKUP(F1254,Promocodes!A:B,2,0),"")</f>
        <v/>
      </c>
      <c r="N1254" s="3" t="str">
        <f>IFNA(VLOOKUP(M1254,Promocodes!G:H,2,0),"")</f>
        <v/>
      </c>
      <c r="O1254" s="3" t="str">
        <f>IFNA(VLOOKUP(D1254,Price!$E$2:$F$4,2,0),"")</f>
        <v/>
      </c>
      <c r="P1254" s="7" t="str">
        <f t="shared" si="4"/>
        <v>без промо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ht="15.75" customHeight="1">
      <c r="A1255" s="3">
        <v>732.0</v>
      </c>
      <c r="B1255" s="1" t="s">
        <v>16</v>
      </c>
      <c r="C1255" s="1" t="s">
        <v>17</v>
      </c>
      <c r="D1255" s="1" t="s">
        <v>24</v>
      </c>
      <c r="E1255" s="2">
        <v>44223.0</v>
      </c>
      <c r="F1255" s="3"/>
      <c r="G1255" s="5">
        <v>4500.0</v>
      </c>
      <c r="H1255" s="3" t="str">
        <f>IFNA(VLOOKUP(F1255,Promocodes!A:E,4,0),"")</f>
        <v/>
      </c>
      <c r="I1255" s="3"/>
      <c r="J1255" s="5">
        <f t="shared" si="2"/>
        <v>4500</v>
      </c>
      <c r="K1255" s="3" t="str">
        <f>IFNA(VLOOKUP(D1255,Price!$A$2:$C$18,3,0),"")</f>
        <v>услуга</v>
      </c>
      <c r="L1255" s="6">
        <f t="shared" si="3"/>
        <v>1</v>
      </c>
      <c r="M1255" s="6" t="str">
        <f>IFNA(VLOOKUP(F1255,Promocodes!A:B,2,0),"")</f>
        <v/>
      </c>
      <c r="N1255" s="3" t="str">
        <f>IFNA(VLOOKUP(M1255,Promocodes!G:H,2,0),"")</f>
        <v/>
      </c>
      <c r="O1255" s="3" t="str">
        <f>IFNA(VLOOKUP(D1255,Price!$E$2:$F$4,2,0),"")</f>
        <v/>
      </c>
      <c r="P1255" s="7" t="str">
        <f t="shared" si="4"/>
        <v>без промо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ht="15.75" customHeight="1">
      <c r="A1256" s="3">
        <v>733.0</v>
      </c>
      <c r="B1256" s="1" t="s">
        <v>139</v>
      </c>
      <c r="C1256" s="1" t="s">
        <v>17</v>
      </c>
      <c r="D1256" s="1" t="s">
        <v>142</v>
      </c>
      <c r="E1256" s="2">
        <v>44223.0</v>
      </c>
      <c r="F1256" s="3"/>
      <c r="G1256" s="5">
        <v>1000.0</v>
      </c>
      <c r="H1256" s="3" t="str">
        <f>IFNA(VLOOKUP(F1256,Promocodes!A:E,4,0),"")</f>
        <v/>
      </c>
      <c r="I1256" s="3"/>
      <c r="J1256" s="5">
        <f t="shared" si="2"/>
        <v>1000</v>
      </c>
      <c r="K1256" s="3" t="str">
        <f>IFNA(VLOOKUP(D1256,Price!$A$2:$C$18,3,0),"")</f>
        <v/>
      </c>
      <c r="L1256" s="6">
        <f t="shared" si="3"/>
        <v>1</v>
      </c>
      <c r="M1256" s="6" t="str">
        <f>IFNA(VLOOKUP(F1256,Promocodes!A:B,2,0),"")</f>
        <v/>
      </c>
      <c r="N1256" s="3" t="str">
        <f>IFNA(VLOOKUP(M1256,Promocodes!G:H,2,0),"")</f>
        <v/>
      </c>
      <c r="O1256" s="3" t="str">
        <f>IFNA(VLOOKUP(D1256,Price!$E$2:$F$4,2,0),"")</f>
        <v/>
      </c>
      <c r="P1256" s="7" t="str">
        <f t="shared" si="4"/>
        <v/>
      </c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ht="15.75" customHeight="1">
      <c r="A1257" s="3">
        <v>734.0</v>
      </c>
      <c r="B1257" s="1" t="s">
        <v>16</v>
      </c>
      <c r="C1257" s="1" t="s">
        <v>17</v>
      </c>
      <c r="D1257" s="1" t="s">
        <v>25</v>
      </c>
      <c r="E1257" s="2">
        <v>44223.0</v>
      </c>
      <c r="F1257" s="3"/>
      <c r="G1257" s="5">
        <v>300.0</v>
      </c>
      <c r="H1257" s="3" t="str">
        <f>IFNA(VLOOKUP(F1257,Promocodes!A:E,4,0),"")</f>
        <v/>
      </c>
      <c r="I1257" s="3"/>
      <c r="J1257" s="5">
        <f t="shared" si="2"/>
        <v>300</v>
      </c>
      <c r="K1257" s="3" t="str">
        <f>IFNA(VLOOKUP(D1257,Price!$A$2:$C$18,3,0),"")</f>
        <v>товар</v>
      </c>
      <c r="L1257" s="6">
        <f t="shared" si="3"/>
        <v>1</v>
      </c>
      <c r="M1257" s="6" t="str">
        <f>IFNA(VLOOKUP(F1257,Promocodes!A:B,2,0),"")</f>
        <v/>
      </c>
      <c r="N1257" s="3" t="str">
        <f>IFNA(VLOOKUP(M1257,Promocodes!G:H,2,0),"")</f>
        <v/>
      </c>
      <c r="O1257" s="3">
        <f>IFNA(VLOOKUP(D1257,Price!$E$2:$F$4,2,0),"")</f>
        <v>150</v>
      </c>
      <c r="P1257" s="7" t="str">
        <f t="shared" si="4"/>
        <v>без промо</v>
      </c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ht="15.75" customHeight="1">
      <c r="A1258" s="3">
        <v>735.0</v>
      </c>
      <c r="B1258" s="1" t="s">
        <v>16</v>
      </c>
      <c r="C1258" s="1" t="s">
        <v>17</v>
      </c>
      <c r="D1258" s="1" t="s">
        <v>21</v>
      </c>
      <c r="E1258" s="2">
        <v>44223.0</v>
      </c>
      <c r="F1258" s="3"/>
      <c r="G1258" s="5">
        <v>3500.0</v>
      </c>
      <c r="H1258" s="3" t="str">
        <f>IFNA(VLOOKUP(F1258,Promocodes!A:E,4,0),"")</f>
        <v/>
      </c>
      <c r="I1258" s="3"/>
      <c r="J1258" s="5">
        <f t="shared" si="2"/>
        <v>3500</v>
      </c>
      <c r="K1258" s="3" t="str">
        <f>IFNA(VLOOKUP(D1258,Price!$A$2:$C$18,3,0),"")</f>
        <v>услуга</v>
      </c>
      <c r="L1258" s="6">
        <f t="shared" si="3"/>
        <v>1</v>
      </c>
      <c r="M1258" s="6" t="str">
        <f>IFNA(VLOOKUP(F1258,Promocodes!A:B,2,0),"")</f>
        <v/>
      </c>
      <c r="N1258" s="3" t="str">
        <f>IFNA(VLOOKUP(M1258,Promocodes!G:H,2,0),"")</f>
        <v/>
      </c>
      <c r="O1258" s="3" t="str">
        <f>IFNA(VLOOKUP(D1258,Price!$E$2:$F$4,2,0),"")</f>
        <v/>
      </c>
      <c r="P1258" s="7" t="str">
        <f t="shared" si="4"/>
        <v>без промо</v>
      </c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ht="15.75" customHeight="1">
      <c r="A1259" s="3">
        <v>736.0</v>
      </c>
      <c r="B1259" s="1" t="s">
        <v>16</v>
      </c>
      <c r="C1259" s="1" t="s">
        <v>17</v>
      </c>
      <c r="D1259" s="1" t="s">
        <v>21</v>
      </c>
      <c r="E1259" s="2">
        <v>44223.0</v>
      </c>
      <c r="F1259" s="3"/>
      <c r="G1259" s="5">
        <v>3500.0</v>
      </c>
      <c r="H1259" s="3" t="str">
        <f>IFNA(VLOOKUP(F1259,Promocodes!A:E,4,0),"")</f>
        <v/>
      </c>
      <c r="I1259" s="3"/>
      <c r="J1259" s="5">
        <f t="shared" si="2"/>
        <v>3500</v>
      </c>
      <c r="K1259" s="3" t="str">
        <f>IFNA(VLOOKUP(D1259,Price!$A$2:$C$18,3,0),"")</f>
        <v>услуга</v>
      </c>
      <c r="L1259" s="6">
        <f t="shared" si="3"/>
        <v>1</v>
      </c>
      <c r="M1259" s="6" t="str">
        <f>IFNA(VLOOKUP(F1259,Promocodes!A:B,2,0),"")</f>
        <v/>
      </c>
      <c r="N1259" s="3" t="str">
        <f>IFNA(VLOOKUP(M1259,Promocodes!G:H,2,0),"")</f>
        <v/>
      </c>
      <c r="O1259" s="3" t="str">
        <f>IFNA(VLOOKUP(D1259,Price!$E$2:$F$4,2,0),"")</f>
        <v/>
      </c>
      <c r="P1259" s="7" t="str">
        <f t="shared" si="4"/>
        <v>без промо</v>
      </c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ht="15.75" customHeight="1">
      <c r="A1260" s="3">
        <v>737.0</v>
      </c>
      <c r="B1260" s="1" t="s">
        <v>139</v>
      </c>
      <c r="C1260" s="1" t="s">
        <v>17</v>
      </c>
      <c r="D1260" s="1" t="s">
        <v>143</v>
      </c>
      <c r="E1260" s="2">
        <v>44223.0</v>
      </c>
      <c r="F1260" s="3"/>
      <c r="G1260" s="5">
        <v>500.0</v>
      </c>
      <c r="H1260" s="3" t="str">
        <f>IFNA(VLOOKUP(F1260,Promocodes!A:E,4,0),"")</f>
        <v/>
      </c>
      <c r="I1260" s="3"/>
      <c r="J1260" s="5">
        <f t="shared" si="2"/>
        <v>500</v>
      </c>
      <c r="K1260" s="3" t="str">
        <f>IFNA(VLOOKUP(D1260,Price!$A$2:$C$18,3,0),"")</f>
        <v/>
      </c>
      <c r="L1260" s="6">
        <f t="shared" si="3"/>
        <v>1</v>
      </c>
      <c r="M1260" s="6" t="str">
        <f>IFNA(VLOOKUP(F1260,Promocodes!A:B,2,0),"")</f>
        <v/>
      </c>
      <c r="N1260" s="3" t="str">
        <f>IFNA(VLOOKUP(M1260,Promocodes!G:H,2,0),"")</f>
        <v/>
      </c>
      <c r="O1260" s="3" t="str">
        <f>IFNA(VLOOKUP(D1260,Price!$E$2:$F$4,2,0),"")</f>
        <v/>
      </c>
      <c r="P1260" s="7" t="str">
        <f t="shared" si="4"/>
        <v/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ht="15.75" customHeight="1">
      <c r="A1261" s="3">
        <v>739.0</v>
      </c>
      <c r="B1261" s="1" t="s">
        <v>16</v>
      </c>
      <c r="C1261" s="1" t="s">
        <v>17</v>
      </c>
      <c r="D1261" s="1" t="s">
        <v>23</v>
      </c>
      <c r="E1261" s="2">
        <v>44223.0</v>
      </c>
      <c r="F1261" s="3"/>
      <c r="G1261" s="5">
        <v>5500.0</v>
      </c>
      <c r="H1261" s="3" t="str">
        <f>IFNA(VLOOKUP(F1261,Promocodes!A:E,4,0),"")</f>
        <v/>
      </c>
      <c r="I1261" s="3"/>
      <c r="J1261" s="5">
        <f t="shared" si="2"/>
        <v>5500</v>
      </c>
      <c r="K1261" s="3" t="str">
        <f>IFNA(VLOOKUP(D1261,Price!$A$2:$C$18,3,0),"")</f>
        <v>услуга</v>
      </c>
      <c r="L1261" s="6">
        <f t="shared" si="3"/>
        <v>1</v>
      </c>
      <c r="M1261" s="6" t="str">
        <f>IFNA(VLOOKUP(F1261,Promocodes!A:B,2,0),"")</f>
        <v/>
      </c>
      <c r="N1261" s="3" t="str">
        <f>IFNA(VLOOKUP(M1261,Promocodes!G:H,2,0),"")</f>
        <v/>
      </c>
      <c r="O1261" s="3" t="str">
        <f>IFNA(VLOOKUP(D1261,Price!$E$2:$F$4,2,0),"")</f>
        <v/>
      </c>
      <c r="P1261" s="7" t="str">
        <f t="shared" si="4"/>
        <v>без промо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ht="15.75" customHeight="1">
      <c r="A1262" s="3">
        <v>740.0</v>
      </c>
      <c r="B1262" s="1" t="s">
        <v>16</v>
      </c>
      <c r="C1262" s="1" t="s">
        <v>17</v>
      </c>
      <c r="D1262" s="1" t="s">
        <v>23</v>
      </c>
      <c r="E1262" s="2">
        <v>44223.0</v>
      </c>
      <c r="F1262" s="3"/>
      <c r="G1262" s="5">
        <v>5500.0</v>
      </c>
      <c r="H1262" s="3" t="str">
        <f>IFNA(VLOOKUP(F1262,Promocodes!A:E,4,0),"")</f>
        <v/>
      </c>
      <c r="I1262" s="3"/>
      <c r="J1262" s="5">
        <f t="shared" si="2"/>
        <v>5500</v>
      </c>
      <c r="K1262" s="3" t="str">
        <f>IFNA(VLOOKUP(D1262,Price!$A$2:$C$18,3,0),"")</f>
        <v>услуга</v>
      </c>
      <c r="L1262" s="6">
        <f t="shared" si="3"/>
        <v>1</v>
      </c>
      <c r="M1262" s="6" t="str">
        <f>IFNA(VLOOKUP(F1262,Promocodes!A:B,2,0),"")</f>
        <v/>
      </c>
      <c r="N1262" s="3" t="str">
        <f>IFNA(VLOOKUP(M1262,Promocodes!G:H,2,0),"")</f>
        <v/>
      </c>
      <c r="O1262" s="3" t="str">
        <f>IFNA(VLOOKUP(D1262,Price!$E$2:$F$4,2,0),"")</f>
        <v/>
      </c>
      <c r="P1262" s="7" t="str">
        <f t="shared" si="4"/>
        <v>без промо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ht="15.75" customHeight="1">
      <c r="A1263" s="3">
        <v>741.0</v>
      </c>
      <c r="B1263" s="1" t="s">
        <v>16</v>
      </c>
      <c r="C1263" s="1" t="s">
        <v>22</v>
      </c>
      <c r="D1263" s="1" t="s">
        <v>18</v>
      </c>
      <c r="E1263" s="2">
        <v>44223.0</v>
      </c>
      <c r="F1263" s="3"/>
      <c r="G1263" s="5">
        <v>1000.0</v>
      </c>
      <c r="H1263" s="3" t="str">
        <f>IFNA(VLOOKUP(F1263,Promocodes!A:E,4,0),"")</f>
        <v/>
      </c>
      <c r="I1263" s="3"/>
      <c r="J1263" s="5">
        <f t="shared" si="2"/>
        <v>1000</v>
      </c>
      <c r="K1263" s="3" t="str">
        <f>IFNA(VLOOKUP(D1263,Price!$A$2:$C$18,3,0),"")</f>
        <v>товар</v>
      </c>
      <c r="L1263" s="6">
        <f t="shared" si="3"/>
        <v>1</v>
      </c>
      <c r="M1263" s="6" t="str">
        <f>IFNA(VLOOKUP(F1263,Promocodes!A:B,2,0),"")</f>
        <v/>
      </c>
      <c r="N1263" s="3" t="str">
        <f>IFNA(VLOOKUP(M1263,Promocodes!G:H,2,0),"")</f>
        <v/>
      </c>
      <c r="O1263" s="3">
        <f>IFNA(VLOOKUP(D1263,Price!$E$2:$F$4,2,0),"")</f>
        <v>500</v>
      </c>
      <c r="P1263" s="7" t="str">
        <f t="shared" si="4"/>
        <v>без промо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ht="15.75" customHeight="1">
      <c r="A1264" s="3">
        <v>742.0</v>
      </c>
      <c r="B1264" s="1" t="s">
        <v>16</v>
      </c>
      <c r="C1264" s="1" t="s">
        <v>17</v>
      </c>
      <c r="D1264" s="1" t="s">
        <v>18</v>
      </c>
      <c r="E1264" s="2">
        <v>44223.0</v>
      </c>
      <c r="F1264" s="3"/>
      <c r="G1264" s="5">
        <v>1000.0</v>
      </c>
      <c r="H1264" s="3" t="str">
        <f>IFNA(VLOOKUP(F1264,Promocodes!A:E,4,0),"")</f>
        <v/>
      </c>
      <c r="I1264" s="3"/>
      <c r="J1264" s="5">
        <f t="shared" si="2"/>
        <v>1000</v>
      </c>
      <c r="K1264" s="3" t="str">
        <f>IFNA(VLOOKUP(D1264,Price!$A$2:$C$18,3,0),"")</f>
        <v>товар</v>
      </c>
      <c r="L1264" s="6">
        <f t="shared" si="3"/>
        <v>1</v>
      </c>
      <c r="M1264" s="6" t="str">
        <f>IFNA(VLOOKUP(F1264,Promocodes!A:B,2,0),"")</f>
        <v/>
      </c>
      <c r="N1264" s="3" t="str">
        <f>IFNA(VLOOKUP(M1264,Promocodes!G:H,2,0),"")</f>
        <v/>
      </c>
      <c r="O1264" s="3">
        <f>IFNA(VLOOKUP(D1264,Price!$E$2:$F$4,2,0),"")</f>
        <v>500</v>
      </c>
      <c r="P1264" s="7" t="str">
        <f t="shared" si="4"/>
        <v>без промо</v>
      </c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ht="15.75" customHeight="1">
      <c r="A1265" s="3">
        <v>743.0</v>
      </c>
      <c r="B1265" s="1" t="s">
        <v>16</v>
      </c>
      <c r="C1265" s="1" t="s">
        <v>22</v>
      </c>
      <c r="D1265" s="1" t="s">
        <v>24</v>
      </c>
      <c r="E1265" s="2">
        <v>44223.0</v>
      </c>
      <c r="F1265" s="3"/>
      <c r="G1265" s="5">
        <v>4500.0</v>
      </c>
      <c r="H1265" s="3" t="str">
        <f>IFNA(VLOOKUP(F1265,Promocodes!A:E,4,0),"")</f>
        <v/>
      </c>
      <c r="I1265" s="3"/>
      <c r="J1265" s="5">
        <f t="shared" si="2"/>
        <v>4500</v>
      </c>
      <c r="K1265" s="3" t="str">
        <f>IFNA(VLOOKUP(D1265,Price!$A$2:$C$18,3,0),"")</f>
        <v>услуга</v>
      </c>
      <c r="L1265" s="6">
        <f t="shared" si="3"/>
        <v>1</v>
      </c>
      <c r="M1265" s="6" t="str">
        <f>IFNA(VLOOKUP(F1265,Promocodes!A:B,2,0),"")</f>
        <v/>
      </c>
      <c r="N1265" s="3" t="str">
        <f>IFNA(VLOOKUP(M1265,Promocodes!G:H,2,0),"")</f>
        <v/>
      </c>
      <c r="O1265" s="3" t="str">
        <f>IFNA(VLOOKUP(D1265,Price!$E$2:$F$4,2,0),"")</f>
        <v/>
      </c>
      <c r="P1265" s="7" t="str">
        <f t="shared" si="4"/>
        <v>без промо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ht="15.75" customHeight="1">
      <c r="A1266" s="3">
        <v>745.0</v>
      </c>
      <c r="B1266" s="1" t="s">
        <v>16</v>
      </c>
      <c r="C1266" s="1" t="s">
        <v>22</v>
      </c>
      <c r="D1266" s="1" t="s">
        <v>25</v>
      </c>
      <c r="E1266" s="2">
        <v>44223.0</v>
      </c>
      <c r="F1266" s="3"/>
      <c r="G1266" s="5">
        <v>300.0</v>
      </c>
      <c r="H1266" s="3" t="str">
        <f>IFNA(VLOOKUP(F1266,Promocodes!A:E,4,0),"")</f>
        <v/>
      </c>
      <c r="I1266" s="3"/>
      <c r="J1266" s="5">
        <f t="shared" si="2"/>
        <v>300</v>
      </c>
      <c r="K1266" s="3" t="str">
        <f>IFNA(VLOOKUP(D1266,Price!$A$2:$C$18,3,0),"")</f>
        <v>товар</v>
      </c>
      <c r="L1266" s="6">
        <f t="shared" si="3"/>
        <v>1</v>
      </c>
      <c r="M1266" s="6" t="str">
        <f>IFNA(VLOOKUP(F1266,Promocodes!A:B,2,0),"")</f>
        <v/>
      </c>
      <c r="N1266" s="3" t="str">
        <f>IFNA(VLOOKUP(M1266,Promocodes!G:H,2,0),"")</f>
        <v/>
      </c>
      <c r="O1266" s="3">
        <f>IFNA(VLOOKUP(D1266,Price!$E$2:$F$4,2,0),"")</f>
        <v>150</v>
      </c>
      <c r="P1266" s="7" t="str">
        <f t="shared" si="4"/>
        <v>без промо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ht="15.75" customHeight="1">
      <c r="A1267" s="3">
        <v>746.0</v>
      </c>
      <c r="B1267" s="1" t="s">
        <v>139</v>
      </c>
      <c r="C1267" s="1" t="s">
        <v>17</v>
      </c>
      <c r="D1267" s="1" t="s">
        <v>142</v>
      </c>
      <c r="E1267" s="2">
        <v>44223.0</v>
      </c>
      <c r="F1267" s="3"/>
      <c r="G1267" s="5">
        <v>1000.0</v>
      </c>
      <c r="H1267" s="3" t="str">
        <f>IFNA(VLOOKUP(F1267,Promocodes!A:E,4,0),"")</f>
        <v/>
      </c>
      <c r="I1267" s="3"/>
      <c r="J1267" s="5">
        <f t="shared" si="2"/>
        <v>1000</v>
      </c>
      <c r="K1267" s="3" t="str">
        <f>IFNA(VLOOKUP(D1267,Price!$A$2:$C$18,3,0),"")</f>
        <v/>
      </c>
      <c r="L1267" s="6">
        <f t="shared" si="3"/>
        <v>1</v>
      </c>
      <c r="M1267" s="6" t="str">
        <f>IFNA(VLOOKUP(F1267,Promocodes!A:B,2,0),"")</f>
        <v/>
      </c>
      <c r="N1267" s="3" t="str">
        <f>IFNA(VLOOKUP(M1267,Promocodes!G:H,2,0),"")</f>
        <v/>
      </c>
      <c r="O1267" s="3" t="str">
        <f>IFNA(VLOOKUP(D1267,Price!$E$2:$F$4,2,0),"")</f>
        <v/>
      </c>
      <c r="P1267" s="7" t="str">
        <f t="shared" si="4"/>
        <v/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ht="15.75" customHeight="1">
      <c r="A1268" s="3">
        <v>747.0</v>
      </c>
      <c r="B1268" s="1" t="s">
        <v>16</v>
      </c>
      <c r="C1268" s="1" t="s">
        <v>22</v>
      </c>
      <c r="D1268" s="1" t="s">
        <v>24</v>
      </c>
      <c r="E1268" s="2">
        <v>44223.0</v>
      </c>
      <c r="F1268" s="3"/>
      <c r="G1268" s="5">
        <v>4500.0</v>
      </c>
      <c r="H1268" s="3" t="str">
        <f>IFNA(VLOOKUP(F1268,Promocodes!A:E,4,0),"")</f>
        <v/>
      </c>
      <c r="I1268" s="3"/>
      <c r="J1268" s="5">
        <f t="shared" si="2"/>
        <v>4500</v>
      </c>
      <c r="K1268" s="3" t="str">
        <f>IFNA(VLOOKUP(D1268,Price!$A$2:$C$18,3,0),"")</f>
        <v>услуга</v>
      </c>
      <c r="L1268" s="6">
        <f t="shared" si="3"/>
        <v>1</v>
      </c>
      <c r="M1268" s="6" t="str">
        <f>IFNA(VLOOKUP(F1268,Promocodes!A:B,2,0),"")</f>
        <v/>
      </c>
      <c r="N1268" s="3" t="str">
        <f>IFNA(VLOOKUP(M1268,Promocodes!G:H,2,0),"")</f>
        <v/>
      </c>
      <c r="O1268" s="3" t="str">
        <f>IFNA(VLOOKUP(D1268,Price!$E$2:$F$4,2,0),"")</f>
        <v/>
      </c>
      <c r="P1268" s="7" t="str">
        <f t="shared" si="4"/>
        <v>без промо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ht="15.75" customHeight="1">
      <c r="A1269" s="3">
        <v>749.0</v>
      </c>
      <c r="B1269" s="1" t="s">
        <v>16</v>
      </c>
      <c r="C1269" s="1" t="s">
        <v>17</v>
      </c>
      <c r="D1269" s="1" t="s">
        <v>24</v>
      </c>
      <c r="E1269" s="2">
        <v>44223.0</v>
      </c>
      <c r="F1269" s="3"/>
      <c r="G1269" s="5">
        <v>4500.0</v>
      </c>
      <c r="H1269" s="3" t="str">
        <f>IFNA(VLOOKUP(F1269,Promocodes!A:E,4,0),"")</f>
        <v/>
      </c>
      <c r="I1269" s="3"/>
      <c r="J1269" s="5">
        <f t="shared" si="2"/>
        <v>4500</v>
      </c>
      <c r="K1269" s="3" t="str">
        <f>IFNA(VLOOKUP(D1269,Price!$A$2:$C$18,3,0),"")</f>
        <v>услуга</v>
      </c>
      <c r="L1269" s="6">
        <f t="shared" si="3"/>
        <v>1</v>
      </c>
      <c r="M1269" s="6" t="str">
        <f>IFNA(VLOOKUP(F1269,Promocodes!A:B,2,0),"")</f>
        <v/>
      </c>
      <c r="N1269" s="3" t="str">
        <f>IFNA(VLOOKUP(M1269,Promocodes!G:H,2,0),"")</f>
        <v/>
      </c>
      <c r="O1269" s="3" t="str">
        <f>IFNA(VLOOKUP(D1269,Price!$E$2:$F$4,2,0),"")</f>
        <v/>
      </c>
      <c r="P1269" s="7" t="str">
        <f t="shared" si="4"/>
        <v>без промо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ht="15.75" customHeight="1">
      <c r="A1270" s="3">
        <v>750.0</v>
      </c>
      <c r="B1270" s="1" t="s">
        <v>16</v>
      </c>
      <c r="C1270" s="1" t="s">
        <v>17</v>
      </c>
      <c r="D1270" s="1" t="s">
        <v>23</v>
      </c>
      <c r="E1270" s="2">
        <v>44223.0</v>
      </c>
      <c r="F1270" s="3"/>
      <c r="G1270" s="5">
        <v>5500.0</v>
      </c>
      <c r="H1270" s="3" t="str">
        <f>IFNA(VLOOKUP(F1270,Promocodes!A:E,4,0),"")</f>
        <v/>
      </c>
      <c r="I1270" s="3"/>
      <c r="J1270" s="5">
        <f t="shared" si="2"/>
        <v>5500</v>
      </c>
      <c r="K1270" s="3" t="str">
        <f>IFNA(VLOOKUP(D1270,Price!$A$2:$C$18,3,0),"")</f>
        <v>услуга</v>
      </c>
      <c r="L1270" s="6">
        <f t="shared" si="3"/>
        <v>1</v>
      </c>
      <c r="M1270" s="6" t="str">
        <f>IFNA(VLOOKUP(F1270,Promocodes!A:B,2,0),"")</f>
        <v/>
      </c>
      <c r="N1270" s="3" t="str">
        <f>IFNA(VLOOKUP(M1270,Promocodes!G:H,2,0),"")</f>
        <v/>
      </c>
      <c r="O1270" s="3" t="str">
        <f>IFNA(VLOOKUP(D1270,Price!$E$2:$F$4,2,0),"")</f>
        <v/>
      </c>
      <c r="P1270" s="7" t="str">
        <f t="shared" si="4"/>
        <v>без промо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ht="15.75" customHeight="1">
      <c r="A1271" s="3">
        <v>751.0</v>
      </c>
      <c r="B1271" s="1" t="s">
        <v>16</v>
      </c>
      <c r="C1271" s="1" t="s">
        <v>17</v>
      </c>
      <c r="D1271" s="1" t="s">
        <v>21</v>
      </c>
      <c r="E1271" s="2">
        <v>44223.0</v>
      </c>
      <c r="F1271" s="3"/>
      <c r="G1271" s="5">
        <v>3500.0</v>
      </c>
      <c r="H1271" s="3" t="str">
        <f>IFNA(VLOOKUP(F1271,Promocodes!A:E,4,0),"")</f>
        <v/>
      </c>
      <c r="I1271" s="3"/>
      <c r="J1271" s="5">
        <f t="shared" si="2"/>
        <v>3500</v>
      </c>
      <c r="K1271" s="3" t="str">
        <f>IFNA(VLOOKUP(D1271,Price!$A$2:$C$18,3,0),"")</f>
        <v>услуга</v>
      </c>
      <c r="L1271" s="6">
        <f t="shared" si="3"/>
        <v>1</v>
      </c>
      <c r="M1271" s="6" t="str">
        <f>IFNA(VLOOKUP(F1271,Promocodes!A:B,2,0),"")</f>
        <v/>
      </c>
      <c r="N1271" s="3" t="str">
        <f>IFNA(VLOOKUP(M1271,Promocodes!G:H,2,0),"")</f>
        <v/>
      </c>
      <c r="O1271" s="3" t="str">
        <f>IFNA(VLOOKUP(D1271,Price!$E$2:$F$4,2,0),"")</f>
        <v/>
      </c>
      <c r="P1271" s="7" t="str">
        <f t="shared" si="4"/>
        <v>без промо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ht="15.75" customHeight="1">
      <c r="A1272" s="3">
        <v>752.0</v>
      </c>
      <c r="B1272" s="1" t="s">
        <v>16</v>
      </c>
      <c r="C1272" s="1" t="s">
        <v>17</v>
      </c>
      <c r="D1272" s="1" t="s">
        <v>24</v>
      </c>
      <c r="E1272" s="2">
        <v>44223.0</v>
      </c>
      <c r="F1272" s="3"/>
      <c r="G1272" s="5">
        <v>4500.0</v>
      </c>
      <c r="H1272" s="3" t="str">
        <f>IFNA(VLOOKUP(F1272,Promocodes!A:E,4,0),"")</f>
        <v/>
      </c>
      <c r="I1272" s="3"/>
      <c r="J1272" s="5">
        <f t="shared" si="2"/>
        <v>4500</v>
      </c>
      <c r="K1272" s="3" t="str">
        <f>IFNA(VLOOKUP(D1272,Price!$A$2:$C$18,3,0),"")</f>
        <v>услуга</v>
      </c>
      <c r="L1272" s="6">
        <f t="shared" si="3"/>
        <v>1</v>
      </c>
      <c r="M1272" s="6" t="str">
        <f>IFNA(VLOOKUP(F1272,Promocodes!A:B,2,0),"")</f>
        <v/>
      </c>
      <c r="N1272" s="3" t="str">
        <f>IFNA(VLOOKUP(M1272,Promocodes!G:H,2,0),"")</f>
        <v/>
      </c>
      <c r="O1272" s="3" t="str">
        <f>IFNA(VLOOKUP(D1272,Price!$E$2:$F$4,2,0),"")</f>
        <v/>
      </c>
      <c r="P1272" s="7" t="str">
        <f t="shared" si="4"/>
        <v>без промо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ht="15.75" customHeight="1">
      <c r="A1273" s="3">
        <v>753.0</v>
      </c>
      <c r="B1273" s="1" t="s">
        <v>16</v>
      </c>
      <c r="C1273" s="1" t="s">
        <v>17</v>
      </c>
      <c r="D1273" s="1" t="s">
        <v>24</v>
      </c>
      <c r="E1273" s="2">
        <v>44223.0</v>
      </c>
      <c r="F1273" s="3"/>
      <c r="G1273" s="5">
        <v>4500.0</v>
      </c>
      <c r="H1273" s="3" t="str">
        <f>IFNA(VLOOKUP(F1273,Promocodes!A:E,4,0),"")</f>
        <v/>
      </c>
      <c r="I1273" s="3"/>
      <c r="J1273" s="5">
        <f t="shared" si="2"/>
        <v>4500</v>
      </c>
      <c r="K1273" s="3" t="str">
        <f>IFNA(VLOOKUP(D1273,Price!$A$2:$C$18,3,0),"")</f>
        <v>услуга</v>
      </c>
      <c r="L1273" s="6">
        <f t="shared" si="3"/>
        <v>1</v>
      </c>
      <c r="M1273" s="6" t="str">
        <f>IFNA(VLOOKUP(F1273,Promocodes!A:B,2,0),"")</f>
        <v/>
      </c>
      <c r="N1273" s="3" t="str">
        <f>IFNA(VLOOKUP(M1273,Promocodes!G:H,2,0),"")</f>
        <v/>
      </c>
      <c r="O1273" s="3" t="str">
        <f>IFNA(VLOOKUP(D1273,Price!$E$2:$F$4,2,0),"")</f>
        <v/>
      </c>
      <c r="P1273" s="7" t="str">
        <f t="shared" si="4"/>
        <v>без промо</v>
      </c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ht="15.75" customHeight="1">
      <c r="A1274" s="3">
        <v>754.0</v>
      </c>
      <c r="B1274" s="1" t="s">
        <v>16</v>
      </c>
      <c r="C1274" s="1" t="s">
        <v>17</v>
      </c>
      <c r="D1274" s="1" t="s">
        <v>23</v>
      </c>
      <c r="E1274" s="2">
        <v>44223.0</v>
      </c>
      <c r="F1274" s="3"/>
      <c r="G1274" s="5">
        <v>5500.0</v>
      </c>
      <c r="H1274" s="3" t="str">
        <f>IFNA(VLOOKUP(F1274,Promocodes!A:E,4,0),"")</f>
        <v/>
      </c>
      <c r="I1274" s="3"/>
      <c r="J1274" s="5">
        <f t="shared" si="2"/>
        <v>5500</v>
      </c>
      <c r="K1274" s="3" t="str">
        <f>IFNA(VLOOKUP(D1274,Price!$A$2:$C$18,3,0),"")</f>
        <v>услуга</v>
      </c>
      <c r="L1274" s="6">
        <f t="shared" si="3"/>
        <v>1</v>
      </c>
      <c r="M1274" s="6" t="str">
        <f>IFNA(VLOOKUP(F1274,Promocodes!A:B,2,0),"")</f>
        <v/>
      </c>
      <c r="N1274" s="3" t="str">
        <f>IFNA(VLOOKUP(M1274,Promocodes!G:H,2,0),"")</f>
        <v/>
      </c>
      <c r="O1274" s="3" t="str">
        <f>IFNA(VLOOKUP(D1274,Price!$E$2:$F$4,2,0),"")</f>
        <v/>
      </c>
      <c r="P1274" s="7" t="str">
        <f t="shared" si="4"/>
        <v>без промо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ht="15.75" customHeight="1">
      <c r="A1275" s="3">
        <v>755.0</v>
      </c>
      <c r="B1275" s="1" t="s">
        <v>139</v>
      </c>
      <c r="C1275" s="1" t="s">
        <v>17</v>
      </c>
      <c r="D1275" s="1" t="s">
        <v>143</v>
      </c>
      <c r="E1275" s="2">
        <v>44223.0</v>
      </c>
      <c r="F1275" s="3"/>
      <c r="G1275" s="5">
        <v>500.0</v>
      </c>
      <c r="H1275" s="3" t="str">
        <f>IFNA(VLOOKUP(F1275,Promocodes!A:E,4,0),"")</f>
        <v/>
      </c>
      <c r="I1275" s="3"/>
      <c r="J1275" s="5">
        <f t="shared" si="2"/>
        <v>500</v>
      </c>
      <c r="K1275" s="3" t="str">
        <f>IFNA(VLOOKUP(D1275,Price!$A$2:$C$18,3,0),"")</f>
        <v/>
      </c>
      <c r="L1275" s="6">
        <f t="shared" si="3"/>
        <v>1</v>
      </c>
      <c r="M1275" s="6" t="str">
        <f>IFNA(VLOOKUP(F1275,Promocodes!A:B,2,0),"")</f>
        <v/>
      </c>
      <c r="N1275" s="3" t="str">
        <f>IFNA(VLOOKUP(M1275,Promocodes!G:H,2,0),"")</f>
        <v/>
      </c>
      <c r="O1275" s="3" t="str">
        <f>IFNA(VLOOKUP(D1275,Price!$E$2:$F$4,2,0),"")</f>
        <v/>
      </c>
      <c r="P1275" s="7" t="str">
        <f t="shared" si="4"/>
        <v/>
      </c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ht="15.75" customHeight="1">
      <c r="A1276" s="3">
        <v>756.0</v>
      </c>
      <c r="B1276" s="1" t="s">
        <v>16</v>
      </c>
      <c r="C1276" s="1" t="s">
        <v>17</v>
      </c>
      <c r="D1276" s="1" t="s">
        <v>18</v>
      </c>
      <c r="E1276" s="2">
        <v>44223.0</v>
      </c>
      <c r="F1276" s="3"/>
      <c r="G1276" s="5">
        <v>1000.0</v>
      </c>
      <c r="H1276" s="3" t="str">
        <f>IFNA(VLOOKUP(F1276,Promocodes!A:E,4,0),"")</f>
        <v/>
      </c>
      <c r="I1276" s="3"/>
      <c r="J1276" s="5">
        <f t="shared" si="2"/>
        <v>1000</v>
      </c>
      <c r="K1276" s="3" t="str">
        <f>IFNA(VLOOKUP(D1276,Price!$A$2:$C$18,3,0),"")</f>
        <v>товар</v>
      </c>
      <c r="L1276" s="6">
        <f t="shared" si="3"/>
        <v>1</v>
      </c>
      <c r="M1276" s="6" t="str">
        <f>IFNA(VLOOKUP(F1276,Promocodes!A:B,2,0),"")</f>
        <v/>
      </c>
      <c r="N1276" s="3" t="str">
        <f>IFNA(VLOOKUP(M1276,Promocodes!G:H,2,0),"")</f>
        <v/>
      </c>
      <c r="O1276" s="3">
        <f>IFNA(VLOOKUP(D1276,Price!$E$2:$F$4,2,0),"")</f>
        <v>500</v>
      </c>
      <c r="P1276" s="7" t="str">
        <f t="shared" si="4"/>
        <v>без промо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ht="15.75" customHeight="1">
      <c r="A1277" s="3">
        <v>757.0</v>
      </c>
      <c r="B1277" s="1" t="s">
        <v>139</v>
      </c>
      <c r="C1277" s="1" t="s">
        <v>17</v>
      </c>
      <c r="D1277" s="1" t="s">
        <v>147</v>
      </c>
      <c r="E1277" s="2">
        <v>44223.0</v>
      </c>
      <c r="F1277" s="3"/>
      <c r="G1277" s="5">
        <v>70000.0</v>
      </c>
      <c r="H1277" s="3" t="str">
        <f>IFNA(VLOOKUP(F1277,Promocodes!A:E,4,0),"")</f>
        <v/>
      </c>
      <c r="I1277" s="3"/>
      <c r="J1277" s="5">
        <f t="shared" si="2"/>
        <v>70000</v>
      </c>
      <c r="K1277" s="3" t="str">
        <f>IFNA(VLOOKUP(D1277,Price!$A$2:$C$18,3,0),"")</f>
        <v/>
      </c>
      <c r="L1277" s="6">
        <f t="shared" si="3"/>
        <v>1</v>
      </c>
      <c r="M1277" s="6" t="str">
        <f>IFNA(VLOOKUP(F1277,Promocodes!A:B,2,0),"")</f>
        <v/>
      </c>
      <c r="N1277" s="3" t="str">
        <f>IFNA(VLOOKUP(M1277,Promocodes!G:H,2,0),"")</f>
        <v/>
      </c>
      <c r="O1277" s="3" t="str">
        <f>IFNA(VLOOKUP(D1277,Price!$E$2:$F$4,2,0),"")</f>
        <v/>
      </c>
      <c r="P1277" s="7" t="str">
        <f t="shared" si="4"/>
        <v/>
      </c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ht="15.75" customHeight="1">
      <c r="A1278" s="3">
        <v>758.0</v>
      </c>
      <c r="B1278" s="1" t="s">
        <v>139</v>
      </c>
      <c r="C1278" s="1" t="s">
        <v>17</v>
      </c>
      <c r="D1278" s="1" t="s">
        <v>148</v>
      </c>
      <c r="E1278" s="2">
        <v>44223.0</v>
      </c>
      <c r="F1278" s="3"/>
      <c r="G1278" s="5">
        <v>7000.0</v>
      </c>
      <c r="H1278" s="3" t="str">
        <f>IFNA(VLOOKUP(F1278,Promocodes!A:E,4,0),"")</f>
        <v/>
      </c>
      <c r="I1278" s="3"/>
      <c r="J1278" s="5">
        <f t="shared" si="2"/>
        <v>7000</v>
      </c>
      <c r="K1278" s="3" t="str">
        <f>IFNA(VLOOKUP(D1278,Price!$A$2:$C$18,3,0),"")</f>
        <v/>
      </c>
      <c r="L1278" s="6">
        <f t="shared" si="3"/>
        <v>1</v>
      </c>
      <c r="M1278" s="6" t="str">
        <f>IFNA(VLOOKUP(F1278,Promocodes!A:B,2,0),"")</f>
        <v/>
      </c>
      <c r="N1278" s="3" t="str">
        <f>IFNA(VLOOKUP(M1278,Promocodes!G:H,2,0),"")</f>
        <v/>
      </c>
      <c r="O1278" s="3" t="str">
        <f>IFNA(VLOOKUP(D1278,Price!$E$2:$F$4,2,0),"")</f>
        <v/>
      </c>
      <c r="P1278" s="7" t="str">
        <f t="shared" si="4"/>
        <v/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ht="15.75" customHeight="1">
      <c r="A1279" s="3">
        <v>760.0</v>
      </c>
      <c r="B1279" s="1" t="s">
        <v>139</v>
      </c>
      <c r="C1279" s="1" t="s">
        <v>17</v>
      </c>
      <c r="D1279" s="1" t="s">
        <v>142</v>
      </c>
      <c r="E1279" s="2">
        <v>44224.0</v>
      </c>
      <c r="F1279" s="3"/>
      <c r="G1279" s="5">
        <v>1000.0</v>
      </c>
      <c r="H1279" s="3" t="str">
        <f>IFNA(VLOOKUP(F1279,Promocodes!A:E,4,0),"")</f>
        <v/>
      </c>
      <c r="I1279" s="3"/>
      <c r="J1279" s="5">
        <f t="shared" si="2"/>
        <v>1000</v>
      </c>
      <c r="K1279" s="3" t="str">
        <f>IFNA(VLOOKUP(D1279,Price!$A$2:$C$18,3,0),"")</f>
        <v/>
      </c>
      <c r="L1279" s="6">
        <f t="shared" si="3"/>
        <v>1</v>
      </c>
      <c r="M1279" s="6" t="str">
        <f>IFNA(VLOOKUP(F1279,Promocodes!A:B,2,0),"")</f>
        <v/>
      </c>
      <c r="N1279" s="3" t="str">
        <f>IFNA(VLOOKUP(M1279,Promocodes!G:H,2,0),"")</f>
        <v/>
      </c>
      <c r="O1279" s="3" t="str">
        <f>IFNA(VLOOKUP(D1279,Price!$E$2:$F$4,2,0),"")</f>
        <v/>
      </c>
      <c r="P1279" s="7" t="str">
        <f t="shared" si="4"/>
        <v/>
      </c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ht="15.75" customHeight="1">
      <c r="A1280" s="3">
        <v>762.0</v>
      </c>
      <c r="B1280" s="1" t="s">
        <v>139</v>
      </c>
      <c r="C1280" s="1" t="s">
        <v>22</v>
      </c>
      <c r="D1280" s="1" t="s">
        <v>141</v>
      </c>
      <c r="E1280" s="2">
        <v>44224.0</v>
      </c>
      <c r="F1280" s="3"/>
      <c r="G1280" s="5">
        <v>300.0</v>
      </c>
      <c r="H1280" s="3" t="str">
        <f>IFNA(VLOOKUP(F1280,Promocodes!A:E,4,0),"")</f>
        <v/>
      </c>
      <c r="I1280" s="3"/>
      <c r="J1280" s="5">
        <f t="shared" si="2"/>
        <v>300</v>
      </c>
      <c r="K1280" s="3" t="str">
        <f>IFNA(VLOOKUP(D1280,Price!$A$2:$C$18,3,0),"")</f>
        <v/>
      </c>
      <c r="L1280" s="6">
        <f t="shared" si="3"/>
        <v>1</v>
      </c>
      <c r="M1280" s="6" t="str">
        <f>IFNA(VLOOKUP(F1280,Promocodes!A:B,2,0),"")</f>
        <v/>
      </c>
      <c r="N1280" s="3" t="str">
        <f>IFNA(VLOOKUP(M1280,Promocodes!G:H,2,0),"")</f>
        <v/>
      </c>
      <c r="O1280" s="3" t="str">
        <f>IFNA(VLOOKUP(D1280,Price!$E$2:$F$4,2,0),"")</f>
        <v/>
      </c>
      <c r="P1280" s="7" t="str">
        <f t="shared" si="4"/>
        <v/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ht="15.75" customHeight="1">
      <c r="A1281" s="3">
        <v>763.0</v>
      </c>
      <c r="B1281" s="1" t="s">
        <v>139</v>
      </c>
      <c r="C1281" s="1" t="s">
        <v>17</v>
      </c>
      <c r="D1281" s="1" t="s">
        <v>143</v>
      </c>
      <c r="E1281" s="2">
        <v>44224.0</v>
      </c>
      <c r="F1281" s="3"/>
      <c r="G1281" s="5">
        <v>500.0</v>
      </c>
      <c r="H1281" s="3" t="str">
        <f>IFNA(VLOOKUP(F1281,Promocodes!A:E,4,0),"")</f>
        <v/>
      </c>
      <c r="I1281" s="3"/>
      <c r="J1281" s="5">
        <f t="shared" si="2"/>
        <v>500</v>
      </c>
      <c r="K1281" s="3" t="str">
        <f>IFNA(VLOOKUP(D1281,Price!$A$2:$C$18,3,0),"")</f>
        <v/>
      </c>
      <c r="L1281" s="6">
        <f t="shared" si="3"/>
        <v>1</v>
      </c>
      <c r="M1281" s="6" t="str">
        <f>IFNA(VLOOKUP(F1281,Promocodes!A:B,2,0),"")</f>
        <v/>
      </c>
      <c r="N1281" s="3" t="str">
        <f>IFNA(VLOOKUP(M1281,Promocodes!G:H,2,0),"")</f>
        <v/>
      </c>
      <c r="O1281" s="3" t="str">
        <f>IFNA(VLOOKUP(D1281,Price!$E$2:$F$4,2,0),"")</f>
        <v/>
      </c>
      <c r="P1281" s="7" t="str">
        <f t="shared" si="4"/>
        <v/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ht="15.75" customHeight="1">
      <c r="A1282" s="3">
        <v>764.0</v>
      </c>
      <c r="B1282" s="1" t="s">
        <v>16</v>
      </c>
      <c r="C1282" s="1" t="s">
        <v>17</v>
      </c>
      <c r="D1282" s="1" t="s">
        <v>24</v>
      </c>
      <c r="E1282" s="2">
        <v>44224.0</v>
      </c>
      <c r="F1282" s="3"/>
      <c r="G1282" s="5">
        <v>4500.0</v>
      </c>
      <c r="H1282" s="3" t="str">
        <f>IFNA(VLOOKUP(F1282,Promocodes!A:E,4,0),"")</f>
        <v/>
      </c>
      <c r="I1282" s="3"/>
      <c r="J1282" s="5">
        <f t="shared" si="2"/>
        <v>4500</v>
      </c>
      <c r="K1282" s="3" t="str">
        <f>IFNA(VLOOKUP(D1282,Price!$A$2:$C$18,3,0),"")</f>
        <v>услуга</v>
      </c>
      <c r="L1282" s="6">
        <f t="shared" si="3"/>
        <v>1</v>
      </c>
      <c r="M1282" s="6" t="str">
        <f>IFNA(VLOOKUP(F1282,Promocodes!A:B,2,0),"")</f>
        <v/>
      </c>
      <c r="N1282" s="3" t="str">
        <f>IFNA(VLOOKUP(M1282,Promocodes!G:H,2,0),"")</f>
        <v/>
      </c>
      <c r="O1282" s="3" t="str">
        <f>IFNA(VLOOKUP(D1282,Price!$E$2:$F$4,2,0),"")</f>
        <v/>
      </c>
      <c r="P1282" s="7" t="str">
        <f t="shared" si="4"/>
        <v>без промо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ht="15.75" customHeight="1">
      <c r="A1283" s="3">
        <v>765.0</v>
      </c>
      <c r="B1283" s="1" t="s">
        <v>16</v>
      </c>
      <c r="C1283" s="1" t="s">
        <v>22</v>
      </c>
      <c r="D1283" s="1" t="s">
        <v>24</v>
      </c>
      <c r="E1283" s="2">
        <v>44224.0</v>
      </c>
      <c r="F1283" s="3"/>
      <c r="G1283" s="5">
        <v>4500.0</v>
      </c>
      <c r="H1283" s="3" t="str">
        <f>IFNA(VLOOKUP(F1283,Promocodes!A:E,4,0),"")</f>
        <v/>
      </c>
      <c r="I1283" s="3"/>
      <c r="J1283" s="5">
        <f t="shared" si="2"/>
        <v>4500</v>
      </c>
      <c r="K1283" s="3" t="str">
        <f>IFNA(VLOOKUP(D1283,Price!$A$2:$C$18,3,0),"")</f>
        <v>услуга</v>
      </c>
      <c r="L1283" s="6">
        <f t="shared" si="3"/>
        <v>1</v>
      </c>
      <c r="M1283" s="6" t="str">
        <f>IFNA(VLOOKUP(F1283,Promocodes!A:B,2,0),"")</f>
        <v/>
      </c>
      <c r="N1283" s="3" t="str">
        <f>IFNA(VLOOKUP(M1283,Promocodes!G:H,2,0),"")</f>
        <v/>
      </c>
      <c r="O1283" s="3" t="str">
        <f>IFNA(VLOOKUP(D1283,Price!$E$2:$F$4,2,0),"")</f>
        <v/>
      </c>
      <c r="P1283" s="7" t="str">
        <f t="shared" si="4"/>
        <v>без промо</v>
      </c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ht="15.75" customHeight="1">
      <c r="A1284" s="3">
        <v>766.0</v>
      </c>
      <c r="B1284" s="1" t="s">
        <v>16</v>
      </c>
      <c r="C1284" s="1" t="s">
        <v>22</v>
      </c>
      <c r="D1284" s="1" t="s">
        <v>23</v>
      </c>
      <c r="E1284" s="2">
        <v>44224.0</v>
      </c>
      <c r="F1284" s="3"/>
      <c r="G1284" s="5">
        <v>5500.0</v>
      </c>
      <c r="H1284" s="3" t="str">
        <f>IFNA(VLOOKUP(F1284,Promocodes!A:E,4,0),"")</f>
        <v/>
      </c>
      <c r="I1284" s="3"/>
      <c r="J1284" s="5">
        <f t="shared" si="2"/>
        <v>5500</v>
      </c>
      <c r="K1284" s="3" t="str">
        <f>IFNA(VLOOKUP(D1284,Price!$A$2:$C$18,3,0),"")</f>
        <v>услуга</v>
      </c>
      <c r="L1284" s="6">
        <f t="shared" si="3"/>
        <v>1</v>
      </c>
      <c r="M1284" s="6" t="str">
        <f>IFNA(VLOOKUP(F1284,Promocodes!A:B,2,0),"")</f>
        <v/>
      </c>
      <c r="N1284" s="3" t="str">
        <f>IFNA(VLOOKUP(M1284,Promocodes!G:H,2,0),"")</f>
        <v/>
      </c>
      <c r="O1284" s="3" t="str">
        <f>IFNA(VLOOKUP(D1284,Price!$E$2:$F$4,2,0),"")</f>
        <v/>
      </c>
      <c r="P1284" s="7" t="str">
        <f t="shared" si="4"/>
        <v>без промо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ht="15.75" customHeight="1">
      <c r="A1285" s="3">
        <v>767.0</v>
      </c>
      <c r="B1285" s="1" t="s">
        <v>16</v>
      </c>
      <c r="C1285" s="1" t="s">
        <v>17</v>
      </c>
      <c r="D1285" s="1" t="s">
        <v>18</v>
      </c>
      <c r="E1285" s="2">
        <v>44224.0</v>
      </c>
      <c r="F1285" s="3"/>
      <c r="G1285" s="5">
        <v>1000.0</v>
      </c>
      <c r="H1285" s="3" t="str">
        <f>IFNA(VLOOKUP(F1285,Promocodes!A:E,4,0),"")</f>
        <v/>
      </c>
      <c r="I1285" s="3"/>
      <c r="J1285" s="5">
        <f t="shared" si="2"/>
        <v>1000</v>
      </c>
      <c r="K1285" s="3" t="str">
        <f>IFNA(VLOOKUP(D1285,Price!$A$2:$C$18,3,0),"")</f>
        <v>товар</v>
      </c>
      <c r="L1285" s="6">
        <f t="shared" si="3"/>
        <v>1</v>
      </c>
      <c r="M1285" s="6" t="str">
        <f>IFNA(VLOOKUP(F1285,Promocodes!A:B,2,0),"")</f>
        <v/>
      </c>
      <c r="N1285" s="3" t="str">
        <f>IFNA(VLOOKUP(M1285,Promocodes!G:H,2,0),"")</f>
        <v/>
      </c>
      <c r="O1285" s="3">
        <f>IFNA(VLOOKUP(D1285,Price!$E$2:$F$4,2,0),"")</f>
        <v>500</v>
      </c>
      <c r="P1285" s="7" t="str">
        <f t="shared" si="4"/>
        <v>без промо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ht="15.75" customHeight="1">
      <c r="A1286" s="3">
        <v>768.0</v>
      </c>
      <c r="B1286" s="1" t="s">
        <v>16</v>
      </c>
      <c r="C1286" s="1" t="s">
        <v>17</v>
      </c>
      <c r="D1286" s="1" t="s">
        <v>24</v>
      </c>
      <c r="E1286" s="2">
        <v>44224.0</v>
      </c>
      <c r="F1286" s="3"/>
      <c r="G1286" s="5">
        <v>4500.0</v>
      </c>
      <c r="H1286" s="3" t="str">
        <f>IFNA(VLOOKUP(F1286,Promocodes!A:E,4,0),"")</f>
        <v/>
      </c>
      <c r="I1286" s="3"/>
      <c r="J1286" s="5">
        <f t="shared" si="2"/>
        <v>4500</v>
      </c>
      <c r="K1286" s="3" t="str">
        <f>IFNA(VLOOKUP(D1286,Price!$A$2:$C$18,3,0),"")</f>
        <v>услуга</v>
      </c>
      <c r="L1286" s="6">
        <f t="shared" si="3"/>
        <v>1</v>
      </c>
      <c r="M1286" s="6" t="str">
        <f>IFNA(VLOOKUP(F1286,Promocodes!A:B,2,0),"")</f>
        <v/>
      </c>
      <c r="N1286" s="3" t="str">
        <f>IFNA(VLOOKUP(M1286,Promocodes!G:H,2,0),"")</f>
        <v/>
      </c>
      <c r="O1286" s="3" t="str">
        <f>IFNA(VLOOKUP(D1286,Price!$E$2:$F$4,2,0),"")</f>
        <v/>
      </c>
      <c r="P1286" s="7" t="str">
        <f t="shared" si="4"/>
        <v>без промо</v>
      </c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ht="15.75" customHeight="1">
      <c r="A1287" s="3">
        <v>769.0</v>
      </c>
      <c r="B1287" s="1" t="s">
        <v>16</v>
      </c>
      <c r="C1287" s="1" t="s">
        <v>17</v>
      </c>
      <c r="D1287" s="1" t="s">
        <v>21</v>
      </c>
      <c r="E1287" s="2">
        <v>44224.0</v>
      </c>
      <c r="F1287" s="3"/>
      <c r="G1287" s="5">
        <v>3500.0</v>
      </c>
      <c r="H1287" s="3" t="str">
        <f>IFNA(VLOOKUP(F1287,Promocodes!A:E,4,0),"")</f>
        <v/>
      </c>
      <c r="I1287" s="3"/>
      <c r="J1287" s="5">
        <f t="shared" si="2"/>
        <v>3500</v>
      </c>
      <c r="K1287" s="3" t="str">
        <f>IFNA(VLOOKUP(D1287,Price!$A$2:$C$18,3,0),"")</f>
        <v>услуга</v>
      </c>
      <c r="L1287" s="6">
        <f t="shared" si="3"/>
        <v>1</v>
      </c>
      <c r="M1287" s="6" t="str">
        <f>IFNA(VLOOKUP(F1287,Promocodes!A:B,2,0),"")</f>
        <v/>
      </c>
      <c r="N1287" s="3" t="str">
        <f>IFNA(VLOOKUP(M1287,Promocodes!G:H,2,0),"")</f>
        <v/>
      </c>
      <c r="O1287" s="3" t="str">
        <f>IFNA(VLOOKUP(D1287,Price!$E$2:$F$4,2,0),"")</f>
        <v/>
      </c>
      <c r="P1287" s="7" t="str">
        <f t="shared" si="4"/>
        <v>без промо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ht="15.75" customHeight="1">
      <c r="A1288" s="3">
        <v>770.0</v>
      </c>
      <c r="B1288" s="1" t="s">
        <v>16</v>
      </c>
      <c r="C1288" s="1" t="s">
        <v>22</v>
      </c>
      <c r="D1288" s="1" t="s">
        <v>20</v>
      </c>
      <c r="E1288" s="2">
        <v>44224.0</v>
      </c>
      <c r="F1288" s="3"/>
      <c r="G1288" s="5">
        <v>500.0</v>
      </c>
      <c r="H1288" s="3" t="str">
        <f>IFNA(VLOOKUP(F1288,Promocodes!A:E,4,0),"")</f>
        <v/>
      </c>
      <c r="I1288" s="3"/>
      <c r="J1288" s="5">
        <f t="shared" si="2"/>
        <v>500</v>
      </c>
      <c r="K1288" s="3" t="str">
        <f>IFNA(VLOOKUP(D1288,Price!$A$2:$C$18,3,0),"")</f>
        <v>товар</v>
      </c>
      <c r="L1288" s="6">
        <f t="shared" si="3"/>
        <v>1</v>
      </c>
      <c r="M1288" s="6" t="str">
        <f>IFNA(VLOOKUP(F1288,Promocodes!A:B,2,0),"")</f>
        <v/>
      </c>
      <c r="N1288" s="3" t="str">
        <f>IFNA(VLOOKUP(M1288,Promocodes!G:H,2,0),"")</f>
        <v/>
      </c>
      <c r="O1288" s="3">
        <f>IFNA(VLOOKUP(D1288,Price!$E$2:$F$4,2,0),"")</f>
        <v>250</v>
      </c>
      <c r="P1288" s="7" t="str">
        <f t="shared" si="4"/>
        <v>без промо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ht="15.75" customHeight="1">
      <c r="A1289" s="3">
        <v>771.0</v>
      </c>
      <c r="B1289" s="1" t="s">
        <v>16</v>
      </c>
      <c r="C1289" s="1" t="s">
        <v>17</v>
      </c>
      <c r="D1289" s="1" t="s">
        <v>24</v>
      </c>
      <c r="E1289" s="2">
        <v>44224.0</v>
      </c>
      <c r="F1289" s="3"/>
      <c r="G1289" s="5">
        <v>4500.0</v>
      </c>
      <c r="H1289" s="3" t="str">
        <f>IFNA(VLOOKUP(F1289,Promocodes!A:E,4,0),"")</f>
        <v/>
      </c>
      <c r="I1289" s="3"/>
      <c r="J1289" s="5">
        <f t="shared" si="2"/>
        <v>4500</v>
      </c>
      <c r="K1289" s="3" t="str">
        <f>IFNA(VLOOKUP(D1289,Price!$A$2:$C$18,3,0),"")</f>
        <v>услуга</v>
      </c>
      <c r="L1289" s="6">
        <f t="shared" si="3"/>
        <v>1</v>
      </c>
      <c r="M1289" s="6" t="str">
        <f>IFNA(VLOOKUP(F1289,Promocodes!A:B,2,0),"")</f>
        <v/>
      </c>
      <c r="N1289" s="3" t="str">
        <f>IFNA(VLOOKUP(M1289,Promocodes!G:H,2,0),"")</f>
        <v/>
      </c>
      <c r="O1289" s="3" t="str">
        <f>IFNA(VLOOKUP(D1289,Price!$E$2:$F$4,2,0),"")</f>
        <v/>
      </c>
      <c r="P1289" s="7" t="str">
        <f t="shared" si="4"/>
        <v>без промо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ht="15.75" customHeight="1">
      <c r="A1290" s="3">
        <v>773.0</v>
      </c>
      <c r="B1290" s="1" t="s">
        <v>16</v>
      </c>
      <c r="C1290" s="1" t="s">
        <v>17</v>
      </c>
      <c r="D1290" s="1" t="s">
        <v>20</v>
      </c>
      <c r="E1290" s="2">
        <v>44224.0</v>
      </c>
      <c r="F1290" s="3"/>
      <c r="G1290" s="5">
        <v>500.0</v>
      </c>
      <c r="H1290" s="3" t="str">
        <f>IFNA(VLOOKUP(F1290,Promocodes!A:E,4,0),"")</f>
        <v/>
      </c>
      <c r="I1290" s="3"/>
      <c r="J1290" s="5">
        <f t="shared" si="2"/>
        <v>500</v>
      </c>
      <c r="K1290" s="3" t="str">
        <f>IFNA(VLOOKUP(D1290,Price!$A$2:$C$18,3,0),"")</f>
        <v>товар</v>
      </c>
      <c r="L1290" s="6">
        <f t="shared" si="3"/>
        <v>1</v>
      </c>
      <c r="M1290" s="6" t="str">
        <f>IFNA(VLOOKUP(F1290,Promocodes!A:B,2,0),"")</f>
        <v/>
      </c>
      <c r="N1290" s="3" t="str">
        <f>IFNA(VLOOKUP(M1290,Promocodes!G:H,2,0),"")</f>
        <v/>
      </c>
      <c r="O1290" s="3">
        <f>IFNA(VLOOKUP(D1290,Price!$E$2:$F$4,2,0),"")</f>
        <v>250</v>
      </c>
      <c r="P1290" s="7" t="str">
        <f t="shared" si="4"/>
        <v>без промо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ht="15.75" customHeight="1">
      <c r="A1291" s="3">
        <v>774.0</v>
      </c>
      <c r="B1291" s="1" t="s">
        <v>16</v>
      </c>
      <c r="C1291" s="1" t="s">
        <v>17</v>
      </c>
      <c r="D1291" s="1" t="s">
        <v>23</v>
      </c>
      <c r="E1291" s="2">
        <v>44224.0</v>
      </c>
      <c r="F1291" s="3"/>
      <c r="G1291" s="5">
        <v>5500.0</v>
      </c>
      <c r="H1291" s="3" t="str">
        <f>IFNA(VLOOKUP(F1291,Promocodes!A:E,4,0),"")</f>
        <v/>
      </c>
      <c r="I1291" s="3"/>
      <c r="J1291" s="5">
        <f t="shared" si="2"/>
        <v>5500</v>
      </c>
      <c r="K1291" s="3" t="str">
        <f>IFNA(VLOOKUP(D1291,Price!$A$2:$C$18,3,0),"")</f>
        <v>услуга</v>
      </c>
      <c r="L1291" s="6">
        <f t="shared" si="3"/>
        <v>1</v>
      </c>
      <c r="M1291" s="6" t="str">
        <f>IFNA(VLOOKUP(F1291,Promocodes!A:B,2,0),"")</f>
        <v/>
      </c>
      <c r="N1291" s="3" t="str">
        <f>IFNA(VLOOKUP(M1291,Promocodes!G:H,2,0),"")</f>
        <v/>
      </c>
      <c r="O1291" s="3" t="str">
        <f>IFNA(VLOOKUP(D1291,Price!$E$2:$F$4,2,0),"")</f>
        <v/>
      </c>
      <c r="P1291" s="7" t="str">
        <f t="shared" si="4"/>
        <v>без промо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ht="15.75" customHeight="1">
      <c r="A1292" s="3">
        <v>775.0</v>
      </c>
      <c r="B1292" s="1" t="s">
        <v>16</v>
      </c>
      <c r="C1292" s="1" t="s">
        <v>17</v>
      </c>
      <c r="D1292" s="1" t="s">
        <v>18</v>
      </c>
      <c r="E1292" s="2">
        <v>44224.0</v>
      </c>
      <c r="F1292" s="3"/>
      <c r="G1292" s="5">
        <v>1000.0</v>
      </c>
      <c r="H1292" s="3" t="str">
        <f>IFNA(VLOOKUP(F1292,Promocodes!A:E,4,0),"")</f>
        <v/>
      </c>
      <c r="I1292" s="3"/>
      <c r="J1292" s="5">
        <f t="shared" si="2"/>
        <v>1000</v>
      </c>
      <c r="K1292" s="3" t="str">
        <f>IFNA(VLOOKUP(D1292,Price!$A$2:$C$18,3,0),"")</f>
        <v>товар</v>
      </c>
      <c r="L1292" s="6">
        <f t="shared" si="3"/>
        <v>1</v>
      </c>
      <c r="M1292" s="6" t="str">
        <f>IFNA(VLOOKUP(F1292,Promocodes!A:B,2,0),"")</f>
        <v/>
      </c>
      <c r="N1292" s="3" t="str">
        <f>IFNA(VLOOKUP(M1292,Promocodes!G:H,2,0),"")</f>
        <v/>
      </c>
      <c r="O1292" s="3">
        <f>IFNA(VLOOKUP(D1292,Price!$E$2:$F$4,2,0),"")</f>
        <v>500</v>
      </c>
      <c r="P1292" s="7" t="str">
        <f t="shared" si="4"/>
        <v>без промо</v>
      </c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ht="15.75" customHeight="1">
      <c r="A1293" s="3">
        <v>777.0</v>
      </c>
      <c r="B1293" s="1" t="s">
        <v>16</v>
      </c>
      <c r="C1293" s="1" t="s">
        <v>17</v>
      </c>
      <c r="D1293" s="1" t="s">
        <v>24</v>
      </c>
      <c r="E1293" s="2">
        <v>44224.0</v>
      </c>
      <c r="F1293" s="3"/>
      <c r="G1293" s="5">
        <v>4500.0</v>
      </c>
      <c r="H1293" s="3" t="str">
        <f>IFNA(VLOOKUP(F1293,Promocodes!A:E,4,0),"")</f>
        <v/>
      </c>
      <c r="I1293" s="3"/>
      <c r="J1293" s="5">
        <f t="shared" si="2"/>
        <v>4500</v>
      </c>
      <c r="K1293" s="3" t="str">
        <f>IFNA(VLOOKUP(D1293,Price!$A$2:$C$18,3,0),"")</f>
        <v>услуга</v>
      </c>
      <c r="L1293" s="6">
        <f t="shared" si="3"/>
        <v>1</v>
      </c>
      <c r="M1293" s="6" t="str">
        <f>IFNA(VLOOKUP(F1293,Promocodes!A:B,2,0),"")</f>
        <v/>
      </c>
      <c r="N1293" s="3" t="str">
        <f>IFNA(VLOOKUP(M1293,Promocodes!G:H,2,0),"")</f>
        <v/>
      </c>
      <c r="O1293" s="3" t="str">
        <f>IFNA(VLOOKUP(D1293,Price!$E$2:$F$4,2,0),"")</f>
        <v/>
      </c>
      <c r="P1293" s="7" t="str">
        <f t="shared" si="4"/>
        <v>без промо</v>
      </c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ht="15.75" customHeight="1">
      <c r="A1294" s="3">
        <v>778.0</v>
      </c>
      <c r="B1294" s="1" t="s">
        <v>16</v>
      </c>
      <c r="C1294" s="1" t="s">
        <v>17</v>
      </c>
      <c r="D1294" s="1" t="s">
        <v>21</v>
      </c>
      <c r="E1294" s="2">
        <v>44224.0</v>
      </c>
      <c r="F1294" s="3"/>
      <c r="G1294" s="5">
        <v>3500.0</v>
      </c>
      <c r="H1294" s="3" t="str">
        <f>IFNA(VLOOKUP(F1294,Promocodes!A:E,4,0),"")</f>
        <v/>
      </c>
      <c r="I1294" s="3"/>
      <c r="J1294" s="5">
        <f t="shared" si="2"/>
        <v>3500</v>
      </c>
      <c r="K1294" s="3" t="str">
        <f>IFNA(VLOOKUP(D1294,Price!$A$2:$C$18,3,0),"")</f>
        <v>услуга</v>
      </c>
      <c r="L1294" s="6">
        <f t="shared" si="3"/>
        <v>1</v>
      </c>
      <c r="M1294" s="6" t="str">
        <f>IFNA(VLOOKUP(F1294,Promocodes!A:B,2,0),"")</f>
        <v/>
      </c>
      <c r="N1294" s="3" t="str">
        <f>IFNA(VLOOKUP(M1294,Promocodes!G:H,2,0),"")</f>
        <v/>
      </c>
      <c r="O1294" s="3" t="str">
        <f>IFNA(VLOOKUP(D1294,Price!$E$2:$F$4,2,0),"")</f>
        <v/>
      </c>
      <c r="P1294" s="7" t="str">
        <f t="shared" si="4"/>
        <v>без промо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ht="15.75" customHeight="1">
      <c r="A1295" s="3">
        <v>779.0</v>
      </c>
      <c r="B1295" s="1" t="s">
        <v>16</v>
      </c>
      <c r="C1295" s="1" t="s">
        <v>17</v>
      </c>
      <c r="D1295" s="1" t="s">
        <v>23</v>
      </c>
      <c r="E1295" s="2">
        <v>44224.0</v>
      </c>
      <c r="F1295" s="3"/>
      <c r="G1295" s="5">
        <v>5500.0</v>
      </c>
      <c r="H1295" s="3" t="str">
        <f>IFNA(VLOOKUP(F1295,Promocodes!A:E,4,0),"")</f>
        <v/>
      </c>
      <c r="I1295" s="3"/>
      <c r="J1295" s="5">
        <f t="shared" si="2"/>
        <v>5500</v>
      </c>
      <c r="K1295" s="3" t="str">
        <f>IFNA(VLOOKUP(D1295,Price!$A$2:$C$18,3,0),"")</f>
        <v>услуга</v>
      </c>
      <c r="L1295" s="6">
        <f t="shared" si="3"/>
        <v>1</v>
      </c>
      <c r="M1295" s="6" t="str">
        <f>IFNA(VLOOKUP(F1295,Promocodes!A:B,2,0),"")</f>
        <v/>
      </c>
      <c r="N1295" s="3" t="str">
        <f>IFNA(VLOOKUP(M1295,Promocodes!G:H,2,0),"")</f>
        <v/>
      </c>
      <c r="O1295" s="3" t="str">
        <f>IFNA(VLOOKUP(D1295,Price!$E$2:$F$4,2,0),"")</f>
        <v/>
      </c>
      <c r="P1295" s="7" t="str">
        <f t="shared" si="4"/>
        <v>без промо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ht="15.75" customHeight="1">
      <c r="A1296" s="3">
        <v>780.0</v>
      </c>
      <c r="B1296" s="1" t="s">
        <v>16</v>
      </c>
      <c r="C1296" s="1" t="s">
        <v>17</v>
      </c>
      <c r="D1296" s="1" t="s">
        <v>24</v>
      </c>
      <c r="E1296" s="2">
        <v>44224.0</v>
      </c>
      <c r="F1296" s="3"/>
      <c r="G1296" s="5">
        <v>4500.0</v>
      </c>
      <c r="H1296" s="3" t="str">
        <f>IFNA(VLOOKUP(F1296,Promocodes!A:E,4,0),"")</f>
        <v/>
      </c>
      <c r="I1296" s="3"/>
      <c r="J1296" s="5">
        <f t="shared" si="2"/>
        <v>4500</v>
      </c>
      <c r="K1296" s="3" t="str">
        <f>IFNA(VLOOKUP(D1296,Price!$A$2:$C$18,3,0),"")</f>
        <v>услуга</v>
      </c>
      <c r="L1296" s="6">
        <f t="shared" si="3"/>
        <v>1</v>
      </c>
      <c r="M1296" s="6" t="str">
        <f>IFNA(VLOOKUP(F1296,Promocodes!A:B,2,0),"")</f>
        <v/>
      </c>
      <c r="N1296" s="3" t="str">
        <f>IFNA(VLOOKUP(M1296,Promocodes!G:H,2,0),"")</f>
        <v/>
      </c>
      <c r="O1296" s="3" t="str">
        <f>IFNA(VLOOKUP(D1296,Price!$E$2:$F$4,2,0),"")</f>
        <v/>
      </c>
      <c r="P1296" s="7" t="str">
        <f t="shared" si="4"/>
        <v>без промо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ht="15.75" customHeight="1">
      <c r="A1297" s="3">
        <v>781.0</v>
      </c>
      <c r="B1297" s="1" t="s">
        <v>16</v>
      </c>
      <c r="C1297" s="1" t="s">
        <v>17</v>
      </c>
      <c r="D1297" s="1" t="s">
        <v>23</v>
      </c>
      <c r="E1297" s="2">
        <v>44224.0</v>
      </c>
      <c r="F1297" s="3"/>
      <c r="G1297" s="5">
        <v>5500.0</v>
      </c>
      <c r="H1297" s="3" t="str">
        <f>IFNA(VLOOKUP(F1297,Promocodes!A:E,4,0),"")</f>
        <v/>
      </c>
      <c r="I1297" s="3"/>
      <c r="J1297" s="5">
        <f t="shared" si="2"/>
        <v>5500</v>
      </c>
      <c r="K1297" s="3" t="str">
        <f>IFNA(VLOOKUP(D1297,Price!$A$2:$C$18,3,0),"")</f>
        <v>услуга</v>
      </c>
      <c r="L1297" s="6">
        <f t="shared" si="3"/>
        <v>1</v>
      </c>
      <c r="M1297" s="6" t="str">
        <f>IFNA(VLOOKUP(F1297,Promocodes!A:B,2,0),"")</f>
        <v/>
      </c>
      <c r="N1297" s="3" t="str">
        <f>IFNA(VLOOKUP(M1297,Promocodes!G:H,2,0),"")</f>
        <v/>
      </c>
      <c r="O1297" s="3" t="str">
        <f>IFNA(VLOOKUP(D1297,Price!$E$2:$F$4,2,0),"")</f>
        <v/>
      </c>
      <c r="P1297" s="7" t="str">
        <f t="shared" si="4"/>
        <v>без промо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ht="15.75" customHeight="1">
      <c r="A1298" s="3">
        <v>782.0</v>
      </c>
      <c r="B1298" s="1" t="s">
        <v>16</v>
      </c>
      <c r="C1298" s="1" t="s">
        <v>17</v>
      </c>
      <c r="D1298" s="1" t="s">
        <v>20</v>
      </c>
      <c r="E1298" s="2">
        <v>44224.0</v>
      </c>
      <c r="F1298" s="3"/>
      <c r="G1298" s="5">
        <v>500.0</v>
      </c>
      <c r="H1298" s="3" t="str">
        <f>IFNA(VLOOKUP(F1298,Promocodes!A:E,4,0),"")</f>
        <v/>
      </c>
      <c r="I1298" s="3"/>
      <c r="J1298" s="5">
        <f t="shared" si="2"/>
        <v>500</v>
      </c>
      <c r="K1298" s="3" t="str">
        <f>IFNA(VLOOKUP(D1298,Price!$A$2:$C$18,3,0),"")</f>
        <v>товар</v>
      </c>
      <c r="L1298" s="6">
        <f t="shared" si="3"/>
        <v>1</v>
      </c>
      <c r="M1298" s="6" t="str">
        <f>IFNA(VLOOKUP(F1298,Promocodes!A:B,2,0),"")</f>
        <v/>
      </c>
      <c r="N1298" s="3" t="str">
        <f>IFNA(VLOOKUP(M1298,Promocodes!G:H,2,0),"")</f>
        <v/>
      </c>
      <c r="O1298" s="3">
        <f>IFNA(VLOOKUP(D1298,Price!$E$2:$F$4,2,0),"")</f>
        <v>250</v>
      </c>
      <c r="P1298" s="7" t="str">
        <f t="shared" si="4"/>
        <v>без промо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ht="15.75" customHeight="1">
      <c r="A1299" s="3">
        <v>783.0</v>
      </c>
      <c r="B1299" s="1" t="s">
        <v>16</v>
      </c>
      <c r="C1299" s="1" t="s">
        <v>17</v>
      </c>
      <c r="D1299" s="1" t="s">
        <v>21</v>
      </c>
      <c r="E1299" s="2">
        <v>44224.0</v>
      </c>
      <c r="F1299" s="3"/>
      <c r="G1299" s="5">
        <v>3500.0</v>
      </c>
      <c r="H1299" s="3" t="str">
        <f>IFNA(VLOOKUP(F1299,Promocodes!A:E,4,0),"")</f>
        <v/>
      </c>
      <c r="I1299" s="3"/>
      <c r="J1299" s="5">
        <f t="shared" si="2"/>
        <v>3500</v>
      </c>
      <c r="K1299" s="3" t="str">
        <f>IFNA(VLOOKUP(D1299,Price!$A$2:$C$18,3,0),"")</f>
        <v>услуга</v>
      </c>
      <c r="L1299" s="6">
        <f t="shared" si="3"/>
        <v>1</v>
      </c>
      <c r="M1299" s="6" t="str">
        <f>IFNA(VLOOKUP(F1299,Promocodes!A:B,2,0),"")</f>
        <v/>
      </c>
      <c r="N1299" s="3" t="str">
        <f>IFNA(VLOOKUP(M1299,Promocodes!G:H,2,0),"")</f>
        <v/>
      </c>
      <c r="O1299" s="3" t="str">
        <f>IFNA(VLOOKUP(D1299,Price!$E$2:$F$4,2,0),"")</f>
        <v/>
      </c>
      <c r="P1299" s="7" t="str">
        <f t="shared" si="4"/>
        <v>без промо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ht="15.75" customHeight="1">
      <c r="A1300" s="3">
        <v>784.0</v>
      </c>
      <c r="B1300" s="1" t="s">
        <v>16</v>
      </c>
      <c r="C1300" s="1" t="s">
        <v>17</v>
      </c>
      <c r="D1300" s="1" t="s">
        <v>23</v>
      </c>
      <c r="E1300" s="2">
        <v>44224.0</v>
      </c>
      <c r="F1300" s="3"/>
      <c r="G1300" s="5">
        <v>5500.0</v>
      </c>
      <c r="H1300" s="3" t="str">
        <f>IFNA(VLOOKUP(F1300,Promocodes!A:E,4,0),"")</f>
        <v/>
      </c>
      <c r="I1300" s="3"/>
      <c r="J1300" s="5">
        <f t="shared" si="2"/>
        <v>5500</v>
      </c>
      <c r="K1300" s="3" t="str">
        <f>IFNA(VLOOKUP(D1300,Price!$A$2:$C$18,3,0),"")</f>
        <v>услуга</v>
      </c>
      <c r="L1300" s="6">
        <f t="shared" si="3"/>
        <v>1</v>
      </c>
      <c r="M1300" s="6" t="str">
        <f>IFNA(VLOOKUP(F1300,Promocodes!A:B,2,0),"")</f>
        <v/>
      </c>
      <c r="N1300" s="3" t="str">
        <f>IFNA(VLOOKUP(M1300,Promocodes!G:H,2,0),"")</f>
        <v/>
      </c>
      <c r="O1300" s="3" t="str">
        <f>IFNA(VLOOKUP(D1300,Price!$E$2:$F$4,2,0),"")</f>
        <v/>
      </c>
      <c r="P1300" s="7" t="str">
        <f t="shared" si="4"/>
        <v>без промо</v>
      </c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ht="15.75" customHeight="1">
      <c r="A1301" s="3">
        <v>785.0</v>
      </c>
      <c r="B1301" s="1" t="s">
        <v>139</v>
      </c>
      <c r="C1301" s="1" t="s">
        <v>17</v>
      </c>
      <c r="D1301" s="1" t="s">
        <v>140</v>
      </c>
      <c r="E1301" s="2">
        <v>44224.0</v>
      </c>
      <c r="F1301" s="3"/>
      <c r="G1301" s="5">
        <v>50000.0</v>
      </c>
      <c r="H1301" s="3" t="str">
        <f>IFNA(VLOOKUP(F1301,Promocodes!A:E,4,0),"")</f>
        <v/>
      </c>
      <c r="I1301" s="3"/>
      <c r="J1301" s="5">
        <f t="shared" si="2"/>
        <v>50000</v>
      </c>
      <c r="K1301" s="3" t="str">
        <f>IFNA(VLOOKUP(D1301,Price!$A$2:$C$18,3,0),"")</f>
        <v/>
      </c>
      <c r="L1301" s="6">
        <f t="shared" si="3"/>
        <v>1</v>
      </c>
      <c r="M1301" s="6" t="str">
        <f>IFNA(VLOOKUP(F1301,Promocodes!A:B,2,0),"")</f>
        <v/>
      </c>
      <c r="N1301" s="3" t="str">
        <f>IFNA(VLOOKUP(M1301,Promocodes!G:H,2,0),"")</f>
        <v/>
      </c>
      <c r="O1301" s="3" t="str">
        <f>IFNA(VLOOKUP(D1301,Price!$E$2:$F$4,2,0),"")</f>
        <v/>
      </c>
      <c r="P1301" s="7" t="str">
        <f t="shared" si="4"/>
        <v/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ht="15.75" customHeight="1">
      <c r="A1302" s="3">
        <v>786.0</v>
      </c>
      <c r="B1302" s="1" t="s">
        <v>16</v>
      </c>
      <c r="C1302" s="1" t="s">
        <v>17</v>
      </c>
      <c r="D1302" s="1" t="s">
        <v>21</v>
      </c>
      <c r="E1302" s="2">
        <v>44224.0</v>
      </c>
      <c r="F1302" s="3"/>
      <c r="G1302" s="5">
        <v>3500.0</v>
      </c>
      <c r="H1302" s="3" t="str">
        <f>IFNA(VLOOKUP(F1302,Promocodes!A:E,4,0),"")</f>
        <v/>
      </c>
      <c r="I1302" s="3"/>
      <c r="J1302" s="5">
        <f t="shared" si="2"/>
        <v>3500</v>
      </c>
      <c r="K1302" s="3" t="str">
        <f>IFNA(VLOOKUP(D1302,Price!$A$2:$C$18,3,0),"")</f>
        <v>услуга</v>
      </c>
      <c r="L1302" s="6">
        <f t="shared" si="3"/>
        <v>1</v>
      </c>
      <c r="M1302" s="6" t="str">
        <f>IFNA(VLOOKUP(F1302,Promocodes!A:B,2,0),"")</f>
        <v/>
      </c>
      <c r="N1302" s="3" t="str">
        <f>IFNA(VLOOKUP(M1302,Promocodes!G:H,2,0),"")</f>
        <v/>
      </c>
      <c r="O1302" s="3" t="str">
        <f>IFNA(VLOOKUP(D1302,Price!$E$2:$F$4,2,0),"")</f>
        <v/>
      </c>
      <c r="P1302" s="7" t="str">
        <f t="shared" si="4"/>
        <v>без промо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ht="15.75" customHeight="1">
      <c r="A1303" s="3">
        <v>787.0</v>
      </c>
      <c r="B1303" s="1" t="s">
        <v>16</v>
      </c>
      <c r="C1303" s="1" t="s">
        <v>17</v>
      </c>
      <c r="D1303" s="1" t="s">
        <v>23</v>
      </c>
      <c r="E1303" s="2">
        <v>44225.0</v>
      </c>
      <c r="F1303" s="3"/>
      <c r="G1303" s="5">
        <v>5500.0</v>
      </c>
      <c r="H1303" s="3" t="str">
        <f>IFNA(VLOOKUP(F1303,Promocodes!A:E,4,0),"")</f>
        <v/>
      </c>
      <c r="I1303" s="3"/>
      <c r="J1303" s="5">
        <f t="shared" si="2"/>
        <v>5500</v>
      </c>
      <c r="K1303" s="3" t="str">
        <f>IFNA(VLOOKUP(D1303,Price!$A$2:$C$18,3,0),"")</f>
        <v>услуга</v>
      </c>
      <c r="L1303" s="6">
        <f t="shared" si="3"/>
        <v>1</v>
      </c>
      <c r="M1303" s="6" t="str">
        <f>IFNA(VLOOKUP(F1303,Promocodes!A:B,2,0),"")</f>
        <v/>
      </c>
      <c r="N1303" s="3" t="str">
        <f>IFNA(VLOOKUP(M1303,Promocodes!G:H,2,0),"")</f>
        <v/>
      </c>
      <c r="O1303" s="3" t="str">
        <f>IFNA(VLOOKUP(D1303,Price!$E$2:$F$4,2,0),"")</f>
        <v/>
      </c>
      <c r="P1303" s="7" t="str">
        <f t="shared" si="4"/>
        <v>без промо</v>
      </c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ht="15.75" customHeight="1">
      <c r="A1304" s="3">
        <v>788.0</v>
      </c>
      <c r="B1304" s="1" t="s">
        <v>16</v>
      </c>
      <c r="C1304" s="1" t="s">
        <v>17</v>
      </c>
      <c r="D1304" s="1" t="s">
        <v>21</v>
      </c>
      <c r="E1304" s="2">
        <v>44225.0</v>
      </c>
      <c r="F1304" s="3"/>
      <c r="G1304" s="5">
        <v>3500.0</v>
      </c>
      <c r="H1304" s="3" t="str">
        <f>IFNA(VLOOKUP(F1304,Promocodes!A:E,4,0),"")</f>
        <v/>
      </c>
      <c r="I1304" s="3"/>
      <c r="J1304" s="5">
        <f t="shared" si="2"/>
        <v>3500</v>
      </c>
      <c r="K1304" s="3" t="str">
        <f>IFNA(VLOOKUP(D1304,Price!$A$2:$C$18,3,0),"")</f>
        <v>услуга</v>
      </c>
      <c r="L1304" s="6">
        <f t="shared" si="3"/>
        <v>1</v>
      </c>
      <c r="M1304" s="6" t="str">
        <f>IFNA(VLOOKUP(F1304,Promocodes!A:B,2,0),"")</f>
        <v/>
      </c>
      <c r="N1304" s="3" t="str">
        <f>IFNA(VLOOKUP(M1304,Promocodes!G:H,2,0),"")</f>
        <v/>
      </c>
      <c r="O1304" s="3" t="str">
        <f>IFNA(VLOOKUP(D1304,Price!$E$2:$F$4,2,0),"")</f>
        <v/>
      </c>
      <c r="P1304" s="7" t="str">
        <f t="shared" si="4"/>
        <v>без промо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ht="15.75" customHeight="1">
      <c r="A1305" s="3">
        <v>789.0</v>
      </c>
      <c r="B1305" s="1" t="s">
        <v>16</v>
      </c>
      <c r="C1305" s="1" t="s">
        <v>22</v>
      </c>
      <c r="D1305" s="1" t="s">
        <v>23</v>
      </c>
      <c r="E1305" s="2">
        <v>44225.0</v>
      </c>
      <c r="F1305" s="3"/>
      <c r="G1305" s="5">
        <v>5500.0</v>
      </c>
      <c r="H1305" s="3" t="str">
        <f>IFNA(VLOOKUP(F1305,Promocodes!A:E,4,0),"")</f>
        <v/>
      </c>
      <c r="I1305" s="3"/>
      <c r="J1305" s="5">
        <f t="shared" si="2"/>
        <v>5500</v>
      </c>
      <c r="K1305" s="3" t="str">
        <f>IFNA(VLOOKUP(D1305,Price!$A$2:$C$18,3,0),"")</f>
        <v>услуга</v>
      </c>
      <c r="L1305" s="6">
        <f t="shared" si="3"/>
        <v>1</v>
      </c>
      <c r="M1305" s="6" t="str">
        <f>IFNA(VLOOKUP(F1305,Promocodes!A:B,2,0),"")</f>
        <v/>
      </c>
      <c r="N1305" s="3" t="str">
        <f>IFNA(VLOOKUP(M1305,Promocodes!G:H,2,0),"")</f>
        <v/>
      </c>
      <c r="O1305" s="3" t="str">
        <f>IFNA(VLOOKUP(D1305,Price!$E$2:$F$4,2,0),"")</f>
        <v/>
      </c>
      <c r="P1305" s="7" t="str">
        <f t="shared" si="4"/>
        <v>без промо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ht="15.75" customHeight="1">
      <c r="A1306" s="3">
        <v>790.0</v>
      </c>
      <c r="B1306" s="1" t="s">
        <v>16</v>
      </c>
      <c r="C1306" s="1" t="s">
        <v>17</v>
      </c>
      <c r="D1306" s="1" t="s">
        <v>20</v>
      </c>
      <c r="E1306" s="2">
        <v>44225.0</v>
      </c>
      <c r="F1306" s="3"/>
      <c r="G1306" s="5">
        <v>500.0</v>
      </c>
      <c r="H1306" s="3" t="str">
        <f>IFNA(VLOOKUP(F1306,Promocodes!A:E,4,0),"")</f>
        <v/>
      </c>
      <c r="I1306" s="3"/>
      <c r="J1306" s="5">
        <f t="shared" si="2"/>
        <v>500</v>
      </c>
      <c r="K1306" s="3" t="str">
        <f>IFNA(VLOOKUP(D1306,Price!$A$2:$C$18,3,0),"")</f>
        <v>товар</v>
      </c>
      <c r="L1306" s="6">
        <f t="shared" si="3"/>
        <v>1</v>
      </c>
      <c r="M1306" s="6" t="str">
        <f>IFNA(VLOOKUP(F1306,Promocodes!A:B,2,0),"")</f>
        <v/>
      </c>
      <c r="N1306" s="3" t="str">
        <f>IFNA(VLOOKUP(M1306,Promocodes!G:H,2,0),"")</f>
        <v/>
      </c>
      <c r="O1306" s="3">
        <f>IFNA(VLOOKUP(D1306,Price!$E$2:$F$4,2,0),"")</f>
        <v>250</v>
      </c>
      <c r="P1306" s="7" t="str">
        <f t="shared" si="4"/>
        <v>без промо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ht="15.75" customHeight="1">
      <c r="A1307" s="3">
        <v>791.0</v>
      </c>
      <c r="B1307" s="1" t="s">
        <v>16</v>
      </c>
      <c r="C1307" s="1" t="s">
        <v>17</v>
      </c>
      <c r="D1307" s="1" t="s">
        <v>24</v>
      </c>
      <c r="E1307" s="2">
        <v>44225.0</v>
      </c>
      <c r="F1307" s="3"/>
      <c r="G1307" s="5">
        <v>4500.0</v>
      </c>
      <c r="H1307" s="3" t="str">
        <f>IFNA(VLOOKUP(F1307,Promocodes!A:E,4,0),"")</f>
        <v/>
      </c>
      <c r="I1307" s="3"/>
      <c r="J1307" s="5">
        <f t="shared" si="2"/>
        <v>4500</v>
      </c>
      <c r="K1307" s="3" t="str">
        <f>IFNA(VLOOKUP(D1307,Price!$A$2:$C$18,3,0),"")</f>
        <v>услуга</v>
      </c>
      <c r="L1307" s="6">
        <f t="shared" si="3"/>
        <v>1</v>
      </c>
      <c r="M1307" s="6" t="str">
        <f>IFNA(VLOOKUP(F1307,Promocodes!A:B,2,0),"")</f>
        <v/>
      </c>
      <c r="N1307" s="3" t="str">
        <f>IFNA(VLOOKUP(M1307,Promocodes!G:H,2,0),"")</f>
        <v/>
      </c>
      <c r="O1307" s="3" t="str">
        <f>IFNA(VLOOKUP(D1307,Price!$E$2:$F$4,2,0),"")</f>
        <v/>
      </c>
      <c r="P1307" s="7" t="str">
        <f t="shared" si="4"/>
        <v>без промо</v>
      </c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ht="15.75" customHeight="1">
      <c r="A1308" s="3">
        <v>792.0</v>
      </c>
      <c r="B1308" s="1" t="s">
        <v>16</v>
      </c>
      <c r="C1308" s="1" t="s">
        <v>17</v>
      </c>
      <c r="D1308" s="1" t="s">
        <v>23</v>
      </c>
      <c r="E1308" s="2">
        <v>44225.0</v>
      </c>
      <c r="F1308" s="3"/>
      <c r="G1308" s="5">
        <v>5500.0</v>
      </c>
      <c r="H1308" s="3" t="str">
        <f>IFNA(VLOOKUP(F1308,Promocodes!A:E,4,0),"")</f>
        <v/>
      </c>
      <c r="I1308" s="3"/>
      <c r="J1308" s="5">
        <f t="shared" si="2"/>
        <v>5500</v>
      </c>
      <c r="K1308" s="3" t="str">
        <f>IFNA(VLOOKUP(D1308,Price!$A$2:$C$18,3,0),"")</f>
        <v>услуга</v>
      </c>
      <c r="L1308" s="6">
        <f t="shared" si="3"/>
        <v>1</v>
      </c>
      <c r="M1308" s="6" t="str">
        <f>IFNA(VLOOKUP(F1308,Promocodes!A:B,2,0),"")</f>
        <v/>
      </c>
      <c r="N1308" s="3" t="str">
        <f>IFNA(VLOOKUP(M1308,Promocodes!G:H,2,0),"")</f>
        <v/>
      </c>
      <c r="O1308" s="3" t="str">
        <f>IFNA(VLOOKUP(D1308,Price!$E$2:$F$4,2,0),"")</f>
        <v/>
      </c>
      <c r="P1308" s="7" t="str">
        <f t="shared" si="4"/>
        <v>без промо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ht="15.75" customHeight="1">
      <c r="A1309" s="3">
        <v>793.0</v>
      </c>
      <c r="B1309" s="1" t="s">
        <v>16</v>
      </c>
      <c r="C1309" s="1" t="s">
        <v>17</v>
      </c>
      <c r="D1309" s="1" t="s">
        <v>23</v>
      </c>
      <c r="E1309" s="2">
        <v>44225.0</v>
      </c>
      <c r="F1309" s="3"/>
      <c r="G1309" s="5">
        <v>5500.0</v>
      </c>
      <c r="H1309" s="3" t="str">
        <f>IFNA(VLOOKUP(F1309,Promocodes!A:E,4,0),"")</f>
        <v/>
      </c>
      <c r="I1309" s="3"/>
      <c r="J1309" s="5">
        <f t="shared" si="2"/>
        <v>5500</v>
      </c>
      <c r="K1309" s="3" t="str">
        <f>IFNA(VLOOKUP(D1309,Price!$A$2:$C$18,3,0),"")</f>
        <v>услуга</v>
      </c>
      <c r="L1309" s="6">
        <f t="shared" si="3"/>
        <v>1</v>
      </c>
      <c r="M1309" s="6" t="str">
        <f>IFNA(VLOOKUP(F1309,Promocodes!A:B,2,0),"")</f>
        <v/>
      </c>
      <c r="N1309" s="3" t="str">
        <f>IFNA(VLOOKUP(M1309,Promocodes!G:H,2,0),"")</f>
        <v/>
      </c>
      <c r="O1309" s="3" t="str">
        <f>IFNA(VLOOKUP(D1309,Price!$E$2:$F$4,2,0),"")</f>
        <v/>
      </c>
      <c r="P1309" s="7" t="str">
        <f t="shared" si="4"/>
        <v>без промо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ht="15.75" customHeight="1">
      <c r="A1310" s="3">
        <v>795.0</v>
      </c>
      <c r="B1310" s="1" t="s">
        <v>16</v>
      </c>
      <c r="C1310" s="1" t="s">
        <v>17</v>
      </c>
      <c r="D1310" s="1" t="s">
        <v>23</v>
      </c>
      <c r="E1310" s="2">
        <v>44225.0</v>
      </c>
      <c r="F1310" s="3"/>
      <c r="G1310" s="5">
        <v>5500.0</v>
      </c>
      <c r="H1310" s="3" t="str">
        <f>IFNA(VLOOKUP(F1310,Promocodes!A:E,4,0),"")</f>
        <v/>
      </c>
      <c r="I1310" s="3"/>
      <c r="J1310" s="5">
        <f t="shared" si="2"/>
        <v>5500</v>
      </c>
      <c r="K1310" s="3" t="str">
        <f>IFNA(VLOOKUP(D1310,Price!$A$2:$C$18,3,0),"")</f>
        <v>услуга</v>
      </c>
      <c r="L1310" s="6">
        <f t="shared" si="3"/>
        <v>1</v>
      </c>
      <c r="M1310" s="6" t="str">
        <f>IFNA(VLOOKUP(F1310,Promocodes!A:B,2,0),"")</f>
        <v/>
      </c>
      <c r="N1310" s="3" t="str">
        <f>IFNA(VLOOKUP(M1310,Promocodes!G:H,2,0),"")</f>
        <v/>
      </c>
      <c r="O1310" s="3" t="str">
        <f>IFNA(VLOOKUP(D1310,Price!$E$2:$F$4,2,0),"")</f>
        <v/>
      </c>
      <c r="P1310" s="7" t="str">
        <f t="shared" si="4"/>
        <v>без промо</v>
      </c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ht="15.75" customHeight="1">
      <c r="A1311" s="3">
        <v>796.0</v>
      </c>
      <c r="B1311" s="1" t="s">
        <v>16</v>
      </c>
      <c r="C1311" s="1" t="s">
        <v>17</v>
      </c>
      <c r="D1311" s="1" t="s">
        <v>25</v>
      </c>
      <c r="E1311" s="2">
        <v>44225.0</v>
      </c>
      <c r="F1311" s="3"/>
      <c r="G1311" s="5">
        <v>300.0</v>
      </c>
      <c r="H1311" s="3" t="str">
        <f>IFNA(VLOOKUP(F1311,Promocodes!A:E,4,0),"")</f>
        <v/>
      </c>
      <c r="I1311" s="3"/>
      <c r="J1311" s="5">
        <f t="shared" si="2"/>
        <v>300</v>
      </c>
      <c r="K1311" s="3" t="str">
        <f>IFNA(VLOOKUP(D1311,Price!$A$2:$C$18,3,0),"")</f>
        <v>товар</v>
      </c>
      <c r="L1311" s="6">
        <f t="shared" si="3"/>
        <v>1</v>
      </c>
      <c r="M1311" s="6" t="str">
        <f>IFNA(VLOOKUP(F1311,Promocodes!A:B,2,0),"")</f>
        <v/>
      </c>
      <c r="N1311" s="3" t="str">
        <f>IFNA(VLOOKUP(M1311,Promocodes!G:H,2,0),"")</f>
        <v/>
      </c>
      <c r="O1311" s="3">
        <f>IFNA(VLOOKUP(D1311,Price!$E$2:$F$4,2,0),"")</f>
        <v>150</v>
      </c>
      <c r="P1311" s="7" t="str">
        <f t="shared" si="4"/>
        <v>без промо</v>
      </c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ht="15.75" customHeight="1">
      <c r="A1312" s="3">
        <v>798.0</v>
      </c>
      <c r="B1312" s="1" t="s">
        <v>139</v>
      </c>
      <c r="C1312" s="1" t="s">
        <v>17</v>
      </c>
      <c r="D1312" s="1" t="s">
        <v>141</v>
      </c>
      <c r="E1312" s="2">
        <v>44225.0</v>
      </c>
      <c r="F1312" s="3"/>
      <c r="G1312" s="5">
        <v>300.0</v>
      </c>
      <c r="H1312" s="3" t="str">
        <f>IFNA(VLOOKUP(F1312,Promocodes!A:E,4,0),"")</f>
        <v/>
      </c>
      <c r="I1312" s="3"/>
      <c r="J1312" s="5">
        <f t="shared" si="2"/>
        <v>300</v>
      </c>
      <c r="K1312" s="3" t="str">
        <f>IFNA(VLOOKUP(D1312,Price!$A$2:$C$18,3,0),"")</f>
        <v/>
      </c>
      <c r="L1312" s="6">
        <f t="shared" si="3"/>
        <v>1</v>
      </c>
      <c r="M1312" s="6" t="str">
        <f>IFNA(VLOOKUP(F1312,Promocodes!A:B,2,0),"")</f>
        <v/>
      </c>
      <c r="N1312" s="3" t="str">
        <f>IFNA(VLOOKUP(M1312,Promocodes!G:H,2,0),"")</f>
        <v/>
      </c>
      <c r="O1312" s="3" t="str">
        <f>IFNA(VLOOKUP(D1312,Price!$E$2:$F$4,2,0),"")</f>
        <v/>
      </c>
      <c r="P1312" s="7" t="str">
        <f t="shared" si="4"/>
        <v/>
      </c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ht="15.75" customHeight="1">
      <c r="A1313" s="3">
        <v>799.0</v>
      </c>
      <c r="B1313" s="1" t="s">
        <v>16</v>
      </c>
      <c r="C1313" s="1" t="s">
        <v>17</v>
      </c>
      <c r="D1313" s="1" t="s">
        <v>23</v>
      </c>
      <c r="E1313" s="2">
        <v>44225.0</v>
      </c>
      <c r="F1313" s="3"/>
      <c r="G1313" s="5">
        <v>5500.0</v>
      </c>
      <c r="H1313" s="3" t="str">
        <f>IFNA(VLOOKUP(F1313,Promocodes!A:E,4,0),"")</f>
        <v/>
      </c>
      <c r="I1313" s="3"/>
      <c r="J1313" s="5">
        <f t="shared" si="2"/>
        <v>5500</v>
      </c>
      <c r="K1313" s="3" t="str">
        <f>IFNA(VLOOKUP(D1313,Price!$A$2:$C$18,3,0),"")</f>
        <v>услуга</v>
      </c>
      <c r="L1313" s="6">
        <f t="shared" si="3"/>
        <v>1</v>
      </c>
      <c r="M1313" s="6" t="str">
        <f>IFNA(VLOOKUP(F1313,Promocodes!A:B,2,0),"")</f>
        <v/>
      </c>
      <c r="N1313" s="3" t="str">
        <f>IFNA(VLOOKUP(M1313,Promocodes!G:H,2,0),"")</f>
        <v/>
      </c>
      <c r="O1313" s="3" t="str">
        <f>IFNA(VLOOKUP(D1313,Price!$E$2:$F$4,2,0),"")</f>
        <v/>
      </c>
      <c r="P1313" s="7" t="str">
        <f t="shared" si="4"/>
        <v>без промо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ht="15.75" customHeight="1">
      <c r="A1314" s="3">
        <v>800.0</v>
      </c>
      <c r="B1314" s="1" t="s">
        <v>16</v>
      </c>
      <c r="C1314" s="1" t="s">
        <v>17</v>
      </c>
      <c r="D1314" s="1" t="s">
        <v>21</v>
      </c>
      <c r="E1314" s="2">
        <v>44225.0</v>
      </c>
      <c r="F1314" s="3"/>
      <c r="G1314" s="5">
        <v>3500.0</v>
      </c>
      <c r="H1314" s="3" t="str">
        <f>IFNA(VLOOKUP(F1314,Promocodes!A:E,4,0),"")</f>
        <v/>
      </c>
      <c r="I1314" s="3"/>
      <c r="J1314" s="5">
        <f t="shared" si="2"/>
        <v>3500</v>
      </c>
      <c r="K1314" s="3" t="str">
        <f>IFNA(VLOOKUP(D1314,Price!$A$2:$C$18,3,0),"")</f>
        <v>услуга</v>
      </c>
      <c r="L1314" s="6">
        <f t="shared" si="3"/>
        <v>1</v>
      </c>
      <c r="M1314" s="6" t="str">
        <f>IFNA(VLOOKUP(F1314,Promocodes!A:B,2,0),"")</f>
        <v/>
      </c>
      <c r="N1314" s="3" t="str">
        <f>IFNA(VLOOKUP(M1314,Promocodes!G:H,2,0),"")</f>
        <v/>
      </c>
      <c r="O1314" s="3" t="str">
        <f>IFNA(VLOOKUP(D1314,Price!$E$2:$F$4,2,0),"")</f>
        <v/>
      </c>
      <c r="P1314" s="7" t="str">
        <f t="shared" si="4"/>
        <v>без промо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ht="15.75" customHeight="1">
      <c r="A1315" s="3">
        <v>802.0</v>
      </c>
      <c r="B1315" s="1" t="s">
        <v>139</v>
      </c>
      <c r="C1315" s="1" t="s">
        <v>17</v>
      </c>
      <c r="D1315" s="1" t="s">
        <v>141</v>
      </c>
      <c r="E1315" s="2">
        <v>44225.0</v>
      </c>
      <c r="F1315" s="3"/>
      <c r="G1315" s="5">
        <v>300.0</v>
      </c>
      <c r="H1315" s="3" t="str">
        <f>IFNA(VLOOKUP(F1315,Promocodes!A:E,4,0),"")</f>
        <v/>
      </c>
      <c r="I1315" s="3"/>
      <c r="J1315" s="5">
        <f t="shared" si="2"/>
        <v>300</v>
      </c>
      <c r="K1315" s="3" t="str">
        <f>IFNA(VLOOKUP(D1315,Price!$A$2:$C$18,3,0),"")</f>
        <v/>
      </c>
      <c r="L1315" s="6">
        <f t="shared" si="3"/>
        <v>1</v>
      </c>
      <c r="M1315" s="6" t="str">
        <f>IFNA(VLOOKUP(F1315,Promocodes!A:B,2,0),"")</f>
        <v/>
      </c>
      <c r="N1315" s="3" t="str">
        <f>IFNA(VLOOKUP(M1315,Promocodes!G:H,2,0),"")</f>
        <v/>
      </c>
      <c r="O1315" s="3" t="str">
        <f>IFNA(VLOOKUP(D1315,Price!$E$2:$F$4,2,0),"")</f>
        <v/>
      </c>
      <c r="P1315" s="7" t="str">
        <f t="shared" si="4"/>
        <v/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ht="15.75" customHeight="1">
      <c r="A1316" s="3">
        <v>803.0</v>
      </c>
      <c r="B1316" s="1" t="s">
        <v>16</v>
      </c>
      <c r="C1316" s="1" t="s">
        <v>17</v>
      </c>
      <c r="D1316" s="1" t="s">
        <v>21</v>
      </c>
      <c r="E1316" s="2">
        <v>44225.0</v>
      </c>
      <c r="F1316" s="3"/>
      <c r="G1316" s="5">
        <v>3500.0</v>
      </c>
      <c r="H1316" s="3" t="str">
        <f>IFNA(VLOOKUP(F1316,Promocodes!A:E,4,0),"")</f>
        <v/>
      </c>
      <c r="I1316" s="3"/>
      <c r="J1316" s="5">
        <f t="shared" si="2"/>
        <v>3500</v>
      </c>
      <c r="K1316" s="3" t="str">
        <f>IFNA(VLOOKUP(D1316,Price!$A$2:$C$18,3,0),"")</f>
        <v>услуга</v>
      </c>
      <c r="L1316" s="6">
        <f t="shared" si="3"/>
        <v>1</v>
      </c>
      <c r="M1316" s="6" t="str">
        <f>IFNA(VLOOKUP(F1316,Promocodes!A:B,2,0),"")</f>
        <v/>
      </c>
      <c r="N1316" s="3" t="str">
        <f>IFNA(VLOOKUP(M1316,Promocodes!G:H,2,0),"")</f>
        <v/>
      </c>
      <c r="O1316" s="3" t="str">
        <f>IFNA(VLOOKUP(D1316,Price!$E$2:$F$4,2,0),"")</f>
        <v/>
      </c>
      <c r="P1316" s="7" t="str">
        <f t="shared" si="4"/>
        <v>без промо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ht="15.75" customHeight="1">
      <c r="A1317" s="3">
        <v>804.0</v>
      </c>
      <c r="B1317" s="1" t="s">
        <v>16</v>
      </c>
      <c r="C1317" s="1" t="s">
        <v>17</v>
      </c>
      <c r="D1317" s="1" t="s">
        <v>24</v>
      </c>
      <c r="E1317" s="2">
        <v>44225.0</v>
      </c>
      <c r="F1317" s="3"/>
      <c r="G1317" s="5">
        <v>4500.0</v>
      </c>
      <c r="H1317" s="3" t="str">
        <f>IFNA(VLOOKUP(F1317,Promocodes!A:E,4,0),"")</f>
        <v/>
      </c>
      <c r="I1317" s="3"/>
      <c r="J1317" s="5">
        <f t="shared" si="2"/>
        <v>4500</v>
      </c>
      <c r="K1317" s="3" t="str">
        <f>IFNA(VLOOKUP(D1317,Price!$A$2:$C$18,3,0),"")</f>
        <v>услуга</v>
      </c>
      <c r="L1317" s="6">
        <f t="shared" si="3"/>
        <v>1</v>
      </c>
      <c r="M1317" s="6" t="str">
        <f>IFNA(VLOOKUP(F1317,Promocodes!A:B,2,0),"")</f>
        <v/>
      </c>
      <c r="N1317" s="3" t="str">
        <f>IFNA(VLOOKUP(M1317,Promocodes!G:H,2,0),"")</f>
        <v/>
      </c>
      <c r="O1317" s="3" t="str">
        <f>IFNA(VLOOKUP(D1317,Price!$E$2:$F$4,2,0),"")</f>
        <v/>
      </c>
      <c r="P1317" s="7" t="str">
        <f t="shared" si="4"/>
        <v>без промо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ht="15.75" customHeight="1">
      <c r="A1318" s="3">
        <v>805.0</v>
      </c>
      <c r="B1318" s="1" t="s">
        <v>16</v>
      </c>
      <c r="C1318" s="1" t="s">
        <v>17</v>
      </c>
      <c r="D1318" s="1" t="s">
        <v>24</v>
      </c>
      <c r="E1318" s="2">
        <v>44225.0</v>
      </c>
      <c r="F1318" s="3"/>
      <c r="G1318" s="5">
        <v>4500.0</v>
      </c>
      <c r="H1318" s="3" t="str">
        <f>IFNA(VLOOKUP(F1318,Promocodes!A:E,4,0),"")</f>
        <v/>
      </c>
      <c r="I1318" s="3"/>
      <c r="J1318" s="5">
        <f t="shared" si="2"/>
        <v>4500</v>
      </c>
      <c r="K1318" s="3" t="str">
        <f>IFNA(VLOOKUP(D1318,Price!$A$2:$C$18,3,0),"")</f>
        <v>услуга</v>
      </c>
      <c r="L1318" s="6">
        <f t="shared" si="3"/>
        <v>1</v>
      </c>
      <c r="M1318" s="6" t="str">
        <f>IFNA(VLOOKUP(F1318,Promocodes!A:B,2,0),"")</f>
        <v/>
      </c>
      <c r="N1318" s="3" t="str">
        <f>IFNA(VLOOKUP(M1318,Promocodes!G:H,2,0),"")</f>
        <v/>
      </c>
      <c r="O1318" s="3" t="str">
        <f>IFNA(VLOOKUP(D1318,Price!$E$2:$F$4,2,0),"")</f>
        <v/>
      </c>
      <c r="P1318" s="7" t="str">
        <f t="shared" si="4"/>
        <v>без промо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ht="15.75" customHeight="1">
      <c r="A1319" s="3">
        <v>807.0</v>
      </c>
      <c r="B1319" s="1" t="s">
        <v>16</v>
      </c>
      <c r="C1319" s="1" t="s">
        <v>17</v>
      </c>
      <c r="D1319" s="1" t="s">
        <v>21</v>
      </c>
      <c r="E1319" s="2">
        <v>44225.0</v>
      </c>
      <c r="F1319" s="3"/>
      <c r="G1319" s="5">
        <v>3500.0</v>
      </c>
      <c r="H1319" s="3" t="str">
        <f>IFNA(VLOOKUP(F1319,Promocodes!A:E,4,0),"")</f>
        <v/>
      </c>
      <c r="I1319" s="3"/>
      <c r="J1319" s="5">
        <f t="shared" si="2"/>
        <v>3500</v>
      </c>
      <c r="K1319" s="3" t="str">
        <f>IFNA(VLOOKUP(D1319,Price!$A$2:$C$18,3,0),"")</f>
        <v>услуга</v>
      </c>
      <c r="L1319" s="6">
        <f t="shared" si="3"/>
        <v>1</v>
      </c>
      <c r="M1319" s="6" t="str">
        <f>IFNA(VLOOKUP(F1319,Promocodes!A:B,2,0),"")</f>
        <v/>
      </c>
      <c r="N1319" s="3" t="str">
        <f>IFNA(VLOOKUP(M1319,Promocodes!G:H,2,0),"")</f>
        <v/>
      </c>
      <c r="O1319" s="3" t="str">
        <f>IFNA(VLOOKUP(D1319,Price!$E$2:$F$4,2,0),"")</f>
        <v/>
      </c>
      <c r="P1319" s="7" t="str">
        <f t="shared" si="4"/>
        <v>без промо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ht="15.75" customHeight="1">
      <c r="A1320" s="3">
        <v>808.0</v>
      </c>
      <c r="B1320" s="1" t="s">
        <v>16</v>
      </c>
      <c r="C1320" s="1" t="s">
        <v>22</v>
      </c>
      <c r="D1320" s="1" t="s">
        <v>24</v>
      </c>
      <c r="E1320" s="2">
        <v>44225.0</v>
      </c>
      <c r="F1320" s="3"/>
      <c r="G1320" s="5">
        <v>4500.0</v>
      </c>
      <c r="H1320" s="3" t="str">
        <f>IFNA(VLOOKUP(F1320,Promocodes!A:E,4,0),"")</f>
        <v/>
      </c>
      <c r="I1320" s="3"/>
      <c r="J1320" s="5">
        <f t="shared" si="2"/>
        <v>4500</v>
      </c>
      <c r="K1320" s="3" t="str">
        <f>IFNA(VLOOKUP(D1320,Price!$A$2:$C$18,3,0),"")</f>
        <v>услуга</v>
      </c>
      <c r="L1320" s="6">
        <f t="shared" si="3"/>
        <v>1</v>
      </c>
      <c r="M1320" s="6" t="str">
        <f>IFNA(VLOOKUP(F1320,Promocodes!A:B,2,0),"")</f>
        <v/>
      </c>
      <c r="N1320" s="3" t="str">
        <f>IFNA(VLOOKUP(M1320,Promocodes!G:H,2,0),"")</f>
        <v/>
      </c>
      <c r="O1320" s="3" t="str">
        <f>IFNA(VLOOKUP(D1320,Price!$E$2:$F$4,2,0),"")</f>
        <v/>
      </c>
      <c r="P1320" s="7" t="str">
        <f t="shared" si="4"/>
        <v>без промо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ht="15.75" customHeight="1">
      <c r="A1321" s="3">
        <v>809.0</v>
      </c>
      <c r="B1321" s="1" t="s">
        <v>16</v>
      </c>
      <c r="C1321" s="1" t="s">
        <v>22</v>
      </c>
      <c r="D1321" s="1" t="s">
        <v>21</v>
      </c>
      <c r="E1321" s="2">
        <v>44225.0</v>
      </c>
      <c r="F1321" s="3"/>
      <c r="G1321" s="5">
        <v>3500.0</v>
      </c>
      <c r="H1321" s="3" t="str">
        <f>IFNA(VLOOKUP(F1321,Promocodes!A:E,4,0),"")</f>
        <v/>
      </c>
      <c r="I1321" s="3"/>
      <c r="J1321" s="5">
        <f t="shared" si="2"/>
        <v>3500</v>
      </c>
      <c r="K1321" s="3" t="str">
        <f>IFNA(VLOOKUP(D1321,Price!$A$2:$C$18,3,0),"")</f>
        <v>услуга</v>
      </c>
      <c r="L1321" s="6">
        <f t="shared" si="3"/>
        <v>1</v>
      </c>
      <c r="M1321" s="6" t="str">
        <f>IFNA(VLOOKUP(F1321,Promocodes!A:B,2,0),"")</f>
        <v/>
      </c>
      <c r="N1321" s="3" t="str">
        <f>IFNA(VLOOKUP(M1321,Promocodes!G:H,2,0),"")</f>
        <v/>
      </c>
      <c r="O1321" s="3" t="str">
        <f>IFNA(VLOOKUP(D1321,Price!$E$2:$F$4,2,0),"")</f>
        <v/>
      </c>
      <c r="P1321" s="7" t="str">
        <f t="shared" si="4"/>
        <v>без промо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ht="15.75" customHeight="1">
      <c r="A1322" s="3">
        <v>810.0</v>
      </c>
      <c r="B1322" s="1" t="s">
        <v>16</v>
      </c>
      <c r="C1322" s="1" t="s">
        <v>17</v>
      </c>
      <c r="D1322" s="1" t="s">
        <v>24</v>
      </c>
      <c r="E1322" s="2">
        <v>44225.0</v>
      </c>
      <c r="F1322" s="3"/>
      <c r="G1322" s="5">
        <v>4500.0</v>
      </c>
      <c r="H1322" s="3" t="str">
        <f>IFNA(VLOOKUP(F1322,Promocodes!A:E,4,0),"")</f>
        <v/>
      </c>
      <c r="I1322" s="3"/>
      <c r="J1322" s="5">
        <f t="shared" si="2"/>
        <v>4500</v>
      </c>
      <c r="K1322" s="3" t="str">
        <f>IFNA(VLOOKUP(D1322,Price!$A$2:$C$18,3,0),"")</f>
        <v>услуга</v>
      </c>
      <c r="L1322" s="6">
        <f t="shared" si="3"/>
        <v>1</v>
      </c>
      <c r="M1322" s="6" t="str">
        <f>IFNA(VLOOKUP(F1322,Promocodes!A:B,2,0),"")</f>
        <v/>
      </c>
      <c r="N1322" s="3" t="str">
        <f>IFNA(VLOOKUP(M1322,Promocodes!G:H,2,0),"")</f>
        <v/>
      </c>
      <c r="O1322" s="3" t="str">
        <f>IFNA(VLOOKUP(D1322,Price!$E$2:$F$4,2,0),"")</f>
        <v/>
      </c>
      <c r="P1322" s="7" t="str">
        <f t="shared" si="4"/>
        <v>без промо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ht="15.75" customHeight="1">
      <c r="A1323" s="3">
        <v>811.0</v>
      </c>
      <c r="B1323" s="1" t="s">
        <v>16</v>
      </c>
      <c r="C1323" s="1" t="s">
        <v>17</v>
      </c>
      <c r="D1323" s="1" t="s">
        <v>24</v>
      </c>
      <c r="E1323" s="2">
        <v>44225.0</v>
      </c>
      <c r="F1323" s="3"/>
      <c r="G1323" s="5">
        <v>4500.0</v>
      </c>
      <c r="H1323" s="3" t="str">
        <f>IFNA(VLOOKUP(F1323,Promocodes!A:E,4,0),"")</f>
        <v/>
      </c>
      <c r="I1323" s="3"/>
      <c r="J1323" s="5">
        <f t="shared" si="2"/>
        <v>4500</v>
      </c>
      <c r="K1323" s="3" t="str">
        <f>IFNA(VLOOKUP(D1323,Price!$A$2:$C$18,3,0),"")</f>
        <v>услуга</v>
      </c>
      <c r="L1323" s="6">
        <f t="shared" si="3"/>
        <v>1</v>
      </c>
      <c r="M1323" s="6" t="str">
        <f>IFNA(VLOOKUP(F1323,Promocodes!A:B,2,0),"")</f>
        <v/>
      </c>
      <c r="N1323" s="3" t="str">
        <f>IFNA(VLOOKUP(M1323,Promocodes!G:H,2,0),"")</f>
        <v/>
      </c>
      <c r="O1323" s="3" t="str">
        <f>IFNA(VLOOKUP(D1323,Price!$E$2:$F$4,2,0),"")</f>
        <v/>
      </c>
      <c r="P1323" s="7" t="str">
        <f t="shared" si="4"/>
        <v>без промо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ht="15.75" customHeight="1">
      <c r="A1324" s="3">
        <v>812.0</v>
      </c>
      <c r="B1324" s="1" t="s">
        <v>16</v>
      </c>
      <c r="C1324" s="1" t="s">
        <v>22</v>
      </c>
      <c r="D1324" s="1" t="s">
        <v>21</v>
      </c>
      <c r="E1324" s="2">
        <v>44225.0</v>
      </c>
      <c r="F1324" s="3"/>
      <c r="G1324" s="5">
        <v>3500.0</v>
      </c>
      <c r="H1324" s="3" t="str">
        <f>IFNA(VLOOKUP(F1324,Promocodes!A:E,4,0),"")</f>
        <v/>
      </c>
      <c r="I1324" s="3"/>
      <c r="J1324" s="5">
        <f t="shared" si="2"/>
        <v>3500</v>
      </c>
      <c r="K1324" s="3" t="str">
        <f>IFNA(VLOOKUP(D1324,Price!$A$2:$C$18,3,0),"")</f>
        <v>услуга</v>
      </c>
      <c r="L1324" s="6">
        <f t="shared" si="3"/>
        <v>1</v>
      </c>
      <c r="M1324" s="6" t="str">
        <f>IFNA(VLOOKUP(F1324,Promocodes!A:B,2,0),"")</f>
        <v/>
      </c>
      <c r="N1324" s="3" t="str">
        <f>IFNA(VLOOKUP(M1324,Promocodes!G:H,2,0),"")</f>
        <v/>
      </c>
      <c r="O1324" s="3" t="str">
        <f>IFNA(VLOOKUP(D1324,Price!$E$2:$F$4,2,0),"")</f>
        <v/>
      </c>
      <c r="P1324" s="7" t="str">
        <f t="shared" si="4"/>
        <v>без промо</v>
      </c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ht="15.75" customHeight="1">
      <c r="A1325" s="3">
        <v>813.0</v>
      </c>
      <c r="B1325" s="1" t="s">
        <v>16</v>
      </c>
      <c r="C1325" s="1" t="s">
        <v>22</v>
      </c>
      <c r="D1325" s="1" t="s">
        <v>25</v>
      </c>
      <c r="E1325" s="2">
        <v>44225.0</v>
      </c>
      <c r="F1325" s="3"/>
      <c r="G1325" s="5">
        <v>300.0</v>
      </c>
      <c r="H1325" s="3" t="str">
        <f>IFNA(VLOOKUP(F1325,Promocodes!A:E,4,0),"")</f>
        <v/>
      </c>
      <c r="I1325" s="3"/>
      <c r="J1325" s="5">
        <f t="shared" si="2"/>
        <v>300</v>
      </c>
      <c r="K1325" s="3" t="str">
        <f>IFNA(VLOOKUP(D1325,Price!$A$2:$C$18,3,0),"")</f>
        <v>товар</v>
      </c>
      <c r="L1325" s="6">
        <f t="shared" si="3"/>
        <v>1</v>
      </c>
      <c r="M1325" s="6" t="str">
        <f>IFNA(VLOOKUP(F1325,Promocodes!A:B,2,0),"")</f>
        <v/>
      </c>
      <c r="N1325" s="3" t="str">
        <f>IFNA(VLOOKUP(M1325,Promocodes!G:H,2,0),"")</f>
        <v/>
      </c>
      <c r="O1325" s="3">
        <f>IFNA(VLOOKUP(D1325,Price!$E$2:$F$4,2,0),"")</f>
        <v>150</v>
      </c>
      <c r="P1325" s="7" t="str">
        <f t="shared" si="4"/>
        <v>без промо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ht="15.75" customHeight="1">
      <c r="A1326" s="3">
        <v>814.0</v>
      </c>
      <c r="B1326" s="1" t="s">
        <v>16</v>
      </c>
      <c r="C1326" s="1" t="s">
        <v>17</v>
      </c>
      <c r="D1326" s="1" t="s">
        <v>21</v>
      </c>
      <c r="E1326" s="2">
        <v>44225.0</v>
      </c>
      <c r="F1326" s="3"/>
      <c r="G1326" s="5">
        <v>3500.0</v>
      </c>
      <c r="H1326" s="3" t="str">
        <f>IFNA(VLOOKUP(F1326,Promocodes!A:E,4,0),"")</f>
        <v/>
      </c>
      <c r="I1326" s="3"/>
      <c r="J1326" s="5">
        <f t="shared" si="2"/>
        <v>3500</v>
      </c>
      <c r="K1326" s="3" t="str">
        <f>IFNA(VLOOKUP(D1326,Price!$A$2:$C$18,3,0),"")</f>
        <v>услуга</v>
      </c>
      <c r="L1326" s="6">
        <f t="shared" si="3"/>
        <v>1</v>
      </c>
      <c r="M1326" s="6" t="str">
        <f>IFNA(VLOOKUP(F1326,Promocodes!A:B,2,0),"")</f>
        <v/>
      </c>
      <c r="N1326" s="3" t="str">
        <f>IFNA(VLOOKUP(M1326,Promocodes!G:H,2,0),"")</f>
        <v/>
      </c>
      <c r="O1326" s="3" t="str">
        <f>IFNA(VLOOKUP(D1326,Price!$E$2:$F$4,2,0),"")</f>
        <v/>
      </c>
      <c r="P1326" s="7" t="str">
        <f t="shared" si="4"/>
        <v>без промо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ht="15.75" customHeight="1">
      <c r="A1327" s="3">
        <v>815.0</v>
      </c>
      <c r="B1327" s="1" t="s">
        <v>139</v>
      </c>
      <c r="C1327" s="1" t="s">
        <v>17</v>
      </c>
      <c r="D1327" s="1" t="s">
        <v>142</v>
      </c>
      <c r="E1327" s="2">
        <v>44226.0</v>
      </c>
      <c r="F1327" s="3"/>
      <c r="G1327" s="5">
        <v>1000.0</v>
      </c>
      <c r="H1327" s="3" t="str">
        <f>IFNA(VLOOKUP(F1327,Promocodes!A:E,4,0),"")</f>
        <v/>
      </c>
      <c r="I1327" s="3"/>
      <c r="J1327" s="5">
        <f t="shared" si="2"/>
        <v>1000</v>
      </c>
      <c r="K1327" s="3" t="str">
        <f>IFNA(VLOOKUP(D1327,Price!$A$2:$C$18,3,0),"")</f>
        <v/>
      </c>
      <c r="L1327" s="6">
        <f t="shared" si="3"/>
        <v>1</v>
      </c>
      <c r="M1327" s="6" t="str">
        <f>IFNA(VLOOKUP(F1327,Promocodes!A:B,2,0),"")</f>
        <v/>
      </c>
      <c r="N1327" s="3" t="str">
        <f>IFNA(VLOOKUP(M1327,Promocodes!G:H,2,0),"")</f>
        <v/>
      </c>
      <c r="O1327" s="3" t="str">
        <f>IFNA(VLOOKUP(D1327,Price!$E$2:$F$4,2,0),"")</f>
        <v/>
      </c>
      <c r="P1327" s="7" t="str">
        <f t="shared" si="4"/>
        <v/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ht="15.75" customHeight="1">
      <c r="A1328" s="3">
        <v>816.0</v>
      </c>
      <c r="B1328" s="1" t="s">
        <v>16</v>
      </c>
      <c r="C1328" s="1" t="s">
        <v>22</v>
      </c>
      <c r="D1328" s="1" t="s">
        <v>25</v>
      </c>
      <c r="E1328" s="2">
        <v>44226.0</v>
      </c>
      <c r="F1328" s="3"/>
      <c r="G1328" s="5">
        <v>300.0</v>
      </c>
      <c r="H1328" s="3" t="str">
        <f>IFNA(VLOOKUP(F1328,Promocodes!A:E,4,0),"")</f>
        <v/>
      </c>
      <c r="I1328" s="3"/>
      <c r="J1328" s="5">
        <f t="shared" si="2"/>
        <v>300</v>
      </c>
      <c r="K1328" s="3" t="str">
        <f>IFNA(VLOOKUP(D1328,Price!$A$2:$C$18,3,0),"")</f>
        <v>товар</v>
      </c>
      <c r="L1328" s="6">
        <f t="shared" si="3"/>
        <v>1</v>
      </c>
      <c r="M1328" s="6" t="str">
        <f>IFNA(VLOOKUP(F1328,Promocodes!A:B,2,0),"")</f>
        <v/>
      </c>
      <c r="N1328" s="3" t="str">
        <f>IFNA(VLOOKUP(M1328,Promocodes!G:H,2,0),"")</f>
        <v/>
      </c>
      <c r="O1328" s="3">
        <f>IFNA(VLOOKUP(D1328,Price!$E$2:$F$4,2,0),"")</f>
        <v>150</v>
      </c>
      <c r="P1328" s="7" t="str">
        <f t="shared" si="4"/>
        <v>без промо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ht="15.75" customHeight="1">
      <c r="A1329" s="3">
        <v>817.0</v>
      </c>
      <c r="B1329" s="1" t="s">
        <v>139</v>
      </c>
      <c r="C1329" s="1" t="s">
        <v>17</v>
      </c>
      <c r="D1329" s="1" t="s">
        <v>141</v>
      </c>
      <c r="E1329" s="2">
        <v>44226.0</v>
      </c>
      <c r="F1329" s="3"/>
      <c r="G1329" s="5">
        <v>300.0</v>
      </c>
      <c r="H1329" s="3" t="str">
        <f>IFNA(VLOOKUP(F1329,Promocodes!A:E,4,0),"")</f>
        <v/>
      </c>
      <c r="I1329" s="3"/>
      <c r="J1329" s="5">
        <f t="shared" si="2"/>
        <v>300</v>
      </c>
      <c r="K1329" s="3" t="str">
        <f>IFNA(VLOOKUP(D1329,Price!$A$2:$C$18,3,0),"")</f>
        <v/>
      </c>
      <c r="L1329" s="6">
        <f t="shared" si="3"/>
        <v>1</v>
      </c>
      <c r="M1329" s="6" t="str">
        <f>IFNA(VLOOKUP(F1329,Promocodes!A:B,2,0),"")</f>
        <v/>
      </c>
      <c r="N1329" s="3" t="str">
        <f>IFNA(VLOOKUP(M1329,Promocodes!G:H,2,0),"")</f>
        <v/>
      </c>
      <c r="O1329" s="3" t="str">
        <f>IFNA(VLOOKUP(D1329,Price!$E$2:$F$4,2,0),"")</f>
        <v/>
      </c>
      <c r="P1329" s="7" t="str">
        <f t="shared" si="4"/>
        <v/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ht="15.75" customHeight="1">
      <c r="A1330" s="3">
        <v>818.0</v>
      </c>
      <c r="B1330" s="1" t="s">
        <v>16</v>
      </c>
      <c r="C1330" s="1" t="s">
        <v>22</v>
      </c>
      <c r="D1330" s="1" t="s">
        <v>21</v>
      </c>
      <c r="E1330" s="2">
        <v>44226.0</v>
      </c>
      <c r="F1330" s="3"/>
      <c r="G1330" s="5">
        <v>3500.0</v>
      </c>
      <c r="H1330" s="3" t="str">
        <f>IFNA(VLOOKUP(F1330,Promocodes!A:E,4,0),"")</f>
        <v/>
      </c>
      <c r="I1330" s="3"/>
      <c r="J1330" s="5">
        <f t="shared" si="2"/>
        <v>3500</v>
      </c>
      <c r="K1330" s="3" t="str">
        <f>IFNA(VLOOKUP(D1330,Price!$A$2:$C$18,3,0),"")</f>
        <v>услуга</v>
      </c>
      <c r="L1330" s="6">
        <f t="shared" si="3"/>
        <v>1</v>
      </c>
      <c r="M1330" s="6" t="str">
        <f>IFNA(VLOOKUP(F1330,Promocodes!A:B,2,0),"")</f>
        <v/>
      </c>
      <c r="N1330" s="3" t="str">
        <f>IFNA(VLOOKUP(M1330,Promocodes!G:H,2,0),"")</f>
        <v/>
      </c>
      <c r="O1330" s="3" t="str">
        <f>IFNA(VLOOKUP(D1330,Price!$E$2:$F$4,2,0),"")</f>
        <v/>
      </c>
      <c r="P1330" s="7" t="str">
        <f t="shared" si="4"/>
        <v>без промо</v>
      </c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ht="15.75" customHeight="1">
      <c r="A1331" s="3">
        <v>819.0</v>
      </c>
      <c r="B1331" s="1" t="s">
        <v>16</v>
      </c>
      <c r="C1331" s="1" t="s">
        <v>17</v>
      </c>
      <c r="D1331" s="1" t="s">
        <v>18</v>
      </c>
      <c r="E1331" s="2">
        <v>44226.0</v>
      </c>
      <c r="F1331" s="3"/>
      <c r="G1331" s="5">
        <v>1000.0</v>
      </c>
      <c r="H1331" s="3" t="str">
        <f>IFNA(VLOOKUP(F1331,Promocodes!A:E,4,0),"")</f>
        <v/>
      </c>
      <c r="I1331" s="3"/>
      <c r="J1331" s="5">
        <f t="shared" si="2"/>
        <v>1000</v>
      </c>
      <c r="K1331" s="3" t="str">
        <f>IFNA(VLOOKUP(D1331,Price!$A$2:$C$18,3,0),"")</f>
        <v>товар</v>
      </c>
      <c r="L1331" s="6">
        <f t="shared" si="3"/>
        <v>1</v>
      </c>
      <c r="M1331" s="6" t="str">
        <f>IFNA(VLOOKUP(F1331,Promocodes!A:B,2,0),"")</f>
        <v/>
      </c>
      <c r="N1331" s="3" t="str">
        <f>IFNA(VLOOKUP(M1331,Promocodes!G:H,2,0),"")</f>
        <v/>
      </c>
      <c r="O1331" s="3">
        <f>IFNA(VLOOKUP(D1331,Price!$E$2:$F$4,2,0),"")</f>
        <v>500</v>
      </c>
      <c r="P1331" s="7" t="str">
        <f t="shared" si="4"/>
        <v>без промо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ht="15.75" customHeight="1">
      <c r="A1332" s="3">
        <v>820.0</v>
      </c>
      <c r="B1332" s="1" t="s">
        <v>139</v>
      </c>
      <c r="C1332" s="1" t="s">
        <v>17</v>
      </c>
      <c r="D1332" s="1" t="s">
        <v>141</v>
      </c>
      <c r="E1332" s="2">
        <v>44226.0</v>
      </c>
      <c r="F1332" s="3"/>
      <c r="G1332" s="5">
        <v>300.0</v>
      </c>
      <c r="H1332" s="3" t="str">
        <f>IFNA(VLOOKUP(F1332,Promocodes!A:E,4,0),"")</f>
        <v/>
      </c>
      <c r="I1332" s="3"/>
      <c r="J1332" s="5">
        <f t="shared" si="2"/>
        <v>300</v>
      </c>
      <c r="K1332" s="3" t="str">
        <f>IFNA(VLOOKUP(D1332,Price!$A$2:$C$18,3,0),"")</f>
        <v/>
      </c>
      <c r="L1332" s="6">
        <f t="shared" si="3"/>
        <v>1</v>
      </c>
      <c r="M1332" s="6" t="str">
        <f>IFNA(VLOOKUP(F1332,Promocodes!A:B,2,0),"")</f>
        <v/>
      </c>
      <c r="N1332" s="3" t="str">
        <f>IFNA(VLOOKUP(M1332,Promocodes!G:H,2,0),"")</f>
        <v/>
      </c>
      <c r="O1332" s="3" t="str">
        <f>IFNA(VLOOKUP(D1332,Price!$E$2:$F$4,2,0),"")</f>
        <v/>
      </c>
      <c r="P1332" s="7" t="str">
        <f t="shared" si="4"/>
        <v/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ht="15.75" customHeight="1">
      <c r="A1333" s="3">
        <v>822.0</v>
      </c>
      <c r="B1333" s="1" t="s">
        <v>139</v>
      </c>
      <c r="C1333" s="1" t="s">
        <v>17</v>
      </c>
      <c r="D1333" s="1" t="s">
        <v>143</v>
      </c>
      <c r="E1333" s="2">
        <v>44226.0</v>
      </c>
      <c r="F1333" s="3"/>
      <c r="G1333" s="5">
        <v>500.0</v>
      </c>
      <c r="H1333" s="3" t="str">
        <f>IFNA(VLOOKUP(F1333,Promocodes!A:E,4,0),"")</f>
        <v/>
      </c>
      <c r="I1333" s="3"/>
      <c r="J1333" s="5">
        <f t="shared" si="2"/>
        <v>500</v>
      </c>
      <c r="K1333" s="3" t="str">
        <f>IFNA(VLOOKUP(D1333,Price!$A$2:$C$18,3,0),"")</f>
        <v/>
      </c>
      <c r="L1333" s="6">
        <f t="shared" si="3"/>
        <v>1</v>
      </c>
      <c r="M1333" s="6" t="str">
        <f>IFNA(VLOOKUP(F1333,Promocodes!A:B,2,0),"")</f>
        <v/>
      </c>
      <c r="N1333" s="3" t="str">
        <f>IFNA(VLOOKUP(M1333,Promocodes!G:H,2,0),"")</f>
        <v/>
      </c>
      <c r="O1333" s="3" t="str">
        <f>IFNA(VLOOKUP(D1333,Price!$E$2:$F$4,2,0),"")</f>
        <v/>
      </c>
      <c r="P1333" s="7" t="str">
        <f t="shared" si="4"/>
        <v/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ht="15.75" customHeight="1">
      <c r="A1334" s="3">
        <v>823.0</v>
      </c>
      <c r="B1334" s="1" t="s">
        <v>16</v>
      </c>
      <c r="C1334" s="1" t="s">
        <v>17</v>
      </c>
      <c r="D1334" s="1" t="s">
        <v>23</v>
      </c>
      <c r="E1334" s="2">
        <v>44226.0</v>
      </c>
      <c r="F1334" s="3"/>
      <c r="G1334" s="5">
        <v>5500.0</v>
      </c>
      <c r="H1334" s="3" t="str">
        <f>IFNA(VLOOKUP(F1334,Promocodes!A:E,4,0),"")</f>
        <v/>
      </c>
      <c r="I1334" s="3"/>
      <c r="J1334" s="5">
        <f t="shared" si="2"/>
        <v>5500</v>
      </c>
      <c r="K1334" s="3" t="str">
        <f>IFNA(VLOOKUP(D1334,Price!$A$2:$C$18,3,0),"")</f>
        <v>услуга</v>
      </c>
      <c r="L1334" s="6">
        <f t="shared" si="3"/>
        <v>1</v>
      </c>
      <c r="M1334" s="6" t="str">
        <f>IFNA(VLOOKUP(F1334,Promocodes!A:B,2,0),"")</f>
        <v/>
      </c>
      <c r="N1334" s="3" t="str">
        <f>IFNA(VLOOKUP(M1334,Promocodes!G:H,2,0),"")</f>
        <v/>
      </c>
      <c r="O1334" s="3" t="str">
        <f>IFNA(VLOOKUP(D1334,Price!$E$2:$F$4,2,0),"")</f>
        <v/>
      </c>
      <c r="P1334" s="7" t="str">
        <f t="shared" si="4"/>
        <v>без промо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ht="15.75" customHeight="1">
      <c r="A1335" s="3">
        <v>825.0</v>
      </c>
      <c r="B1335" s="1" t="s">
        <v>16</v>
      </c>
      <c r="C1335" s="1" t="s">
        <v>17</v>
      </c>
      <c r="D1335" s="1" t="s">
        <v>23</v>
      </c>
      <c r="E1335" s="2">
        <v>44226.0</v>
      </c>
      <c r="F1335" s="3"/>
      <c r="G1335" s="5">
        <v>5500.0</v>
      </c>
      <c r="H1335" s="3" t="str">
        <f>IFNA(VLOOKUP(F1335,Promocodes!A:E,4,0),"")</f>
        <v/>
      </c>
      <c r="I1335" s="3"/>
      <c r="J1335" s="5">
        <f t="shared" si="2"/>
        <v>5500</v>
      </c>
      <c r="K1335" s="3" t="str">
        <f>IFNA(VLOOKUP(D1335,Price!$A$2:$C$18,3,0),"")</f>
        <v>услуга</v>
      </c>
      <c r="L1335" s="6">
        <f t="shared" si="3"/>
        <v>1</v>
      </c>
      <c r="M1335" s="6" t="str">
        <f>IFNA(VLOOKUP(F1335,Promocodes!A:B,2,0),"")</f>
        <v/>
      </c>
      <c r="N1335" s="3" t="str">
        <f>IFNA(VLOOKUP(M1335,Promocodes!G:H,2,0),"")</f>
        <v/>
      </c>
      <c r="O1335" s="3" t="str">
        <f>IFNA(VLOOKUP(D1335,Price!$E$2:$F$4,2,0),"")</f>
        <v/>
      </c>
      <c r="P1335" s="7" t="str">
        <f t="shared" si="4"/>
        <v>без промо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ht="15.75" customHeight="1">
      <c r="A1336" s="3">
        <v>826.0</v>
      </c>
      <c r="B1336" s="1" t="s">
        <v>16</v>
      </c>
      <c r="C1336" s="1" t="s">
        <v>17</v>
      </c>
      <c r="D1336" s="1" t="s">
        <v>25</v>
      </c>
      <c r="E1336" s="2">
        <v>44226.0</v>
      </c>
      <c r="F1336" s="3"/>
      <c r="G1336" s="5">
        <v>300.0</v>
      </c>
      <c r="H1336" s="3" t="str">
        <f>IFNA(VLOOKUP(F1336,Promocodes!A:E,4,0),"")</f>
        <v/>
      </c>
      <c r="I1336" s="3"/>
      <c r="J1336" s="5">
        <f t="shared" si="2"/>
        <v>300</v>
      </c>
      <c r="K1336" s="3" t="str">
        <f>IFNA(VLOOKUP(D1336,Price!$A$2:$C$18,3,0),"")</f>
        <v>товар</v>
      </c>
      <c r="L1336" s="6">
        <f t="shared" si="3"/>
        <v>1</v>
      </c>
      <c r="M1336" s="6" t="str">
        <f>IFNA(VLOOKUP(F1336,Promocodes!A:B,2,0),"")</f>
        <v/>
      </c>
      <c r="N1336" s="3" t="str">
        <f>IFNA(VLOOKUP(M1336,Promocodes!G:H,2,0),"")</f>
        <v/>
      </c>
      <c r="O1336" s="3">
        <f>IFNA(VLOOKUP(D1336,Price!$E$2:$F$4,2,0),"")</f>
        <v>150</v>
      </c>
      <c r="P1336" s="7" t="str">
        <f t="shared" si="4"/>
        <v>без промо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ht="15.75" customHeight="1">
      <c r="A1337" s="3">
        <v>827.0</v>
      </c>
      <c r="B1337" s="1" t="s">
        <v>16</v>
      </c>
      <c r="C1337" s="1" t="s">
        <v>17</v>
      </c>
      <c r="D1337" s="1" t="s">
        <v>24</v>
      </c>
      <c r="E1337" s="2">
        <v>44226.0</v>
      </c>
      <c r="F1337" s="3"/>
      <c r="G1337" s="5">
        <v>4500.0</v>
      </c>
      <c r="H1337" s="3" t="str">
        <f>IFNA(VLOOKUP(F1337,Promocodes!A:E,4,0),"")</f>
        <v/>
      </c>
      <c r="I1337" s="3"/>
      <c r="J1337" s="5">
        <f t="shared" si="2"/>
        <v>4500</v>
      </c>
      <c r="K1337" s="3" t="str">
        <f>IFNA(VLOOKUP(D1337,Price!$A$2:$C$18,3,0),"")</f>
        <v>услуга</v>
      </c>
      <c r="L1337" s="6">
        <f t="shared" si="3"/>
        <v>1</v>
      </c>
      <c r="M1337" s="6" t="str">
        <f>IFNA(VLOOKUP(F1337,Promocodes!A:B,2,0),"")</f>
        <v/>
      </c>
      <c r="N1337" s="3" t="str">
        <f>IFNA(VLOOKUP(M1337,Promocodes!G:H,2,0),"")</f>
        <v/>
      </c>
      <c r="O1337" s="3" t="str">
        <f>IFNA(VLOOKUP(D1337,Price!$E$2:$F$4,2,0),"")</f>
        <v/>
      </c>
      <c r="P1337" s="7" t="str">
        <f t="shared" si="4"/>
        <v>без промо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ht="15.75" customHeight="1">
      <c r="A1338" s="3">
        <v>828.0</v>
      </c>
      <c r="B1338" s="1" t="s">
        <v>16</v>
      </c>
      <c r="C1338" s="1" t="s">
        <v>22</v>
      </c>
      <c r="D1338" s="1" t="s">
        <v>23</v>
      </c>
      <c r="E1338" s="2">
        <v>44226.0</v>
      </c>
      <c r="F1338" s="3"/>
      <c r="G1338" s="5">
        <v>5500.0</v>
      </c>
      <c r="H1338" s="3" t="str">
        <f>IFNA(VLOOKUP(F1338,Promocodes!A:E,4,0),"")</f>
        <v/>
      </c>
      <c r="I1338" s="3"/>
      <c r="J1338" s="5">
        <f t="shared" si="2"/>
        <v>5500</v>
      </c>
      <c r="K1338" s="3" t="str">
        <f>IFNA(VLOOKUP(D1338,Price!$A$2:$C$18,3,0),"")</f>
        <v>услуга</v>
      </c>
      <c r="L1338" s="6">
        <f t="shared" si="3"/>
        <v>1</v>
      </c>
      <c r="M1338" s="6" t="str">
        <f>IFNA(VLOOKUP(F1338,Promocodes!A:B,2,0),"")</f>
        <v/>
      </c>
      <c r="N1338" s="3" t="str">
        <f>IFNA(VLOOKUP(M1338,Promocodes!G:H,2,0),"")</f>
        <v/>
      </c>
      <c r="O1338" s="3" t="str">
        <f>IFNA(VLOOKUP(D1338,Price!$E$2:$F$4,2,0),"")</f>
        <v/>
      </c>
      <c r="P1338" s="7" t="str">
        <f t="shared" si="4"/>
        <v>без промо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ht="15.75" customHeight="1">
      <c r="A1339" s="3">
        <v>829.0</v>
      </c>
      <c r="B1339" s="1" t="s">
        <v>16</v>
      </c>
      <c r="C1339" s="1" t="s">
        <v>17</v>
      </c>
      <c r="D1339" s="1" t="s">
        <v>23</v>
      </c>
      <c r="E1339" s="2">
        <v>44226.0</v>
      </c>
      <c r="F1339" s="3"/>
      <c r="G1339" s="5">
        <v>5500.0</v>
      </c>
      <c r="H1339" s="3" t="str">
        <f>IFNA(VLOOKUP(F1339,Promocodes!A:E,4,0),"")</f>
        <v/>
      </c>
      <c r="I1339" s="3"/>
      <c r="J1339" s="5">
        <f t="shared" si="2"/>
        <v>5500</v>
      </c>
      <c r="K1339" s="3" t="str">
        <f>IFNA(VLOOKUP(D1339,Price!$A$2:$C$18,3,0),"")</f>
        <v>услуга</v>
      </c>
      <c r="L1339" s="6">
        <f t="shared" si="3"/>
        <v>1</v>
      </c>
      <c r="M1339" s="6" t="str">
        <f>IFNA(VLOOKUP(F1339,Promocodes!A:B,2,0),"")</f>
        <v/>
      </c>
      <c r="N1339" s="3" t="str">
        <f>IFNA(VLOOKUP(M1339,Promocodes!G:H,2,0),"")</f>
        <v/>
      </c>
      <c r="O1339" s="3" t="str">
        <f>IFNA(VLOOKUP(D1339,Price!$E$2:$F$4,2,0),"")</f>
        <v/>
      </c>
      <c r="P1339" s="7" t="str">
        <f t="shared" si="4"/>
        <v>без промо</v>
      </c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ht="15.75" customHeight="1">
      <c r="A1340" s="3">
        <v>830.0</v>
      </c>
      <c r="B1340" s="1" t="s">
        <v>16</v>
      </c>
      <c r="C1340" s="1" t="s">
        <v>17</v>
      </c>
      <c r="D1340" s="1" t="s">
        <v>24</v>
      </c>
      <c r="E1340" s="2">
        <v>44226.0</v>
      </c>
      <c r="F1340" s="3"/>
      <c r="G1340" s="5">
        <v>4500.0</v>
      </c>
      <c r="H1340" s="3" t="str">
        <f>IFNA(VLOOKUP(F1340,Promocodes!A:E,4,0),"")</f>
        <v/>
      </c>
      <c r="I1340" s="3"/>
      <c r="J1340" s="5">
        <f t="shared" si="2"/>
        <v>4500</v>
      </c>
      <c r="K1340" s="3" t="str">
        <f>IFNA(VLOOKUP(D1340,Price!$A$2:$C$18,3,0),"")</f>
        <v>услуга</v>
      </c>
      <c r="L1340" s="6">
        <f t="shared" si="3"/>
        <v>1</v>
      </c>
      <c r="M1340" s="6" t="str">
        <f>IFNA(VLOOKUP(F1340,Promocodes!A:B,2,0),"")</f>
        <v/>
      </c>
      <c r="N1340" s="3" t="str">
        <f>IFNA(VLOOKUP(M1340,Promocodes!G:H,2,0),"")</f>
        <v/>
      </c>
      <c r="O1340" s="3" t="str">
        <f>IFNA(VLOOKUP(D1340,Price!$E$2:$F$4,2,0),"")</f>
        <v/>
      </c>
      <c r="P1340" s="7" t="str">
        <f t="shared" si="4"/>
        <v>без промо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ht="15.75" customHeight="1">
      <c r="A1341" s="3">
        <v>831.0</v>
      </c>
      <c r="B1341" s="1" t="s">
        <v>16</v>
      </c>
      <c r="C1341" s="1" t="s">
        <v>17</v>
      </c>
      <c r="D1341" s="1" t="s">
        <v>21</v>
      </c>
      <c r="E1341" s="2">
        <v>44226.0</v>
      </c>
      <c r="F1341" s="3"/>
      <c r="G1341" s="5">
        <v>3500.0</v>
      </c>
      <c r="H1341" s="3" t="str">
        <f>IFNA(VLOOKUP(F1341,Promocodes!A:E,4,0),"")</f>
        <v/>
      </c>
      <c r="I1341" s="3"/>
      <c r="J1341" s="5">
        <f t="shared" si="2"/>
        <v>3500</v>
      </c>
      <c r="K1341" s="3" t="str">
        <f>IFNA(VLOOKUP(D1341,Price!$A$2:$C$18,3,0),"")</f>
        <v>услуга</v>
      </c>
      <c r="L1341" s="6">
        <f t="shared" si="3"/>
        <v>1</v>
      </c>
      <c r="M1341" s="6" t="str">
        <f>IFNA(VLOOKUP(F1341,Promocodes!A:B,2,0),"")</f>
        <v/>
      </c>
      <c r="N1341" s="3" t="str">
        <f>IFNA(VLOOKUP(M1341,Promocodes!G:H,2,0),"")</f>
        <v/>
      </c>
      <c r="O1341" s="3" t="str">
        <f>IFNA(VLOOKUP(D1341,Price!$E$2:$F$4,2,0),"")</f>
        <v/>
      </c>
      <c r="P1341" s="7" t="str">
        <f t="shared" si="4"/>
        <v>без промо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ht="15.75" customHeight="1">
      <c r="A1342" s="3">
        <v>832.0</v>
      </c>
      <c r="B1342" s="1" t="s">
        <v>16</v>
      </c>
      <c r="C1342" s="1" t="s">
        <v>17</v>
      </c>
      <c r="D1342" s="1" t="s">
        <v>24</v>
      </c>
      <c r="E1342" s="2">
        <v>44226.0</v>
      </c>
      <c r="F1342" s="3"/>
      <c r="G1342" s="5">
        <v>4500.0</v>
      </c>
      <c r="H1342" s="3" t="str">
        <f>IFNA(VLOOKUP(F1342,Promocodes!A:E,4,0),"")</f>
        <v/>
      </c>
      <c r="I1342" s="3"/>
      <c r="J1342" s="5">
        <f t="shared" si="2"/>
        <v>4500</v>
      </c>
      <c r="K1342" s="3" t="str">
        <f>IFNA(VLOOKUP(D1342,Price!$A$2:$C$18,3,0),"")</f>
        <v>услуга</v>
      </c>
      <c r="L1342" s="6">
        <f t="shared" si="3"/>
        <v>1</v>
      </c>
      <c r="M1342" s="6" t="str">
        <f>IFNA(VLOOKUP(F1342,Promocodes!A:B,2,0),"")</f>
        <v/>
      </c>
      <c r="N1342" s="3" t="str">
        <f>IFNA(VLOOKUP(M1342,Promocodes!G:H,2,0),"")</f>
        <v/>
      </c>
      <c r="O1342" s="3" t="str">
        <f>IFNA(VLOOKUP(D1342,Price!$E$2:$F$4,2,0),"")</f>
        <v/>
      </c>
      <c r="P1342" s="7" t="str">
        <f t="shared" si="4"/>
        <v>без промо</v>
      </c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ht="15.75" customHeight="1">
      <c r="A1343" s="3">
        <v>833.0</v>
      </c>
      <c r="B1343" s="1" t="s">
        <v>16</v>
      </c>
      <c r="C1343" s="1" t="s">
        <v>22</v>
      </c>
      <c r="D1343" s="1" t="s">
        <v>21</v>
      </c>
      <c r="E1343" s="2">
        <v>44226.0</v>
      </c>
      <c r="F1343" s="3"/>
      <c r="G1343" s="5">
        <v>3500.0</v>
      </c>
      <c r="H1343" s="3" t="str">
        <f>IFNA(VLOOKUP(F1343,Promocodes!A:E,4,0),"")</f>
        <v/>
      </c>
      <c r="I1343" s="3"/>
      <c r="J1343" s="5">
        <f t="shared" si="2"/>
        <v>3500</v>
      </c>
      <c r="K1343" s="3" t="str">
        <f>IFNA(VLOOKUP(D1343,Price!$A$2:$C$18,3,0),"")</f>
        <v>услуга</v>
      </c>
      <c r="L1343" s="6">
        <f t="shared" si="3"/>
        <v>1</v>
      </c>
      <c r="M1343" s="6" t="str">
        <f>IFNA(VLOOKUP(F1343,Promocodes!A:B,2,0),"")</f>
        <v/>
      </c>
      <c r="N1343" s="3" t="str">
        <f>IFNA(VLOOKUP(M1343,Promocodes!G:H,2,0),"")</f>
        <v/>
      </c>
      <c r="O1343" s="3" t="str">
        <f>IFNA(VLOOKUP(D1343,Price!$E$2:$F$4,2,0),"")</f>
        <v/>
      </c>
      <c r="P1343" s="7" t="str">
        <f t="shared" si="4"/>
        <v>без промо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ht="15.75" customHeight="1">
      <c r="A1344" s="3">
        <v>834.0</v>
      </c>
      <c r="B1344" s="1" t="s">
        <v>16</v>
      </c>
      <c r="C1344" s="1" t="s">
        <v>17</v>
      </c>
      <c r="D1344" s="1" t="s">
        <v>23</v>
      </c>
      <c r="E1344" s="2">
        <v>44226.0</v>
      </c>
      <c r="F1344" s="3"/>
      <c r="G1344" s="5">
        <v>5500.0</v>
      </c>
      <c r="H1344" s="3" t="str">
        <f>IFNA(VLOOKUP(F1344,Promocodes!A:E,4,0),"")</f>
        <v/>
      </c>
      <c r="I1344" s="3"/>
      <c r="J1344" s="5">
        <f t="shared" si="2"/>
        <v>5500</v>
      </c>
      <c r="K1344" s="3" t="str">
        <f>IFNA(VLOOKUP(D1344,Price!$A$2:$C$18,3,0),"")</f>
        <v>услуга</v>
      </c>
      <c r="L1344" s="6">
        <f t="shared" si="3"/>
        <v>1</v>
      </c>
      <c r="M1344" s="6" t="str">
        <f>IFNA(VLOOKUP(F1344,Promocodes!A:B,2,0),"")</f>
        <v/>
      </c>
      <c r="N1344" s="3" t="str">
        <f>IFNA(VLOOKUP(M1344,Promocodes!G:H,2,0),"")</f>
        <v/>
      </c>
      <c r="O1344" s="3" t="str">
        <f>IFNA(VLOOKUP(D1344,Price!$E$2:$F$4,2,0),"")</f>
        <v/>
      </c>
      <c r="P1344" s="7" t="str">
        <f t="shared" si="4"/>
        <v>без промо</v>
      </c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ht="15.75" customHeight="1">
      <c r="A1345" s="3">
        <v>836.0</v>
      </c>
      <c r="B1345" s="1" t="s">
        <v>16</v>
      </c>
      <c r="C1345" s="1" t="s">
        <v>17</v>
      </c>
      <c r="D1345" s="1" t="s">
        <v>18</v>
      </c>
      <c r="E1345" s="2">
        <v>44226.0</v>
      </c>
      <c r="F1345" s="3"/>
      <c r="G1345" s="5">
        <v>1000.0</v>
      </c>
      <c r="H1345" s="3" t="str">
        <f>IFNA(VLOOKUP(F1345,Promocodes!A:E,4,0),"")</f>
        <v/>
      </c>
      <c r="I1345" s="3"/>
      <c r="J1345" s="5">
        <f t="shared" si="2"/>
        <v>1000</v>
      </c>
      <c r="K1345" s="3" t="str">
        <f>IFNA(VLOOKUP(D1345,Price!$A$2:$C$18,3,0),"")</f>
        <v>товар</v>
      </c>
      <c r="L1345" s="6">
        <f t="shared" si="3"/>
        <v>1</v>
      </c>
      <c r="M1345" s="6" t="str">
        <f>IFNA(VLOOKUP(F1345,Promocodes!A:B,2,0),"")</f>
        <v/>
      </c>
      <c r="N1345" s="3" t="str">
        <f>IFNA(VLOOKUP(M1345,Promocodes!G:H,2,0),"")</f>
        <v/>
      </c>
      <c r="O1345" s="3">
        <f>IFNA(VLOOKUP(D1345,Price!$E$2:$F$4,2,0),"")</f>
        <v>500</v>
      </c>
      <c r="P1345" s="7" t="str">
        <f t="shared" si="4"/>
        <v>без промо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ht="15.75" customHeight="1">
      <c r="A1346" s="3">
        <v>837.0</v>
      </c>
      <c r="B1346" s="1" t="s">
        <v>16</v>
      </c>
      <c r="C1346" s="1" t="s">
        <v>22</v>
      </c>
      <c r="D1346" s="1" t="s">
        <v>24</v>
      </c>
      <c r="E1346" s="2">
        <v>44226.0</v>
      </c>
      <c r="F1346" s="3"/>
      <c r="G1346" s="5">
        <v>4500.0</v>
      </c>
      <c r="H1346" s="3" t="str">
        <f>IFNA(VLOOKUP(F1346,Promocodes!A:E,4,0),"")</f>
        <v/>
      </c>
      <c r="I1346" s="3"/>
      <c r="J1346" s="5">
        <f t="shared" si="2"/>
        <v>4500</v>
      </c>
      <c r="K1346" s="3" t="str">
        <f>IFNA(VLOOKUP(D1346,Price!$A$2:$C$18,3,0),"")</f>
        <v>услуга</v>
      </c>
      <c r="L1346" s="6">
        <f t="shared" si="3"/>
        <v>1</v>
      </c>
      <c r="M1346" s="6" t="str">
        <f>IFNA(VLOOKUP(F1346,Promocodes!A:B,2,0),"")</f>
        <v/>
      </c>
      <c r="N1346" s="3" t="str">
        <f>IFNA(VLOOKUP(M1346,Promocodes!G:H,2,0),"")</f>
        <v/>
      </c>
      <c r="O1346" s="3" t="str">
        <f>IFNA(VLOOKUP(D1346,Price!$E$2:$F$4,2,0),"")</f>
        <v/>
      </c>
      <c r="P1346" s="7" t="str">
        <f t="shared" si="4"/>
        <v>без промо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ht="15.75" customHeight="1">
      <c r="A1347" s="3">
        <v>838.0</v>
      </c>
      <c r="B1347" s="1" t="s">
        <v>16</v>
      </c>
      <c r="C1347" s="1" t="s">
        <v>17</v>
      </c>
      <c r="D1347" s="1" t="s">
        <v>23</v>
      </c>
      <c r="E1347" s="2">
        <v>44226.0</v>
      </c>
      <c r="F1347" s="3"/>
      <c r="G1347" s="5">
        <v>5500.0</v>
      </c>
      <c r="H1347" s="3" t="str">
        <f>IFNA(VLOOKUP(F1347,Promocodes!A:E,4,0),"")</f>
        <v/>
      </c>
      <c r="I1347" s="3"/>
      <c r="J1347" s="5">
        <f t="shared" si="2"/>
        <v>5500</v>
      </c>
      <c r="K1347" s="3" t="str">
        <f>IFNA(VLOOKUP(D1347,Price!$A$2:$C$18,3,0),"")</f>
        <v>услуга</v>
      </c>
      <c r="L1347" s="6">
        <f t="shared" si="3"/>
        <v>1</v>
      </c>
      <c r="M1347" s="6" t="str">
        <f>IFNA(VLOOKUP(F1347,Promocodes!A:B,2,0),"")</f>
        <v/>
      </c>
      <c r="N1347" s="3" t="str">
        <f>IFNA(VLOOKUP(M1347,Promocodes!G:H,2,0),"")</f>
        <v/>
      </c>
      <c r="O1347" s="3" t="str">
        <f>IFNA(VLOOKUP(D1347,Price!$E$2:$F$4,2,0),"")</f>
        <v/>
      </c>
      <c r="P1347" s="7" t="str">
        <f t="shared" si="4"/>
        <v>без промо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ht="15.75" customHeight="1">
      <c r="A1348" s="3">
        <v>839.0</v>
      </c>
      <c r="B1348" s="1" t="s">
        <v>139</v>
      </c>
      <c r="C1348" s="1" t="s">
        <v>22</v>
      </c>
      <c r="D1348" s="1" t="s">
        <v>143</v>
      </c>
      <c r="E1348" s="2">
        <v>44226.0</v>
      </c>
      <c r="F1348" s="3"/>
      <c r="G1348" s="5">
        <v>500.0</v>
      </c>
      <c r="H1348" s="3" t="str">
        <f>IFNA(VLOOKUP(F1348,Promocodes!A:E,4,0),"")</f>
        <v/>
      </c>
      <c r="I1348" s="3"/>
      <c r="J1348" s="5">
        <f t="shared" si="2"/>
        <v>500</v>
      </c>
      <c r="K1348" s="3" t="str">
        <f>IFNA(VLOOKUP(D1348,Price!$A$2:$C$18,3,0),"")</f>
        <v/>
      </c>
      <c r="L1348" s="6">
        <f t="shared" si="3"/>
        <v>1</v>
      </c>
      <c r="M1348" s="6" t="str">
        <f>IFNA(VLOOKUP(F1348,Promocodes!A:B,2,0),"")</f>
        <v/>
      </c>
      <c r="N1348" s="3" t="str">
        <f>IFNA(VLOOKUP(M1348,Promocodes!G:H,2,0),"")</f>
        <v/>
      </c>
      <c r="O1348" s="3" t="str">
        <f>IFNA(VLOOKUP(D1348,Price!$E$2:$F$4,2,0),"")</f>
        <v/>
      </c>
      <c r="P1348" s="7" t="str">
        <f t="shared" si="4"/>
        <v/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ht="15.75" customHeight="1">
      <c r="A1349" s="3">
        <v>840.0</v>
      </c>
      <c r="B1349" s="1" t="s">
        <v>139</v>
      </c>
      <c r="C1349" s="1" t="s">
        <v>17</v>
      </c>
      <c r="D1349" s="1" t="s">
        <v>142</v>
      </c>
      <c r="E1349" s="2">
        <v>44226.0</v>
      </c>
      <c r="F1349" s="3"/>
      <c r="G1349" s="5">
        <v>1000.0</v>
      </c>
      <c r="H1349" s="3" t="str">
        <f>IFNA(VLOOKUP(F1349,Promocodes!A:E,4,0),"")</f>
        <v/>
      </c>
      <c r="I1349" s="3"/>
      <c r="J1349" s="5">
        <f t="shared" si="2"/>
        <v>1000</v>
      </c>
      <c r="K1349" s="3" t="str">
        <f>IFNA(VLOOKUP(D1349,Price!$A$2:$C$18,3,0),"")</f>
        <v/>
      </c>
      <c r="L1349" s="6">
        <f t="shared" si="3"/>
        <v>1</v>
      </c>
      <c r="M1349" s="6" t="str">
        <f>IFNA(VLOOKUP(F1349,Promocodes!A:B,2,0),"")</f>
        <v/>
      </c>
      <c r="N1349" s="3" t="str">
        <f>IFNA(VLOOKUP(M1349,Promocodes!G:H,2,0),"")</f>
        <v/>
      </c>
      <c r="O1349" s="3" t="str">
        <f>IFNA(VLOOKUP(D1349,Price!$E$2:$F$4,2,0),"")</f>
        <v/>
      </c>
      <c r="P1349" s="7" t="str">
        <f t="shared" si="4"/>
        <v/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ht="15.75" customHeight="1">
      <c r="A1350" s="3">
        <v>841.0</v>
      </c>
      <c r="B1350" s="1" t="s">
        <v>16</v>
      </c>
      <c r="C1350" s="1" t="s">
        <v>17</v>
      </c>
      <c r="D1350" s="1" t="s">
        <v>23</v>
      </c>
      <c r="E1350" s="2">
        <v>44226.0</v>
      </c>
      <c r="F1350" s="3"/>
      <c r="G1350" s="5">
        <v>5500.0</v>
      </c>
      <c r="H1350" s="3" t="str">
        <f>IFNA(VLOOKUP(F1350,Promocodes!A:E,4,0),"")</f>
        <v/>
      </c>
      <c r="I1350" s="3"/>
      <c r="J1350" s="5">
        <f t="shared" si="2"/>
        <v>5500</v>
      </c>
      <c r="K1350" s="3" t="str">
        <f>IFNA(VLOOKUP(D1350,Price!$A$2:$C$18,3,0),"")</f>
        <v>услуга</v>
      </c>
      <c r="L1350" s="6">
        <f t="shared" si="3"/>
        <v>1</v>
      </c>
      <c r="M1350" s="6" t="str">
        <f>IFNA(VLOOKUP(F1350,Promocodes!A:B,2,0),"")</f>
        <v/>
      </c>
      <c r="N1350" s="3" t="str">
        <f>IFNA(VLOOKUP(M1350,Promocodes!G:H,2,0),"")</f>
        <v/>
      </c>
      <c r="O1350" s="3" t="str">
        <f>IFNA(VLOOKUP(D1350,Price!$E$2:$F$4,2,0),"")</f>
        <v/>
      </c>
      <c r="P1350" s="7" t="str">
        <f t="shared" si="4"/>
        <v>без промо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ht="15.75" customHeight="1">
      <c r="A1351" s="3">
        <v>842.0</v>
      </c>
      <c r="B1351" s="1" t="s">
        <v>139</v>
      </c>
      <c r="C1351" s="1" t="s">
        <v>17</v>
      </c>
      <c r="D1351" s="1" t="s">
        <v>141</v>
      </c>
      <c r="E1351" s="2">
        <v>44226.0</v>
      </c>
      <c r="F1351" s="3"/>
      <c r="G1351" s="5">
        <v>300.0</v>
      </c>
      <c r="H1351" s="3" t="str">
        <f>IFNA(VLOOKUP(F1351,Promocodes!A:E,4,0),"")</f>
        <v/>
      </c>
      <c r="I1351" s="3"/>
      <c r="J1351" s="5">
        <f t="shared" si="2"/>
        <v>300</v>
      </c>
      <c r="K1351" s="3" t="str">
        <f>IFNA(VLOOKUP(D1351,Price!$A$2:$C$18,3,0),"")</f>
        <v/>
      </c>
      <c r="L1351" s="6">
        <f t="shared" si="3"/>
        <v>1</v>
      </c>
      <c r="M1351" s="6" t="str">
        <f>IFNA(VLOOKUP(F1351,Promocodes!A:B,2,0),"")</f>
        <v/>
      </c>
      <c r="N1351" s="3" t="str">
        <f>IFNA(VLOOKUP(M1351,Promocodes!G:H,2,0),"")</f>
        <v/>
      </c>
      <c r="O1351" s="3" t="str">
        <f>IFNA(VLOOKUP(D1351,Price!$E$2:$F$4,2,0),"")</f>
        <v/>
      </c>
      <c r="P1351" s="7" t="str">
        <f t="shared" si="4"/>
        <v/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ht="15.75" customHeight="1">
      <c r="A1352" s="3">
        <v>843.0</v>
      </c>
      <c r="B1352" s="1" t="s">
        <v>16</v>
      </c>
      <c r="C1352" s="1" t="s">
        <v>17</v>
      </c>
      <c r="D1352" s="1" t="s">
        <v>23</v>
      </c>
      <c r="E1352" s="2">
        <v>44227.0</v>
      </c>
      <c r="F1352" s="3"/>
      <c r="G1352" s="5">
        <v>5500.0</v>
      </c>
      <c r="H1352" s="3" t="str">
        <f>IFNA(VLOOKUP(F1352,Promocodes!A:E,4,0),"")</f>
        <v/>
      </c>
      <c r="I1352" s="3"/>
      <c r="J1352" s="5">
        <f t="shared" si="2"/>
        <v>5500</v>
      </c>
      <c r="K1352" s="3" t="str">
        <f>IFNA(VLOOKUP(D1352,Price!$A$2:$C$18,3,0),"")</f>
        <v>услуга</v>
      </c>
      <c r="L1352" s="6">
        <f t="shared" si="3"/>
        <v>1</v>
      </c>
      <c r="M1352" s="6" t="str">
        <f>IFNA(VLOOKUP(F1352,Promocodes!A:B,2,0),"")</f>
        <v/>
      </c>
      <c r="N1352" s="3" t="str">
        <f>IFNA(VLOOKUP(M1352,Promocodes!G:H,2,0),"")</f>
        <v/>
      </c>
      <c r="O1352" s="3" t="str">
        <f>IFNA(VLOOKUP(D1352,Price!$E$2:$F$4,2,0),"")</f>
        <v/>
      </c>
      <c r="P1352" s="7" t="str">
        <f t="shared" si="4"/>
        <v>без промо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ht="15.75" customHeight="1">
      <c r="A1353" s="3">
        <v>844.0</v>
      </c>
      <c r="B1353" s="1" t="s">
        <v>16</v>
      </c>
      <c r="C1353" s="1" t="s">
        <v>17</v>
      </c>
      <c r="D1353" s="1" t="s">
        <v>21</v>
      </c>
      <c r="E1353" s="2">
        <v>44227.0</v>
      </c>
      <c r="F1353" s="3"/>
      <c r="G1353" s="5">
        <v>3500.0</v>
      </c>
      <c r="H1353" s="3" t="str">
        <f>IFNA(VLOOKUP(F1353,Promocodes!A:E,4,0),"")</f>
        <v/>
      </c>
      <c r="I1353" s="3"/>
      <c r="J1353" s="5">
        <f t="shared" si="2"/>
        <v>3500</v>
      </c>
      <c r="K1353" s="3" t="str">
        <f>IFNA(VLOOKUP(D1353,Price!$A$2:$C$18,3,0),"")</f>
        <v>услуга</v>
      </c>
      <c r="L1353" s="6">
        <f t="shared" si="3"/>
        <v>1</v>
      </c>
      <c r="M1353" s="6" t="str">
        <f>IFNA(VLOOKUP(F1353,Promocodes!A:B,2,0),"")</f>
        <v/>
      </c>
      <c r="N1353" s="3" t="str">
        <f>IFNA(VLOOKUP(M1353,Promocodes!G:H,2,0),"")</f>
        <v/>
      </c>
      <c r="O1353" s="3" t="str">
        <f>IFNA(VLOOKUP(D1353,Price!$E$2:$F$4,2,0),"")</f>
        <v/>
      </c>
      <c r="P1353" s="7" t="str">
        <f t="shared" si="4"/>
        <v>без промо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ht="15.75" customHeight="1">
      <c r="A1354" s="3">
        <v>845.0</v>
      </c>
      <c r="B1354" s="1" t="s">
        <v>16</v>
      </c>
      <c r="C1354" s="1" t="s">
        <v>17</v>
      </c>
      <c r="D1354" s="1" t="s">
        <v>24</v>
      </c>
      <c r="E1354" s="2">
        <v>44227.0</v>
      </c>
      <c r="F1354" s="3"/>
      <c r="G1354" s="5">
        <v>4500.0</v>
      </c>
      <c r="H1354" s="3" t="str">
        <f>IFNA(VLOOKUP(F1354,Promocodes!A:E,4,0),"")</f>
        <v/>
      </c>
      <c r="I1354" s="3"/>
      <c r="J1354" s="5">
        <f t="shared" si="2"/>
        <v>4500</v>
      </c>
      <c r="K1354" s="3" t="str">
        <f>IFNA(VLOOKUP(D1354,Price!$A$2:$C$18,3,0),"")</f>
        <v>услуга</v>
      </c>
      <c r="L1354" s="6">
        <f t="shared" si="3"/>
        <v>1</v>
      </c>
      <c r="M1354" s="6" t="str">
        <f>IFNA(VLOOKUP(F1354,Promocodes!A:B,2,0),"")</f>
        <v/>
      </c>
      <c r="N1354" s="3" t="str">
        <f>IFNA(VLOOKUP(M1354,Promocodes!G:H,2,0),"")</f>
        <v/>
      </c>
      <c r="O1354" s="3" t="str">
        <f>IFNA(VLOOKUP(D1354,Price!$E$2:$F$4,2,0),"")</f>
        <v/>
      </c>
      <c r="P1354" s="7" t="str">
        <f t="shared" si="4"/>
        <v>без промо</v>
      </c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ht="15.75" customHeight="1">
      <c r="A1355" s="3">
        <v>847.0</v>
      </c>
      <c r="B1355" s="1" t="s">
        <v>139</v>
      </c>
      <c r="C1355" s="1" t="s">
        <v>17</v>
      </c>
      <c r="D1355" s="1" t="s">
        <v>142</v>
      </c>
      <c r="E1355" s="2">
        <v>44227.0</v>
      </c>
      <c r="F1355" s="3"/>
      <c r="G1355" s="5">
        <v>1000.0</v>
      </c>
      <c r="H1355" s="3" t="str">
        <f>IFNA(VLOOKUP(F1355,Promocodes!A:E,4,0),"")</f>
        <v/>
      </c>
      <c r="I1355" s="3"/>
      <c r="J1355" s="5">
        <f t="shared" si="2"/>
        <v>1000</v>
      </c>
      <c r="K1355" s="3" t="str">
        <f>IFNA(VLOOKUP(D1355,Price!$A$2:$C$18,3,0),"")</f>
        <v/>
      </c>
      <c r="L1355" s="6">
        <f t="shared" si="3"/>
        <v>1</v>
      </c>
      <c r="M1355" s="6" t="str">
        <f>IFNA(VLOOKUP(F1355,Promocodes!A:B,2,0),"")</f>
        <v/>
      </c>
      <c r="N1355" s="3" t="str">
        <f>IFNA(VLOOKUP(M1355,Promocodes!G:H,2,0),"")</f>
        <v/>
      </c>
      <c r="O1355" s="3" t="str">
        <f>IFNA(VLOOKUP(D1355,Price!$E$2:$F$4,2,0),"")</f>
        <v/>
      </c>
      <c r="P1355" s="7" t="str">
        <f t="shared" si="4"/>
        <v/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ht="15.75" customHeight="1">
      <c r="A1356" s="3">
        <v>848.0</v>
      </c>
      <c r="B1356" s="1" t="s">
        <v>16</v>
      </c>
      <c r="C1356" s="1" t="s">
        <v>17</v>
      </c>
      <c r="D1356" s="1" t="s">
        <v>18</v>
      </c>
      <c r="E1356" s="2">
        <v>44227.0</v>
      </c>
      <c r="F1356" s="3"/>
      <c r="G1356" s="5">
        <v>1000.0</v>
      </c>
      <c r="H1356" s="3" t="str">
        <f>IFNA(VLOOKUP(F1356,Promocodes!A:E,4,0),"")</f>
        <v/>
      </c>
      <c r="I1356" s="3"/>
      <c r="J1356" s="5">
        <f t="shared" si="2"/>
        <v>1000</v>
      </c>
      <c r="K1356" s="3" t="str">
        <f>IFNA(VLOOKUP(D1356,Price!$A$2:$C$18,3,0),"")</f>
        <v>товар</v>
      </c>
      <c r="L1356" s="6">
        <f t="shared" si="3"/>
        <v>1</v>
      </c>
      <c r="M1356" s="6" t="str">
        <f>IFNA(VLOOKUP(F1356,Promocodes!A:B,2,0),"")</f>
        <v/>
      </c>
      <c r="N1356" s="3" t="str">
        <f>IFNA(VLOOKUP(M1356,Promocodes!G:H,2,0),"")</f>
        <v/>
      </c>
      <c r="O1356" s="3">
        <f>IFNA(VLOOKUP(D1356,Price!$E$2:$F$4,2,0),"")</f>
        <v>500</v>
      </c>
      <c r="P1356" s="7" t="str">
        <f t="shared" si="4"/>
        <v>без промо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ht="15.75" customHeight="1">
      <c r="A1357" s="3">
        <v>849.0</v>
      </c>
      <c r="B1357" s="1" t="s">
        <v>139</v>
      </c>
      <c r="C1357" s="1" t="s">
        <v>17</v>
      </c>
      <c r="D1357" s="1" t="s">
        <v>143</v>
      </c>
      <c r="E1357" s="2">
        <v>44227.0</v>
      </c>
      <c r="F1357" s="3"/>
      <c r="G1357" s="5">
        <v>500.0</v>
      </c>
      <c r="H1357" s="3" t="str">
        <f>IFNA(VLOOKUP(F1357,Promocodes!A:E,4,0),"")</f>
        <v/>
      </c>
      <c r="I1357" s="3"/>
      <c r="J1357" s="5">
        <f t="shared" si="2"/>
        <v>500</v>
      </c>
      <c r="K1357" s="3" t="str">
        <f>IFNA(VLOOKUP(D1357,Price!$A$2:$C$18,3,0),"")</f>
        <v/>
      </c>
      <c r="L1357" s="6">
        <f t="shared" si="3"/>
        <v>1</v>
      </c>
      <c r="M1357" s="6" t="str">
        <f>IFNA(VLOOKUP(F1357,Promocodes!A:B,2,0),"")</f>
        <v/>
      </c>
      <c r="N1357" s="3" t="str">
        <f>IFNA(VLOOKUP(M1357,Promocodes!G:H,2,0),"")</f>
        <v/>
      </c>
      <c r="O1357" s="3" t="str">
        <f>IFNA(VLOOKUP(D1357,Price!$E$2:$F$4,2,0),"")</f>
        <v/>
      </c>
      <c r="P1357" s="7" t="str">
        <f t="shared" si="4"/>
        <v/>
      </c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ht="15.75" customHeight="1">
      <c r="A1358" s="3">
        <v>850.0</v>
      </c>
      <c r="B1358" s="1" t="s">
        <v>16</v>
      </c>
      <c r="C1358" s="1" t="s">
        <v>17</v>
      </c>
      <c r="D1358" s="1" t="s">
        <v>21</v>
      </c>
      <c r="E1358" s="2">
        <v>44227.0</v>
      </c>
      <c r="F1358" s="3"/>
      <c r="G1358" s="5">
        <v>3500.0</v>
      </c>
      <c r="H1358" s="3" t="str">
        <f>IFNA(VLOOKUP(F1358,Promocodes!A:E,4,0),"")</f>
        <v/>
      </c>
      <c r="I1358" s="3"/>
      <c r="J1358" s="5">
        <f t="shared" si="2"/>
        <v>3500</v>
      </c>
      <c r="K1358" s="3" t="str">
        <f>IFNA(VLOOKUP(D1358,Price!$A$2:$C$18,3,0),"")</f>
        <v>услуга</v>
      </c>
      <c r="L1358" s="6">
        <f t="shared" si="3"/>
        <v>1</v>
      </c>
      <c r="M1358" s="6" t="str">
        <f>IFNA(VLOOKUP(F1358,Promocodes!A:B,2,0),"")</f>
        <v/>
      </c>
      <c r="N1358" s="3" t="str">
        <f>IFNA(VLOOKUP(M1358,Promocodes!G:H,2,0),"")</f>
        <v/>
      </c>
      <c r="O1358" s="3" t="str">
        <f>IFNA(VLOOKUP(D1358,Price!$E$2:$F$4,2,0),"")</f>
        <v/>
      </c>
      <c r="P1358" s="7" t="str">
        <f t="shared" si="4"/>
        <v>без промо</v>
      </c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ht="15.75" customHeight="1">
      <c r="A1359" s="3">
        <v>851.0</v>
      </c>
      <c r="B1359" s="1" t="s">
        <v>16</v>
      </c>
      <c r="C1359" s="1" t="s">
        <v>22</v>
      </c>
      <c r="D1359" s="1" t="s">
        <v>23</v>
      </c>
      <c r="E1359" s="2">
        <v>44227.0</v>
      </c>
      <c r="F1359" s="3"/>
      <c r="G1359" s="5">
        <v>5500.0</v>
      </c>
      <c r="H1359" s="3" t="str">
        <f>IFNA(VLOOKUP(F1359,Promocodes!A:E,4,0),"")</f>
        <v/>
      </c>
      <c r="I1359" s="3"/>
      <c r="J1359" s="5">
        <f t="shared" si="2"/>
        <v>5500</v>
      </c>
      <c r="K1359" s="3" t="str">
        <f>IFNA(VLOOKUP(D1359,Price!$A$2:$C$18,3,0),"")</f>
        <v>услуга</v>
      </c>
      <c r="L1359" s="6">
        <f t="shared" si="3"/>
        <v>1</v>
      </c>
      <c r="M1359" s="6" t="str">
        <f>IFNA(VLOOKUP(F1359,Promocodes!A:B,2,0),"")</f>
        <v/>
      </c>
      <c r="N1359" s="3" t="str">
        <f>IFNA(VLOOKUP(M1359,Promocodes!G:H,2,0),"")</f>
        <v/>
      </c>
      <c r="O1359" s="3" t="str">
        <f>IFNA(VLOOKUP(D1359,Price!$E$2:$F$4,2,0),"")</f>
        <v/>
      </c>
      <c r="P1359" s="7" t="str">
        <f t="shared" si="4"/>
        <v>без промо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ht="15.75" customHeight="1">
      <c r="A1360" s="3">
        <v>852.0</v>
      </c>
      <c r="B1360" s="1" t="s">
        <v>16</v>
      </c>
      <c r="C1360" s="1" t="s">
        <v>17</v>
      </c>
      <c r="D1360" s="1" t="s">
        <v>23</v>
      </c>
      <c r="E1360" s="2">
        <v>44227.0</v>
      </c>
      <c r="F1360" s="3"/>
      <c r="G1360" s="5">
        <v>5500.0</v>
      </c>
      <c r="H1360" s="3" t="str">
        <f>IFNA(VLOOKUP(F1360,Promocodes!A:E,4,0),"")</f>
        <v/>
      </c>
      <c r="I1360" s="3"/>
      <c r="J1360" s="5">
        <f t="shared" si="2"/>
        <v>5500</v>
      </c>
      <c r="K1360" s="3" t="str">
        <f>IFNA(VLOOKUP(D1360,Price!$A$2:$C$18,3,0),"")</f>
        <v>услуга</v>
      </c>
      <c r="L1360" s="6">
        <f t="shared" si="3"/>
        <v>1</v>
      </c>
      <c r="M1360" s="6" t="str">
        <f>IFNA(VLOOKUP(F1360,Promocodes!A:B,2,0),"")</f>
        <v/>
      </c>
      <c r="N1360" s="3" t="str">
        <f>IFNA(VLOOKUP(M1360,Promocodes!G:H,2,0),"")</f>
        <v/>
      </c>
      <c r="O1360" s="3" t="str">
        <f>IFNA(VLOOKUP(D1360,Price!$E$2:$F$4,2,0),"")</f>
        <v/>
      </c>
      <c r="P1360" s="7" t="str">
        <f t="shared" si="4"/>
        <v>без промо</v>
      </c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ht="15.75" customHeight="1">
      <c r="A1361" s="3">
        <v>853.0</v>
      </c>
      <c r="B1361" s="1" t="s">
        <v>16</v>
      </c>
      <c r="C1361" s="1" t="s">
        <v>17</v>
      </c>
      <c r="D1361" s="1" t="s">
        <v>23</v>
      </c>
      <c r="E1361" s="2">
        <v>44227.0</v>
      </c>
      <c r="F1361" s="3"/>
      <c r="G1361" s="5">
        <v>5500.0</v>
      </c>
      <c r="H1361" s="3" t="str">
        <f>IFNA(VLOOKUP(F1361,Promocodes!A:E,4,0),"")</f>
        <v/>
      </c>
      <c r="I1361" s="3"/>
      <c r="J1361" s="5">
        <f t="shared" si="2"/>
        <v>5500</v>
      </c>
      <c r="K1361" s="3" t="str">
        <f>IFNA(VLOOKUP(D1361,Price!$A$2:$C$18,3,0),"")</f>
        <v>услуга</v>
      </c>
      <c r="L1361" s="6">
        <f t="shared" si="3"/>
        <v>1</v>
      </c>
      <c r="M1361" s="6" t="str">
        <f>IFNA(VLOOKUP(F1361,Promocodes!A:B,2,0),"")</f>
        <v/>
      </c>
      <c r="N1361" s="3" t="str">
        <f>IFNA(VLOOKUP(M1361,Promocodes!G:H,2,0),"")</f>
        <v/>
      </c>
      <c r="O1361" s="3" t="str">
        <f>IFNA(VLOOKUP(D1361,Price!$E$2:$F$4,2,0),"")</f>
        <v/>
      </c>
      <c r="P1361" s="7" t="str">
        <f t="shared" si="4"/>
        <v>без промо</v>
      </c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ht="15.75" customHeight="1">
      <c r="A1362" s="3">
        <v>854.0</v>
      </c>
      <c r="B1362" s="1" t="s">
        <v>16</v>
      </c>
      <c r="C1362" s="1" t="s">
        <v>17</v>
      </c>
      <c r="D1362" s="1" t="s">
        <v>24</v>
      </c>
      <c r="E1362" s="2">
        <v>44227.0</v>
      </c>
      <c r="F1362" s="3"/>
      <c r="G1362" s="5">
        <v>4500.0</v>
      </c>
      <c r="H1362" s="3" t="str">
        <f>IFNA(VLOOKUP(F1362,Promocodes!A:E,4,0),"")</f>
        <v/>
      </c>
      <c r="I1362" s="3"/>
      <c r="J1362" s="5">
        <f t="shared" si="2"/>
        <v>4500</v>
      </c>
      <c r="K1362" s="3" t="str">
        <f>IFNA(VLOOKUP(D1362,Price!$A$2:$C$18,3,0),"")</f>
        <v>услуга</v>
      </c>
      <c r="L1362" s="6">
        <f t="shared" si="3"/>
        <v>1</v>
      </c>
      <c r="M1362" s="6" t="str">
        <f>IFNA(VLOOKUP(F1362,Promocodes!A:B,2,0),"")</f>
        <v/>
      </c>
      <c r="N1362" s="3" t="str">
        <f>IFNA(VLOOKUP(M1362,Promocodes!G:H,2,0),"")</f>
        <v/>
      </c>
      <c r="O1362" s="3" t="str">
        <f>IFNA(VLOOKUP(D1362,Price!$E$2:$F$4,2,0),"")</f>
        <v/>
      </c>
      <c r="P1362" s="7" t="str">
        <f t="shared" si="4"/>
        <v>без промо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ht="15.75" customHeight="1">
      <c r="A1363" s="3">
        <v>855.0</v>
      </c>
      <c r="B1363" s="1" t="s">
        <v>16</v>
      </c>
      <c r="C1363" s="1" t="s">
        <v>17</v>
      </c>
      <c r="D1363" s="1" t="s">
        <v>20</v>
      </c>
      <c r="E1363" s="2">
        <v>44227.0</v>
      </c>
      <c r="F1363" s="3"/>
      <c r="G1363" s="5">
        <v>500.0</v>
      </c>
      <c r="H1363" s="3" t="str">
        <f>IFNA(VLOOKUP(F1363,Promocodes!A:E,4,0),"")</f>
        <v/>
      </c>
      <c r="I1363" s="3"/>
      <c r="J1363" s="5">
        <f t="shared" si="2"/>
        <v>500</v>
      </c>
      <c r="K1363" s="3" t="str">
        <f>IFNA(VLOOKUP(D1363,Price!$A$2:$C$18,3,0),"")</f>
        <v>товар</v>
      </c>
      <c r="L1363" s="6">
        <f t="shared" si="3"/>
        <v>1</v>
      </c>
      <c r="M1363" s="6" t="str">
        <f>IFNA(VLOOKUP(F1363,Promocodes!A:B,2,0),"")</f>
        <v/>
      </c>
      <c r="N1363" s="3" t="str">
        <f>IFNA(VLOOKUP(M1363,Promocodes!G:H,2,0),"")</f>
        <v/>
      </c>
      <c r="O1363" s="3">
        <f>IFNA(VLOOKUP(D1363,Price!$E$2:$F$4,2,0),"")</f>
        <v>250</v>
      </c>
      <c r="P1363" s="7" t="str">
        <f t="shared" si="4"/>
        <v>без промо</v>
      </c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ht="15.75" customHeight="1">
      <c r="A1364" s="3">
        <v>856.0</v>
      </c>
      <c r="B1364" s="1" t="s">
        <v>16</v>
      </c>
      <c r="C1364" s="1" t="s">
        <v>17</v>
      </c>
      <c r="D1364" s="1" t="s">
        <v>24</v>
      </c>
      <c r="E1364" s="2">
        <v>44227.0</v>
      </c>
      <c r="F1364" s="3"/>
      <c r="G1364" s="5">
        <v>4500.0</v>
      </c>
      <c r="H1364" s="3" t="str">
        <f>IFNA(VLOOKUP(F1364,Promocodes!A:E,4,0),"")</f>
        <v/>
      </c>
      <c r="I1364" s="3"/>
      <c r="J1364" s="5">
        <f t="shared" si="2"/>
        <v>4500</v>
      </c>
      <c r="K1364" s="3" t="str">
        <f>IFNA(VLOOKUP(D1364,Price!$A$2:$C$18,3,0),"")</f>
        <v>услуга</v>
      </c>
      <c r="L1364" s="6">
        <f t="shared" si="3"/>
        <v>1</v>
      </c>
      <c r="M1364" s="6" t="str">
        <f>IFNA(VLOOKUP(F1364,Promocodes!A:B,2,0),"")</f>
        <v/>
      </c>
      <c r="N1364" s="3" t="str">
        <f>IFNA(VLOOKUP(M1364,Promocodes!G:H,2,0),"")</f>
        <v/>
      </c>
      <c r="O1364" s="3" t="str">
        <f>IFNA(VLOOKUP(D1364,Price!$E$2:$F$4,2,0),"")</f>
        <v/>
      </c>
      <c r="P1364" s="7" t="str">
        <f t="shared" si="4"/>
        <v>без промо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ht="15.75" customHeight="1">
      <c r="A1365" s="3">
        <v>857.0</v>
      </c>
      <c r="B1365" s="1" t="s">
        <v>16</v>
      </c>
      <c r="C1365" s="1" t="s">
        <v>17</v>
      </c>
      <c r="D1365" s="1" t="s">
        <v>23</v>
      </c>
      <c r="E1365" s="2">
        <v>44227.0</v>
      </c>
      <c r="F1365" s="3"/>
      <c r="G1365" s="5">
        <v>5500.0</v>
      </c>
      <c r="H1365" s="3" t="str">
        <f>IFNA(VLOOKUP(F1365,Promocodes!A:E,4,0),"")</f>
        <v/>
      </c>
      <c r="I1365" s="3"/>
      <c r="J1365" s="5">
        <f t="shared" si="2"/>
        <v>5500</v>
      </c>
      <c r="K1365" s="3" t="str">
        <f>IFNA(VLOOKUP(D1365,Price!$A$2:$C$18,3,0),"")</f>
        <v>услуга</v>
      </c>
      <c r="L1365" s="6">
        <f t="shared" si="3"/>
        <v>1</v>
      </c>
      <c r="M1365" s="6" t="str">
        <f>IFNA(VLOOKUP(F1365,Promocodes!A:B,2,0),"")</f>
        <v/>
      </c>
      <c r="N1365" s="3" t="str">
        <f>IFNA(VLOOKUP(M1365,Promocodes!G:H,2,0),"")</f>
        <v/>
      </c>
      <c r="O1365" s="3" t="str">
        <f>IFNA(VLOOKUP(D1365,Price!$E$2:$F$4,2,0),"")</f>
        <v/>
      </c>
      <c r="P1365" s="7" t="str">
        <f t="shared" si="4"/>
        <v>без промо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ht="15.75" customHeight="1">
      <c r="A1366" s="3">
        <v>858.0</v>
      </c>
      <c r="B1366" s="1" t="s">
        <v>16</v>
      </c>
      <c r="C1366" s="1" t="s">
        <v>17</v>
      </c>
      <c r="D1366" s="1" t="s">
        <v>20</v>
      </c>
      <c r="E1366" s="2">
        <v>44227.0</v>
      </c>
      <c r="F1366" s="3"/>
      <c r="G1366" s="5">
        <v>500.0</v>
      </c>
      <c r="H1366" s="3" t="str">
        <f>IFNA(VLOOKUP(F1366,Promocodes!A:E,4,0),"")</f>
        <v/>
      </c>
      <c r="I1366" s="3"/>
      <c r="J1366" s="5">
        <f t="shared" si="2"/>
        <v>500</v>
      </c>
      <c r="K1366" s="3" t="str">
        <f>IFNA(VLOOKUP(D1366,Price!$A$2:$C$18,3,0),"")</f>
        <v>товар</v>
      </c>
      <c r="L1366" s="6">
        <f t="shared" si="3"/>
        <v>1</v>
      </c>
      <c r="M1366" s="6" t="str">
        <f>IFNA(VLOOKUP(F1366,Promocodes!A:B,2,0),"")</f>
        <v/>
      </c>
      <c r="N1366" s="3" t="str">
        <f>IFNA(VLOOKUP(M1366,Promocodes!G:H,2,0),"")</f>
        <v/>
      </c>
      <c r="O1366" s="3">
        <f>IFNA(VLOOKUP(D1366,Price!$E$2:$F$4,2,0),"")</f>
        <v>250</v>
      </c>
      <c r="P1366" s="7" t="str">
        <f t="shared" si="4"/>
        <v>без промо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ht="15.75" customHeight="1">
      <c r="A1367" s="3">
        <v>859.0</v>
      </c>
      <c r="B1367" s="1" t="s">
        <v>16</v>
      </c>
      <c r="C1367" s="1" t="s">
        <v>17</v>
      </c>
      <c r="D1367" s="1" t="s">
        <v>21</v>
      </c>
      <c r="E1367" s="2">
        <v>44227.0</v>
      </c>
      <c r="F1367" s="3"/>
      <c r="G1367" s="5">
        <v>3500.0</v>
      </c>
      <c r="H1367" s="3" t="str">
        <f>IFNA(VLOOKUP(F1367,Promocodes!A:E,4,0),"")</f>
        <v/>
      </c>
      <c r="I1367" s="3"/>
      <c r="J1367" s="5">
        <f t="shared" si="2"/>
        <v>3500</v>
      </c>
      <c r="K1367" s="3" t="str">
        <f>IFNA(VLOOKUP(D1367,Price!$A$2:$C$18,3,0),"")</f>
        <v>услуга</v>
      </c>
      <c r="L1367" s="6">
        <f t="shared" si="3"/>
        <v>1</v>
      </c>
      <c r="M1367" s="6" t="str">
        <f>IFNA(VLOOKUP(F1367,Promocodes!A:B,2,0),"")</f>
        <v/>
      </c>
      <c r="N1367" s="3" t="str">
        <f>IFNA(VLOOKUP(M1367,Promocodes!G:H,2,0),"")</f>
        <v/>
      </c>
      <c r="O1367" s="3" t="str">
        <f>IFNA(VLOOKUP(D1367,Price!$E$2:$F$4,2,0),"")</f>
        <v/>
      </c>
      <c r="P1367" s="7" t="str">
        <f t="shared" si="4"/>
        <v>без промо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ht="15.75" customHeight="1">
      <c r="A1368" s="3">
        <v>860.0</v>
      </c>
      <c r="B1368" s="1" t="s">
        <v>16</v>
      </c>
      <c r="C1368" s="1" t="s">
        <v>17</v>
      </c>
      <c r="D1368" s="1" t="s">
        <v>23</v>
      </c>
      <c r="E1368" s="2">
        <v>44227.0</v>
      </c>
      <c r="F1368" s="3"/>
      <c r="G1368" s="5">
        <v>5500.0</v>
      </c>
      <c r="H1368" s="3" t="str">
        <f>IFNA(VLOOKUP(F1368,Promocodes!A:E,4,0),"")</f>
        <v/>
      </c>
      <c r="I1368" s="3"/>
      <c r="J1368" s="5">
        <f t="shared" si="2"/>
        <v>5500</v>
      </c>
      <c r="K1368" s="3" t="str">
        <f>IFNA(VLOOKUP(D1368,Price!$A$2:$C$18,3,0),"")</f>
        <v>услуга</v>
      </c>
      <c r="L1368" s="6">
        <f t="shared" si="3"/>
        <v>1</v>
      </c>
      <c r="M1368" s="6" t="str">
        <f>IFNA(VLOOKUP(F1368,Promocodes!A:B,2,0),"")</f>
        <v/>
      </c>
      <c r="N1368" s="3" t="str">
        <f>IFNA(VLOOKUP(M1368,Promocodes!G:H,2,0),"")</f>
        <v/>
      </c>
      <c r="O1368" s="3" t="str">
        <f>IFNA(VLOOKUP(D1368,Price!$E$2:$F$4,2,0),"")</f>
        <v/>
      </c>
      <c r="P1368" s="7" t="str">
        <f t="shared" si="4"/>
        <v>без промо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ht="15.75" customHeight="1">
      <c r="A1369" s="3">
        <v>861.0</v>
      </c>
      <c r="B1369" s="1" t="s">
        <v>139</v>
      </c>
      <c r="C1369" s="1" t="s">
        <v>17</v>
      </c>
      <c r="D1369" s="1" t="s">
        <v>143</v>
      </c>
      <c r="E1369" s="2">
        <v>44227.0</v>
      </c>
      <c r="F1369" s="3"/>
      <c r="G1369" s="5">
        <v>500.0</v>
      </c>
      <c r="H1369" s="3" t="str">
        <f>IFNA(VLOOKUP(F1369,Promocodes!A:E,4,0),"")</f>
        <v/>
      </c>
      <c r="I1369" s="3"/>
      <c r="J1369" s="5">
        <f t="shared" si="2"/>
        <v>500</v>
      </c>
      <c r="K1369" s="3" t="str">
        <f>IFNA(VLOOKUP(D1369,Price!$A$2:$C$18,3,0),"")</f>
        <v/>
      </c>
      <c r="L1369" s="6">
        <f t="shared" si="3"/>
        <v>1</v>
      </c>
      <c r="M1369" s="6" t="str">
        <f>IFNA(VLOOKUP(F1369,Promocodes!A:B,2,0),"")</f>
        <v/>
      </c>
      <c r="N1369" s="3" t="str">
        <f>IFNA(VLOOKUP(M1369,Promocodes!G:H,2,0),"")</f>
        <v/>
      </c>
      <c r="O1369" s="3" t="str">
        <f>IFNA(VLOOKUP(D1369,Price!$E$2:$F$4,2,0),"")</f>
        <v/>
      </c>
      <c r="P1369" s="7" t="str">
        <f t="shared" si="4"/>
        <v/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ht="15.75" customHeight="1">
      <c r="A1370" s="3">
        <v>862.0</v>
      </c>
      <c r="B1370" s="1" t="s">
        <v>16</v>
      </c>
      <c r="C1370" s="1" t="s">
        <v>17</v>
      </c>
      <c r="D1370" s="1" t="s">
        <v>21</v>
      </c>
      <c r="E1370" s="2">
        <v>44227.0</v>
      </c>
      <c r="F1370" s="3"/>
      <c r="G1370" s="5">
        <v>3500.0</v>
      </c>
      <c r="H1370" s="3" t="str">
        <f>IFNA(VLOOKUP(F1370,Promocodes!A:E,4,0),"")</f>
        <v/>
      </c>
      <c r="I1370" s="3"/>
      <c r="J1370" s="5">
        <f t="shared" si="2"/>
        <v>3500</v>
      </c>
      <c r="K1370" s="3" t="str">
        <f>IFNA(VLOOKUP(D1370,Price!$A$2:$C$18,3,0),"")</f>
        <v>услуга</v>
      </c>
      <c r="L1370" s="6">
        <f t="shared" si="3"/>
        <v>1</v>
      </c>
      <c r="M1370" s="6" t="str">
        <f>IFNA(VLOOKUP(F1370,Promocodes!A:B,2,0),"")</f>
        <v/>
      </c>
      <c r="N1370" s="3" t="str">
        <f>IFNA(VLOOKUP(M1370,Promocodes!G:H,2,0),"")</f>
        <v/>
      </c>
      <c r="O1370" s="3" t="str">
        <f>IFNA(VLOOKUP(D1370,Price!$E$2:$F$4,2,0),"")</f>
        <v/>
      </c>
      <c r="P1370" s="7" t="str">
        <f t="shared" si="4"/>
        <v>без промо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ht="15.75" customHeight="1">
      <c r="A1371" s="3">
        <v>863.0</v>
      </c>
      <c r="B1371" s="1" t="s">
        <v>16</v>
      </c>
      <c r="C1371" s="1" t="s">
        <v>17</v>
      </c>
      <c r="D1371" s="1" t="s">
        <v>24</v>
      </c>
      <c r="E1371" s="2">
        <v>44227.0</v>
      </c>
      <c r="F1371" s="3"/>
      <c r="G1371" s="5">
        <v>4500.0</v>
      </c>
      <c r="H1371" s="3" t="str">
        <f>IFNA(VLOOKUP(F1371,Promocodes!A:E,4,0),"")</f>
        <v/>
      </c>
      <c r="I1371" s="3"/>
      <c r="J1371" s="5">
        <f t="shared" si="2"/>
        <v>4500</v>
      </c>
      <c r="K1371" s="3" t="str">
        <f>IFNA(VLOOKUP(D1371,Price!$A$2:$C$18,3,0),"")</f>
        <v>услуга</v>
      </c>
      <c r="L1371" s="6">
        <f t="shared" si="3"/>
        <v>1</v>
      </c>
      <c r="M1371" s="6" t="str">
        <f>IFNA(VLOOKUP(F1371,Promocodes!A:B,2,0),"")</f>
        <v/>
      </c>
      <c r="N1371" s="3" t="str">
        <f>IFNA(VLOOKUP(M1371,Promocodes!G:H,2,0),"")</f>
        <v/>
      </c>
      <c r="O1371" s="3" t="str">
        <f>IFNA(VLOOKUP(D1371,Price!$E$2:$F$4,2,0),"")</f>
        <v/>
      </c>
      <c r="P1371" s="7" t="str">
        <f t="shared" si="4"/>
        <v>без промо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ht="15.75" customHeight="1">
      <c r="A1372" s="3">
        <v>864.0</v>
      </c>
      <c r="B1372" s="1" t="s">
        <v>16</v>
      </c>
      <c r="C1372" s="1" t="s">
        <v>17</v>
      </c>
      <c r="D1372" s="1" t="s">
        <v>23</v>
      </c>
      <c r="E1372" s="2">
        <v>44227.0</v>
      </c>
      <c r="F1372" s="3"/>
      <c r="G1372" s="5">
        <v>5500.0</v>
      </c>
      <c r="H1372" s="3" t="str">
        <f>IFNA(VLOOKUP(F1372,Promocodes!A:E,4,0),"")</f>
        <v/>
      </c>
      <c r="I1372" s="3"/>
      <c r="J1372" s="5">
        <f t="shared" si="2"/>
        <v>5500</v>
      </c>
      <c r="K1372" s="3" t="str">
        <f>IFNA(VLOOKUP(D1372,Price!$A$2:$C$18,3,0),"")</f>
        <v>услуга</v>
      </c>
      <c r="L1372" s="6">
        <f t="shared" si="3"/>
        <v>1</v>
      </c>
      <c r="M1372" s="6" t="str">
        <f>IFNA(VLOOKUP(F1372,Promocodes!A:B,2,0),"")</f>
        <v/>
      </c>
      <c r="N1372" s="3" t="str">
        <f>IFNA(VLOOKUP(M1372,Promocodes!G:H,2,0),"")</f>
        <v/>
      </c>
      <c r="O1372" s="3" t="str">
        <f>IFNA(VLOOKUP(D1372,Price!$E$2:$F$4,2,0),"")</f>
        <v/>
      </c>
      <c r="P1372" s="7" t="str">
        <f t="shared" si="4"/>
        <v>без промо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ht="15.75" customHeight="1">
      <c r="A1373" s="3">
        <v>865.0</v>
      </c>
      <c r="B1373" s="1" t="s">
        <v>16</v>
      </c>
      <c r="C1373" s="1" t="s">
        <v>17</v>
      </c>
      <c r="D1373" s="1" t="s">
        <v>20</v>
      </c>
      <c r="E1373" s="2">
        <v>44227.0</v>
      </c>
      <c r="F1373" s="3"/>
      <c r="G1373" s="5">
        <v>500.0</v>
      </c>
      <c r="H1373" s="3" t="str">
        <f>IFNA(VLOOKUP(F1373,Promocodes!A:E,4,0),"")</f>
        <v/>
      </c>
      <c r="I1373" s="3"/>
      <c r="J1373" s="5">
        <f t="shared" si="2"/>
        <v>500</v>
      </c>
      <c r="K1373" s="3" t="str">
        <f>IFNA(VLOOKUP(D1373,Price!$A$2:$C$18,3,0),"")</f>
        <v>товар</v>
      </c>
      <c r="L1373" s="6">
        <f t="shared" si="3"/>
        <v>1</v>
      </c>
      <c r="M1373" s="6" t="str">
        <f>IFNA(VLOOKUP(F1373,Promocodes!A:B,2,0),"")</f>
        <v/>
      </c>
      <c r="N1373" s="3" t="str">
        <f>IFNA(VLOOKUP(M1373,Promocodes!G:H,2,0),"")</f>
        <v/>
      </c>
      <c r="O1373" s="3">
        <f>IFNA(VLOOKUP(D1373,Price!$E$2:$F$4,2,0),"")</f>
        <v>250</v>
      </c>
      <c r="P1373" s="7" t="str">
        <f t="shared" si="4"/>
        <v>без промо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ht="15.75" customHeight="1">
      <c r="A1374" s="3">
        <v>866.0</v>
      </c>
      <c r="B1374" s="1" t="s">
        <v>139</v>
      </c>
      <c r="C1374" s="1" t="s">
        <v>17</v>
      </c>
      <c r="D1374" s="1" t="s">
        <v>142</v>
      </c>
      <c r="E1374" s="2">
        <v>44227.0</v>
      </c>
      <c r="F1374" s="3"/>
      <c r="G1374" s="5">
        <v>1000.0</v>
      </c>
      <c r="H1374" s="3" t="str">
        <f>IFNA(VLOOKUP(F1374,Promocodes!A:E,4,0),"")</f>
        <v/>
      </c>
      <c r="I1374" s="3"/>
      <c r="J1374" s="5">
        <f t="shared" si="2"/>
        <v>1000</v>
      </c>
      <c r="K1374" s="3" t="str">
        <f>IFNA(VLOOKUP(D1374,Price!$A$2:$C$18,3,0),"")</f>
        <v/>
      </c>
      <c r="L1374" s="6">
        <f t="shared" si="3"/>
        <v>1</v>
      </c>
      <c r="M1374" s="6" t="str">
        <f>IFNA(VLOOKUP(F1374,Promocodes!A:B,2,0),"")</f>
        <v/>
      </c>
      <c r="N1374" s="3" t="str">
        <f>IFNA(VLOOKUP(M1374,Promocodes!G:H,2,0),"")</f>
        <v/>
      </c>
      <c r="O1374" s="3" t="str">
        <f>IFNA(VLOOKUP(D1374,Price!$E$2:$F$4,2,0),"")</f>
        <v/>
      </c>
      <c r="P1374" s="7" t="str">
        <f t="shared" si="4"/>
        <v/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ht="15.75" customHeight="1">
      <c r="A1375" s="3">
        <v>867.0</v>
      </c>
      <c r="B1375" s="1" t="s">
        <v>16</v>
      </c>
      <c r="C1375" s="1" t="s">
        <v>17</v>
      </c>
      <c r="D1375" s="1" t="s">
        <v>21</v>
      </c>
      <c r="E1375" s="2">
        <v>44227.0</v>
      </c>
      <c r="F1375" s="3"/>
      <c r="G1375" s="5">
        <v>3500.0</v>
      </c>
      <c r="H1375" s="3" t="str">
        <f>IFNA(VLOOKUP(F1375,Promocodes!A:E,4,0),"")</f>
        <v/>
      </c>
      <c r="I1375" s="3"/>
      <c r="J1375" s="5">
        <f t="shared" si="2"/>
        <v>3500</v>
      </c>
      <c r="K1375" s="3" t="str">
        <f>IFNA(VLOOKUP(D1375,Price!$A$2:$C$18,3,0),"")</f>
        <v>услуга</v>
      </c>
      <c r="L1375" s="6">
        <f t="shared" si="3"/>
        <v>1</v>
      </c>
      <c r="M1375" s="6" t="str">
        <f>IFNA(VLOOKUP(F1375,Promocodes!A:B,2,0),"")</f>
        <v/>
      </c>
      <c r="N1375" s="3" t="str">
        <f>IFNA(VLOOKUP(M1375,Promocodes!G:H,2,0),"")</f>
        <v/>
      </c>
      <c r="O1375" s="3" t="str">
        <f>IFNA(VLOOKUP(D1375,Price!$E$2:$F$4,2,0),"")</f>
        <v/>
      </c>
      <c r="P1375" s="7" t="str">
        <f t="shared" si="4"/>
        <v>без промо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ht="15.75" customHeight="1">
      <c r="A1376" s="3">
        <v>868.0</v>
      </c>
      <c r="B1376" s="1" t="s">
        <v>16</v>
      </c>
      <c r="C1376" s="1" t="s">
        <v>17</v>
      </c>
      <c r="D1376" s="1" t="s">
        <v>24</v>
      </c>
      <c r="E1376" s="2">
        <v>44227.0</v>
      </c>
      <c r="F1376" s="3"/>
      <c r="G1376" s="5">
        <v>4500.0</v>
      </c>
      <c r="H1376" s="3" t="str">
        <f>IFNA(VLOOKUP(F1376,Promocodes!A:E,4,0),"")</f>
        <v/>
      </c>
      <c r="I1376" s="3"/>
      <c r="J1376" s="5">
        <f t="shared" si="2"/>
        <v>4500</v>
      </c>
      <c r="K1376" s="3" t="str">
        <f>IFNA(VLOOKUP(D1376,Price!$A$2:$C$18,3,0),"")</f>
        <v>услуга</v>
      </c>
      <c r="L1376" s="6">
        <f t="shared" si="3"/>
        <v>1</v>
      </c>
      <c r="M1376" s="6" t="str">
        <f>IFNA(VLOOKUP(F1376,Promocodes!A:B,2,0),"")</f>
        <v/>
      </c>
      <c r="N1376" s="3" t="str">
        <f>IFNA(VLOOKUP(M1376,Promocodes!G:H,2,0),"")</f>
        <v/>
      </c>
      <c r="O1376" s="3" t="str">
        <f>IFNA(VLOOKUP(D1376,Price!$E$2:$F$4,2,0),"")</f>
        <v/>
      </c>
      <c r="P1376" s="7" t="str">
        <f t="shared" si="4"/>
        <v>без промо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ht="15.75" customHeight="1">
      <c r="A1377" s="3">
        <v>869.0</v>
      </c>
      <c r="B1377" s="1" t="s">
        <v>16</v>
      </c>
      <c r="C1377" s="1" t="s">
        <v>17</v>
      </c>
      <c r="D1377" s="1" t="s">
        <v>25</v>
      </c>
      <c r="E1377" s="2">
        <v>44227.0</v>
      </c>
      <c r="F1377" s="3"/>
      <c r="G1377" s="5">
        <v>300.0</v>
      </c>
      <c r="H1377" s="3" t="str">
        <f>IFNA(VLOOKUP(F1377,Promocodes!A:E,4,0),"")</f>
        <v/>
      </c>
      <c r="I1377" s="3"/>
      <c r="J1377" s="5">
        <f t="shared" si="2"/>
        <v>300</v>
      </c>
      <c r="K1377" s="3" t="str">
        <f>IFNA(VLOOKUP(D1377,Price!$A$2:$C$18,3,0),"")</f>
        <v>товар</v>
      </c>
      <c r="L1377" s="6">
        <f t="shared" si="3"/>
        <v>1</v>
      </c>
      <c r="M1377" s="6" t="str">
        <f>IFNA(VLOOKUP(F1377,Promocodes!A:B,2,0),"")</f>
        <v/>
      </c>
      <c r="N1377" s="3" t="str">
        <f>IFNA(VLOOKUP(M1377,Promocodes!G:H,2,0),"")</f>
        <v/>
      </c>
      <c r="O1377" s="3">
        <f>IFNA(VLOOKUP(D1377,Price!$E$2:$F$4,2,0),"")</f>
        <v>150</v>
      </c>
      <c r="P1377" s="7" t="str">
        <f t="shared" si="4"/>
        <v>без промо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ht="15.75" customHeight="1">
      <c r="A1378" s="3">
        <v>870.0</v>
      </c>
      <c r="B1378" s="1" t="s">
        <v>16</v>
      </c>
      <c r="C1378" s="1" t="s">
        <v>17</v>
      </c>
      <c r="D1378" s="1" t="s">
        <v>18</v>
      </c>
      <c r="E1378" s="2">
        <v>44227.0</v>
      </c>
      <c r="F1378" s="3"/>
      <c r="G1378" s="5">
        <v>1000.0</v>
      </c>
      <c r="H1378" s="3" t="str">
        <f>IFNA(VLOOKUP(F1378,Promocodes!A:E,4,0),"")</f>
        <v/>
      </c>
      <c r="I1378" s="3"/>
      <c r="J1378" s="5">
        <f t="shared" si="2"/>
        <v>1000</v>
      </c>
      <c r="K1378" s="3" t="str">
        <f>IFNA(VLOOKUP(D1378,Price!$A$2:$C$18,3,0),"")</f>
        <v>товар</v>
      </c>
      <c r="L1378" s="6">
        <f t="shared" si="3"/>
        <v>1</v>
      </c>
      <c r="M1378" s="6" t="str">
        <f>IFNA(VLOOKUP(F1378,Promocodes!A:B,2,0),"")</f>
        <v/>
      </c>
      <c r="N1378" s="3" t="str">
        <f>IFNA(VLOOKUP(M1378,Promocodes!G:H,2,0),"")</f>
        <v/>
      </c>
      <c r="O1378" s="3">
        <f>IFNA(VLOOKUP(D1378,Price!$E$2:$F$4,2,0),"")</f>
        <v>500</v>
      </c>
      <c r="P1378" s="7" t="str">
        <f t="shared" si="4"/>
        <v>без промо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ht="15.75" customHeight="1">
      <c r="A1379" s="3">
        <v>871.0</v>
      </c>
      <c r="B1379" s="1" t="s">
        <v>16</v>
      </c>
      <c r="C1379" s="1" t="s">
        <v>17</v>
      </c>
      <c r="D1379" s="1" t="s">
        <v>21</v>
      </c>
      <c r="E1379" s="2">
        <v>44228.0</v>
      </c>
      <c r="F1379" s="3"/>
      <c r="G1379" s="5">
        <v>3500.0</v>
      </c>
      <c r="H1379" s="3" t="str">
        <f>IFNA(VLOOKUP(F1379,Promocodes!A:E,4,0),"")</f>
        <v/>
      </c>
      <c r="I1379" s="3"/>
      <c r="J1379" s="5">
        <f t="shared" si="2"/>
        <v>3500</v>
      </c>
      <c r="K1379" s="3" t="str">
        <f>IFNA(VLOOKUP(D1379,Price!$A$2:$C$18,3,0),"")</f>
        <v>услуга</v>
      </c>
      <c r="L1379" s="6">
        <f t="shared" si="3"/>
        <v>2</v>
      </c>
      <c r="M1379" s="6" t="str">
        <f>IFNA(VLOOKUP(F1379,Promocodes!A:B,2,0),"")</f>
        <v/>
      </c>
      <c r="N1379" s="3" t="str">
        <f>IFNA(VLOOKUP(M1379,Promocodes!G:H,2,0),"")</f>
        <v/>
      </c>
      <c r="O1379" s="3" t="str">
        <f>IFNA(VLOOKUP(D1379,Price!$E$2:$F$4,2,0),"")</f>
        <v/>
      </c>
      <c r="P1379" s="7" t="str">
        <f t="shared" si="4"/>
        <v>без промо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ht="15.75" customHeight="1">
      <c r="A1380" s="3">
        <v>872.0</v>
      </c>
      <c r="B1380" s="1" t="s">
        <v>16</v>
      </c>
      <c r="C1380" s="1" t="s">
        <v>22</v>
      </c>
      <c r="D1380" s="1" t="s">
        <v>20</v>
      </c>
      <c r="E1380" s="2">
        <v>44228.0</v>
      </c>
      <c r="F1380" s="3"/>
      <c r="G1380" s="5">
        <v>500.0</v>
      </c>
      <c r="H1380" s="3" t="str">
        <f>IFNA(VLOOKUP(F1380,Promocodes!A:E,4,0),"")</f>
        <v/>
      </c>
      <c r="I1380" s="3"/>
      <c r="J1380" s="5">
        <f t="shared" si="2"/>
        <v>500</v>
      </c>
      <c r="K1380" s="3" t="str">
        <f>IFNA(VLOOKUP(D1380,Price!$A$2:$C$18,3,0),"")</f>
        <v>товар</v>
      </c>
      <c r="L1380" s="6">
        <f t="shared" si="3"/>
        <v>2</v>
      </c>
      <c r="M1380" s="6" t="str">
        <f>IFNA(VLOOKUP(F1380,Promocodes!A:B,2,0),"")</f>
        <v/>
      </c>
      <c r="N1380" s="3" t="str">
        <f>IFNA(VLOOKUP(M1380,Promocodes!G:H,2,0),"")</f>
        <v/>
      </c>
      <c r="O1380" s="3">
        <f>IFNA(VLOOKUP(D1380,Price!$E$2:$F$4,2,0),"")</f>
        <v>250</v>
      </c>
      <c r="P1380" s="7" t="str">
        <f t="shared" si="4"/>
        <v>без промо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ht="15.75" customHeight="1">
      <c r="A1381" s="3">
        <v>873.0</v>
      </c>
      <c r="B1381" s="1" t="s">
        <v>139</v>
      </c>
      <c r="C1381" s="1" t="s">
        <v>17</v>
      </c>
      <c r="D1381" s="1" t="s">
        <v>142</v>
      </c>
      <c r="E1381" s="2">
        <v>44228.0</v>
      </c>
      <c r="F1381" s="3"/>
      <c r="G1381" s="5">
        <v>1000.0</v>
      </c>
      <c r="H1381" s="3" t="str">
        <f>IFNA(VLOOKUP(F1381,Promocodes!A:E,4,0),"")</f>
        <v/>
      </c>
      <c r="I1381" s="3"/>
      <c r="J1381" s="5">
        <f t="shared" si="2"/>
        <v>1000</v>
      </c>
      <c r="K1381" s="3" t="str">
        <f>IFNA(VLOOKUP(D1381,Price!$A$2:$C$18,3,0),"")</f>
        <v/>
      </c>
      <c r="L1381" s="6">
        <f t="shared" si="3"/>
        <v>2</v>
      </c>
      <c r="M1381" s="6" t="str">
        <f>IFNA(VLOOKUP(F1381,Promocodes!A:B,2,0),"")</f>
        <v/>
      </c>
      <c r="N1381" s="3" t="str">
        <f>IFNA(VLOOKUP(M1381,Promocodes!G:H,2,0),"")</f>
        <v/>
      </c>
      <c r="O1381" s="3" t="str">
        <f>IFNA(VLOOKUP(D1381,Price!$E$2:$F$4,2,0),"")</f>
        <v/>
      </c>
      <c r="P1381" s="7" t="str">
        <f t="shared" si="4"/>
        <v/>
      </c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ht="15.75" customHeight="1">
      <c r="A1382" s="3">
        <v>874.0</v>
      </c>
      <c r="B1382" s="1" t="s">
        <v>16</v>
      </c>
      <c r="C1382" s="1" t="s">
        <v>17</v>
      </c>
      <c r="D1382" s="1" t="s">
        <v>21</v>
      </c>
      <c r="E1382" s="2">
        <v>44228.0</v>
      </c>
      <c r="F1382" s="3"/>
      <c r="G1382" s="5">
        <v>3500.0</v>
      </c>
      <c r="H1382" s="3" t="str">
        <f>IFNA(VLOOKUP(F1382,Promocodes!A:E,4,0),"")</f>
        <v/>
      </c>
      <c r="I1382" s="3"/>
      <c r="J1382" s="5">
        <f t="shared" si="2"/>
        <v>3500</v>
      </c>
      <c r="K1382" s="3" t="str">
        <f>IFNA(VLOOKUP(D1382,Price!$A$2:$C$18,3,0),"")</f>
        <v>услуга</v>
      </c>
      <c r="L1382" s="6">
        <f t="shared" si="3"/>
        <v>2</v>
      </c>
      <c r="M1382" s="6" t="str">
        <f>IFNA(VLOOKUP(F1382,Promocodes!A:B,2,0),"")</f>
        <v/>
      </c>
      <c r="N1382" s="3" t="str">
        <f>IFNA(VLOOKUP(M1382,Promocodes!G:H,2,0),"")</f>
        <v/>
      </c>
      <c r="O1382" s="3" t="str">
        <f>IFNA(VLOOKUP(D1382,Price!$E$2:$F$4,2,0),"")</f>
        <v/>
      </c>
      <c r="P1382" s="7" t="str">
        <f t="shared" si="4"/>
        <v>без промо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ht="15.75" customHeight="1">
      <c r="A1383" s="3">
        <v>875.0</v>
      </c>
      <c r="B1383" s="1" t="s">
        <v>16</v>
      </c>
      <c r="C1383" s="1" t="s">
        <v>17</v>
      </c>
      <c r="D1383" s="1" t="s">
        <v>23</v>
      </c>
      <c r="E1383" s="2">
        <v>44228.0</v>
      </c>
      <c r="F1383" s="3"/>
      <c r="G1383" s="5">
        <v>5500.0</v>
      </c>
      <c r="H1383" s="3" t="str">
        <f>IFNA(VLOOKUP(F1383,Promocodes!A:E,4,0),"")</f>
        <v/>
      </c>
      <c r="I1383" s="3"/>
      <c r="J1383" s="5">
        <f t="shared" si="2"/>
        <v>5500</v>
      </c>
      <c r="K1383" s="3" t="str">
        <f>IFNA(VLOOKUP(D1383,Price!$A$2:$C$18,3,0),"")</f>
        <v>услуга</v>
      </c>
      <c r="L1383" s="6">
        <f t="shared" si="3"/>
        <v>2</v>
      </c>
      <c r="M1383" s="6" t="str">
        <f>IFNA(VLOOKUP(F1383,Promocodes!A:B,2,0),"")</f>
        <v/>
      </c>
      <c r="N1383" s="3" t="str">
        <f>IFNA(VLOOKUP(M1383,Promocodes!G:H,2,0),"")</f>
        <v/>
      </c>
      <c r="O1383" s="3" t="str">
        <f>IFNA(VLOOKUP(D1383,Price!$E$2:$F$4,2,0),"")</f>
        <v/>
      </c>
      <c r="P1383" s="7" t="str">
        <f t="shared" si="4"/>
        <v>без промо</v>
      </c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ht="15.75" customHeight="1">
      <c r="A1384" s="3">
        <v>876.0</v>
      </c>
      <c r="B1384" s="1" t="s">
        <v>16</v>
      </c>
      <c r="C1384" s="1" t="s">
        <v>17</v>
      </c>
      <c r="D1384" s="1" t="s">
        <v>21</v>
      </c>
      <c r="E1384" s="2">
        <v>44228.0</v>
      </c>
      <c r="F1384" s="3"/>
      <c r="G1384" s="5">
        <v>3500.0</v>
      </c>
      <c r="H1384" s="3" t="str">
        <f>IFNA(VLOOKUP(F1384,Promocodes!A:E,4,0),"")</f>
        <v/>
      </c>
      <c r="I1384" s="3"/>
      <c r="J1384" s="5">
        <f t="shared" si="2"/>
        <v>3500</v>
      </c>
      <c r="K1384" s="3" t="str">
        <f>IFNA(VLOOKUP(D1384,Price!$A$2:$C$18,3,0),"")</f>
        <v>услуга</v>
      </c>
      <c r="L1384" s="6">
        <f t="shared" si="3"/>
        <v>2</v>
      </c>
      <c r="M1384" s="6" t="str">
        <f>IFNA(VLOOKUP(F1384,Promocodes!A:B,2,0),"")</f>
        <v/>
      </c>
      <c r="N1384" s="3" t="str">
        <f>IFNA(VLOOKUP(M1384,Promocodes!G:H,2,0),"")</f>
        <v/>
      </c>
      <c r="O1384" s="3" t="str">
        <f>IFNA(VLOOKUP(D1384,Price!$E$2:$F$4,2,0),"")</f>
        <v/>
      </c>
      <c r="P1384" s="7" t="str">
        <f t="shared" si="4"/>
        <v>без промо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ht="15.75" customHeight="1">
      <c r="A1385" s="3">
        <v>877.0</v>
      </c>
      <c r="B1385" s="1" t="s">
        <v>16</v>
      </c>
      <c r="C1385" s="1" t="s">
        <v>22</v>
      </c>
      <c r="D1385" s="1" t="s">
        <v>18</v>
      </c>
      <c r="E1385" s="2">
        <v>44228.0</v>
      </c>
      <c r="F1385" s="3"/>
      <c r="G1385" s="5">
        <v>1000.0</v>
      </c>
      <c r="H1385" s="3" t="str">
        <f>IFNA(VLOOKUP(F1385,Promocodes!A:E,4,0),"")</f>
        <v/>
      </c>
      <c r="I1385" s="3"/>
      <c r="J1385" s="5">
        <f t="shared" si="2"/>
        <v>1000</v>
      </c>
      <c r="K1385" s="3" t="str">
        <f>IFNA(VLOOKUP(D1385,Price!$A$2:$C$18,3,0),"")</f>
        <v>товар</v>
      </c>
      <c r="L1385" s="6">
        <f t="shared" si="3"/>
        <v>2</v>
      </c>
      <c r="M1385" s="6" t="str">
        <f>IFNA(VLOOKUP(F1385,Promocodes!A:B,2,0),"")</f>
        <v/>
      </c>
      <c r="N1385" s="3" t="str">
        <f>IFNA(VLOOKUP(M1385,Promocodes!G:H,2,0),"")</f>
        <v/>
      </c>
      <c r="O1385" s="3">
        <f>IFNA(VLOOKUP(D1385,Price!$E$2:$F$4,2,0),"")</f>
        <v>500</v>
      </c>
      <c r="P1385" s="7" t="str">
        <f t="shared" si="4"/>
        <v>без промо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ht="15.75" customHeight="1">
      <c r="A1386" s="3">
        <v>878.0</v>
      </c>
      <c r="B1386" s="1" t="s">
        <v>16</v>
      </c>
      <c r="C1386" s="1" t="s">
        <v>22</v>
      </c>
      <c r="D1386" s="1" t="s">
        <v>21</v>
      </c>
      <c r="E1386" s="2">
        <v>44228.0</v>
      </c>
      <c r="F1386" s="3"/>
      <c r="G1386" s="5">
        <v>3500.0</v>
      </c>
      <c r="H1386" s="3" t="str">
        <f>IFNA(VLOOKUP(F1386,Promocodes!A:E,4,0),"")</f>
        <v/>
      </c>
      <c r="I1386" s="3"/>
      <c r="J1386" s="5">
        <f t="shared" si="2"/>
        <v>3500</v>
      </c>
      <c r="K1386" s="3" t="str">
        <f>IFNA(VLOOKUP(D1386,Price!$A$2:$C$18,3,0),"")</f>
        <v>услуга</v>
      </c>
      <c r="L1386" s="6">
        <f t="shared" si="3"/>
        <v>2</v>
      </c>
      <c r="M1386" s="6" t="str">
        <f>IFNA(VLOOKUP(F1386,Promocodes!A:B,2,0),"")</f>
        <v/>
      </c>
      <c r="N1386" s="3" t="str">
        <f>IFNA(VLOOKUP(M1386,Promocodes!G:H,2,0),"")</f>
        <v/>
      </c>
      <c r="O1386" s="3" t="str">
        <f>IFNA(VLOOKUP(D1386,Price!$E$2:$F$4,2,0),"")</f>
        <v/>
      </c>
      <c r="P1386" s="7" t="str">
        <f t="shared" si="4"/>
        <v>без промо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ht="15.75" customHeight="1">
      <c r="A1387" s="3">
        <v>879.0</v>
      </c>
      <c r="B1387" s="1" t="s">
        <v>16</v>
      </c>
      <c r="C1387" s="1" t="s">
        <v>17</v>
      </c>
      <c r="D1387" s="1" t="s">
        <v>21</v>
      </c>
      <c r="E1387" s="2">
        <v>44228.0</v>
      </c>
      <c r="F1387" s="3"/>
      <c r="G1387" s="5">
        <v>3500.0</v>
      </c>
      <c r="H1387" s="3" t="str">
        <f>IFNA(VLOOKUP(F1387,Promocodes!A:E,4,0),"")</f>
        <v/>
      </c>
      <c r="I1387" s="3"/>
      <c r="J1387" s="5">
        <f t="shared" si="2"/>
        <v>3500</v>
      </c>
      <c r="K1387" s="3" t="str">
        <f>IFNA(VLOOKUP(D1387,Price!$A$2:$C$18,3,0),"")</f>
        <v>услуга</v>
      </c>
      <c r="L1387" s="6">
        <f t="shared" si="3"/>
        <v>2</v>
      </c>
      <c r="M1387" s="6" t="str">
        <f>IFNA(VLOOKUP(F1387,Promocodes!A:B,2,0),"")</f>
        <v/>
      </c>
      <c r="N1387" s="3" t="str">
        <f>IFNA(VLOOKUP(M1387,Promocodes!G:H,2,0),"")</f>
        <v/>
      </c>
      <c r="O1387" s="3" t="str">
        <f>IFNA(VLOOKUP(D1387,Price!$E$2:$F$4,2,0),"")</f>
        <v/>
      </c>
      <c r="P1387" s="7" t="str">
        <f t="shared" si="4"/>
        <v>без промо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ht="15.75" customHeight="1">
      <c r="A1388" s="3">
        <v>880.0</v>
      </c>
      <c r="B1388" s="1" t="s">
        <v>16</v>
      </c>
      <c r="C1388" s="1" t="s">
        <v>17</v>
      </c>
      <c r="D1388" s="1" t="s">
        <v>21</v>
      </c>
      <c r="E1388" s="2">
        <v>44228.0</v>
      </c>
      <c r="F1388" s="3"/>
      <c r="G1388" s="5">
        <v>3500.0</v>
      </c>
      <c r="H1388" s="3" t="str">
        <f>IFNA(VLOOKUP(F1388,Promocodes!A:E,4,0),"")</f>
        <v/>
      </c>
      <c r="I1388" s="3"/>
      <c r="J1388" s="5">
        <f t="shared" si="2"/>
        <v>3500</v>
      </c>
      <c r="K1388" s="3" t="str">
        <f>IFNA(VLOOKUP(D1388,Price!$A$2:$C$18,3,0),"")</f>
        <v>услуга</v>
      </c>
      <c r="L1388" s="6">
        <f t="shared" si="3"/>
        <v>2</v>
      </c>
      <c r="M1388" s="6" t="str">
        <f>IFNA(VLOOKUP(F1388,Promocodes!A:B,2,0),"")</f>
        <v/>
      </c>
      <c r="N1388" s="3" t="str">
        <f>IFNA(VLOOKUP(M1388,Promocodes!G:H,2,0),"")</f>
        <v/>
      </c>
      <c r="O1388" s="3" t="str">
        <f>IFNA(VLOOKUP(D1388,Price!$E$2:$F$4,2,0),"")</f>
        <v/>
      </c>
      <c r="P1388" s="7" t="str">
        <f t="shared" si="4"/>
        <v>без промо</v>
      </c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ht="15.75" customHeight="1">
      <c r="A1389" s="3">
        <v>881.0</v>
      </c>
      <c r="B1389" s="1" t="s">
        <v>16</v>
      </c>
      <c r="C1389" s="1" t="s">
        <v>17</v>
      </c>
      <c r="D1389" s="1" t="s">
        <v>23</v>
      </c>
      <c r="E1389" s="2">
        <v>44228.0</v>
      </c>
      <c r="F1389" s="3"/>
      <c r="G1389" s="5">
        <v>5500.0</v>
      </c>
      <c r="H1389" s="3" t="str">
        <f>IFNA(VLOOKUP(F1389,Promocodes!A:E,4,0),"")</f>
        <v/>
      </c>
      <c r="I1389" s="3"/>
      <c r="J1389" s="5">
        <f t="shared" si="2"/>
        <v>5500</v>
      </c>
      <c r="K1389" s="3" t="str">
        <f>IFNA(VLOOKUP(D1389,Price!$A$2:$C$18,3,0),"")</f>
        <v>услуга</v>
      </c>
      <c r="L1389" s="6">
        <f t="shared" si="3"/>
        <v>2</v>
      </c>
      <c r="M1389" s="6" t="str">
        <f>IFNA(VLOOKUP(F1389,Promocodes!A:B,2,0),"")</f>
        <v/>
      </c>
      <c r="N1389" s="3" t="str">
        <f>IFNA(VLOOKUP(M1389,Promocodes!G:H,2,0),"")</f>
        <v/>
      </c>
      <c r="O1389" s="3" t="str">
        <f>IFNA(VLOOKUP(D1389,Price!$E$2:$F$4,2,0),"")</f>
        <v/>
      </c>
      <c r="P1389" s="7" t="str">
        <f t="shared" si="4"/>
        <v>без промо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ht="15.75" customHeight="1">
      <c r="A1390" s="3">
        <v>882.0</v>
      </c>
      <c r="B1390" s="1" t="s">
        <v>16</v>
      </c>
      <c r="C1390" s="1" t="s">
        <v>17</v>
      </c>
      <c r="D1390" s="1" t="s">
        <v>25</v>
      </c>
      <c r="E1390" s="2">
        <v>44228.0</v>
      </c>
      <c r="F1390" s="3"/>
      <c r="G1390" s="5">
        <v>300.0</v>
      </c>
      <c r="H1390" s="3" t="str">
        <f>IFNA(VLOOKUP(F1390,Promocodes!A:E,4,0),"")</f>
        <v/>
      </c>
      <c r="I1390" s="3"/>
      <c r="J1390" s="5">
        <f t="shared" si="2"/>
        <v>300</v>
      </c>
      <c r="K1390" s="3" t="str">
        <f>IFNA(VLOOKUP(D1390,Price!$A$2:$C$18,3,0),"")</f>
        <v>товар</v>
      </c>
      <c r="L1390" s="6">
        <f t="shared" si="3"/>
        <v>2</v>
      </c>
      <c r="M1390" s="6" t="str">
        <f>IFNA(VLOOKUP(F1390,Promocodes!A:B,2,0),"")</f>
        <v/>
      </c>
      <c r="N1390" s="3" t="str">
        <f>IFNA(VLOOKUP(M1390,Promocodes!G:H,2,0),"")</f>
        <v/>
      </c>
      <c r="O1390" s="3">
        <f>IFNA(VLOOKUP(D1390,Price!$E$2:$F$4,2,0),"")</f>
        <v>150</v>
      </c>
      <c r="P1390" s="7" t="str">
        <f t="shared" si="4"/>
        <v>без промо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ht="15.75" customHeight="1">
      <c r="A1391" s="3">
        <v>883.0</v>
      </c>
      <c r="B1391" s="1" t="s">
        <v>16</v>
      </c>
      <c r="C1391" s="1" t="s">
        <v>17</v>
      </c>
      <c r="D1391" s="1" t="s">
        <v>24</v>
      </c>
      <c r="E1391" s="2">
        <v>44228.0</v>
      </c>
      <c r="F1391" s="3"/>
      <c r="G1391" s="5">
        <v>4500.0</v>
      </c>
      <c r="H1391" s="3" t="str">
        <f>IFNA(VLOOKUP(F1391,Promocodes!A:E,4,0),"")</f>
        <v/>
      </c>
      <c r="I1391" s="3"/>
      <c r="J1391" s="5">
        <f t="shared" si="2"/>
        <v>4500</v>
      </c>
      <c r="K1391" s="3" t="str">
        <f>IFNA(VLOOKUP(D1391,Price!$A$2:$C$18,3,0),"")</f>
        <v>услуга</v>
      </c>
      <c r="L1391" s="6">
        <f t="shared" si="3"/>
        <v>2</v>
      </c>
      <c r="M1391" s="6" t="str">
        <f>IFNA(VLOOKUP(F1391,Promocodes!A:B,2,0),"")</f>
        <v/>
      </c>
      <c r="N1391" s="3" t="str">
        <f>IFNA(VLOOKUP(M1391,Promocodes!G:H,2,0),"")</f>
        <v/>
      </c>
      <c r="O1391" s="3" t="str">
        <f>IFNA(VLOOKUP(D1391,Price!$E$2:$F$4,2,0),"")</f>
        <v/>
      </c>
      <c r="P1391" s="7" t="str">
        <f t="shared" si="4"/>
        <v>без промо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ht="15.75" customHeight="1">
      <c r="A1392" s="3">
        <v>884.0</v>
      </c>
      <c r="B1392" s="1" t="s">
        <v>16</v>
      </c>
      <c r="C1392" s="1" t="s">
        <v>17</v>
      </c>
      <c r="D1392" s="1" t="s">
        <v>24</v>
      </c>
      <c r="E1392" s="2">
        <v>44228.0</v>
      </c>
      <c r="F1392" s="3"/>
      <c r="G1392" s="5">
        <v>4500.0</v>
      </c>
      <c r="H1392" s="3" t="str">
        <f>IFNA(VLOOKUP(F1392,Promocodes!A:E,4,0),"")</f>
        <v/>
      </c>
      <c r="I1392" s="3"/>
      <c r="J1392" s="5">
        <f t="shared" si="2"/>
        <v>4500</v>
      </c>
      <c r="K1392" s="3" t="str">
        <f>IFNA(VLOOKUP(D1392,Price!$A$2:$C$18,3,0),"")</f>
        <v>услуга</v>
      </c>
      <c r="L1392" s="6">
        <f t="shared" si="3"/>
        <v>2</v>
      </c>
      <c r="M1392" s="6" t="str">
        <f>IFNA(VLOOKUP(F1392,Promocodes!A:B,2,0),"")</f>
        <v/>
      </c>
      <c r="N1392" s="3" t="str">
        <f>IFNA(VLOOKUP(M1392,Promocodes!G:H,2,0),"")</f>
        <v/>
      </c>
      <c r="O1392" s="3" t="str">
        <f>IFNA(VLOOKUP(D1392,Price!$E$2:$F$4,2,0),"")</f>
        <v/>
      </c>
      <c r="P1392" s="7" t="str">
        <f t="shared" si="4"/>
        <v>без промо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ht="15.75" customHeight="1">
      <c r="A1393" s="3">
        <v>885.0</v>
      </c>
      <c r="B1393" s="1" t="s">
        <v>16</v>
      </c>
      <c r="C1393" s="1" t="s">
        <v>22</v>
      </c>
      <c r="D1393" s="1" t="s">
        <v>21</v>
      </c>
      <c r="E1393" s="2">
        <v>44228.0</v>
      </c>
      <c r="F1393" s="3"/>
      <c r="G1393" s="5">
        <v>3500.0</v>
      </c>
      <c r="H1393" s="3" t="str">
        <f>IFNA(VLOOKUP(F1393,Promocodes!A:E,4,0),"")</f>
        <v/>
      </c>
      <c r="I1393" s="3"/>
      <c r="J1393" s="5">
        <f t="shared" si="2"/>
        <v>3500</v>
      </c>
      <c r="K1393" s="3" t="str">
        <f>IFNA(VLOOKUP(D1393,Price!$A$2:$C$18,3,0),"")</f>
        <v>услуга</v>
      </c>
      <c r="L1393" s="6">
        <f t="shared" si="3"/>
        <v>2</v>
      </c>
      <c r="M1393" s="6" t="str">
        <f>IFNA(VLOOKUP(F1393,Promocodes!A:B,2,0),"")</f>
        <v/>
      </c>
      <c r="N1393" s="3" t="str">
        <f>IFNA(VLOOKUP(M1393,Promocodes!G:H,2,0),"")</f>
        <v/>
      </c>
      <c r="O1393" s="3" t="str">
        <f>IFNA(VLOOKUP(D1393,Price!$E$2:$F$4,2,0),"")</f>
        <v/>
      </c>
      <c r="P1393" s="7" t="str">
        <f t="shared" si="4"/>
        <v>без промо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ht="15.75" customHeight="1">
      <c r="A1394" s="3">
        <v>886.0</v>
      </c>
      <c r="B1394" s="1" t="s">
        <v>139</v>
      </c>
      <c r="C1394" s="1" t="s">
        <v>17</v>
      </c>
      <c r="D1394" s="1" t="s">
        <v>141</v>
      </c>
      <c r="E1394" s="2">
        <v>44228.0</v>
      </c>
      <c r="F1394" s="3"/>
      <c r="G1394" s="5">
        <v>300.0</v>
      </c>
      <c r="H1394" s="3" t="str">
        <f>IFNA(VLOOKUP(F1394,Promocodes!A:E,4,0),"")</f>
        <v/>
      </c>
      <c r="I1394" s="3"/>
      <c r="J1394" s="5">
        <f t="shared" si="2"/>
        <v>300</v>
      </c>
      <c r="K1394" s="3" t="str">
        <f>IFNA(VLOOKUP(D1394,Price!$A$2:$C$18,3,0),"")</f>
        <v/>
      </c>
      <c r="L1394" s="6">
        <f t="shared" si="3"/>
        <v>2</v>
      </c>
      <c r="M1394" s="6" t="str">
        <f>IFNA(VLOOKUP(F1394,Promocodes!A:B,2,0),"")</f>
        <v/>
      </c>
      <c r="N1394" s="3" t="str">
        <f>IFNA(VLOOKUP(M1394,Promocodes!G:H,2,0),"")</f>
        <v/>
      </c>
      <c r="O1394" s="3" t="str">
        <f>IFNA(VLOOKUP(D1394,Price!$E$2:$F$4,2,0),"")</f>
        <v/>
      </c>
      <c r="P1394" s="7" t="str">
        <f t="shared" si="4"/>
        <v/>
      </c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ht="15.75" customHeight="1">
      <c r="A1395" s="3">
        <v>887.0</v>
      </c>
      <c r="B1395" s="1" t="s">
        <v>16</v>
      </c>
      <c r="C1395" s="1" t="s">
        <v>17</v>
      </c>
      <c r="D1395" s="1" t="s">
        <v>21</v>
      </c>
      <c r="E1395" s="2">
        <v>44228.0</v>
      </c>
      <c r="F1395" s="3"/>
      <c r="G1395" s="5">
        <v>3500.0</v>
      </c>
      <c r="H1395" s="3" t="str">
        <f>IFNA(VLOOKUP(F1395,Promocodes!A:E,4,0),"")</f>
        <v/>
      </c>
      <c r="I1395" s="3"/>
      <c r="J1395" s="5">
        <f t="shared" si="2"/>
        <v>3500</v>
      </c>
      <c r="K1395" s="3" t="str">
        <f>IFNA(VLOOKUP(D1395,Price!$A$2:$C$18,3,0),"")</f>
        <v>услуга</v>
      </c>
      <c r="L1395" s="6">
        <f t="shared" si="3"/>
        <v>2</v>
      </c>
      <c r="M1395" s="6" t="str">
        <f>IFNA(VLOOKUP(F1395,Promocodes!A:B,2,0),"")</f>
        <v/>
      </c>
      <c r="N1395" s="3" t="str">
        <f>IFNA(VLOOKUP(M1395,Promocodes!G:H,2,0),"")</f>
        <v/>
      </c>
      <c r="O1395" s="3" t="str">
        <f>IFNA(VLOOKUP(D1395,Price!$E$2:$F$4,2,0),"")</f>
        <v/>
      </c>
      <c r="P1395" s="7" t="str">
        <f t="shared" si="4"/>
        <v>без промо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ht="15.75" customHeight="1">
      <c r="A1396" s="3">
        <v>888.0</v>
      </c>
      <c r="B1396" s="1" t="s">
        <v>16</v>
      </c>
      <c r="C1396" s="1" t="s">
        <v>22</v>
      </c>
      <c r="D1396" s="1" t="s">
        <v>24</v>
      </c>
      <c r="E1396" s="2">
        <v>44228.0</v>
      </c>
      <c r="F1396" s="3"/>
      <c r="G1396" s="5">
        <v>4500.0</v>
      </c>
      <c r="H1396" s="3" t="str">
        <f>IFNA(VLOOKUP(F1396,Promocodes!A:E,4,0),"")</f>
        <v/>
      </c>
      <c r="I1396" s="3"/>
      <c r="J1396" s="5">
        <f t="shared" si="2"/>
        <v>4500</v>
      </c>
      <c r="K1396" s="3" t="str">
        <f>IFNA(VLOOKUP(D1396,Price!$A$2:$C$18,3,0),"")</f>
        <v>услуга</v>
      </c>
      <c r="L1396" s="6">
        <f t="shared" si="3"/>
        <v>2</v>
      </c>
      <c r="M1396" s="6" t="str">
        <f>IFNA(VLOOKUP(F1396,Promocodes!A:B,2,0),"")</f>
        <v/>
      </c>
      <c r="N1396" s="3" t="str">
        <f>IFNA(VLOOKUP(M1396,Promocodes!G:H,2,0),"")</f>
        <v/>
      </c>
      <c r="O1396" s="3" t="str">
        <f>IFNA(VLOOKUP(D1396,Price!$E$2:$F$4,2,0),"")</f>
        <v/>
      </c>
      <c r="P1396" s="7" t="str">
        <f t="shared" si="4"/>
        <v>без промо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ht="15.75" customHeight="1">
      <c r="A1397" s="3">
        <v>889.0</v>
      </c>
      <c r="B1397" s="1" t="s">
        <v>139</v>
      </c>
      <c r="C1397" s="1" t="s">
        <v>17</v>
      </c>
      <c r="D1397" s="1" t="s">
        <v>143</v>
      </c>
      <c r="E1397" s="2">
        <v>44228.0</v>
      </c>
      <c r="F1397" s="3"/>
      <c r="G1397" s="5">
        <v>500.0</v>
      </c>
      <c r="H1397" s="3" t="str">
        <f>IFNA(VLOOKUP(F1397,Promocodes!A:E,4,0),"")</f>
        <v/>
      </c>
      <c r="I1397" s="3"/>
      <c r="J1397" s="5">
        <f t="shared" si="2"/>
        <v>500</v>
      </c>
      <c r="K1397" s="3" t="str">
        <f>IFNA(VLOOKUP(D1397,Price!$A$2:$C$18,3,0),"")</f>
        <v/>
      </c>
      <c r="L1397" s="6">
        <f t="shared" si="3"/>
        <v>2</v>
      </c>
      <c r="M1397" s="6" t="str">
        <f>IFNA(VLOOKUP(F1397,Promocodes!A:B,2,0),"")</f>
        <v/>
      </c>
      <c r="N1397" s="3" t="str">
        <f>IFNA(VLOOKUP(M1397,Promocodes!G:H,2,0),"")</f>
        <v/>
      </c>
      <c r="O1397" s="3" t="str">
        <f>IFNA(VLOOKUP(D1397,Price!$E$2:$F$4,2,0),"")</f>
        <v/>
      </c>
      <c r="P1397" s="7" t="str">
        <f t="shared" si="4"/>
        <v/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ht="15.75" customHeight="1">
      <c r="A1398" s="3">
        <v>890.0</v>
      </c>
      <c r="B1398" s="1" t="s">
        <v>16</v>
      </c>
      <c r="C1398" s="1" t="s">
        <v>17</v>
      </c>
      <c r="D1398" s="1" t="s">
        <v>24</v>
      </c>
      <c r="E1398" s="2">
        <v>44228.0</v>
      </c>
      <c r="F1398" s="3"/>
      <c r="G1398" s="5">
        <v>4500.0</v>
      </c>
      <c r="H1398" s="3" t="str">
        <f>IFNA(VLOOKUP(F1398,Promocodes!A:E,4,0),"")</f>
        <v/>
      </c>
      <c r="I1398" s="3"/>
      <c r="J1398" s="5">
        <f t="shared" si="2"/>
        <v>4500</v>
      </c>
      <c r="K1398" s="3" t="str">
        <f>IFNA(VLOOKUP(D1398,Price!$A$2:$C$18,3,0),"")</f>
        <v>услуга</v>
      </c>
      <c r="L1398" s="6">
        <f t="shared" si="3"/>
        <v>2</v>
      </c>
      <c r="M1398" s="6" t="str">
        <f>IFNA(VLOOKUP(F1398,Promocodes!A:B,2,0),"")</f>
        <v/>
      </c>
      <c r="N1398" s="3" t="str">
        <f>IFNA(VLOOKUP(M1398,Promocodes!G:H,2,0),"")</f>
        <v/>
      </c>
      <c r="O1398" s="3" t="str">
        <f>IFNA(VLOOKUP(D1398,Price!$E$2:$F$4,2,0),"")</f>
        <v/>
      </c>
      <c r="P1398" s="7" t="str">
        <f t="shared" si="4"/>
        <v>без промо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ht="15.75" customHeight="1">
      <c r="A1399" s="3">
        <v>891.0</v>
      </c>
      <c r="B1399" s="1" t="s">
        <v>16</v>
      </c>
      <c r="C1399" s="1" t="s">
        <v>17</v>
      </c>
      <c r="D1399" s="1" t="s">
        <v>24</v>
      </c>
      <c r="E1399" s="2">
        <v>44228.0</v>
      </c>
      <c r="F1399" s="3"/>
      <c r="G1399" s="5">
        <v>4500.0</v>
      </c>
      <c r="H1399" s="3" t="str">
        <f>IFNA(VLOOKUP(F1399,Promocodes!A:E,4,0),"")</f>
        <v/>
      </c>
      <c r="I1399" s="3"/>
      <c r="J1399" s="5">
        <f t="shared" si="2"/>
        <v>4500</v>
      </c>
      <c r="K1399" s="3" t="str">
        <f>IFNA(VLOOKUP(D1399,Price!$A$2:$C$18,3,0),"")</f>
        <v>услуга</v>
      </c>
      <c r="L1399" s="6">
        <f t="shared" si="3"/>
        <v>2</v>
      </c>
      <c r="M1399" s="6" t="str">
        <f>IFNA(VLOOKUP(F1399,Promocodes!A:B,2,0),"")</f>
        <v/>
      </c>
      <c r="N1399" s="3" t="str">
        <f>IFNA(VLOOKUP(M1399,Promocodes!G:H,2,0),"")</f>
        <v/>
      </c>
      <c r="O1399" s="3" t="str">
        <f>IFNA(VLOOKUP(D1399,Price!$E$2:$F$4,2,0),"")</f>
        <v/>
      </c>
      <c r="P1399" s="7" t="str">
        <f t="shared" si="4"/>
        <v>без промо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ht="15.75" customHeight="1">
      <c r="A1400" s="3">
        <v>892.0</v>
      </c>
      <c r="B1400" s="1" t="s">
        <v>16</v>
      </c>
      <c r="C1400" s="1" t="s">
        <v>17</v>
      </c>
      <c r="D1400" s="1" t="s">
        <v>20</v>
      </c>
      <c r="E1400" s="2">
        <v>44228.0</v>
      </c>
      <c r="F1400" s="3"/>
      <c r="G1400" s="5">
        <v>500.0</v>
      </c>
      <c r="H1400" s="3" t="str">
        <f>IFNA(VLOOKUP(F1400,Promocodes!A:E,4,0),"")</f>
        <v/>
      </c>
      <c r="I1400" s="3"/>
      <c r="J1400" s="5">
        <f t="shared" si="2"/>
        <v>500</v>
      </c>
      <c r="K1400" s="3" t="str">
        <f>IFNA(VLOOKUP(D1400,Price!$A$2:$C$18,3,0),"")</f>
        <v>товар</v>
      </c>
      <c r="L1400" s="6">
        <f t="shared" si="3"/>
        <v>2</v>
      </c>
      <c r="M1400" s="6" t="str">
        <f>IFNA(VLOOKUP(F1400,Promocodes!A:B,2,0),"")</f>
        <v/>
      </c>
      <c r="N1400" s="3" t="str">
        <f>IFNA(VLOOKUP(M1400,Promocodes!G:H,2,0),"")</f>
        <v/>
      </c>
      <c r="O1400" s="3">
        <f>IFNA(VLOOKUP(D1400,Price!$E$2:$F$4,2,0),"")</f>
        <v>250</v>
      </c>
      <c r="P1400" s="7" t="str">
        <f t="shared" si="4"/>
        <v>без промо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ht="15.75" customHeight="1">
      <c r="A1401" s="3">
        <v>893.0</v>
      </c>
      <c r="B1401" s="1" t="s">
        <v>16</v>
      </c>
      <c r="C1401" s="1" t="s">
        <v>17</v>
      </c>
      <c r="D1401" s="1" t="s">
        <v>21</v>
      </c>
      <c r="E1401" s="2">
        <v>44228.0</v>
      </c>
      <c r="F1401" s="3"/>
      <c r="G1401" s="5">
        <v>3500.0</v>
      </c>
      <c r="H1401" s="3" t="str">
        <f>IFNA(VLOOKUP(F1401,Promocodes!A:E,4,0),"")</f>
        <v/>
      </c>
      <c r="I1401" s="3"/>
      <c r="J1401" s="5">
        <f t="shared" si="2"/>
        <v>3500</v>
      </c>
      <c r="K1401" s="3" t="str">
        <f>IFNA(VLOOKUP(D1401,Price!$A$2:$C$18,3,0),"")</f>
        <v>услуга</v>
      </c>
      <c r="L1401" s="6">
        <f t="shared" si="3"/>
        <v>2</v>
      </c>
      <c r="M1401" s="6" t="str">
        <f>IFNA(VLOOKUP(F1401,Promocodes!A:B,2,0),"")</f>
        <v/>
      </c>
      <c r="N1401" s="3" t="str">
        <f>IFNA(VLOOKUP(M1401,Promocodes!G:H,2,0),"")</f>
        <v/>
      </c>
      <c r="O1401" s="3" t="str">
        <f>IFNA(VLOOKUP(D1401,Price!$E$2:$F$4,2,0),"")</f>
        <v/>
      </c>
      <c r="P1401" s="7" t="str">
        <f t="shared" si="4"/>
        <v>без промо</v>
      </c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ht="15.75" customHeight="1">
      <c r="A1402" s="3">
        <v>894.0</v>
      </c>
      <c r="B1402" s="1" t="s">
        <v>16</v>
      </c>
      <c r="C1402" s="1" t="s">
        <v>17</v>
      </c>
      <c r="D1402" s="1" t="s">
        <v>21</v>
      </c>
      <c r="E1402" s="2">
        <v>44228.0</v>
      </c>
      <c r="F1402" s="3"/>
      <c r="G1402" s="5">
        <v>3500.0</v>
      </c>
      <c r="H1402" s="3" t="str">
        <f>IFNA(VLOOKUP(F1402,Promocodes!A:E,4,0),"")</f>
        <v/>
      </c>
      <c r="I1402" s="3"/>
      <c r="J1402" s="5">
        <f t="shared" si="2"/>
        <v>3500</v>
      </c>
      <c r="K1402" s="3" t="str">
        <f>IFNA(VLOOKUP(D1402,Price!$A$2:$C$18,3,0),"")</f>
        <v>услуга</v>
      </c>
      <c r="L1402" s="6">
        <f t="shared" si="3"/>
        <v>2</v>
      </c>
      <c r="M1402" s="6" t="str">
        <f>IFNA(VLOOKUP(F1402,Promocodes!A:B,2,0),"")</f>
        <v/>
      </c>
      <c r="N1402" s="3" t="str">
        <f>IFNA(VLOOKUP(M1402,Promocodes!G:H,2,0),"")</f>
        <v/>
      </c>
      <c r="O1402" s="3" t="str">
        <f>IFNA(VLOOKUP(D1402,Price!$E$2:$F$4,2,0),"")</f>
        <v/>
      </c>
      <c r="P1402" s="7" t="str">
        <f t="shared" si="4"/>
        <v>без промо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ht="15.75" customHeight="1">
      <c r="A1403" s="3">
        <v>895.0</v>
      </c>
      <c r="B1403" s="1" t="s">
        <v>16</v>
      </c>
      <c r="C1403" s="1" t="s">
        <v>17</v>
      </c>
      <c r="D1403" s="1" t="s">
        <v>20</v>
      </c>
      <c r="E1403" s="2">
        <v>44228.0</v>
      </c>
      <c r="F1403" s="3"/>
      <c r="G1403" s="5">
        <v>500.0</v>
      </c>
      <c r="H1403" s="3" t="str">
        <f>IFNA(VLOOKUP(F1403,Promocodes!A:E,4,0),"")</f>
        <v/>
      </c>
      <c r="I1403" s="3"/>
      <c r="J1403" s="5">
        <f t="shared" si="2"/>
        <v>500</v>
      </c>
      <c r="K1403" s="3" t="str">
        <f>IFNA(VLOOKUP(D1403,Price!$A$2:$C$18,3,0),"")</f>
        <v>товар</v>
      </c>
      <c r="L1403" s="6">
        <f t="shared" si="3"/>
        <v>2</v>
      </c>
      <c r="M1403" s="6" t="str">
        <f>IFNA(VLOOKUP(F1403,Promocodes!A:B,2,0),"")</f>
        <v/>
      </c>
      <c r="N1403" s="3" t="str">
        <f>IFNA(VLOOKUP(M1403,Promocodes!G:H,2,0),"")</f>
        <v/>
      </c>
      <c r="O1403" s="3">
        <f>IFNA(VLOOKUP(D1403,Price!$E$2:$F$4,2,0),"")</f>
        <v>250</v>
      </c>
      <c r="P1403" s="7" t="str">
        <f t="shared" si="4"/>
        <v>без промо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ht="15.75" customHeight="1">
      <c r="A1404" s="3">
        <v>896.0</v>
      </c>
      <c r="B1404" s="1" t="s">
        <v>16</v>
      </c>
      <c r="C1404" s="1" t="s">
        <v>22</v>
      </c>
      <c r="D1404" s="1" t="s">
        <v>24</v>
      </c>
      <c r="E1404" s="2">
        <v>44228.0</v>
      </c>
      <c r="F1404" s="3"/>
      <c r="G1404" s="5">
        <v>4500.0</v>
      </c>
      <c r="H1404" s="3" t="str">
        <f>IFNA(VLOOKUP(F1404,Promocodes!A:E,4,0),"")</f>
        <v/>
      </c>
      <c r="I1404" s="3"/>
      <c r="J1404" s="5">
        <f t="shared" si="2"/>
        <v>4500</v>
      </c>
      <c r="K1404" s="3" t="str">
        <f>IFNA(VLOOKUP(D1404,Price!$A$2:$C$18,3,0),"")</f>
        <v>услуга</v>
      </c>
      <c r="L1404" s="6">
        <f t="shared" si="3"/>
        <v>2</v>
      </c>
      <c r="M1404" s="6" t="str">
        <f>IFNA(VLOOKUP(F1404,Promocodes!A:B,2,0),"")</f>
        <v/>
      </c>
      <c r="N1404" s="3" t="str">
        <f>IFNA(VLOOKUP(M1404,Promocodes!G:H,2,0),"")</f>
        <v/>
      </c>
      <c r="O1404" s="3" t="str">
        <f>IFNA(VLOOKUP(D1404,Price!$E$2:$F$4,2,0),"")</f>
        <v/>
      </c>
      <c r="P1404" s="7" t="str">
        <f t="shared" si="4"/>
        <v>без промо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ht="15.75" customHeight="1">
      <c r="A1405" s="3">
        <v>897.0</v>
      </c>
      <c r="B1405" s="1" t="s">
        <v>139</v>
      </c>
      <c r="C1405" s="1" t="s">
        <v>17</v>
      </c>
      <c r="D1405" s="1" t="s">
        <v>142</v>
      </c>
      <c r="E1405" s="2">
        <v>44228.0</v>
      </c>
      <c r="F1405" s="3"/>
      <c r="G1405" s="5">
        <v>1000.0</v>
      </c>
      <c r="H1405" s="3" t="str">
        <f>IFNA(VLOOKUP(F1405,Promocodes!A:E,4,0),"")</f>
        <v/>
      </c>
      <c r="I1405" s="3"/>
      <c r="J1405" s="5">
        <f t="shared" si="2"/>
        <v>1000</v>
      </c>
      <c r="K1405" s="3" t="str">
        <f>IFNA(VLOOKUP(D1405,Price!$A$2:$C$18,3,0),"")</f>
        <v/>
      </c>
      <c r="L1405" s="6">
        <f t="shared" si="3"/>
        <v>2</v>
      </c>
      <c r="M1405" s="6" t="str">
        <f>IFNA(VLOOKUP(F1405,Promocodes!A:B,2,0),"")</f>
        <v/>
      </c>
      <c r="N1405" s="3" t="str">
        <f>IFNA(VLOOKUP(M1405,Promocodes!G:H,2,0),"")</f>
        <v/>
      </c>
      <c r="O1405" s="3" t="str">
        <f>IFNA(VLOOKUP(D1405,Price!$E$2:$F$4,2,0),"")</f>
        <v/>
      </c>
      <c r="P1405" s="7" t="str">
        <f t="shared" si="4"/>
        <v/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ht="15.75" customHeight="1">
      <c r="A1406" s="3">
        <v>898.0</v>
      </c>
      <c r="B1406" s="1" t="s">
        <v>16</v>
      </c>
      <c r="C1406" s="1" t="s">
        <v>17</v>
      </c>
      <c r="D1406" s="1" t="s">
        <v>24</v>
      </c>
      <c r="E1406" s="2">
        <v>44228.0</v>
      </c>
      <c r="F1406" s="3"/>
      <c r="G1406" s="5">
        <v>4500.0</v>
      </c>
      <c r="H1406" s="3" t="str">
        <f>IFNA(VLOOKUP(F1406,Promocodes!A:E,4,0),"")</f>
        <v/>
      </c>
      <c r="I1406" s="3"/>
      <c r="J1406" s="5">
        <f t="shared" si="2"/>
        <v>4500</v>
      </c>
      <c r="K1406" s="3" t="str">
        <f>IFNA(VLOOKUP(D1406,Price!$A$2:$C$18,3,0),"")</f>
        <v>услуга</v>
      </c>
      <c r="L1406" s="6">
        <f t="shared" si="3"/>
        <v>2</v>
      </c>
      <c r="M1406" s="6" t="str">
        <f>IFNA(VLOOKUP(F1406,Promocodes!A:B,2,0),"")</f>
        <v/>
      </c>
      <c r="N1406" s="3" t="str">
        <f>IFNA(VLOOKUP(M1406,Promocodes!G:H,2,0),"")</f>
        <v/>
      </c>
      <c r="O1406" s="3" t="str">
        <f>IFNA(VLOOKUP(D1406,Price!$E$2:$F$4,2,0),"")</f>
        <v/>
      </c>
      <c r="P1406" s="7" t="str">
        <f t="shared" si="4"/>
        <v>без промо</v>
      </c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ht="15.75" customHeight="1">
      <c r="A1407" s="3">
        <v>899.0</v>
      </c>
      <c r="B1407" s="1" t="s">
        <v>16</v>
      </c>
      <c r="C1407" s="1" t="s">
        <v>17</v>
      </c>
      <c r="D1407" s="1" t="s">
        <v>21</v>
      </c>
      <c r="E1407" s="2">
        <v>44228.0</v>
      </c>
      <c r="F1407" s="3"/>
      <c r="G1407" s="5">
        <v>3500.0</v>
      </c>
      <c r="H1407" s="3" t="str">
        <f>IFNA(VLOOKUP(F1407,Promocodes!A:E,4,0),"")</f>
        <v/>
      </c>
      <c r="I1407" s="3"/>
      <c r="J1407" s="5">
        <f t="shared" si="2"/>
        <v>3500</v>
      </c>
      <c r="K1407" s="3" t="str">
        <f>IFNA(VLOOKUP(D1407,Price!$A$2:$C$18,3,0),"")</f>
        <v>услуга</v>
      </c>
      <c r="L1407" s="6">
        <f t="shared" si="3"/>
        <v>2</v>
      </c>
      <c r="M1407" s="6" t="str">
        <f>IFNA(VLOOKUP(F1407,Promocodes!A:B,2,0),"")</f>
        <v/>
      </c>
      <c r="N1407" s="3" t="str">
        <f>IFNA(VLOOKUP(M1407,Promocodes!G:H,2,0),"")</f>
        <v/>
      </c>
      <c r="O1407" s="3" t="str">
        <f>IFNA(VLOOKUP(D1407,Price!$E$2:$F$4,2,0),"")</f>
        <v/>
      </c>
      <c r="P1407" s="7" t="str">
        <f t="shared" si="4"/>
        <v>без промо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ht="15.75" customHeight="1">
      <c r="A1408" s="3">
        <v>900.0</v>
      </c>
      <c r="B1408" s="1" t="s">
        <v>139</v>
      </c>
      <c r="C1408" s="1" t="s">
        <v>17</v>
      </c>
      <c r="D1408" s="1" t="s">
        <v>141</v>
      </c>
      <c r="E1408" s="2">
        <v>44228.0</v>
      </c>
      <c r="F1408" s="3"/>
      <c r="G1408" s="5">
        <v>300.0</v>
      </c>
      <c r="H1408" s="3" t="str">
        <f>IFNA(VLOOKUP(F1408,Promocodes!A:E,4,0),"")</f>
        <v/>
      </c>
      <c r="I1408" s="3"/>
      <c r="J1408" s="5">
        <f t="shared" si="2"/>
        <v>300</v>
      </c>
      <c r="K1408" s="3" t="str">
        <f>IFNA(VLOOKUP(D1408,Price!$A$2:$C$18,3,0),"")</f>
        <v/>
      </c>
      <c r="L1408" s="6">
        <f t="shared" si="3"/>
        <v>2</v>
      </c>
      <c r="M1408" s="6" t="str">
        <f>IFNA(VLOOKUP(F1408,Promocodes!A:B,2,0),"")</f>
        <v/>
      </c>
      <c r="N1408" s="3" t="str">
        <f>IFNA(VLOOKUP(M1408,Promocodes!G:H,2,0),"")</f>
        <v/>
      </c>
      <c r="O1408" s="3" t="str">
        <f>IFNA(VLOOKUP(D1408,Price!$E$2:$F$4,2,0),"")</f>
        <v/>
      </c>
      <c r="P1408" s="7" t="str">
        <f t="shared" si="4"/>
        <v/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ht="15.75" customHeight="1">
      <c r="A1409" s="3">
        <v>901.0</v>
      </c>
      <c r="B1409" s="1" t="s">
        <v>16</v>
      </c>
      <c r="C1409" s="1" t="s">
        <v>17</v>
      </c>
      <c r="D1409" s="1" t="s">
        <v>24</v>
      </c>
      <c r="E1409" s="2">
        <v>44228.0</v>
      </c>
      <c r="F1409" s="3"/>
      <c r="G1409" s="5">
        <v>4500.0</v>
      </c>
      <c r="H1409" s="3" t="str">
        <f>IFNA(VLOOKUP(F1409,Promocodes!A:E,4,0),"")</f>
        <v/>
      </c>
      <c r="I1409" s="3"/>
      <c r="J1409" s="5">
        <f t="shared" si="2"/>
        <v>4500</v>
      </c>
      <c r="K1409" s="3" t="str">
        <f>IFNA(VLOOKUP(D1409,Price!$A$2:$C$18,3,0),"")</f>
        <v>услуга</v>
      </c>
      <c r="L1409" s="6">
        <f t="shared" si="3"/>
        <v>2</v>
      </c>
      <c r="M1409" s="6" t="str">
        <f>IFNA(VLOOKUP(F1409,Promocodes!A:B,2,0),"")</f>
        <v/>
      </c>
      <c r="N1409" s="3" t="str">
        <f>IFNA(VLOOKUP(M1409,Promocodes!G:H,2,0),"")</f>
        <v/>
      </c>
      <c r="O1409" s="3" t="str">
        <f>IFNA(VLOOKUP(D1409,Price!$E$2:$F$4,2,0),"")</f>
        <v/>
      </c>
      <c r="P1409" s="7" t="str">
        <f t="shared" si="4"/>
        <v>без промо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ht="15.75" customHeight="1">
      <c r="A1410" s="3">
        <v>902.0</v>
      </c>
      <c r="B1410" s="1" t="s">
        <v>16</v>
      </c>
      <c r="C1410" s="1" t="s">
        <v>17</v>
      </c>
      <c r="D1410" s="1" t="s">
        <v>23</v>
      </c>
      <c r="E1410" s="2">
        <v>44229.0</v>
      </c>
      <c r="F1410" s="3"/>
      <c r="G1410" s="5">
        <v>5500.0</v>
      </c>
      <c r="H1410" s="3" t="str">
        <f>IFNA(VLOOKUP(F1410,Promocodes!A:E,4,0),"")</f>
        <v/>
      </c>
      <c r="I1410" s="3"/>
      <c r="J1410" s="5">
        <f t="shared" si="2"/>
        <v>5500</v>
      </c>
      <c r="K1410" s="3" t="str">
        <f>IFNA(VLOOKUP(D1410,Price!$A$2:$C$18,3,0),"")</f>
        <v>услуга</v>
      </c>
      <c r="L1410" s="6">
        <f t="shared" si="3"/>
        <v>2</v>
      </c>
      <c r="M1410" s="6" t="str">
        <f>IFNA(VLOOKUP(F1410,Promocodes!A:B,2,0),"")</f>
        <v/>
      </c>
      <c r="N1410" s="3" t="str">
        <f>IFNA(VLOOKUP(M1410,Promocodes!G:H,2,0),"")</f>
        <v/>
      </c>
      <c r="O1410" s="3" t="str">
        <f>IFNA(VLOOKUP(D1410,Price!$E$2:$F$4,2,0),"")</f>
        <v/>
      </c>
      <c r="P1410" s="7" t="str">
        <f t="shared" si="4"/>
        <v>без промо</v>
      </c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ht="15.75" customHeight="1">
      <c r="A1411" s="3">
        <v>903.0</v>
      </c>
      <c r="B1411" s="1" t="s">
        <v>16</v>
      </c>
      <c r="C1411" s="1" t="s">
        <v>17</v>
      </c>
      <c r="D1411" s="1" t="s">
        <v>23</v>
      </c>
      <c r="E1411" s="2">
        <v>44229.0</v>
      </c>
      <c r="F1411" s="3"/>
      <c r="G1411" s="5">
        <v>5500.0</v>
      </c>
      <c r="H1411" s="3" t="str">
        <f>IFNA(VLOOKUP(F1411,Promocodes!A:E,4,0),"")</f>
        <v/>
      </c>
      <c r="I1411" s="3"/>
      <c r="J1411" s="5">
        <f t="shared" si="2"/>
        <v>5500</v>
      </c>
      <c r="K1411" s="3" t="str">
        <f>IFNA(VLOOKUP(D1411,Price!$A$2:$C$18,3,0),"")</f>
        <v>услуга</v>
      </c>
      <c r="L1411" s="6">
        <f t="shared" si="3"/>
        <v>2</v>
      </c>
      <c r="M1411" s="6" t="str">
        <f>IFNA(VLOOKUP(F1411,Promocodes!A:B,2,0),"")</f>
        <v/>
      </c>
      <c r="N1411" s="3" t="str">
        <f>IFNA(VLOOKUP(M1411,Promocodes!G:H,2,0),"")</f>
        <v/>
      </c>
      <c r="O1411" s="3" t="str">
        <f>IFNA(VLOOKUP(D1411,Price!$E$2:$F$4,2,0),"")</f>
        <v/>
      </c>
      <c r="P1411" s="7" t="str">
        <f t="shared" si="4"/>
        <v>без промо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ht="15.75" customHeight="1">
      <c r="A1412" s="3">
        <v>904.0</v>
      </c>
      <c r="B1412" s="1" t="s">
        <v>16</v>
      </c>
      <c r="C1412" s="1" t="s">
        <v>22</v>
      </c>
      <c r="D1412" s="1" t="s">
        <v>23</v>
      </c>
      <c r="E1412" s="2">
        <v>44229.0</v>
      </c>
      <c r="F1412" s="3"/>
      <c r="G1412" s="5">
        <v>5500.0</v>
      </c>
      <c r="H1412" s="3" t="str">
        <f>IFNA(VLOOKUP(F1412,Promocodes!A:E,4,0),"")</f>
        <v/>
      </c>
      <c r="I1412" s="3"/>
      <c r="J1412" s="5">
        <f t="shared" si="2"/>
        <v>5500</v>
      </c>
      <c r="K1412" s="3" t="str">
        <f>IFNA(VLOOKUP(D1412,Price!$A$2:$C$18,3,0),"")</f>
        <v>услуга</v>
      </c>
      <c r="L1412" s="6">
        <f t="shared" si="3"/>
        <v>2</v>
      </c>
      <c r="M1412" s="6" t="str">
        <f>IFNA(VLOOKUP(F1412,Promocodes!A:B,2,0),"")</f>
        <v/>
      </c>
      <c r="N1412" s="3" t="str">
        <f>IFNA(VLOOKUP(M1412,Promocodes!G:H,2,0),"")</f>
        <v/>
      </c>
      <c r="O1412" s="3" t="str">
        <f>IFNA(VLOOKUP(D1412,Price!$E$2:$F$4,2,0),"")</f>
        <v/>
      </c>
      <c r="P1412" s="7" t="str">
        <f t="shared" si="4"/>
        <v>без промо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ht="15.75" customHeight="1">
      <c r="A1413" s="3">
        <v>905.0</v>
      </c>
      <c r="B1413" s="1" t="s">
        <v>139</v>
      </c>
      <c r="C1413" s="1" t="s">
        <v>17</v>
      </c>
      <c r="D1413" s="1" t="s">
        <v>142</v>
      </c>
      <c r="E1413" s="2">
        <v>44229.0</v>
      </c>
      <c r="F1413" s="3"/>
      <c r="G1413" s="5">
        <v>1000.0</v>
      </c>
      <c r="H1413" s="3" t="str">
        <f>IFNA(VLOOKUP(F1413,Promocodes!A:E,4,0),"")</f>
        <v/>
      </c>
      <c r="I1413" s="3"/>
      <c r="J1413" s="5">
        <f t="shared" si="2"/>
        <v>1000</v>
      </c>
      <c r="K1413" s="3" t="str">
        <f>IFNA(VLOOKUP(D1413,Price!$A$2:$C$18,3,0),"")</f>
        <v/>
      </c>
      <c r="L1413" s="6">
        <f t="shared" si="3"/>
        <v>2</v>
      </c>
      <c r="M1413" s="6" t="str">
        <f>IFNA(VLOOKUP(F1413,Promocodes!A:B,2,0),"")</f>
        <v/>
      </c>
      <c r="N1413" s="3" t="str">
        <f>IFNA(VLOOKUP(M1413,Promocodes!G:H,2,0),"")</f>
        <v/>
      </c>
      <c r="O1413" s="3" t="str">
        <f>IFNA(VLOOKUP(D1413,Price!$E$2:$F$4,2,0),"")</f>
        <v/>
      </c>
      <c r="P1413" s="7" t="str">
        <f t="shared" si="4"/>
        <v/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ht="15.75" customHeight="1">
      <c r="A1414" s="3">
        <v>906.0</v>
      </c>
      <c r="B1414" s="1" t="s">
        <v>16</v>
      </c>
      <c r="C1414" s="1" t="s">
        <v>17</v>
      </c>
      <c r="D1414" s="1" t="s">
        <v>23</v>
      </c>
      <c r="E1414" s="2">
        <v>44229.0</v>
      </c>
      <c r="F1414" s="3"/>
      <c r="G1414" s="5">
        <v>5500.0</v>
      </c>
      <c r="H1414" s="3" t="str">
        <f>IFNA(VLOOKUP(F1414,Promocodes!A:E,4,0),"")</f>
        <v/>
      </c>
      <c r="I1414" s="3"/>
      <c r="J1414" s="5">
        <f t="shared" si="2"/>
        <v>5500</v>
      </c>
      <c r="K1414" s="3" t="str">
        <f>IFNA(VLOOKUP(D1414,Price!$A$2:$C$18,3,0),"")</f>
        <v>услуга</v>
      </c>
      <c r="L1414" s="6">
        <f t="shared" si="3"/>
        <v>2</v>
      </c>
      <c r="M1414" s="6" t="str">
        <f>IFNA(VLOOKUP(F1414,Promocodes!A:B,2,0),"")</f>
        <v/>
      </c>
      <c r="N1414" s="3" t="str">
        <f>IFNA(VLOOKUP(M1414,Promocodes!G:H,2,0),"")</f>
        <v/>
      </c>
      <c r="O1414" s="3" t="str">
        <f>IFNA(VLOOKUP(D1414,Price!$E$2:$F$4,2,0),"")</f>
        <v/>
      </c>
      <c r="P1414" s="7" t="str">
        <f t="shared" si="4"/>
        <v>без промо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ht="15.75" customHeight="1">
      <c r="A1415" s="3">
        <v>907.0</v>
      </c>
      <c r="B1415" s="1" t="s">
        <v>16</v>
      </c>
      <c r="C1415" s="1" t="s">
        <v>17</v>
      </c>
      <c r="D1415" s="1" t="s">
        <v>24</v>
      </c>
      <c r="E1415" s="2">
        <v>44229.0</v>
      </c>
      <c r="F1415" s="3"/>
      <c r="G1415" s="5">
        <v>4500.0</v>
      </c>
      <c r="H1415" s="3" t="str">
        <f>IFNA(VLOOKUP(F1415,Promocodes!A:E,4,0),"")</f>
        <v/>
      </c>
      <c r="I1415" s="3"/>
      <c r="J1415" s="5">
        <f t="shared" si="2"/>
        <v>4500</v>
      </c>
      <c r="K1415" s="3" t="str">
        <f>IFNA(VLOOKUP(D1415,Price!$A$2:$C$18,3,0),"")</f>
        <v>услуга</v>
      </c>
      <c r="L1415" s="6">
        <f t="shared" si="3"/>
        <v>2</v>
      </c>
      <c r="M1415" s="6" t="str">
        <f>IFNA(VLOOKUP(F1415,Promocodes!A:B,2,0),"")</f>
        <v/>
      </c>
      <c r="N1415" s="3" t="str">
        <f>IFNA(VLOOKUP(M1415,Promocodes!G:H,2,0),"")</f>
        <v/>
      </c>
      <c r="O1415" s="3" t="str">
        <f>IFNA(VLOOKUP(D1415,Price!$E$2:$F$4,2,0),"")</f>
        <v/>
      </c>
      <c r="P1415" s="7" t="str">
        <f t="shared" si="4"/>
        <v>без промо</v>
      </c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ht="15.75" customHeight="1">
      <c r="A1416" s="3">
        <v>908.0</v>
      </c>
      <c r="B1416" s="1" t="s">
        <v>16</v>
      </c>
      <c r="C1416" s="1" t="s">
        <v>22</v>
      </c>
      <c r="D1416" s="1" t="s">
        <v>24</v>
      </c>
      <c r="E1416" s="2">
        <v>44229.0</v>
      </c>
      <c r="F1416" s="3"/>
      <c r="G1416" s="5">
        <v>4500.0</v>
      </c>
      <c r="H1416" s="3" t="str">
        <f>IFNA(VLOOKUP(F1416,Promocodes!A:E,4,0),"")</f>
        <v/>
      </c>
      <c r="I1416" s="3"/>
      <c r="J1416" s="5">
        <f t="shared" si="2"/>
        <v>4500</v>
      </c>
      <c r="K1416" s="3" t="str">
        <f>IFNA(VLOOKUP(D1416,Price!$A$2:$C$18,3,0),"")</f>
        <v>услуга</v>
      </c>
      <c r="L1416" s="6">
        <f t="shared" si="3"/>
        <v>2</v>
      </c>
      <c r="M1416" s="6" t="str">
        <f>IFNA(VLOOKUP(F1416,Promocodes!A:B,2,0),"")</f>
        <v/>
      </c>
      <c r="N1416" s="3" t="str">
        <f>IFNA(VLOOKUP(M1416,Promocodes!G:H,2,0),"")</f>
        <v/>
      </c>
      <c r="O1416" s="3" t="str">
        <f>IFNA(VLOOKUP(D1416,Price!$E$2:$F$4,2,0),"")</f>
        <v/>
      </c>
      <c r="P1416" s="7" t="str">
        <f t="shared" si="4"/>
        <v>без промо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ht="15.75" customHeight="1">
      <c r="A1417" s="3">
        <v>909.0</v>
      </c>
      <c r="B1417" s="1" t="s">
        <v>16</v>
      </c>
      <c r="C1417" s="1" t="s">
        <v>17</v>
      </c>
      <c r="D1417" s="1" t="s">
        <v>18</v>
      </c>
      <c r="E1417" s="2">
        <v>44229.0</v>
      </c>
      <c r="F1417" s="3"/>
      <c r="G1417" s="5">
        <v>1000.0</v>
      </c>
      <c r="H1417" s="3" t="str">
        <f>IFNA(VLOOKUP(F1417,Promocodes!A:E,4,0),"")</f>
        <v/>
      </c>
      <c r="I1417" s="3"/>
      <c r="J1417" s="5">
        <f t="shared" si="2"/>
        <v>1000</v>
      </c>
      <c r="K1417" s="3" t="str">
        <f>IFNA(VLOOKUP(D1417,Price!$A$2:$C$18,3,0),"")</f>
        <v>товар</v>
      </c>
      <c r="L1417" s="6">
        <f t="shared" si="3"/>
        <v>2</v>
      </c>
      <c r="M1417" s="6" t="str">
        <f>IFNA(VLOOKUP(F1417,Promocodes!A:B,2,0),"")</f>
        <v/>
      </c>
      <c r="N1417" s="3" t="str">
        <f>IFNA(VLOOKUP(M1417,Promocodes!G:H,2,0),"")</f>
        <v/>
      </c>
      <c r="O1417" s="3">
        <f>IFNA(VLOOKUP(D1417,Price!$E$2:$F$4,2,0),"")</f>
        <v>500</v>
      </c>
      <c r="P1417" s="7" t="str">
        <f t="shared" si="4"/>
        <v>без промо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ht="15.75" customHeight="1">
      <c r="A1418" s="3">
        <v>910.0</v>
      </c>
      <c r="B1418" s="1" t="s">
        <v>16</v>
      </c>
      <c r="C1418" s="1" t="s">
        <v>17</v>
      </c>
      <c r="D1418" s="1" t="s">
        <v>20</v>
      </c>
      <c r="E1418" s="2">
        <v>44229.0</v>
      </c>
      <c r="F1418" s="3"/>
      <c r="G1418" s="5">
        <v>500.0</v>
      </c>
      <c r="H1418" s="3" t="str">
        <f>IFNA(VLOOKUP(F1418,Promocodes!A:E,4,0),"")</f>
        <v/>
      </c>
      <c r="I1418" s="3"/>
      <c r="J1418" s="5">
        <f t="shared" si="2"/>
        <v>500</v>
      </c>
      <c r="K1418" s="3" t="str">
        <f>IFNA(VLOOKUP(D1418,Price!$A$2:$C$18,3,0),"")</f>
        <v>товар</v>
      </c>
      <c r="L1418" s="6">
        <f t="shared" si="3"/>
        <v>2</v>
      </c>
      <c r="M1418" s="6" t="str">
        <f>IFNA(VLOOKUP(F1418,Promocodes!A:B,2,0),"")</f>
        <v/>
      </c>
      <c r="N1418" s="3" t="str">
        <f>IFNA(VLOOKUP(M1418,Promocodes!G:H,2,0),"")</f>
        <v/>
      </c>
      <c r="O1418" s="3">
        <f>IFNA(VLOOKUP(D1418,Price!$E$2:$F$4,2,0),"")</f>
        <v>250</v>
      </c>
      <c r="P1418" s="7" t="str">
        <f t="shared" si="4"/>
        <v>без промо</v>
      </c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ht="15.75" customHeight="1">
      <c r="A1419" s="3">
        <v>911.0</v>
      </c>
      <c r="B1419" s="1" t="s">
        <v>16</v>
      </c>
      <c r="C1419" s="1" t="s">
        <v>17</v>
      </c>
      <c r="D1419" s="1" t="s">
        <v>23</v>
      </c>
      <c r="E1419" s="2">
        <v>44229.0</v>
      </c>
      <c r="F1419" s="3"/>
      <c r="G1419" s="5">
        <v>5500.0</v>
      </c>
      <c r="H1419" s="3" t="str">
        <f>IFNA(VLOOKUP(F1419,Promocodes!A:E,4,0),"")</f>
        <v/>
      </c>
      <c r="I1419" s="3"/>
      <c r="J1419" s="5">
        <f t="shared" si="2"/>
        <v>5500</v>
      </c>
      <c r="K1419" s="3" t="str">
        <f>IFNA(VLOOKUP(D1419,Price!$A$2:$C$18,3,0),"")</f>
        <v>услуга</v>
      </c>
      <c r="L1419" s="6">
        <f t="shared" si="3"/>
        <v>2</v>
      </c>
      <c r="M1419" s="6" t="str">
        <f>IFNA(VLOOKUP(F1419,Promocodes!A:B,2,0),"")</f>
        <v/>
      </c>
      <c r="N1419" s="3" t="str">
        <f>IFNA(VLOOKUP(M1419,Promocodes!G:H,2,0),"")</f>
        <v/>
      </c>
      <c r="O1419" s="3" t="str">
        <f>IFNA(VLOOKUP(D1419,Price!$E$2:$F$4,2,0),"")</f>
        <v/>
      </c>
      <c r="P1419" s="7" t="str">
        <f t="shared" si="4"/>
        <v>без промо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ht="15.75" customHeight="1">
      <c r="A1420" s="3">
        <v>912.0</v>
      </c>
      <c r="B1420" s="1" t="s">
        <v>16</v>
      </c>
      <c r="C1420" s="1" t="s">
        <v>17</v>
      </c>
      <c r="D1420" s="1" t="s">
        <v>25</v>
      </c>
      <c r="E1420" s="2">
        <v>44229.0</v>
      </c>
      <c r="F1420" s="3"/>
      <c r="G1420" s="5">
        <v>300.0</v>
      </c>
      <c r="H1420" s="3" t="str">
        <f>IFNA(VLOOKUP(F1420,Promocodes!A:E,4,0),"")</f>
        <v/>
      </c>
      <c r="I1420" s="3"/>
      <c r="J1420" s="5">
        <f t="shared" si="2"/>
        <v>300</v>
      </c>
      <c r="K1420" s="3" t="str">
        <f>IFNA(VLOOKUP(D1420,Price!$A$2:$C$18,3,0),"")</f>
        <v>товар</v>
      </c>
      <c r="L1420" s="6">
        <f t="shared" si="3"/>
        <v>2</v>
      </c>
      <c r="M1420" s="6" t="str">
        <f>IFNA(VLOOKUP(F1420,Promocodes!A:B,2,0),"")</f>
        <v/>
      </c>
      <c r="N1420" s="3" t="str">
        <f>IFNA(VLOOKUP(M1420,Promocodes!G:H,2,0),"")</f>
        <v/>
      </c>
      <c r="O1420" s="3">
        <f>IFNA(VLOOKUP(D1420,Price!$E$2:$F$4,2,0),"")</f>
        <v>150</v>
      </c>
      <c r="P1420" s="7" t="str">
        <f t="shared" si="4"/>
        <v>без промо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ht="15.75" customHeight="1">
      <c r="A1421" s="3">
        <v>913.0</v>
      </c>
      <c r="B1421" s="1" t="s">
        <v>16</v>
      </c>
      <c r="C1421" s="1" t="s">
        <v>17</v>
      </c>
      <c r="D1421" s="1" t="s">
        <v>18</v>
      </c>
      <c r="E1421" s="2">
        <v>44229.0</v>
      </c>
      <c r="F1421" s="3"/>
      <c r="G1421" s="5">
        <v>1000.0</v>
      </c>
      <c r="H1421" s="3" t="str">
        <f>IFNA(VLOOKUP(F1421,Promocodes!A:E,4,0),"")</f>
        <v/>
      </c>
      <c r="I1421" s="3"/>
      <c r="J1421" s="5">
        <f t="shared" si="2"/>
        <v>1000</v>
      </c>
      <c r="K1421" s="3" t="str">
        <f>IFNA(VLOOKUP(D1421,Price!$A$2:$C$18,3,0),"")</f>
        <v>товар</v>
      </c>
      <c r="L1421" s="6">
        <f t="shared" si="3"/>
        <v>2</v>
      </c>
      <c r="M1421" s="6" t="str">
        <f>IFNA(VLOOKUP(F1421,Promocodes!A:B,2,0),"")</f>
        <v/>
      </c>
      <c r="N1421" s="3" t="str">
        <f>IFNA(VLOOKUP(M1421,Promocodes!G:H,2,0),"")</f>
        <v/>
      </c>
      <c r="O1421" s="3">
        <f>IFNA(VLOOKUP(D1421,Price!$E$2:$F$4,2,0),"")</f>
        <v>500</v>
      </c>
      <c r="P1421" s="7" t="str">
        <f t="shared" si="4"/>
        <v>без промо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ht="15.75" customHeight="1">
      <c r="A1422" s="3">
        <v>914.0</v>
      </c>
      <c r="B1422" s="1" t="s">
        <v>16</v>
      </c>
      <c r="C1422" s="1" t="s">
        <v>17</v>
      </c>
      <c r="D1422" s="1" t="s">
        <v>21</v>
      </c>
      <c r="E1422" s="2">
        <v>44229.0</v>
      </c>
      <c r="F1422" s="3"/>
      <c r="G1422" s="5">
        <v>3500.0</v>
      </c>
      <c r="H1422" s="3" t="str">
        <f>IFNA(VLOOKUP(F1422,Promocodes!A:E,4,0),"")</f>
        <v/>
      </c>
      <c r="I1422" s="3"/>
      <c r="J1422" s="5">
        <f t="shared" si="2"/>
        <v>3500</v>
      </c>
      <c r="K1422" s="3" t="str">
        <f>IFNA(VLOOKUP(D1422,Price!$A$2:$C$18,3,0),"")</f>
        <v>услуга</v>
      </c>
      <c r="L1422" s="6">
        <f t="shared" si="3"/>
        <v>2</v>
      </c>
      <c r="M1422" s="6" t="str">
        <f>IFNA(VLOOKUP(F1422,Promocodes!A:B,2,0),"")</f>
        <v/>
      </c>
      <c r="N1422" s="3" t="str">
        <f>IFNA(VLOOKUP(M1422,Promocodes!G:H,2,0),"")</f>
        <v/>
      </c>
      <c r="O1422" s="3" t="str">
        <f>IFNA(VLOOKUP(D1422,Price!$E$2:$F$4,2,0),"")</f>
        <v/>
      </c>
      <c r="P1422" s="7" t="str">
        <f t="shared" si="4"/>
        <v>без промо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ht="15.75" customHeight="1">
      <c r="A1423" s="3">
        <v>915.0</v>
      </c>
      <c r="B1423" s="1" t="s">
        <v>16</v>
      </c>
      <c r="C1423" s="1" t="s">
        <v>17</v>
      </c>
      <c r="D1423" s="1" t="s">
        <v>18</v>
      </c>
      <c r="E1423" s="2">
        <v>44229.0</v>
      </c>
      <c r="F1423" s="3"/>
      <c r="G1423" s="5">
        <v>1000.0</v>
      </c>
      <c r="H1423" s="3" t="str">
        <f>IFNA(VLOOKUP(F1423,Promocodes!A:E,4,0),"")</f>
        <v/>
      </c>
      <c r="I1423" s="3"/>
      <c r="J1423" s="5">
        <f t="shared" si="2"/>
        <v>1000</v>
      </c>
      <c r="K1423" s="3" t="str">
        <f>IFNA(VLOOKUP(D1423,Price!$A$2:$C$18,3,0),"")</f>
        <v>товар</v>
      </c>
      <c r="L1423" s="6">
        <f t="shared" si="3"/>
        <v>2</v>
      </c>
      <c r="M1423" s="6" t="str">
        <f>IFNA(VLOOKUP(F1423,Promocodes!A:B,2,0),"")</f>
        <v/>
      </c>
      <c r="N1423" s="3" t="str">
        <f>IFNA(VLOOKUP(M1423,Promocodes!G:H,2,0),"")</f>
        <v/>
      </c>
      <c r="O1423" s="3">
        <f>IFNA(VLOOKUP(D1423,Price!$E$2:$F$4,2,0),"")</f>
        <v>500</v>
      </c>
      <c r="P1423" s="7" t="str">
        <f t="shared" si="4"/>
        <v>без промо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ht="15.75" customHeight="1">
      <c r="A1424" s="3">
        <v>916.0</v>
      </c>
      <c r="B1424" s="1" t="s">
        <v>16</v>
      </c>
      <c r="C1424" s="1" t="s">
        <v>17</v>
      </c>
      <c r="D1424" s="1" t="s">
        <v>23</v>
      </c>
      <c r="E1424" s="2">
        <v>44229.0</v>
      </c>
      <c r="F1424" s="3"/>
      <c r="G1424" s="5">
        <v>5500.0</v>
      </c>
      <c r="H1424" s="3" t="str">
        <f>IFNA(VLOOKUP(F1424,Promocodes!A:E,4,0),"")</f>
        <v/>
      </c>
      <c r="I1424" s="3"/>
      <c r="J1424" s="5">
        <f t="shared" si="2"/>
        <v>5500</v>
      </c>
      <c r="K1424" s="3" t="str">
        <f>IFNA(VLOOKUP(D1424,Price!$A$2:$C$18,3,0),"")</f>
        <v>услуга</v>
      </c>
      <c r="L1424" s="6">
        <f t="shared" si="3"/>
        <v>2</v>
      </c>
      <c r="M1424" s="6" t="str">
        <f>IFNA(VLOOKUP(F1424,Promocodes!A:B,2,0),"")</f>
        <v/>
      </c>
      <c r="N1424" s="3" t="str">
        <f>IFNA(VLOOKUP(M1424,Promocodes!G:H,2,0),"")</f>
        <v/>
      </c>
      <c r="O1424" s="3" t="str">
        <f>IFNA(VLOOKUP(D1424,Price!$E$2:$F$4,2,0),"")</f>
        <v/>
      </c>
      <c r="P1424" s="7" t="str">
        <f t="shared" si="4"/>
        <v>без промо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ht="15.75" customHeight="1">
      <c r="A1425" s="3">
        <v>918.0</v>
      </c>
      <c r="B1425" s="1" t="s">
        <v>16</v>
      </c>
      <c r="C1425" s="1" t="s">
        <v>22</v>
      </c>
      <c r="D1425" s="1" t="s">
        <v>21</v>
      </c>
      <c r="E1425" s="2">
        <v>44229.0</v>
      </c>
      <c r="F1425" s="3"/>
      <c r="G1425" s="5">
        <v>3500.0</v>
      </c>
      <c r="H1425" s="3" t="str">
        <f>IFNA(VLOOKUP(F1425,Promocodes!A:E,4,0),"")</f>
        <v/>
      </c>
      <c r="I1425" s="3"/>
      <c r="J1425" s="5">
        <f t="shared" si="2"/>
        <v>3500</v>
      </c>
      <c r="K1425" s="3" t="str">
        <f>IFNA(VLOOKUP(D1425,Price!$A$2:$C$18,3,0),"")</f>
        <v>услуга</v>
      </c>
      <c r="L1425" s="6">
        <f t="shared" si="3"/>
        <v>2</v>
      </c>
      <c r="M1425" s="6" t="str">
        <f>IFNA(VLOOKUP(F1425,Promocodes!A:B,2,0),"")</f>
        <v/>
      </c>
      <c r="N1425" s="3" t="str">
        <f>IFNA(VLOOKUP(M1425,Promocodes!G:H,2,0),"")</f>
        <v/>
      </c>
      <c r="O1425" s="3" t="str">
        <f>IFNA(VLOOKUP(D1425,Price!$E$2:$F$4,2,0),"")</f>
        <v/>
      </c>
      <c r="P1425" s="7" t="str">
        <f t="shared" si="4"/>
        <v>без промо</v>
      </c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ht="15.75" customHeight="1">
      <c r="A1426" s="3">
        <v>919.0</v>
      </c>
      <c r="B1426" s="1" t="s">
        <v>16</v>
      </c>
      <c r="C1426" s="1" t="s">
        <v>17</v>
      </c>
      <c r="D1426" s="1" t="s">
        <v>21</v>
      </c>
      <c r="E1426" s="2">
        <v>44229.0</v>
      </c>
      <c r="F1426" s="3"/>
      <c r="G1426" s="5">
        <v>3500.0</v>
      </c>
      <c r="H1426" s="3" t="str">
        <f>IFNA(VLOOKUP(F1426,Promocodes!A:E,4,0),"")</f>
        <v/>
      </c>
      <c r="I1426" s="3"/>
      <c r="J1426" s="5">
        <f t="shared" si="2"/>
        <v>3500</v>
      </c>
      <c r="K1426" s="3" t="str">
        <f>IFNA(VLOOKUP(D1426,Price!$A$2:$C$18,3,0),"")</f>
        <v>услуга</v>
      </c>
      <c r="L1426" s="6">
        <f t="shared" si="3"/>
        <v>2</v>
      </c>
      <c r="M1426" s="6" t="str">
        <f>IFNA(VLOOKUP(F1426,Promocodes!A:B,2,0),"")</f>
        <v/>
      </c>
      <c r="N1426" s="3" t="str">
        <f>IFNA(VLOOKUP(M1426,Promocodes!G:H,2,0),"")</f>
        <v/>
      </c>
      <c r="O1426" s="3" t="str">
        <f>IFNA(VLOOKUP(D1426,Price!$E$2:$F$4,2,0),"")</f>
        <v/>
      </c>
      <c r="P1426" s="7" t="str">
        <f t="shared" si="4"/>
        <v>без промо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ht="15.75" customHeight="1">
      <c r="A1427" s="3">
        <v>920.0</v>
      </c>
      <c r="B1427" s="1" t="s">
        <v>16</v>
      </c>
      <c r="C1427" s="1" t="s">
        <v>22</v>
      </c>
      <c r="D1427" s="1" t="s">
        <v>24</v>
      </c>
      <c r="E1427" s="2">
        <v>44229.0</v>
      </c>
      <c r="F1427" s="3"/>
      <c r="G1427" s="5">
        <v>4500.0</v>
      </c>
      <c r="H1427" s="3" t="str">
        <f>IFNA(VLOOKUP(F1427,Promocodes!A:E,4,0),"")</f>
        <v/>
      </c>
      <c r="I1427" s="3"/>
      <c r="J1427" s="5">
        <f t="shared" si="2"/>
        <v>4500</v>
      </c>
      <c r="K1427" s="3" t="str">
        <f>IFNA(VLOOKUP(D1427,Price!$A$2:$C$18,3,0),"")</f>
        <v>услуга</v>
      </c>
      <c r="L1427" s="6">
        <f t="shared" si="3"/>
        <v>2</v>
      </c>
      <c r="M1427" s="6" t="str">
        <f>IFNA(VLOOKUP(F1427,Promocodes!A:B,2,0),"")</f>
        <v/>
      </c>
      <c r="N1427" s="3" t="str">
        <f>IFNA(VLOOKUP(M1427,Promocodes!G:H,2,0),"")</f>
        <v/>
      </c>
      <c r="O1427" s="3" t="str">
        <f>IFNA(VLOOKUP(D1427,Price!$E$2:$F$4,2,0),"")</f>
        <v/>
      </c>
      <c r="P1427" s="7" t="str">
        <f t="shared" si="4"/>
        <v>без промо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ht="15.75" customHeight="1">
      <c r="A1428" s="3">
        <v>921.0</v>
      </c>
      <c r="B1428" s="1" t="s">
        <v>16</v>
      </c>
      <c r="C1428" s="1" t="s">
        <v>22</v>
      </c>
      <c r="D1428" s="1" t="s">
        <v>23</v>
      </c>
      <c r="E1428" s="2">
        <v>44229.0</v>
      </c>
      <c r="F1428" s="3"/>
      <c r="G1428" s="5">
        <v>5500.0</v>
      </c>
      <c r="H1428" s="3" t="str">
        <f>IFNA(VLOOKUP(F1428,Promocodes!A:E,4,0),"")</f>
        <v/>
      </c>
      <c r="I1428" s="3"/>
      <c r="J1428" s="5">
        <f t="shared" si="2"/>
        <v>5500</v>
      </c>
      <c r="K1428" s="3" t="str">
        <f>IFNA(VLOOKUP(D1428,Price!$A$2:$C$18,3,0),"")</f>
        <v>услуга</v>
      </c>
      <c r="L1428" s="6">
        <f t="shared" si="3"/>
        <v>2</v>
      </c>
      <c r="M1428" s="6" t="str">
        <f>IFNA(VLOOKUP(F1428,Promocodes!A:B,2,0),"")</f>
        <v/>
      </c>
      <c r="N1428" s="3" t="str">
        <f>IFNA(VLOOKUP(M1428,Promocodes!G:H,2,0),"")</f>
        <v/>
      </c>
      <c r="O1428" s="3" t="str">
        <f>IFNA(VLOOKUP(D1428,Price!$E$2:$F$4,2,0),"")</f>
        <v/>
      </c>
      <c r="P1428" s="7" t="str">
        <f t="shared" si="4"/>
        <v>без промо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ht="15.75" customHeight="1">
      <c r="A1429" s="3">
        <v>922.0</v>
      </c>
      <c r="B1429" s="1" t="s">
        <v>139</v>
      </c>
      <c r="C1429" s="1" t="s">
        <v>17</v>
      </c>
      <c r="D1429" s="1" t="s">
        <v>143</v>
      </c>
      <c r="E1429" s="2">
        <v>44229.0</v>
      </c>
      <c r="F1429" s="3"/>
      <c r="G1429" s="5">
        <v>500.0</v>
      </c>
      <c r="H1429" s="3" t="str">
        <f>IFNA(VLOOKUP(F1429,Promocodes!A:E,4,0),"")</f>
        <v/>
      </c>
      <c r="I1429" s="3"/>
      <c r="J1429" s="5">
        <f t="shared" si="2"/>
        <v>500</v>
      </c>
      <c r="K1429" s="3" t="str">
        <f>IFNA(VLOOKUP(D1429,Price!$A$2:$C$18,3,0),"")</f>
        <v/>
      </c>
      <c r="L1429" s="6">
        <f t="shared" si="3"/>
        <v>2</v>
      </c>
      <c r="M1429" s="6" t="str">
        <f>IFNA(VLOOKUP(F1429,Promocodes!A:B,2,0),"")</f>
        <v/>
      </c>
      <c r="N1429" s="3" t="str">
        <f>IFNA(VLOOKUP(M1429,Promocodes!G:H,2,0),"")</f>
        <v/>
      </c>
      <c r="O1429" s="3" t="str">
        <f>IFNA(VLOOKUP(D1429,Price!$E$2:$F$4,2,0),"")</f>
        <v/>
      </c>
      <c r="P1429" s="7" t="str">
        <f t="shared" si="4"/>
        <v/>
      </c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ht="15.75" customHeight="1">
      <c r="A1430" s="3">
        <v>923.0</v>
      </c>
      <c r="B1430" s="1" t="s">
        <v>16</v>
      </c>
      <c r="C1430" s="1" t="s">
        <v>17</v>
      </c>
      <c r="D1430" s="1" t="s">
        <v>21</v>
      </c>
      <c r="E1430" s="2">
        <v>44229.0</v>
      </c>
      <c r="F1430" s="3"/>
      <c r="G1430" s="5">
        <v>3500.0</v>
      </c>
      <c r="H1430" s="3" t="str">
        <f>IFNA(VLOOKUP(F1430,Promocodes!A:E,4,0),"")</f>
        <v/>
      </c>
      <c r="I1430" s="3"/>
      <c r="J1430" s="5">
        <f t="shared" si="2"/>
        <v>3500</v>
      </c>
      <c r="K1430" s="3" t="str">
        <f>IFNA(VLOOKUP(D1430,Price!$A$2:$C$18,3,0),"")</f>
        <v>услуга</v>
      </c>
      <c r="L1430" s="6">
        <f t="shared" si="3"/>
        <v>2</v>
      </c>
      <c r="M1430" s="6" t="str">
        <f>IFNA(VLOOKUP(F1430,Promocodes!A:B,2,0),"")</f>
        <v/>
      </c>
      <c r="N1430" s="3" t="str">
        <f>IFNA(VLOOKUP(M1430,Promocodes!G:H,2,0),"")</f>
        <v/>
      </c>
      <c r="O1430" s="3" t="str">
        <f>IFNA(VLOOKUP(D1430,Price!$E$2:$F$4,2,0),"")</f>
        <v/>
      </c>
      <c r="P1430" s="7" t="str">
        <f t="shared" si="4"/>
        <v>без промо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ht="15.75" customHeight="1">
      <c r="A1431" s="3">
        <v>924.0</v>
      </c>
      <c r="B1431" s="1" t="s">
        <v>16</v>
      </c>
      <c r="C1431" s="1" t="s">
        <v>17</v>
      </c>
      <c r="D1431" s="1" t="s">
        <v>24</v>
      </c>
      <c r="E1431" s="2">
        <v>44229.0</v>
      </c>
      <c r="F1431" s="3"/>
      <c r="G1431" s="5">
        <v>4500.0</v>
      </c>
      <c r="H1431" s="3" t="str">
        <f>IFNA(VLOOKUP(F1431,Promocodes!A:E,4,0),"")</f>
        <v/>
      </c>
      <c r="I1431" s="3"/>
      <c r="J1431" s="5">
        <f t="shared" si="2"/>
        <v>4500</v>
      </c>
      <c r="K1431" s="3" t="str">
        <f>IFNA(VLOOKUP(D1431,Price!$A$2:$C$18,3,0),"")</f>
        <v>услуга</v>
      </c>
      <c r="L1431" s="6">
        <f t="shared" si="3"/>
        <v>2</v>
      </c>
      <c r="M1431" s="6" t="str">
        <f>IFNA(VLOOKUP(F1431,Promocodes!A:B,2,0),"")</f>
        <v/>
      </c>
      <c r="N1431" s="3" t="str">
        <f>IFNA(VLOOKUP(M1431,Promocodes!G:H,2,0),"")</f>
        <v/>
      </c>
      <c r="O1431" s="3" t="str">
        <f>IFNA(VLOOKUP(D1431,Price!$E$2:$F$4,2,0),"")</f>
        <v/>
      </c>
      <c r="P1431" s="7" t="str">
        <f t="shared" si="4"/>
        <v>без промо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ht="15.75" customHeight="1">
      <c r="A1432" s="3">
        <v>925.0</v>
      </c>
      <c r="B1432" s="1" t="s">
        <v>16</v>
      </c>
      <c r="C1432" s="1" t="s">
        <v>17</v>
      </c>
      <c r="D1432" s="1" t="s">
        <v>24</v>
      </c>
      <c r="E1432" s="2">
        <v>44229.0</v>
      </c>
      <c r="F1432" s="3"/>
      <c r="G1432" s="5">
        <v>4500.0</v>
      </c>
      <c r="H1432" s="3" t="str">
        <f>IFNA(VLOOKUP(F1432,Promocodes!A:E,4,0),"")</f>
        <v/>
      </c>
      <c r="I1432" s="3"/>
      <c r="J1432" s="5">
        <f t="shared" si="2"/>
        <v>4500</v>
      </c>
      <c r="K1432" s="3" t="str">
        <f>IFNA(VLOOKUP(D1432,Price!$A$2:$C$18,3,0),"")</f>
        <v>услуга</v>
      </c>
      <c r="L1432" s="6">
        <f t="shared" si="3"/>
        <v>2</v>
      </c>
      <c r="M1432" s="6" t="str">
        <f>IFNA(VLOOKUP(F1432,Promocodes!A:B,2,0),"")</f>
        <v/>
      </c>
      <c r="N1432" s="3" t="str">
        <f>IFNA(VLOOKUP(M1432,Promocodes!G:H,2,0),"")</f>
        <v/>
      </c>
      <c r="O1432" s="3" t="str">
        <f>IFNA(VLOOKUP(D1432,Price!$E$2:$F$4,2,0),"")</f>
        <v/>
      </c>
      <c r="P1432" s="7" t="str">
        <f t="shared" si="4"/>
        <v>без промо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ht="15.75" customHeight="1">
      <c r="A1433" s="3">
        <v>926.0</v>
      </c>
      <c r="B1433" s="1" t="s">
        <v>139</v>
      </c>
      <c r="C1433" s="1" t="s">
        <v>17</v>
      </c>
      <c r="D1433" s="1" t="s">
        <v>142</v>
      </c>
      <c r="E1433" s="2">
        <v>44229.0</v>
      </c>
      <c r="F1433" s="3"/>
      <c r="G1433" s="5">
        <v>1000.0</v>
      </c>
      <c r="H1433" s="3" t="str">
        <f>IFNA(VLOOKUP(F1433,Promocodes!A:E,4,0),"")</f>
        <v/>
      </c>
      <c r="I1433" s="3"/>
      <c r="J1433" s="5">
        <f t="shared" si="2"/>
        <v>1000</v>
      </c>
      <c r="K1433" s="3" t="str">
        <f>IFNA(VLOOKUP(D1433,Price!$A$2:$C$18,3,0),"")</f>
        <v/>
      </c>
      <c r="L1433" s="6">
        <f t="shared" si="3"/>
        <v>2</v>
      </c>
      <c r="M1433" s="6" t="str">
        <f>IFNA(VLOOKUP(F1433,Promocodes!A:B,2,0),"")</f>
        <v/>
      </c>
      <c r="N1433" s="3" t="str">
        <f>IFNA(VLOOKUP(M1433,Promocodes!G:H,2,0),"")</f>
        <v/>
      </c>
      <c r="O1433" s="3" t="str">
        <f>IFNA(VLOOKUP(D1433,Price!$E$2:$F$4,2,0),"")</f>
        <v/>
      </c>
      <c r="P1433" s="7" t="str">
        <f t="shared" si="4"/>
        <v/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ht="15.75" customHeight="1">
      <c r="A1434" s="3">
        <v>928.0</v>
      </c>
      <c r="B1434" s="1" t="s">
        <v>16</v>
      </c>
      <c r="C1434" s="1" t="s">
        <v>17</v>
      </c>
      <c r="D1434" s="1" t="s">
        <v>23</v>
      </c>
      <c r="E1434" s="2">
        <v>44229.0</v>
      </c>
      <c r="F1434" s="3"/>
      <c r="G1434" s="5">
        <v>5500.0</v>
      </c>
      <c r="H1434" s="3" t="str">
        <f>IFNA(VLOOKUP(F1434,Promocodes!A:E,4,0),"")</f>
        <v/>
      </c>
      <c r="I1434" s="3"/>
      <c r="J1434" s="5">
        <f t="shared" si="2"/>
        <v>5500</v>
      </c>
      <c r="K1434" s="3" t="str">
        <f>IFNA(VLOOKUP(D1434,Price!$A$2:$C$18,3,0),"")</f>
        <v>услуга</v>
      </c>
      <c r="L1434" s="6">
        <f t="shared" si="3"/>
        <v>2</v>
      </c>
      <c r="M1434" s="6" t="str">
        <f>IFNA(VLOOKUP(F1434,Promocodes!A:B,2,0),"")</f>
        <v/>
      </c>
      <c r="N1434" s="3" t="str">
        <f>IFNA(VLOOKUP(M1434,Promocodes!G:H,2,0),"")</f>
        <v/>
      </c>
      <c r="O1434" s="3" t="str">
        <f>IFNA(VLOOKUP(D1434,Price!$E$2:$F$4,2,0),"")</f>
        <v/>
      </c>
      <c r="P1434" s="7" t="str">
        <f t="shared" si="4"/>
        <v>без промо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ht="15.75" customHeight="1">
      <c r="A1435" s="3">
        <v>930.0</v>
      </c>
      <c r="B1435" s="1" t="s">
        <v>16</v>
      </c>
      <c r="C1435" s="1" t="s">
        <v>17</v>
      </c>
      <c r="D1435" s="1" t="s">
        <v>21</v>
      </c>
      <c r="E1435" s="2">
        <v>44229.0</v>
      </c>
      <c r="F1435" s="3"/>
      <c r="G1435" s="5">
        <v>3500.0</v>
      </c>
      <c r="H1435" s="3" t="str">
        <f>IFNA(VLOOKUP(F1435,Promocodes!A:E,4,0),"")</f>
        <v/>
      </c>
      <c r="I1435" s="3"/>
      <c r="J1435" s="5">
        <f t="shared" si="2"/>
        <v>3500</v>
      </c>
      <c r="K1435" s="3" t="str">
        <f>IFNA(VLOOKUP(D1435,Price!$A$2:$C$18,3,0),"")</f>
        <v>услуга</v>
      </c>
      <c r="L1435" s="6">
        <f t="shared" si="3"/>
        <v>2</v>
      </c>
      <c r="M1435" s="6" t="str">
        <f>IFNA(VLOOKUP(F1435,Promocodes!A:B,2,0),"")</f>
        <v/>
      </c>
      <c r="N1435" s="3" t="str">
        <f>IFNA(VLOOKUP(M1435,Promocodes!G:H,2,0),"")</f>
        <v/>
      </c>
      <c r="O1435" s="3" t="str">
        <f>IFNA(VLOOKUP(D1435,Price!$E$2:$F$4,2,0),"")</f>
        <v/>
      </c>
      <c r="P1435" s="7" t="str">
        <f t="shared" si="4"/>
        <v>без промо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ht="15.75" customHeight="1">
      <c r="A1436" s="3">
        <v>931.0</v>
      </c>
      <c r="B1436" s="1" t="s">
        <v>16</v>
      </c>
      <c r="C1436" s="1" t="s">
        <v>17</v>
      </c>
      <c r="D1436" s="1" t="s">
        <v>20</v>
      </c>
      <c r="E1436" s="2">
        <v>44229.0</v>
      </c>
      <c r="F1436" s="3"/>
      <c r="G1436" s="5">
        <v>500.0</v>
      </c>
      <c r="H1436" s="3" t="str">
        <f>IFNA(VLOOKUP(F1436,Promocodes!A:E,4,0),"")</f>
        <v/>
      </c>
      <c r="I1436" s="3"/>
      <c r="J1436" s="5">
        <f t="shared" si="2"/>
        <v>500</v>
      </c>
      <c r="K1436" s="3" t="str">
        <f>IFNA(VLOOKUP(D1436,Price!$A$2:$C$18,3,0),"")</f>
        <v>товар</v>
      </c>
      <c r="L1436" s="6">
        <f t="shared" si="3"/>
        <v>2</v>
      </c>
      <c r="M1436" s="6" t="str">
        <f>IFNA(VLOOKUP(F1436,Promocodes!A:B,2,0),"")</f>
        <v/>
      </c>
      <c r="N1436" s="3" t="str">
        <f>IFNA(VLOOKUP(M1436,Promocodes!G:H,2,0),"")</f>
        <v/>
      </c>
      <c r="O1436" s="3">
        <f>IFNA(VLOOKUP(D1436,Price!$E$2:$F$4,2,0),"")</f>
        <v>250</v>
      </c>
      <c r="P1436" s="7" t="str">
        <f t="shared" si="4"/>
        <v>без промо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ht="15.75" customHeight="1">
      <c r="A1437" s="3">
        <v>934.0</v>
      </c>
      <c r="B1437" s="1" t="s">
        <v>16</v>
      </c>
      <c r="C1437" s="1" t="s">
        <v>17</v>
      </c>
      <c r="D1437" s="1" t="s">
        <v>21</v>
      </c>
      <c r="E1437" s="2">
        <v>44230.0</v>
      </c>
      <c r="F1437" s="3"/>
      <c r="G1437" s="5">
        <v>3500.0</v>
      </c>
      <c r="H1437" s="3" t="str">
        <f>IFNA(VLOOKUP(F1437,Promocodes!A:E,4,0),"")</f>
        <v/>
      </c>
      <c r="I1437" s="3"/>
      <c r="J1437" s="5">
        <f t="shared" si="2"/>
        <v>3500</v>
      </c>
      <c r="K1437" s="3" t="str">
        <f>IFNA(VLOOKUP(D1437,Price!$A$2:$C$18,3,0),"")</f>
        <v>услуга</v>
      </c>
      <c r="L1437" s="6">
        <f t="shared" si="3"/>
        <v>2</v>
      </c>
      <c r="M1437" s="6" t="str">
        <f>IFNA(VLOOKUP(F1437,Promocodes!A:B,2,0),"")</f>
        <v/>
      </c>
      <c r="N1437" s="3" t="str">
        <f>IFNA(VLOOKUP(M1437,Promocodes!G:H,2,0),"")</f>
        <v/>
      </c>
      <c r="O1437" s="3" t="str">
        <f>IFNA(VLOOKUP(D1437,Price!$E$2:$F$4,2,0),"")</f>
        <v/>
      </c>
      <c r="P1437" s="7" t="str">
        <f t="shared" si="4"/>
        <v>без промо</v>
      </c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ht="15.75" customHeight="1">
      <c r="A1438" s="3">
        <v>935.0</v>
      </c>
      <c r="B1438" s="1" t="s">
        <v>16</v>
      </c>
      <c r="C1438" s="1" t="s">
        <v>17</v>
      </c>
      <c r="D1438" s="1" t="s">
        <v>23</v>
      </c>
      <c r="E1438" s="2">
        <v>44230.0</v>
      </c>
      <c r="F1438" s="3"/>
      <c r="G1438" s="5">
        <v>5500.0</v>
      </c>
      <c r="H1438" s="3" t="str">
        <f>IFNA(VLOOKUP(F1438,Promocodes!A:E,4,0),"")</f>
        <v/>
      </c>
      <c r="I1438" s="3"/>
      <c r="J1438" s="5">
        <f t="shared" si="2"/>
        <v>5500</v>
      </c>
      <c r="K1438" s="3" t="str">
        <f>IFNA(VLOOKUP(D1438,Price!$A$2:$C$18,3,0),"")</f>
        <v>услуга</v>
      </c>
      <c r="L1438" s="6">
        <f t="shared" si="3"/>
        <v>2</v>
      </c>
      <c r="M1438" s="6" t="str">
        <f>IFNA(VLOOKUP(F1438,Promocodes!A:B,2,0),"")</f>
        <v/>
      </c>
      <c r="N1438" s="3" t="str">
        <f>IFNA(VLOOKUP(M1438,Promocodes!G:H,2,0),"")</f>
        <v/>
      </c>
      <c r="O1438" s="3" t="str">
        <f>IFNA(VLOOKUP(D1438,Price!$E$2:$F$4,2,0),"")</f>
        <v/>
      </c>
      <c r="P1438" s="7" t="str">
        <f t="shared" si="4"/>
        <v>без промо</v>
      </c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ht="15.75" customHeight="1">
      <c r="A1439" s="3">
        <v>936.0</v>
      </c>
      <c r="B1439" s="1" t="s">
        <v>16</v>
      </c>
      <c r="C1439" s="1" t="s">
        <v>17</v>
      </c>
      <c r="D1439" s="1" t="s">
        <v>20</v>
      </c>
      <c r="E1439" s="2">
        <v>44230.0</v>
      </c>
      <c r="F1439" s="3"/>
      <c r="G1439" s="5">
        <v>500.0</v>
      </c>
      <c r="H1439" s="3" t="str">
        <f>IFNA(VLOOKUP(F1439,Promocodes!A:E,4,0),"")</f>
        <v/>
      </c>
      <c r="I1439" s="3"/>
      <c r="J1439" s="5">
        <f t="shared" si="2"/>
        <v>500</v>
      </c>
      <c r="K1439" s="3" t="str">
        <f>IFNA(VLOOKUP(D1439,Price!$A$2:$C$18,3,0),"")</f>
        <v>товар</v>
      </c>
      <c r="L1439" s="6">
        <f t="shared" si="3"/>
        <v>2</v>
      </c>
      <c r="M1439" s="6" t="str">
        <f>IFNA(VLOOKUP(F1439,Promocodes!A:B,2,0),"")</f>
        <v/>
      </c>
      <c r="N1439" s="3" t="str">
        <f>IFNA(VLOOKUP(M1439,Promocodes!G:H,2,0),"")</f>
        <v/>
      </c>
      <c r="O1439" s="3">
        <f>IFNA(VLOOKUP(D1439,Price!$E$2:$F$4,2,0),"")</f>
        <v>250</v>
      </c>
      <c r="P1439" s="7" t="str">
        <f t="shared" si="4"/>
        <v>без промо</v>
      </c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ht="15.75" customHeight="1">
      <c r="A1440" s="3">
        <v>937.0</v>
      </c>
      <c r="B1440" s="1" t="s">
        <v>16</v>
      </c>
      <c r="C1440" s="1" t="s">
        <v>17</v>
      </c>
      <c r="D1440" s="1" t="s">
        <v>24</v>
      </c>
      <c r="E1440" s="2">
        <v>44230.0</v>
      </c>
      <c r="F1440" s="3"/>
      <c r="G1440" s="5">
        <v>4500.0</v>
      </c>
      <c r="H1440" s="3" t="str">
        <f>IFNA(VLOOKUP(F1440,Promocodes!A:E,4,0),"")</f>
        <v/>
      </c>
      <c r="I1440" s="3"/>
      <c r="J1440" s="5">
        <f t="shared" si="2"/>
        <v>4500</v>
      </c>
      <c r="K1440" s="3" t="str">
        <f>IFNA(VLOOKUP(D1440,Price!$A$2:$C$18,3,0),"")</f>
        <v>услуга</v>
      </c>
      <c r="L1440" s="6">
        <f t="shared" si="3"/>
        <v>2</v>
      </c>
      <c r="M1440" s="6" t="str">
        <f>IFNA(VLOOKUP(F1440,Promocodes!A:B,2,0),"")</f>
        <v/>
      </c>
      <c r="N1440" s="3" t="str">
        <f>IFNA(VLOOKUP(M1440,Promocodes!G:H,2,0),"")</f>
        <v/>
      </c>
      <c r="O1440" s="3" t="str">
        <f>IFNA(VLOOKUP(D1440,Price!$E$2:$F$4,2,0),"")</f>
        <v/>
      </c>
      <c r="P1440" s="7" t="str">
        <f t="shared" si="4"/>
        <v>без промо</v>
      </c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ht="15.75" customHeight="1">
      <c r="A1441" s="3">
        <v>939.0</v>
      </c>
      <c r="B1441" s="1" t="s">
        <v>16</v>
      </c>
      <c r="C1441" s="1" t="s">
        <v>17</v>
      </c>
      <c r="D1441" s="1" t="s">
        <v>21</v>
      </c>
      <c r="E1441" s="2">
        <v>44230.0</v>
      </c>
      <c r="F1441" s="3"/>
      <c r="G1441" s="5">
        <v>3500.0</v>
      </c>
      <c r="H1441" s="3" t="str">
        <f>IFNA(VLOOKUP(F1441,Promocodes!A:E,4,0),"")</f>
        <v/>
      </c>
      <c r="I1441" s="3"/>
      <c r="J1441" s="5">
        <f t="shared" si="2"/>
        <v>3500</v>
      </c>
      <c r="K1441" s="3" t="str">
        <f>IFNA(VLOOKUP(D1441,Price!$A$2:$C$18,3,0),"")</f>
        <v>услуга</v>
      </c>
      <c r="L1441" s="6">
        <f t="shared" si="3"/>
        <v>2</v>
      </c>
      <c r="M1441" s="6" t="str">
        <f>IFNA(VLOOKUP(F1441,Promocodes!A:B,2,0),"")</f>
        <v/>
      </c>
      <c r="N1441" s="3" t="str">
        <f>IFNA(VLOOKUP(M1441,Promocodes!G:H,2,0),"")</f>
        <v/>
      </c>
      <c r="O1441" s="3" t="str">
        <f>IFNA(VLOOKUP(D1441,Price!$E$2:$F$4,2,0),"")</f>
        <v/>
      </c>
      <c r="P1441" s="7" t="str">
        <f t="shared" si="4"/>
        <v>без промо</v>
      </c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ht="15.75" customHeight="1">
      <c r="A1442" s="3">
        <v>940.0</v>
      </c>
      <c r="B1442" s="1" t="s">
        <v>16</v>
      </c>
      <c r="C1442" s="1" t="s">
        <v>22</v>
      </c>
      <c r="D1442" s="1" t="s">
        <v>21</v>
      </c>
      <c r="E1442" s="2">
        <v>44230.0</v>
      </c>
      <c r="F1442" s="3"/>
      <c r="G1442" s="5">
        <v>3500.0</v>
      </c>
      <c r="H1442" s="3" t="str">
        <f>IFNA(VLOOKUP(F1442,Promocodes!A:E,4,0),"")</f>
        <v/>
      </c>
      <c r="I1442" s="3"/>
      <c r="J1442" s="5">
        <f t="shared" si="2"/>
        <v>3500</v>
      </c>
      <c r="K1442" s="3" t="str">
        <f>IFNA(VLOOKUP(D1442,Price!$A$2:$C$18,3,0),"")</f>
        <v>услуга</v>
      </c>
      <c r="L1442" s="6">
        <f t="shared" si="3"/>
        <v>2</v>
      </c>
      <c r="M1442" s="6" t="str">
        <f>IFNA(VLOOKUP(F1442,Promocodes!A:B,2,0),"")</f>
        <v/>
      </c>
      <c r="N1442" s="3" t="str">
        <f>IFNA(VLOOKUP(M1442,Promocodes!G:H,2,0),"")</f>
        <v/>
      </c>
      <c r="O1442" s="3" t="str">
        <f>IFNA(VLOOKUP(D1442,Price!$E$2:$F$4,2,0),"")</f>
        <v/>
      </c>
      <c r="P1442" s="7" t="str">
        <f t="shared" si="4"/>
        <v>без промо</v>
      </c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ht="15.75" customHeight="1">
      <c r="A1443" s="3">
        <v>941.0</v>
      </c>
      <c r="B1443" s="1" t="s">
        <v>16</v>
      </c>
      <c r="C1443" s="1" t="s">
        <v>17</v>
      </c>
      <c r="D1443" s="1" t="s">
        <v>24</v>
      </c>
      <c r="E1443" s="2">
        <v>44230.0</v>
      </c>
      <c r="F1443" s="3"/>
      <c r="G1443" s="5">
        <v>4500.0</v>
      </c>
      <c r="H1443" s="3" t="str">
        <f>IFNA(VLOOKUP(F1443,Promocodes!A:E,4,0),"")</f>
        <v/>
      </c>
      <c r="I1443" s="3"/>
      <c r="J1443" s="5">
        <f t="shared" si="2"/>
        <v>4500</v>
      </c>
      <c r="K1443" s="3" t="str">
        <f>IFNA(VLOOKUP(D1443,Price!$A$2:$C$18,3,0),"")</f>
        <v>услуга</v>
      </c>
      <c r="L1443" s="6">
        <f t="shared" si="3"/>
        <v>2</v>
      </c>
      <c r="M1443" s="6" t="str">
        <f>IFNA(VLOOKUP(F1443,Promocodes!A:B,2,0),"")</f>
        <v/>
      </c>
      <c r="N1443" s="3" t="str">
        <f>IFNA(VLOOKUP(M1443,Promocodes!G:H,2,0),"")</f>
        <v/>
      </c>
      <c r="O1443" s="3" t="str">
        <f>IFNA(VLOOKUP(D1443,Price!$E$2:$F$4,2,0),"")</f>
        <v/>
      </c>
      <c r="P1443" s="7" t="str">
        <f t="shared" si="4"/>
        <v>без промо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ht="15.75" customHeight="1">
      <c r="A1444" s="3">
        <v>942.0</v>
      </c>
      <c r="B1444" s="1" t="s">
        <v>16</v>
      </c>
      <c r="C1444" s="1" t="s">
        <v>17</v>
      </c>
      <c r="D1444" s="1" t="s">
        <v>21</v>
      </c>
      <c r="E1444" s="2">
        <v>44230.0</v>
      </c>
      <c r="F1444" s="3"/>
      <c r="G1444" s="5">
        <v>3500.0</v>
      </c>
      <c r="H1444" s="3" t="str">
        <f>IFNA(VLOOKUP(F1444,Promocodes!A:E,4,0),"")</f>
        <v/>
      </c>
      <c r="I1444" s="3"/>
      <c r="J1444" s="5">
        <f t="shared" si="2"/>
        <v>3500</v>
      </c>
      <c r="K1444" s="3" t="str">
        <f>IFNA(VLOOKUP(D1444,Price!$A$2:$C$18,3,0),"")</f>
        <v>услуга</v>
      </c>
      <c r="L1444" s="6">
        <f t="shared" si="3"/>
        <v>2</v>
      </c>
      <c r="M1444" s="6" t="str">
        <f>IFNA(VLOOKUP(F1444,Promocodes!A:B,2,0),"")</f>
        <v/>
      </c>
      <c r="N1444" s="3" t="str">
        <f>IFNA(VLOOKUP(M1444,Promocodes!G:H,2,0),"")</f>
        <v/>
      </c>
      <c r="O1444" s="3" t="str">
        <f>IFNA(VLOOKUP(D1444,Price!$E$2:$F$4,2,0),"")</f>
        <v/>
      </c>
      <c r="P1444" s="7" t="str">
        <f t="shared" si="4"/>
        <v>без промо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ht="15.75" customHeight="1">
      <c r="A1445" s="3">
        <v>943.0</v>
      </c>
      <c r="B1445" s="1" t="s">
        <v>16</v>
      </c>
      <c r="C1445" s="1" t="s">
        <v>17</v>
      </c>
      <c r="D1445" s="1" t="s">
        <v>21</v>
      </c>
      <c r="E1445" s="2">
        <v>44230.0</v>
      </c>
      <c r="F1445" s="3"/>
      <c r="G1445" s="5">
        <v>3500.0</v>
      </c>
      <c r="H1445" s="3" t="str">
        <f>IFNA(VLOOKUP(F1445,Promocodes!A:E,4,0),"")</f>
        <v/>
      </c>
      <c r="I1445" s="3"/>
      <c r="J1445" s="5">
        <f t="shared" si="2"/>
        <v>3500</v>
      </c>
      <c r="K1445" s="3" t="str">
        <f>IFNA(VLOOKUP(D1445,Price!$A$2:$C$18,3,0),"")</f>
        <v>услуга</v>
      </c>
      <c r="L1445" s="6">
        <f t="shared" si="3"/>
        <v>2</v>
      </c>
      <c r="M1445" s="6" t="str">
        <f>IFNA(VLOOKUP(F1445,Promocodes!A:B,2,0),"")</f>
        <v/>
      </c>
      <c r="N1445" s="3" t="str">
        <f>IFNA(VLOOKUP(M1445,Promocodes!G:H,2,0),"")</f>
        <v/>
      </c>
      <c r="O1445" s="3" t="str">
        <f>IFNA(VLOOKUP(D1445,Price!$E$2:$F$4,2,0),"")</f>
        <v/>
      </c>
      <c r="P1445" s="7" t="str">
        <f t="shared" si="4"/>
        <v>без промо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ht="15.75" customHeight="1">
      <c r="A1446" s="3">
        <v>944.0</v>
      </c>
      <c r="B1446" s="1" t="s">
        <v>139</v>
      </c>
      <c r="C1446" s="1" t="s">
        <v>17</v>
      </c>
      <c r="D1446" s="1" t="s">
        <v>141</v>
      </c>
      <c r="E1446" s="2">
        <v>44230.0</v>
      </c>
      <c r="F1446" s="3"/>
      <c r="G1446" s="5">
        <v>300.0</v>
      </c>
      <c r="H1446" s="3" t="str">
        <f>IFNA(VLOOKUP(F1446,Promocodes!A:E,4,0),"")</f>
        <v/>
      </c>
      <c r="I1446" s="3"/>
      <c r="J1446" s="5">
        <f t="shared" si="2"/>
        <v>300</v>
      </c>
      <c r="K1446" s="3" t="str">
        <f>IFNA(VLOOKUP(D1446,Price!$A$2:$C$18,3,0),"")</f>
        <v/>
      </c>
      <c r="L1446" s="6">
        <f t="shared" si="3"/>
        <v>2</v>
      </c>
      <c r="M1446" s="6" t="str">
        <f>IFNA(VLOOKUP(F1446,Promocodes!A:B,2,0),"")</f>
        <v/>
      </c>
      <c r="N1446" s="3" t="str">
        <f>IFNA(VLOOKUP(M1446,Promocodes!G:H,2,0),"")</f>
        <v/>
      </c>
      <c r="O1446" s="3" t="str">
        <f>IFNA(VLOOKUP(D1446,Price!$E$2:$F$4,2,0),"")</f>
        <v/>
      </c>
      <c r="P1446" s="7" t="str">
        <f t="shared" si="4"/>
        <v/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ht="15.75" customHeight="1">
      <c r="A1447" s="3">
        <v>945.0</v>
      </c>
      <c r="B1447" s="1" t="s">
        <v>16</v>
      </c>
      <c r="C1447" s="1" t="s">
        <v>17</v>
      </c>
      <c r="D1447" s="1" t="s">
        <v>21</v>
      </c>
      <c r="E1447" s="2">
        <v>44230.0</v>
      </c>
      <c r="F1447" s="3"/>
      <c r="G1447" s="5">
        <v>3500.0</v>
      </c>
      <c r="H1447" s="3" t="str">
        <f>IFNA(VLOOKUP(F1447,Promocodes!A:E,4,0),"")</f>
        <v/>
      </c>
      <c r="I1447" s="3"/>
      <c r="J1447" s="5">
        <f t="shared" si="2"/>
        <v>3500</v>
      </c>
      <c r="K1447" s="3" t="str">
        <f>IFNA(VLOOKUP(D1447,Price!$A$2:$C$18,3,0),"")</f>
        <v>услуга</v>
      </c>
      <c r="L1447" s="6">
        <f t="shared" si="3"/>
        <v>2</v>
      </c>
      <c r="M1447" s="6" t="str">
        <f>IFNA(VLOOKUP(F1447,Promocodes!A:B,2,0),"")</f>
        <v/>
      </c>
      <c r="N1447" s="3" t="str">
        <f>IFNA(VLOOKUP(M1447,Promocodes!G:H,2,0),"")</f>
        <v/>
      </c>
      <c r="O1447" s="3" t="str">
        <f>IFNA(VLOOKUP(D1447,Price!$E$2:$F$4,2,0),"")</f>
        <v/>
      </c>
      <c r="P1447" s="7" t="str">
        <f t="shared" si="4"/>
        <v>без промо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ht="15.75" customHeight="1">
      <c r="A1448" s="3">
        <v>947.0</v>
      </c>
      <c r="B1448" s="1" t="s">
        <v>16</v>
      </c>
      <c r="C1448" s="1" t="s">
        <v>17</v>
      </c>
      <c r="D1448" s="1" t="s">
        <v>21</v>
      </c>
      <c r="E1448" s="2">
        <v>44230.0</v>
      </c>
      <c r="F1448" s="3"/>
      <c r="G1448" s="5">
        <v>3500.0</v>
      </c>
      <c r="H1448" s="3" t="str">
        <f>IFNA(VLOOKUP(F1448,Promocodes!A:E,4,0),"")</f>
        <v/>
      </c>
      <c r="I1448" s="3"/>
      <c r="J1448" s="5">
        <f t="shared" si="2"/>
        <v>3500</v>
      </c>
      <c r="K1448" s="3" t="str">
        <f>IFNA(VLOOKUP(D1448,Price!$A$2:$C$18,3,0),"")</f>
        <v>услуга</v>
      </c>
      <c r="L1448" s="6">
        <f t="shared" si="3"/>
        <v>2</v>
      </c>
      <c r="M1448" s="6" t="str">
        <f>IFNA(VLOOKUP(F1448,Promocodes!A:B,2,0),"")</f>
        <v/>
      </c>
      <c r="N1448" s="3" t="str">
        <f>IFNA(VLOOKUP(M1448,Promocodes!G:H,2,0),"")</f>
        <v/>
      </c>
      <c r="O1448" s="3" t="str">
        <f>IFNA(VLOOKUP(D1448,Price!$E$2:$F$4,2,0),"")</f>
        <v/>
      </c>
      <c r="P1448" s="7" t="str">
        <f t="shared" si="4"/>
        <v>без промо</v>
      </c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ht="15.75" customHeight="1">
      <c r="A1449" s="3">
        <v>948.0</v>
      </c>
      <c r="B1449" s="1" t="s">
        <v>16</v>
      </c>
      <c r="C1449" s="1" t="s">
        <v>17</v>
      </c>
      <c r="D1449" s="1" t="s">
        <v>25</v>
      </c>
      <c r="E1449" s="2">
        <v>44230.0</v>
      </c>
      <c r="F1449" s="3"/>
      <c r="G1449" s="5">
        <v>300.0</v>
      </c>
      <c r="H1449" s="3" t="str">
        <f>IFNA(VLOOKUP(F1449,Promocodes!A:E,4,0),"")</f>
        <v/>
      </c>
      <c r="I1449" s="3"/>
      <c r="J1449" s="5">
        <f t="shared" si="2"/>
        <v>300</v>
      </c>
      <c r="K1449" s="3" t="str">
        <f>IFNA(VLOOKUP(D1449,Price!$A$2:$C$18,3,0),"")</f>
        <v>товар</v>
      </c>
      <c r="L1449" s="6">
        <f t="shared" si="3"/>
        <v>2</v>
      </c>
      <c r="M1449" s="6" t="str">
        <f>IFNA(VLOOKUP(F1449,Promocodes!A:B,2,0),"")</f>
        <v/>
      </c>
      <c r="N1449" s="3" t="str">
        <f>IFNA(VLOOKUP(M1449,Promocodes!G:H,2,0),"")</f>
        <v/>
      </c>
      <c r="O1449" s="3">
        <f>IFNA(VLOOKUP(D1449,Price!$E$2:$F$4,2,0),"")</f>
        <v>150</v>
      </c>
      <c r="P1449" s="7" t="str">
        <f t="shared" si="4"/>
        <v>без промо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ht="15.75" customHeight="1">
      <c r="A1450" s="3">
        <v>949.0</v>
      </c>
      <c r="B1450" s="1" t="s">
        <v>16</v>
      </c>
      <c r="C1450" s="1" t="s">
        <v>17</v>
      </c>
      <c r="D1450" s="1" t="s">
        <v>23</v>
      </c>
      <c r="E1450" s="2">
        <v>44230.0</v>
      </c>
      <c r="F1450" s="3"/>
      <c r="G1450" s="5">
        <v>5500.0</v>
      </c>
      <c r="H1450" s="3" t="str">
        <f>IFNA(VLOOKUP(F1450,Promocodes!A:E,4,0),"")</f>
        <v/>
      </c>
      <c r="I1450" s="3"/>
      <c r="J1450" s="5">
        <f t="shared" si="2"/>
        <v>5500</v>
      </c>
      <c r="K1450" s="3" t="str">
        <f>IFNA(VLOOKUP(D1450,Price!$A$2:$C$18,3,0),"")</f>
        <v>услуга</v>
      </c>
      <c r="L1450" s="6">
        <f t="shared" si="3"/>
        <v>2</v>
      </c>
      <c r="M1450" s="6" t="str">
        <f>IFNA(VLOOKUP(F1450,Promocodes!A:B,2,0),"")</f>
        <v/>
      </c>
      <c r="N1450" s="3" t="str">
        <f>IFNA(VLOOKUP(M1450,Promocodes!G:H,2,0),"")</f>
        <v/>
      </c>
      <c r="O1450" s="3" t="str">
        <f>IFNA(VLOOKUP(D1450,Price!$E$2:$F$4,2,0),"")</f>
        <v/>
      </c>
      <c r="P1450" s="7" t="str">
        <f t="shared" si="4"/>
        <v>без промо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ht="15.75" customHeight="1">
      <c r="A1451" s="3">
        <v>950.0</v>
      </c>
      <c r="B1451" s="1" t="s">
        <v>16</v>
      </c>
      <c r="C1451" s="1" t="s">
        <v>17</v>
      </c>
      <c r="D1451" s="1" t="s">
        <v>23</v>
      </c>
      <c r="E1451" s="2">
        <v>44230.0</v>
      </c>
      <c r="F1451" s="3"/>
      <c r="G1451" s="5">
        <v>5500.0</v>
      </c>
      <c r="H1451" s="3" t="str">
        <f>IFNA(VLOOKUP(F1451,Promocodes!A:E,4,0),"")</f>
        <v/>
      </c>
      <c r="I1451" s="3"/>
      <c r="J1451" s="5">
        <f t="shared" si="2"/>
        <v>5500</v>
      </c>
      <c r="K1451" s="3" t="str">
        <f>IFNA(VLOOKUP(D1451,Price!$A$2:$C$18,3,0),"")</f>
        <v>услуга</v>
      </c>
      <c r="L1451" s="6">
        <f t="shared" si="3"/>
        <v>2</v>
      </c>
      <c r="M1451" s="6" t="str">
        <f>IFNA(VLOOKUP(F1451,Promocodes!A:B,2,0),"")</f>
        <v/>
      </c>
      <c r="N1451" s="3" t="str">
        <f>IFNA(VLOOKUP(M1451,Promocodes!G:H,2,0),"")</f>
        <v/>
      </c>
      <c r="O1451" s="3" t="str">
        <f>IFNA(VLOOKUP(D1451,Price!$E$2:$F$4,2,0),"")</f>
        <v/>
      </c>
      <c r="P1451" s="7" t="str">
        <f t="shared" si="4"/>
        <v>без промо</v>
      </c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ht="15.75" customHeight="1">
      <c r="A1452" s="3">
        <v>951.0</v>
      </c>
      <c r="B1452" s="1" t="s">
        <v>139</v>
      </c>
      <c r="C1452" s="1" t="s">
        <v>17</v>
      </c>
      <c r="D1452" s="1" t="s">
        <v>142</v>
      </c>
      <c r="E1452" s="2">
        <v>44230.0</v>
      </c>
      <c r="F1452" s="3"/>
      <c r="G1452" s="5">
        <v>1000.0</v>
      </c>
      <c r="H1452" s="3" t="str">
        <f>IFNA(VLOOKUP(F1452,Promocodes!A:E,4,0),"")</f>
        <v/>
      </c>
      <c r="I1452" s="3"/>
      <c r="J1452" s="5">
        <f t="shared" si="2"/>
        <v>1000</v>
      </c>
      <c r="K1452" s="3" t="str">
        <f>IFNA(VLOOKUP(D1452,Price!$A$2:$C$18,3,0),"")</f>
        <v/>
      </c>
      <c r="L1452" s="6">
        <f t="shared" si="3"/>
        <v>2</v>
      </c>
      <c r="M1452" s="6" t="str">
        <f>IFNA(VLOOKUP(F1452,Promocodes!A:B,2,0),"")</f>
        <v/>
      </c>
      <c r="N1452" s="3" t="str">
        <f>IFNA(VLOOKUP(M1452,Promocodes!G:H,2,0),"")</f>
        <v/>
      </c>
      <c r="O1452" s="3" t="str">
        <f>IFNA(VLOOKUP(D1452,Price!$E$2:$F$4,2,0),"")</f>
        <v/>
      </c>
      <c r="P1452" s="7" t="str">
        <f t="shared" si="4"/>
        <v/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ht="15.75" customHeight="1">
      <c r="A1453" s="3">
        <v>952.0</v>
      </c>
      <c r="B1453" s="1" t="s">
        <v>16</v>
      </c>
      <c r="C1453" s="1" t="s">
        <v>17</v>
      </c>
      <c r="D1453" s="1" t="s">
        <v>21</v>
      </c>
      <c r="E1453" s="2">
        <v>44230.0</v>
      </c>
      <c r="F1453" s="3"/>
      <c r="G1453" s="5">
        <v>3500.0</v>
      </c>
      <c r="H1453" s="3" t="str">
        <f>IFNA(VLOOKUP(F1453,Promocodes!A:E,4,0),"")</f>
        <v/>
      </c>
      <c r="I1453" s="3"/>
      <c r="J1453" s="5">
        <f t="shared" si="2"/>
        <v>3500</v>
      </c>
      <c r="K1453" s="3" t="str">
        <f>IFNA(VLOOKUP(D1453,Price!$A$2:$C$18,3,0),"")</f>
        <v>услуга</v>
      </c>
      <c r="L1453" s="6">
        <f t="shared" si="3"/>
        <v>2</v>
      </c>
      <c r="M1453" s="6" t="str">
        <f>IFNA(VLOOKUP(F1453,Promocodes!A:B,2,0),"")</f>
        <v/>
      </c>
      <c r="N1453" s="3" t="str">
        <f>IFNA(VLOOKUP(M1453,Promocodes!G:H,2,0),"")</f>
        <v/>
      </c>
      <c r="O1453" s="3" t="str">
        <f>IFNA(VLOOKUP(D1453,Price!$E$2:$F$4,2,0),"")</f>
        <v/>
      </c>
      <c r="P1453" s="7" t="str">
        <f t="shared" si="4"/>
        <v>без промо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ht="15.75" customHeight="1">
      <c r="A1454" s="3">
        <v>953.0</v>
      </c>
      <c r="B1454" s="1" t="s">
        <v>16</v>
      </c>
      <c r="C1454" s="1" t="s">
        <v>17</v>
      </c>
      <c r="D1454" s="1" t="s">
        <v>25</v>
      </c>
      <c r="E1454" s="2">
        <v>44230.0</v>
      </c>
      <c r="F1454" s="3"/>
      <c r="G1454" s="5">
        <v>300.0</v>
      </c>
      <c r="H1454" s="3" t="str">
        <f>IFNA(VLOOKUP(F1454,Promocodes!A:E,4,0),"")</f>
        <v/>
      </c>
      <c r="I1454" s="3"/>
      <c r="J1454" s="5">
        <f t="shared" si="2"/>
        <v>300</v>
      </c>
      <c r="K1454" s="3" t="str">
        <f>IFNA(VLOOKUP(D1454,Price!$A$2:$C$18,3,0),"")</f>
        <v>товар</v>
      </c>
      <c r="L1454" s="6">
        <f t="shared" si="3"/>
        <v>2</v>
      </c>
      <c r="M1454" s="6" t="str">
        <f>IFNA(VLOOKUP(F1454,Promocodes!A:B,2,0),"")</f>
        <v/>
      </c>
      <c r="N1454" s="3" t="str">
        <f>IFNA(VLOOKUP(M1454,Promocodes!G:H,2,0),"")</f>
        <v/>
      </c>
      <c r="O1454" s="3">
        <f>IFNA(VLOOKUP(D1454,Price!$E$2:$F$4,2,0),"")</f>
        <v>150</v>
      </c>
      <c r="P1454" s="7" t="str">
        <f t="shared" si="4"/>
        <v>без промо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ht="15.75" customHeight="1">
      <c r="A1455" s="3">
        <v>954.0</v>
      </c>
      <c r="B1455" s="1" t="s">
        <v>139</v>
      </c>
      <c r="C1455" s="1" t="s">
        <v>17</v>
      </c>
      <c r="D1455" s="1" t="s">
        <v>142</v>
      </c>
      <c r="E1455" s="2">
        <v>44230.0</v>
      </c>
      <c r="F1455" s="3"/>
      <c r="G1455" s="5">
        <v>1000.0</v>
      </c>
      <c r="H1455" s="3" t="str">
        <f>IFNA(VLOOKUP(F1455,Promocodes!A:E,4,0),"")</f>
        <v/>
      </c>
      <c r="I1455" s="3"/>
      <c r="J1455" s="5">
        <f t="shared" si="2"/>
        <v>1000</v>
      </c>
      <c r="K1455" s="3" t="str">
        <f>IFNA(VLOOKUP(D1455,Price!$A$2:$C$18,3,0),"")</f>
        <v/>
      </c>
      <c r="L1455" s="6">
        <f t="shared" si="3"/>
        <v>2</v>
      </c>
      <c r="M1455" s="6" t="str">
        <f>IFNA(VLOOKUP(F1455,Promocodes!A:B,2,0),"")</f>
        <v/>
      </c>
      <c r="N1455" s="3" t="str">
        <f>IFNA(VLOOKUP(M1455,Promocodes!G:H,2,0),"")</f>
        <v/>
      </c>
      <c r="O1455" s="3" t="str">
        <f>IFNA(VLOOKUP(D1455,Price!$E$2:$F$4,2,0),"")</f>
        <v/>
      </c>
      <c r="P1455" s="7" t="str">
        <f t="shared" si="4"/>
        <v/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ht="15.75" customHeight="1">
      <c r="A1456" s="3">
        <v>957.0</v>
      </c>
      <c r="B1456" s="1" t="s">
        <v>16</v>
      </c>
      <c r="C1456" s="1" t="s">
        <v>17</v>
      </c>
      <c r="D1456" s="1" t="s">
        <v>24</v>
      </c>
      <c r="E1456" s="2">
        <v>44230.0</v>
      </c>
      <c r="F1456" s="3"/>
      <c r="G1456" s="5">
        <v>4500.0</v>
      </c>
      <c r="H1456" s="3" t="str">
        <f>IFNA(VLOOKUP(F1456,Promocodes!A:E,4,0),"")</f>
        <v/>
      </c>
      <c r="I1456" s="3"/>
      <c r="J1456" s="5">
        <f t="shared" si="2"/>
        <v>4500</v>
      </c>
      <c r="K1456" s="3" t="str">
        <f>IFNA(VLOOKUP(D1456,Price!$A$2:$C$18,3,0),"")</f>
        <v>услуга</v>
      </c>
      <c r="L1456" s="6">
        <f t="shared" si="3"/>
        <v>2</v>
      </c>
      <c r="M1456" s="6" t="str">
        <f>IFNA(VLOOKUP(F1456,Promocodes!A:B,2,0),"")</f>
        <v/>
      </c>
      <c r="N1456" s="3" t="str">
        <f>IFNA(VLOOKUP(M1456,Promocodes!G:H,2,0),"")</f>
        <v/>
      </c>
      <c r="O1456" s="3" t="str">
        <f>IFNA(VLOOKUP(D1456,Price!$E$2:$F$4,2,0),"")</f>
        <v/>
      </c>
      <c r="P1456" s="7" t="str">
        <f t="shared" si="4"/>
        <v>без промо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ht="15.75" customHeight="1">
      <c r="A1457" s="3">
        <v>958.0</v>
      </c>
      <c r="B1457" s="1" t="s">
        <v>16</v>
      </c>
      <c r="C1457" s="1" t="s">
        <v>17</v>
      </c>
      <c r="D1457" s="1" t="s">
        <v>23</v>
      </c>
      <c r="E1457" s="2">
        <v>44230.0</v>
      </c>
      <c r="F1457" s="3"/>
      <c r="G1457" s="5">
        <v>5500.0</v>
      </c>
      <c r="H1457" s="3" t="str">
        <f>IFNA(VLOOKUP(F1457,Promocodes!A:E,4,0),"")</f>
        <v/>
      </c>
      <c r="I1457" s="3"/>
      <c r="J1457" s="5">
        <f t="shared" si="2"/>
        <v>5500</v>
      </c>
      <c r="K1457" s="3" t="str">
        <f>IFNA(VLOOKUP(D1457,Price!$A$2:$C$18,3,0),"")</f>
        <v>услуга</v>
      </c>
      <c r="L1457" s="6">
        <f t="shared" si="3"/>
        <v>2</v>
      </c>
      <c r="M1457" s="6" t="str">
        <f>IFNA(VLOOKUP(F1457,Promocodes!A:B,2,0),"")</f>
        <v/>
      </c>
      <c r="N1457" s="3" t="str">
        <f>IFNA(VLOOKUP(M1457,Promocodes!G:H,2,0),"")</f>
        <v/>
      </c>
      <c r="O1457" s="3" t="str">
        <f>IFNA(VLOOKUP(D1457,Price!$E$2:$F$4,2,0),"")</f>
        <v/>
      </c>
      <c r="P1457" s="7" t="str">
        <f t="shared" si="4"/>
        <v>без промо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ht="15.75" customHeight="1">
      <c r="A1458" s="3">
        <v>960.0</v>
      </c>
      <c r="B1458" s="1" t="s">
        <v>16</v>
      </c>
      <c r="C1458" s="1" t="s">
        <v>17</v>
      </c>
      <c r="D1458" s="1" t="s">
        <v>21</v>
      </c>
      <c r="E1458" s="2">
        <v>44230.0</v>
      </c>
      <c r="F1458" s="3"/>
      <c r="G1458" s="5">
        <v>3500.0</v>
      </c>
      <c r="H1458" s="3" t="str">
        <f>IFNA(VLOOKUP(F1458,Promocodes!A:E,4,0),"")</f>
        <v/>
      </c>
      <c r="I1458" s="3"/>
      <c r="J1458" s="5">
        <f t="shared" si="2"/>
        <v>3500</v>
      </c>
      <c r="K1458" s="3" t="str">
        <f>IFNA(VLOOKUP(D1458,Price!$A$2:$C$18,3,0),"")</f>
        <v>услуга</v>
      </c>
      <c r="L1458" s="6">
        <f t="shared" si="3"/>
        <v>2</v>
      </c>
      <c r="M1458" s="6" t="str">
        <f>IFNA(VLOOKUP(F1458,Promocodes!A:B,2,0),"")</f>
        <v/>
      </c>
      <c r="N1458" s="3" t="str">
        <f>IFNA(VLOOKUP(M1458,Promocodes!G:H,2,0),"")</f>
        <v/>
      </c>
      <c r="O1458" s="3" t="str">
        <f>IFNA(VLOOKUP(D1458,Price!$E$2:$F$4,2,0),"")</f>
        <v/>
      </c>
      <c r="P1458" s="7" t="str">
        <f t="shared" si="4"/>
        <v>без промо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ht="15.75" customHeight="1">
      <c r="A1459" s="3">
        <v>961.0</v>
      </c>
      <c r="B1459" s="1" t="s">
        <v>16</v>
      </c>
      <c r="C1459" s="1" t="s">
        <v>17</v>
      </c>
      <c r="D1459" s="1" t="s">
        <v>23</v>
      </c>
      <c r="E1459" s="2">
        <v>44230.0</v>
      </c>
      <c r="F1459" s="3"/>
      <c r="G1459" s="5">
        <v>5500.0</v>
      </c>
      <c r="H1459" s="3" t="str">
        <f>IFNA(VLOOKUP(F1459,Promocodes!A:E,4,0),"")</f>
        <v/>
      </c>
      <c r="I1459" s="3"/>
      <c r="J1459" s="5">
        <f t="shared" si="2"/>
        <v>5500</v>
      </c>
      <c r="K1459" s="3" t="str">
        <f>IFNA(VLOOKUP(D1459,Price!$A$2:$C$18,3,0),"")</f>
        <v>услуга</v>
      </c>
      <c r="L1459" s="6">
        <f t="shared" si="3"/>
        <v>2</v>
      </c>
      <c r="M1459" s="6" t="str">
        <f>IFNA(VLOOKUP(F1459,Promocodes!A:B,2,0),"")</f>
        <v/>
      </c>
      <c r="N1459" s="3" t="str">
        <f>IFNA(VLOOKUP(M1459,Promocodes!G:H,2,0),"")</f>
        <v/>
      </c>
      <c r="O1459" s="3" t="str">
        <f>IFNA(VLOOKUP(D1459,Price!$E$2:$F$4,2,0),"")</f>
        <v/>
      </c>
      <c r="P1459" s="7" t="str">
        <f t="shared" si="4"/>
        <v>без промо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ht="15.75" customHeight="1">
      <c r="A1460" s="3">
        <v>962.0</v>
      </c>
      <c r="B1460" s="1" t="s">
        <v>139</v>
      </c>
      <c r="C1460" s="1" t="s">
        <v>17</v>
      </c>
      <c r="D1460" s="1" t="s">
        <v>143</v>
      </c>
      <c r="E1460" s="2">
        <v>44230.0</v>
      </c>
      <c r="F1460" s="3"/>
      <c r="G1460" s="5">
        <v>500.0</v>
      </c>
      <c r="H1460" s="3" t="str">
        <f>IFNA(VLOOKUP(F1460,Promocodes!A:E,4,0),"")</f>
        <v/>
      </c>
      <c r="I1460" s="3"/>
      <c r="J1460" s="5">
        <f t="shared" si="2"/>
        <v>500</v>
      </c>
      <c r="K1460" s="3" t="str">
        <f>IFNA(VLOOKUP(D1460,Price!$A$2:$C$18,3,0),"")</f>
        <v/>
      </c>
      <c r="L1460" s="6">
        <f t="shared" si="3"/>
        <v>2</v>
      </c>
      <c r="M1460" s="6" t="str">
        <f>IFNA(VLOOKUP(F1460,Promocodes!A:B,2,0),"")</f>
        <v/>
      </c>
      <c r="N1460" s="3" t="str">
        <f>IFNA(VLOOKUP(M1460,Promocodes!G:H,2,0),"")</f>
        <v/>
      </c>
      <c r="O1460" s="3" t="str">
        <f>IFNA(VLOOKUP(D1460,Price!$E$2:$F$4,2,0),"")</f>
        <v/>
      </c>
      <c r="P1460" s="7" t="str">
        <f t="shared" si="4"/>
        <v/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ht="15.75" customHeight="1">
      <c r="A1461" s="3">
        <v>963.0</v>
      </c>
      <c r="B1461" s="1" t="s">
        <v>16</v>
      </c>
      <c r="C1461" s="1" t="s">
        <v>17</v>
      </c>
      <c r="D1461" s="1" t="s">
        <v>18</v>
      </c>
      <c r="E1461" s="2">
        <v>44230.0</v>
      </c>
      <c r="F1461" s="3"/>
      <c r="G1461" s="5">
        <v>1000.0</v>
      </c>
      <c r="H1461" s="3" t="str">
        <f>IFNA(VLOOKUP(F1461,Promocodes!A:E,4,0),"")</f>
        <v/>
      </c>
      <c r="I1461" s="3"/>
      <c r="J1461" s="5">
        <f t="shared" si="2"/>
        <v>1000</v>
      </c>
      <c r="K1461" s="3" t="str">
        <f>IFNA(VLOOKUP(D1461,Price!$A$2:$C$18,3,0),"")</f>
        <v>товар</v>
      </c>
      <c r="L1461" s="6">
        <f t="shared" si="3"/>
        <v>2</v>
      </c>
      <c r="M1461" s="6" t="str">
        <f>IFNA(VLOOKUP(F1461,Promocodes!A:B,2,0),"")</f>
        <v/>
      </c>
      <c r="N1461" s="3" t="str">
        <f>IFNA(VLOOKUP(M1461,Promocodes!G:H,2,0),"")</f>
        <v/>
      </c>
      <c r="O1461" s="3">
        <f>IFNA(VLOOKUP(D1461,Price!$E$2:$F$4,2,0),"")</f>
        <v>500</v>
      </c>
      <c r="P1461" s="7" t="str">
        <f t="shared" si="4"/>
        <v>без промо</v>
      </c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ht="15.75" customHeight="1">
      <c r="A1462" s="3">
        <v>964.0</v>
      </c>
      <c r="B1462" s="1" t="s">
        <v>139</v>
      </c>
      <c r="C1462" s="1" t="s">
        <v>17</v>
      </c>
      <c r="D1462" s="1" t="s">
        <v>147</v>
      </c>
      <c r="E1462" s="2">
        <v>44230.0</v>
      </c>
      <c r="F1462" s="3"/>
      <c r="G1462" s="5">
        <v>70000.0</v>
      </c>
      <c r="H1462" s="3" t="str">
        <f>IFNA(VLOOKUP(F1462,Promocodes!A:E,4,0),"")</f>
        <v/>
      </c>
      <c r="I1462" s="3"/>
      <c r="J1462" s="5">
        <f t="shared" si="2"/>
        <v>70000</v>
      </c>
      <c r="K1462" s="3" t="str">
        <f>IFNA(VLOOKUP(D1462,Price!$A$2:$C$18,3,0),"")</f>
        <v/>
      </c>
      <c r="L1462" s="6">
        <f t="shared" si="3"/>
        <v>2</v>
      </c>
      <c r="M1462" s="6" t="str">
        <f>IFNA(VLOOKUP(F1462,Promocodes!A:B,2,0),"")</f>
        <v/>
      </c>
      <c r="N1462" s="3" t="str">
        <f>IFNA(VLOOKUP(M1462,Promocodes!G:H,2,0),"")</f>
        <v/>
      </c>
      <c r="O1462" s="3" t="str">
        <f>IFNA(VLOOKUP(D1462,Price!$E$2:$F$4,2,0),"")</f>
        <v/>
      </c>
      <c r="P1462" s="7" t="str">
        <f t="shared" si="4"/>
        <v/>
      </c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ht="15.75" customHeight="1">
      <c r="A1463" s="3">
        <v>965.0</v>
      </c>
      <c r="B1463" s="1" t="s">
        <v>139</v>
      </c>
      <c r="C1463" s="1" t="s">
        <v>17</v>
      </c>
      <c r="D1463" s="1" t="s">
        <v>148</v>
      </c>
      <c r="E1463" s="2">
        <v>44230.0</v>
      </c>
      <c r="F1463" s="3"/>
      <c r="G1463" s="5">
        <v>7000.0</v>
      </c>
      <c r="H1463" s="3" t="str">
        <f>IFNA(VLOOKUP(F1463,Promocodes!A:E,4,0),"")</f>
        <v/>
      </c>
      <c r="I1463" s="3"/>
      <c r="J1463" s="5">
        <f t="shared" si="2"/>
        <v>7000</v>
      </c>
      <c r="K1463" s="3" t="str">
        <f>IFNA(VLOOKUP(D1463,Price!$A$2:$C$18,3,0),"")</f>
        <v/>
      </c>
      <c r="L1463" s="6">
        <f t="shared" si="3"/>
        <v>2</v>
      </c>
      <c r="M1463" s="6" t="str">
        <f>IFNA(VLOOKUP(F1463,Promocodes!A:B,2,0),"")</f>
        <v/>
      </c>
      <c r="N1463" s="3" t="str">
        <f>IFNA(VLOOKUP(M1463,Promocodes!G:H,2,0),"")</f>
        <v/>
      </c>
      <c r="O1463" s="3" t="str">
        <f>IFNA(VLOOKUP(D1463,Price!$E$2:$F$4,2,0),"")</f>
        <v/>
      </c>
      <c r="P1463" s="7" t="str">
        <f t="shared" si="4"/>
        <v/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ht="15.75" customHeight="1">
      <c r="A1464" s="3">
        <v>966.0</v>
      </c>
      <c r="B1464" s="1" t="s">
        <v>16</v>
      </c>
      <c r="C1464" s="1" t="s">
        <v>17</v>
      </c>
      <c r="D1464" s="1" t="s">
        <v>18</v>
      </c>
      <c r="E1464" s="2">
        <v>44231.0</v>
      </c>
      <c r="F1464" s="3"/>
      <c r="G1464" s="5">
        <v>1000.0</v>
      </c>
      <c r="H1464" s="3" t="str">
        <f>IFNA(VLOOKUP(F1464,Promocodes!A:E,4,0),"")</f>
        <v/>
      </c>
      <c r="I1464" s="3"/>
      <c r="J1464" s="5">
        <f t="shared" si="2"/>
        <v>1000</v>
      </c>
      <c r="K1464" s="3" t="str">
        <f>IFNA(VLOOKUP(D1464,Price!$A$2:$C$18,3,0),"")</f>
        <v>товар</v>
      </c>
      <c r="L1464" s="6">
        <f t="shared" si="3"/>
        <v>2</v>
      </c>
      <c r="M1464" s="6" t="str">
        <f>IFNA(VLOOKUP(F1464,Promocodes!A:B,2,0),"")</f>
        <v/>
      </c>
      <c r="N1464" s="3" t="str">
        <f>IFNA(VLOOKUP(M1464,Promocodes!G:H,2,0),"")</f>
        <v/>
      </c>
      <c r="O1464" s="3">
        <f>IFNA(VLOOKUP(D1464,Price!$E$2:$F$4,2,0),"")</f>
        <v>500</v>
      </c>
      <c r="P1464" s="7" t="str">
        <f t="shared" si="4"/>
        <v>без промо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ht="15.75" customHeight="1">
      <c r="A1465" s="3">
        <v>967.0</v>
      </c>
      <c r="B1465" s="1" t="s">
        <v>16</v>
      </c>
      <c r="C1465" s="1" t="s">
        <v>17</v>
      </c>
      <c r="D1465" s="1" t="s">
        <v>21</v>
      </c>
      <c r="E1465" s="2">
        <v>44231.0</v>
      </c>
      <c r="F1465" s="3"/>
      <c r="G1465" s="5">
        <v>3500.0</v>
      </c>
      <c r="H1465" s="3" t="str">
        <f>IFNA(VLOOKUP(F1465,Promocodes!A:E,4,0),"")</f>
        <v/>
      </c>
      <c r="I1465" s="3"/>
      <c r="J1465" s="5">
        <f t="shared" si="2"/>
        <v>3500</v>
      </c>
      <c r="K1465" s="3" t="str">
        <f>IFNA(VLOOKUP(D1465,Price!$A$2:$C$18,3,0),"")</f>
        <v>услуга</v>
      </c>
      <c r="L1465" s="6">
        <f t="shared" si="3"/>
        <v>2</v>
      </c>
      <c r="M1465" s="6" t="str">
        <f>IFNA(VLOOKUP(F1465,Promocodes!A:B,2,0),"")</f>
        <v/>
      </c>
      <c r="N1465" s="3" t="str">
        <f>IFNA(VLOOKUP(M1465,Promocodes!G:H,2,0),"")</f>
        <v/>
      </c>
      <c r="O1465" s="3" t="str">
        <f>IFNA(VLOOKUP(D1465,Price!$E$2:$F$4,2,0),"")</f>
        <v/>
      </c>
      <c r="P1465" s="7" t="str">
        <f t="shared" si="4"/>
        <v>без промо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ht="15.75" customHeight="1">
      <c r="A1466" s="3">
        <v>968.0</v>
      </c>
      <c r="B1466" s="1" t="s">
        <v>16</v>
      </c>
      <c r="C1466" s="1" t="s">
        <v>22</v>
      </c>
      <c r="D1466" s="1" t="s">
        <v>20</v>
      </c>
      <c r="E1466" s="2">
        <v>44231.0</v>
      </c>
      <c r="F1466" s="3"/>
      <c r="G1466" s="5">
        <v>500.0</v>
      </c>
      <c r="H1466" s="3" t="str">
        <f>IFNA(VLOOKUP(F1466,Promocodes!A:E,4,0),"")</f>
        <v/>
      </c>
      <c r="I1466" s="3"/>
      <c r="J1466" s="5">
        <f t="shared" si="2"/>
        <v>500</v>
      </c>
      <c r="K1466" s="3" t="str">
        <f>IFNA(VLOOKUP(D1466,Price!$A$2:$C$18,3,0),"")</f>
        <v>товар</v>
      </c>
      <c r="L1466" s="6">
        <f t="shared" si="3"/>
        <v>2</v>
      </c>
      <c r="M1466" s="6" t="str">
        <f>IFNA(VLOOKUP(F1466,Promocodes!A:B,2,0),"")</f>
        <v/>
      </c>
      <c r="N1466" s="3" t="str">
        <f>IFNA(VLOOKUP(M1466,Promocodes!G:H,2,0),"")</f>
        <v/>
      </c>
      <c r="O1466" s="3">
        <f>IFNA(VLOOKUP(D1466,Price!$E$2:$F$4,2,0),"")</f>
        <v>250</v>
      </c>
      <c r="P1466" s="7" t="str">
        <f t="shared" si="4"/>
        <v>без промо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ht="15.75" customHeight="1">
      <c r="A1467" s="3">
        <v>969.0</v>
      </c>
      <c r="B1467" s="1" t="s">
        <v>16</v>
      </c>
      <c r="C1467" s="1" t="s">
        <v>17</v>
      </c>
      <c r="D1467" s="1" t="s">
        <v>21</v>
      </c>
      <c r="E1467" s="2">
        <v>44231.0</v>
      </c>
      <c r="F1467" s="3"/>
      <c r="G1467" s="5">
        <v>3500.0</v>
      </c>
      <c r="H1467" s="3" t="str">
        <f>IFNA(VLOOKUP(F1467,Promocodes!A:E,4,0),"")</f>
        <v/>
      </c>
      <c r="I1467" s="3"/>
      <c r="J1467" s="5">
        <f t="shared" si="2"/>
        <v>3500</v>
      </c>
      <c r="K1467" s="3" t="str">
        <f>IFNA(VLOOKUP(D1467,Price!$A$2:$C$18,3,0),"")</f>
        <v>услуга</v>
      </c>
      <c r="L1467" s="6">
        <f t="shared" si="3"/>
        <v>2</v>
      </c>
      <c r="M1467" s="6" t="str">
        <f>IFNA(VLOOKUP(F1467,Promocodes!A:B,2,0),"")</f>
        <v/>
      </c>
      <c r="N1467" s="3" t="str">
        <f>IFNA(VLOOKUP(M1467,Promocodes!G:H,2,0),"")</f>
        <v/>
      </c>
      <c r="O1467" s="3" t="str">
        <f>IFNA(VLOOKUP(D1467,Price!$E$2:$F$4,2,0),"")</f>
        <v/>
      </c>
      <c r="P1467" s="7" t="str">
        <f t="shared" si="4"/>
        <v>без промо</v>
      </c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ht="15.75" customHeight="1">
      <c r="A1468" s="3">
        <v>970.0</v>
      </c>
      <c r="B1468" s="1" t="s">
        <v>16</v>
      </c>
      <c r="C1468" s="1" t="s">
        <v>17</v>
      </c>
      <c r="D1468" s="1" t="s">
        <v>21</v>
      </c>
      <c r="E1468" s="2">
        <v>44231.0</v>
      </c>
      <c r="F1468" s="3"/>
      <c r="G1468" s="5">
        <v>3500.0</v>
      </c>
      <c r="H1468" s="3" t="str">
        <f>IFNA(VLOOKUP(F1468,Promocodes!A:E,4,0),"")</f>
        <v/>
      </c>
      <c r="I1468" s="3"/>
      <c r="J1468" s="5">
        <f t="shared" si="2"/>
        <v>3500</v>
      </c>
      <c r="K1468" s="3" t="str">
        <f>IFNA(VLOOKUP(D1468,Price!$A$2:$C$18,3,0),"")</f>
        <v>услуга</v>
      </c>
      <c r="L1468" s="6">
        <f t="shared" si="3"/>
        <v>2</v>
      </c>
      <c r="M1468" s="6" t="str">
        <f>IFNA(VLOOKUP(F1468,Promocodes!A:B,2,0),"")</f>
        <v/>
      </c>
      <c r="N1468" s="3" t="str">
        <f>IFNA(VLOOKUP(M1468,Promocodes!G:H,2,0),"")</f>
        <v/>
      </c>
      <c r="O1468" s="3" t="str">
        <f>IFNA(VLOOKUP(D1468,Price!$E$2:$F$4,2,0),"")</f>
        <v/>
      </c>
      <c r="P1468" s="7" t="str">
        <f t="shared" si="4"/>
        <v>без промо</v>
      </c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ht="15.75" customHeight="1">
      <c r="A1469" s="3">
        <v>971.0</v>
      </c>
      <c r="B1469" s="1" t="s">
        <v>139</v>
      </c>
      <c r="C1469" s="1" t="s">
        <v>17</v>
      </c>
      <c r="D1469" s="1" t="s">
        <v>143</v>
      </c>
      <c r="E1469" s="2">
        <v>44231.0</v>
      </c>
      <c r="F1469" s="3"/>
      <c r="G1469" s="5">
        <v>500.0</v>
      </c>
      <c r="H1469" s="3" t="str">
        <f>IFNA(VLOOKUP(F1469,Promocodes!A:E,4,0),"")</f>
        <v/>
      </c>
      <c r="I1469" s="3"/>
      <c r="J1469" s="5">
        <f t="shared" si="2"/>
        <v>500</v>
      </c>
      <c r="K1469" s="3" t="str">
        <f>IFNA(VLOOKUP(D1469,Price!$A$2:$C$18,3,0),"")</f>
        <v/>
      </c>
      <c r="L1469" s="6">
        <f t="shared" si="3"/>
        <v>2</v>
      </c>
      <c r="M1469" s="6" t="str">
        <f>IFNA(VLOOKUP(F1469,Promocodes!A:B,2,0),"")</f>
        <v/>
      </c>
      <c r="N1469" s="3" t="str">
        <f>IFNA(VLOOKUP(M1469,Promocodes!G:H,2,0),"")</f>
        <v/>
      </c>
      <c r="O1469" s="3" t="str">
        <f>IFNA(VLOOKUP(D1469,Price!$E$2:$F$4,2,0),"")</f>
        <v/>
      </c>
      <c r="P1469" s="7" t="str">
        <f t="shared" si="4"/>
        <v/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ht="15.75" customHeight="1">
      <c r="A1470" s="3">
        <v>972.0</v>
      </c>
      <c r="B1470" s="1" t="s">
        <v>16</v>
      </c>
      <c r="C1470" s="1" t="s">
        <v>17</v>
      </c>
      <c r="D1470" s="1" t="s">
        <v>21</v>
      </c>
      <c r="E1470" s="2">
        <v>44231.0</v>
      </c>
      <c r="F1470" s="3"/>
      <c r="G1470" s="5">
        <v>3500.0</v>
      </c>
      <c r="H1470" s="3" t="str">
        <f>IFNA(VLOOKUP(F1470,Promocodes!A:E,4,0),"")</f>
        <v/>
      </c>
      <c r="I1470" s="3"/>
      <c r="J1470" s="5">
        <f t="shared" si="2"/>
        <v>3500</v>
      </c>
      <c r="K1470" s="3" t="str">
        <f>IFNA(VLOOKUP(D1470,Price!$A$2:$C$18,3,0),"")</f>
        <v>услуга</v>
      </c>
      <c r="L1470" s="6">
        <f t="shared" si="3"/>
        <v>2</v>
      </c>
      <c r="M1470" s="6" t="str">
        <f>IFNA(VLOOKUP(F1470,Promocodes!A:B,2,0),"")</f>
        <v/>
      </c>
      <c r="N1470" s="3" t="str">
        <f>IFNA(VLOOKUP(M1470,Promocodes!G:H,2,0),"")</f>
        <v/>
      </c>
      <c r="O1470" s="3" t="str">
        <f>IFNA(VLOOKUP(D1470,Price!$E$2:$F$4,2,0),"")</f>
        <v/>
      </c>
      <c r="P1470" s="7" t="str">
        <f t="shared" si="4"/>
        <v>без промо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ht="15.75" customHeight="1">
      <c r="A1471" s="3">
        <v>973.0</v>
      </c>
      <c r="B1471" s="1" t="s">
        <v>139</v>
      </c>
      <c r="C1471" s="1" t="s">
        <v>17</v>
      </c>
      <c r="D1471" s="1" t="s">
        <v>141</v>
      </c>
      <c r="E1471" s="2">
        <v>44231.0</v>
      </c>
      <c r="F1471" s="3"/>
      <c r="G1471" s="5">
        <v>300.0</v>
      </c>
      <c r="H1471" s="3" t="str">
        <f>IFNA(VLOOKUP(F1471,Promocodes!A:E,4,0),"")</f>
        <v/>
      </c>
      <c r="I1471" s="3"/>
      <c r="J1471" s="5">
        <f t="shared" si="2"/>
        <v>300</v>
      </c>
      <c r="K1471" s="3" t="str">
        <f>IFNA(VLOOKUP(D1471,Price!$A$2:$C$18,3,0),"")</f>
        <v/>
      </c>
      <c r="L1471" s="6">
        <f t="shared" si="3"/>
        <v>2</v>
      </c>
      <c r="M1471" s="6" t="str">
        <f>IFNA(VLOOKUP(F1471,Promocodes!A:B,2,0),"")</f>
        <v/>
      </c>
      <c r="N1471" s="3" t="str">
        <f>IFNA(VLOOKUP(M1471,Promocodes!G:H,2,0),"")</f>
        <v/>
      </c>
      <c r="O1471" s="3" t="str">
        <f>IFNA(VLOOKUP(D1471,Price!$E$2:$F$4,2,0),"")</f>
        <v/>
      </c>
      <c r="P1471" s="7" t="str">
        <f t="shared" si="4"/>
        <v/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ht="15.75" customHeight="1">
      <c r="A1472" s="3">
        <v>974.0</v>
      </c>
      <c r="B1472" s="1" t="s">
        <v>16</v>
      </c>
      <c r="C1472" s="1" t="s">
        <v>17</v>
      </c>
      <c r="D1472" s="1" t="s">
        <v>20</v>
      </c>
      <c r="E1472" s="2">
        <v>44231.0</v>
      </c>
      <c r="F1472" s="3"/>
      <c r="G1472" s="5">
        <v>500.0</v>
      </c>
      <c r="H1472" s="3" t="str">
        <f>IFNA(VLOOKUP(F1472,Promocodes!A:E,4,0),"")</f>
        <v/>
      </c>
      <c r="I1472" s="3"/>
      <c r="J1472" s="5">
        <f t="shared" si="2"/>
        <v>500</v>
      </c>
      <c r="K1472" s="3" t="str">
        <f>IFNA(VLOOKUP(D1472,Price!$A$2:$C$18,3,0),"")</f>
        <v>товар</v>
      </c>
      <c r="L1472" s="6">
        <f t="shared" si="3"/>
        <v>2</v>
      </c>
      <c r="M1472" s="6" t="str">
        <f>IFNA(VLOOKUP(F1472,Promocodes!A:B,2,0),"")</f>
        <v/>
      </c>
      <c r="N1472" s="3" t="str">
        <f>IFNA(VLOOKUP(M1472,Promocodes!G:H,2,0),"")</f>
        <v/>
      </c>
      <c r="O1472" s="3">
        <f>IFNA(VLOOKUP(D1472,Price!$E$2:$F$4,2,0),"")</f>
        <v>250</v>
      </c>
      <c r="P1472" s="7" t="str">
        <f t="shared" si="4"/>
        <v>без промо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ht="15.75" customHeight="1">
      <c r="A1473" s="3">
        <v>975.0</v>
      </c>
      <c r="B1473" s="1" t="s">
        <v>16</v>
      </c>
      <c r="C1473" s="1" t="s">
        <v>17</v>
      </c>
      <c r="D1473" s="1" t="s">
        <v>23</v>
      </c>
      <c r="E1473" s="2">
        <v>44231.0</v>
      </c>
      <c r="F1473" s="3"/>
      <c r="G1473" s="5">
        <v>5500.0</v>
      </c>
      <c r="H1473" s="3" t="str">
        <f>IFNA(VLOOKUP(F1473,Promocodes!A:E,4,0),"")</f>
        <v/>
      </c>
      <c r="I1473" s="3"/>
      <c r="J1473" s="5">
        <f t="shared" si="2"/>
        <v>5500</v>
      </c>
      <c r="K1473" s="3" t="str">
        <f>IFNA(VLOOKUP(D1473,Price!$A$2:$C$18,3,0),"")</f>
        <v>услуга</v>
      </c>
      <c r="L1473" s="6">
        <f t="shared" si="3"/>
        <v>2</v>
      </c>
      <c r="M1473" s="6" t="str">
        <f>IFNA(VLOOKUP(F1473,Promocodes!A:B,2,0),"")</f>
        <v/>
      </c>
      <c r="N1473" s="3" t="str">
        <f>IFNA(VLOOKUP(M1473,Promocodes!G:H,2,0),"")</f>
        <v/>
      </c>
      <c r="O1473" s="3" t="str">
        <f>IFNA(VLOOKUP(D1473,Price!$E$2:$F$4,2,0),"")</f>
        <v/>
      </c>
      <c r="P1473" s="7" t="str">
        <f t="shared" si="4"/>
        <v>без промо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ht="15.75" customHeight="1">
      <c r="A1474" s="3">
        <v>976.0</v>
      </c>
      <c r="B1474" s="1" t="s">
        <v>139</v>
      </c>
      <c r="C1474" s="1" t="s">
        <v>17</v>
      </c>
      <c r="D1474" s="1" t="s">
        <v>140</v>
      </c>
      <c r="E1474" s="2">
        <v>44231.0</v>
      </c>
      <c r="F1474" s="3"/>
      <c r="G1474" s="5">
        <v>50000.0</v>
      </c>
      <c r="H1474" s="3" t="str">
        <f>IFNA(VLOOKUP(F1474,Promocodes!A:E,4,0),"")</f>
        <v/>
      </c>
      <c r="I1474" s="3"/>
      <c r="J1474" s="5">
        <f t="shared" si="2"/>
        <v>50000</v>
      </c>
      <c r="K1474" s="3" t="str">
        <f>IFNA(VLOOKUP(D1474,Price!$A$2:$C$18,3,0),"")</f>
        <v/>
      </c>
      <c r="L1474" s="6">
        <f t="shared" si="3"/>
        <v>2</v>
      </c>
      <c r="M1474" s="6" t="str">
        <f>IFNA(VLOOKUP(F1474,Promocodes!A:B,2,0),"")</f>
        <v/>
      </c>
      <c r="N1474" s="3" t="str">
        <f>IFNA(VLOOKUP(M1474,Promocodes!G:H,2,0),"")</f>
        <v/>
      </c>
      <c r="O1474" s="3" t="str">
        <f>IFNA(VLOOKUP(D1474,Price!$E$2:$F$4,2,0),"")</f>
        <v/>
      </c>
      <c r="P1474" s="7" t="str">
        <f t="shared" si="4"/>
        <v/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ht="15.75" customHeight="1">
      <c r="A1475" s="3">
        <v>977.0</v>
      </c>
      <c r="B1475" s="1" t="s">
        <v>16</v>
      </c>
      <c r="C1475" s="1" t="s">
        <v>17</v>
      </c>
      <c r="D1475" s="1" t="s">
        <v>21</v>
      </c>
      <c r="E1475" s="2">
        <v>44231.0</v>
      </c>
      <c r="F1475" s="3"/>
      <c r="G1475" s="5">
        <v>3500.0</v>
      </c>
      <c r="H1475" s="3" t="str">
        <f>IFNA(VLOOKUP(F1475,Promocodes!A:E,4,0),"")</f>
        <v/>
      </c>
      <c r="I1475" s="3"/>
      <c r="J1475" s="5">
        <f t="shared" si="2"/>
        <v>3500</v>
      </c>
      <c r="K1475" s="3" t="str">
        <f>IFNA(VLOOKUP(D1475,Price!$A$2:$C$18,3,0),"")</f>
        <v>услуга</v>
      </c>
      <c r="L1475" s="6">
        <f t="shared" si="3"/>
        <v>2</v>
      </c>
      <c r="M1475" s="6" t="str">
        <f>IFNA(VLOOKUP(F1475,Promocodes!A:B,2,0),"")</f>
        <v/>
      </c>
      <c r="N1475" s="3" t="str">
        <f>IFNA(VLOOKUP(M1475,Promocodes!G:H,2,0),"")</f>
        <v/>
      </c>
      <c r="O1475" s="3" t="str">
        <f>IFNA(VLOOKUP(D1475,Price!$E$2:$F$4,2,0),"")</f>
        <v/>
      </c>
      <c r="P1475" s="7" t="str">
        <f t="shared" si="4"/>
        <v>без промо</v>
      </c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ht="15.75" customHeight="1">
      <c r="A1476" s="3">
        <v>978.0</v>
      </c>
      <c r="B1476" s="1" t="s">
        <v>16</v>
      </c>
      <c r="C1476" s="1" t="s">
        <v>17</v>
      </c>
      <c r="D1476" s="1" t="s">
        <v>24</v>
      </c>
      <c r="E1476" s="2">
        <v>44231.0</v>
      </c>
      <c r="F1476" s="3"/>
      <c r="G1476" s="5">
        <v>4500.0</v>
      </c>
      <c r="H1476" s="3" t="str">
        <f>IFNA(VLOOKUP(F1476,Promocodes!A:E,4,0),"")</f>
        <v/>
      </c>
      <c r="I1476" s="3"/>
      <c r="J1476" s="5">
        <f t="shared" si="2"/>
        <v>4500</v>
      </c>
      <c r="K1476" s="3" t="str">
        <f>IFNA(VLOOKUP(D1476,Price!$A$2:$C$18,3,0),"")</f>
        <v>услуга</v>
      </c>
      <c r="L1476" s="6">
        <f t="shared" si="3"/>
        <v>2</v>
      </c>
      <c r="M1476" s="6" t="str">
        <f>IFNA(VLOOKUP(F1476,Promocodes!A:B,2,0),"")</f>
        <v/>
      </c>
      <c r="N1476" s="3" t="str">
        <f>IFNA(VLOOKUP(M1476,Promocodes!G:H,2,0),"")</f>
        <v/>
      </c>
      <c r="O1476" s="3" t="str">
        <f>IFNA(VLOOKUP(D1476,Price!$E$2:$F$4,2,0),"")</f>
        <v/>
      </c>
      <c r="P1476" s="7" t="str">
        <f t="shared" si="4"/>
        <v>без промо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ht="15.75" customHeight="1">
      <c r="A1477" s="3">
        <v>979.0</v>
      </c>
      <c r="B1477" s="1" t="s">
        <v>16</v>
      </c>
      <c r="C1477" s="1" t="s">
        <v>17</v>
      </c>
      <c r="D1477" s="1" t="s">
        <v>21</v>
      </c>
      <c r="E1477" s="2">
        <v>44231.0</v>
      </c>
      <c r="F1477" s="3"/>
      <c r="G1477" s="5">
        <v>3500.0</v>
      </c>
      <c r="H1477" s="3" t="str">
        <f>IFNA(VLOOKUP(F1477,Promocodes!A:E,4,0),"")</f>
        <v/>
      </c>
      <c r="I1477" s="3"/>
      <c r="J1477" s="5">
        <f t="shared" si="2"/>
        <v>3500</v>
      </c>
      <c r="K1477" s="3" t="str">
        <f>IFNA(VLOOKUP(D1477,Price!$A$2:$C$18,3,0),"")</f>
        <v>услуга</v>
      </c>
      <c r="L1477" s="6">
        <f t="shared" si="3"/>
        <v>2</v>
      </c>
      <c r="M1477" s="6" t="str">
        <f>IFNA(VLOOKUP(F1477,Promocodes!A:B,2,0),"")</f>
        <v/>
      </c>
      <c r="N1477" s="3" t="str">
        <f>IFNA(VLOOKUP(M1477,Promocodes!G:H,2,0),"")</f>
        <v/>
      </c>
      <c r="O1477" s="3" t="str">
        <f>IFNA(VLOOKUP(D1477,Price!$E$2:$F$4,2,0),"")</f>
        <v/>
      </c>
      <c r="P1477" s="7" t="str">
        <f t="shared" si="4"/>
        <v>без промо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ht="15.75" customHeight="1">
      <c r="A1478" s="3">
        <v>980.0</v>
      </c>
      <c r="B1478" s="1" t="s">
        <v>16</v>
      </c>
      <c r="C1478" s="1" t="s">
        <v>17</v>
      </c>
      <c r="D1478" s="1" t="s">
        <v>25</v>
      </c>
      <c r="E1478" s="2">
        <v>44231.0</v>
      </c>
      <c r="F1478" s="3"/>
      <c r="G1478" s="5">
        <v>300.0</v>
      </c>
      <c r="H1478" s="3" t="str">
        <f>IFNA(VLOOKUP(F1478,Promocodes!A:E,4,0),"")</f>
        <v/>
      </c>
      <c r="I1478" s="3"/>
      <c r="J1478" s="5">
        <f t="shared" si="2"/>
        <v>300</v>
      </c>
      <c r="K1478" s="3" t="str">
        <f>IFNA(VLOOKUP(D1478,Price!$A$2:$C$18,3,0),"")</f>
        <v>товар</v>
      </c>
      <c r="L1478" s="6">
        <f t="shared" si="3"/>
        <v>2</v>
      </c>
      <c r="M1478" s="6" t="str">
        <f>IFNA(VLOOKUP(F1478,Promocodes!A:B,2,0),"")</f>
        <v/>
      </c>
      <c r="N1478" s="3" t="str">
        <f>IFNA(VLOOKUP(M1478,Promocodes!G:H,2,0),"")</f>
        <v/>
      </c>
      <c r="O1478" s="3">
        <f>IFNA(VLOOKUP(D1478,Price!$E$2:$F$4,2,0),"")</f>
        <v>150</v>
      </c>
      <c r="P1478" s="7" t="str">
        <f t="shared" si="4"/>
        <v>без промо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ht="15.75" customHeight="1">
      <c r="A1479" s="3">
        <v>981.0</v>
      </c>
      <c r="B1479" s="1" t="s">
        <v>16</v>
      </c>
      <c r="C1479" s="1" t="s">
        <v>17</v>
      </c>
      <c r="D1479" s="1" t="s">
        <v>23</v>
      </c>
      <c r="E1479" s="2">
        <v>44231.0</v>
      </c>
      <c r="F1479" s="3"/>
      <c r="G1479" s="5">
        <v>5500.0</v>
      </c>
      <c r="H1479" s="3" t="str">
        <f>IFNA(VLOOKUP(F1479,Promocodes!A:E,4,0),"")</f>
        <v/>
      </c>
      <c r="I1479" s="3"/>
      <c r="J1479" s="5">
        <f t="shared" si="2"/>
        <v>5500</v>
      </c>
      <c r="K1479" s="3" t="str">
        <f>IFNA(VLOOKUP(D1479,Price!$A$2:$C$18,3,0),"")</f>
        <v>услуга</v>
      </c>
      <c r="L1479" s="6">
        <f t="shared" si="3"/>
        <v>2</v>
      </c>
      <c r="M1479" s="6" t="str">
        <f>IFNA(VLOOKUP(F1479,Promocodes!A:B,2,0),"")</f>
        <v/>
      </c>
      <c r="N1479" s="3" t="str">
        <f>IFNA(VLOOKUP(M1479,Promocodes!G:H,2,0),"")</f>
        <v/>
      </c>
      <c r="O1479" s="3" t="str">
        <f>IFNA(VLOOKUP(D1479,Price!$E$2:$F$4,2,0),"")</f>
        <v/>
      </c>
      <c r="P1479" s="7" t="str">
        <f t="shared" si="4"/>
        <v>без промо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ht="15.75" customHeight="1">
      <c r="A1480" s="3">
        <v>982.0</v>
      </c>
      <c r="B1480" s="1" t="s">
        <v>16</v>
      </c>
      <c r="C1480" s="1" t="s">
        <v>22</v>
      </c>
      <c r="D1480" s="1" t="s">
        <v>20</v>
      </c>
      <c r="E1480" s="2">
        <v>44231.0</v>
      </c>
      <c r="F1480" s="3"/>
      <c r="G1480" s="5">
        <v>500.0</v>
      </c>
      <c r="H1480" s="3" t="str">
        <f>IFNA(VLOOKUP(F1480,Promocodes!A:E,4,0),"")</f>
        <v/>
      </c>
      <c r="I1480" s="3"/>
      <c r="J1480" s="5">
        <f t="shared" si="2"/>
        <v>500</v>
      </c>
      <c r="K1480" s="3" t="str">
        <f>IFNA(VLOOKUP(D1480,Price!$A$2:$C$18,3,0),"")</f>
        <v>товар</v>
      </c>
      <c r="L1480" s="6">
        <f t="shared" si="3"/>
        <v>2</v>
      </c>
      <c r="M1480" s="6" t="str">
        <f>IFNA(VLOOKUP(F1480,Promocodes!A:B,2,0),"")</f>
        <v/>
      </c>
      <c r="N1480" s="3" t="str">
        <f>IFNA(VLOOKUP(M1480,Promocodes!G:H,2,0),"")</f>
        <v/>
      </c>
      <c r="O1480" s="3">
        <f>IFNA(VLOOKUP(D1480,Price!$E$2:$F$4,2,0),"")</f>
        <v>250</v>
      </c>
      <c r="P1480" s="7" t="str">
        <f t="shared" si="4"/>
        <v>без промо</v>
      </c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ht="15.75" customHeight="1">
      <c r="A1481" s="3">
        <v>983.0</v>
      </c>
      <c r="B1481" s="1" t="s">
        <v>16</v>
      </c>
      <c r="C1481" s="1" t="s">
        <v>17</v>
      </c>
      <c r="D1481" s="1" t="s">
        <v>21</v>
      </c>
      <c r="E1481" s="2">
        <v>44231.0</v>
      </c>
      <c r="F1481" s="3"/>
      <c r="G1481" s="5">
        <v>3500.0</v>
      </c>
      <c r="H1481" s="3" t="str">
        <f>IFNA(VLOOKUP(F1481,Promocodes!A:E,4,0),"")</f>
        <v/>
      </c>
      <c r="I1481" s="3"/>
      <c r="J1481" s="5">
        <f t="shared" si="2"/>
        <v>3500</v>
      </c>
      <c r="K1481" s="3" t="str">
        <f>IFNA(VLOOKUP(D1481,Price!$A$2:$C$18,3,0),"")</f>
        <v>услуга</v>
      </c>
      <c r="L1481" s="6">
        <f t="shared" si="3"/>
        <v>2</v>
      </c>
      <c r="M1481" s="6" t="str">
        <f>IFNA(VLOOKUP(F1481,Promocodes!A:B,2,0),"")</f>
        <v/>
      </c>
      <c r="N1481" s="3" t="str">
        <f>IFNA(VLOOKUP(M1481,Promocodes!G:H,2,0),"")</f>
        <v/>
      </c>
      <c r="O1481" s="3" t="str">
        <f>IFNA(VLOOKUP(D1481,Price!$E$2:$F$4,2,0),"")</f>
        <v/>
      </c>
      <c r="P1481" s="7" t="str">
        <f t="shared" si="4"/>
        <v>без промо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ht="15.75" customHeight="1">
      <c r="A1482" s="3">
        <v>984.0</v>
      </c>
      <c r="B1482" s="1" t="s">
        <v>139</v>
      </c>
      <c r="C1482" s="1" t="s">
        <v>22</v>
      </c>
      <c r="D1482" s="1" t="s">
        <v>141</v>
      </c>
      <c r="E1482" s="2">
        <v>44231.0</v>
      </c>
      <c r="F1482" s="3"/>
      <c r="G1482" s="5">
        <v>300.0</v>
      </c>
      <c r="H1482" s="3" t="str">
        <f>IFNA(VLOOKUP(F1482,Promocodes!A:E,4,0),"")</f>
        <v/>
      </c>
      <c r="I1482" s="3"/>
      <c r="J1482" s="5">
        <f t="shared" si="2"/>
        <v>300</v>
      </c>
      <c r="K1482" s="3" t="str">
        <f>IFNA(VLOOKUP(D1482,Price!$A$2:$C$18,3,0),"")</f>
        <v/>
      </c>
      <c r="L1482" s="6">
        <f t="shared" si="3"/>
        <v>2</v>
      </c>
      <c r="M1482" s="6" t="str">
        <f>IFNA(VLOOKUP(F1482,Promocodes!A:B,2,0),"")</f>
        <v/>
      </c>
      <c r="N1482" s="3" t="str">
        <f>IFNA(VLOOKUP(M1482,Promocodes!G:H,2,0),"")</f>
        <v/>
      </c>
      <c r="O1482" s="3" t="str">
        <f>IFNA(VLOOKUP(D1482,Price!$E$2:$F$4,2,0),"")</f>
        <v/>
      </c>
      <c r="P1482" s="7" t="str">
        <f t="shared" si="4"/>
        <v/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ht="15.75" customHeight="1">
      <c r="A1483" s="3">
        <v>985.0</v>
      </c>
      <c r="B1483" s="1" t="s">
        <v>139</v>
      </c>
      <c r="C1483" s="1" t="s">
        <v>17</v>
      </c>
      <c r="D1483" s="1" t="s">
        <v>141</v>
      </c>
      <c r="E1483" s="2">
        <v>44231.0</v>
      </c>
      <c r="F1483" s="3"/>
      <c r="G1483" s="5">
        <v>300.0</v>
      </c>
      <c r="H1483" s="3" t="str">
        <f>IFNA(VLOOKUP(F1483,Promocodes!A:E,4,0),"")</f>
        <v/>
      </c>
      <c r="I1483" s="3"/>
      <c r="J1483" s="5">
        <f t="shared" si="2"/>
        <v>300</v>
      </c>
      <c r="K1483" s="3" t="str">
        <f>IFNA(VLOOKUP(D1483,Price!$A$2:$C$18,3,0),"")</f>
        <v/>
      </c>
      <c r="L1483" s="6">
        <f t="shared" si="3"/>
        <v>2</v>
      </c>
      <c r="M1483" s="6" t="str">
        <f>IFNA(VLOOKUP(F1483,Promocodes!A:B,2,0),"")</f>
        <v/>
      </c>
      <c r="N1483" s="3" t="str">
        <f>IFNA(VLOOKUP(M1483,Promocodes!G:H,2,0),"")</f>
        <v/>
      </c>
      <c r="O1483" s="3" t="str">
        <f>IFNA(VLOOKUP(D1483,Price!$E$2:$F$4,2,0),"")</f>
        <v/>
      </c>
      <c r="P1483" s="7" t="str">
        <f t="shared" si="4"/>
        <v/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ht="15.75" customHeight="1">
      <c r="A1484" s="3">
        <v>986.0</v>
      </c>
      <c r="B1484" s="1" t="s">
        <v>16</v>
      </c>
      <c r="C1484" s="1" t="s">
        <v>22</v>
      </c>
      <c r="D1484" s="1" t="s">
        <v>23</v>
      </c>
      <c r="E1484" s="2">
        <v>44231.0</v>
      </c>
      <c r="F1484" s="3"/>
      <c r="G1484" s="5">
        <v>5500.0</v>
      </c>
      <c r="H1484" s="3" t="str">
        <f>IFNA(VLOOKUP(F1484,Promocodes!A:E,4,0),"")</f>
        <v/>
      </c>
      <c r="I1484" s="3"/>
      <c r="J1484" s="5">
        <f t="shared" si="2"/>
        <v>5500</v>
      </c>
      <c r="K1484" s="3" t="str">
        <f>IFNA(VLOOKUP(D1484,Price!$A$2:$C$18,3,0),"")</f>
        <v>услуга</v>
      </c>
      <c r="L1484" s="6">
        <f t="shared" si="3"/>
        <v>2</v>
      </c>
      <c r="M1484" s="6" t="str">
        <f>IFNA(VLOOKUP(F1484,Promocodes!A:B,2,0),"")</f>
        <v/>
      </c>
      <c r="N1484" s="3" t="str">
        <f>IFNA(VLOOKUP(M1484,Promocodes!G:H,2,0),"")</f>
        <v/>
      </c>
      <c r="O1484" s="3" t="str">
        <f>IFNA(VLOOKUP(D1484,Price!$E$2:$F$4,2,0),"")</f>
        <v/>
      </c>
      <c r="P1484" s="7" t="str">
        <f t="shared" si="4"/>
        <v>без промо</v>
      </c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ht="15.75" customHeight="1">
      <c r="A1485" s="3">
        <v>987.0</v>
      </c>
      <c r="B1485" s="1" t="s">
        <v>139</v>
      </c>
      <c r="C1485" s="1" t="s">
        <v>17</v>
      </c>
      <c r="D1485" s="1" t="s">
        <v>143</v>
      </c>
      <c r="E1485" s="2">
        <v>44231.0</v>
      </c>
      <c r="F1485" s="3"/>
      <c r="G1485" s="5">
        <v>500.0</v>
      </c>
      <c r="H1485" s="3" t="str">
        <f>IFNA(VLOOKUP(F1485,Promocodes!A:E,4,0),"")</f>
        <v/>
      </c>
      <c r="I1485" s="3"/>
      <c r="J1485" s="5">
        <f t="shared" si="2"/>
        <v>500</v>
      </c>
      <c r="K1485" s="3" t="str">
        <f>IFNA(VLOOKUP(D1485,Price!$A$2:$C$18,3,0),"")</f>
        <v/>
      </c>
      <c r="L1485" s="6">
        <f t="shared" si="3"/>
        <v>2</v>
      </c>
      <c r="M1485" s="6" t="str">
        <f>IFNA(VLOOKUP(F1485,Promocodes!A:B,2,0),"")</f>
        <v/>
      </c>
      <c r="N1485" s="3" t="str">
        <f>IFNA(VLOOKUP(M1485,Promocodes!G:H,2,0),"")</f>
        <v/>
      </c>
      <c r="O1485" s="3" t="str">
        <f>IFNA(VLOOKUP(D1485,Price!$E$2:$F$4,2,0),"")</f>
        <v/>
      </c>
      <c r="P1485" s="7" t="str">
        <f t="shared" si="4"/>
        <v/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ht="15.75" customHeight="1">
      <c r="A1486" s="3">
        <v>988.0</v>
      </c>
      <c r="B1486" s="1" t="s">
        <v>139</v>
      </c>
      <c r="C1486" s="1" t="s">
        <v>17</v>
      </c>
      <c r="D1486" s="1" t="s">
        <v>142</v>
      </c>
      <c r="E1486" s="2">
        <v>44231.0</v>
      </c>
      <c r="F1486" s="3"/>
      <c r="G1486" s="5">
        <v>1000.0</v>
      </c>
      <c r="H1486" s="3" t="str">
        <f>IFNA(VLOOKUP(F1486,Promocodes!A:E,4,0),"")</f>
        <v/>
      </c>
      <c r="I1486" s="3"/>
      <c r="J1486" s="5">
        <f t="shared" si="2"/>
        <v>1000</v>
      </c>
      <c r="K1486" s="3" t="str">
        <f>IFNA(VLOOKUP(D1486,Price!$A$2:$C$18,3,0),"")</f>
        <v/>
      </c>
      <c r="L1486" s="6">
        <f t="shared" si="3"/>
        <v>2</v>
      </c>
      <c r="M1486" s="6" t="str">
        <f>IFNA(VLOOKUP(F1486,Promocodes!A:B,2,0),"")</f>
        <v/>
      </c>
      <c r="N1486" s="3" t="str">
        <f>IFNA(VLOOKUP(M1486,Promocodes!G:H,2,0),"")</f>
        <v/>
      </c>
      <c r="O1486" s="3" t="str">
        <f>IFNA(VLOOKUP(D1486,Price!$E$2:$F$4,2,0),"")</f>
        <v/>
      </c>
      <c r="P1486" s="7" t="str">
        <f t="shared" si="4"/>
        <v/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ht="15.75" customHeight="1">
      <c r="A1487" s="3">
        <v>989.0</v>
      </c>
      <c r="B1487" s="1" t="s">
        <v>16</v>
      </c>
      <c r="C1487" s="1" t="s">
        <v>17</v>
      </c>
      <c r="D1487" s="1" t="s">
        <v>21</v>
      </c>
      <c r="E1487" s="2">
        <v>44231.0</v>
      </c>
      <c r="F1487" s="3"/>
      <c r="G1487" s="5">
        <v>3500.0</v>
      </c>
      <c r="H1487" s="3" t="str">
        <f>IFNA(VLOOKUP(F1487,Promocodes!A:E,4,0),"")</f>
        <v/>
      </c>
      <c r="I1487" s="3"/>
      <c r="J1487" s="5">
        <f t="shared" si="2"/>
        <v>3500</v>
      </c>
      <c r="K1487" s="3" t="str">
        <f>IFNA(VLOOKUP(D1487,Price!$A$2:$C$18,3,0),"")</f>
        <v>услуга</v>
      </c>
      <c r="L1487" s="6">
        <f t="shared" si="3"/>
        <v>2</v>
      </c>
      <c r="M1487" s="6" t="str">
        <f>IFNA(VLOOKUP(F1487,Promocodes!A:B,2,0),"")</f>
        <v/>
      </c>
      <c r="N1487" s="3" t="str">
        <f>IFNA(VLOOKUP(M1487,Promocodes!G:H,2,0),"")</f>
        <v/>
      </c>
      <c r="O1487" s="3" t="str">
        <f>IFNA(VLOOKUP(D1487,Price!$E$2:$F$4,2,0),"")</f>
        <v/>
      </c>
      <c r="P1487" s="7" t="str">
        <f t="shared" si="4"/>
        <v>без промо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ht="15.75" customHeight="1">
      <c r="A1488" s="3">
        <v>990.0</v>
      </c>
      <c r="B1488" s="1" t="s">
        <v>16</v>
      </c>
      <c r="C1488" s="1" t="s">
        <v>17</v>
      </c>
      <c r="D1488" s="1" t="s">
        <v>24</v>
      </c>
      <c r="E1488" s="2">
        <v>44231.0</v>
      </c>
      <c r="F1488" s="3"/>
      <c r="G1488" s="5">
        <v>4500.0</v>
      </c>
      <c r="H1488" s="3" t="str">
        <f>IFNA(VLOOKUP(F1488,Promocodes!A:E,4,0),"")</f>
        <v/>
      </c>
      <c r="I1488" s="3"/>
      <c r="J1488" s="5">
        <f t="shared" si="2"/>
        <v>4500</v>
      </c>
      <c r="K1488" s="3" t="str">
        <f>IFNA(VLOOKUP(D1488,Price!$A$2:$C$18,3,0),"")</f>
        <v>услуга</v>
      </c>
      <c r="L1488" s="6">
        <f t="shared" si="3"/>
        <v>2</v>
      </c>
      <c r="M1488" s="6" t="str">
        <f>IFNA(VLOOKUP(F1488,Promocodes!A:B,2,0),"")</f>
        <v/>
      </c>
      <c r="N1488" s="3" t="str">
        <f>IFNA(VLOOKUP(M1488,Promocodes!G:H,2,0),"")</f>
        <v/>
      </c>
      <c r="O1488" s="3" t="str">
        <f>IFNA(VLOOKUP(D1488,Price!$E$2:$F$4,2,0),"")</f>
        <v/>
      </c>
      <c r="P1488" s="7" t="str">
        <f t="shared" si="4"/>
        <v>без промо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ht="15.75" customHeight="1">
      <c r="A1489" s="3">
        <v>991.0</v>
      </c>
      <c r="B1489" s="1" t="s">
        <v>16</v>
      </c>
      <c r="C1489" s="1" t="s">
        <v>22</v>
      </c>
      <c r="D1489" s="1" t="s">
        <v>20</v>
      </c>
      <c r="E1489" s="2">
        <v>44231.0</v>
      </c>
      <c r="F1489" s="3"/>
      <c r="G1489" s="5">
        <v>500.0</v>
      </c>
      <c r="H1489" s="3" t="str">
        <f>IFNA(VLOOKUP(F1489,Promocodes!A:E,4,0),"")</f>
        <v/>
      </c>
      <c r="I1489" s="3"/>
      <c r="J1489" s="5">
        <f t="shared" si="2"/>
        <v>500</v>
      </c>
      <c r="K1489" s="3" t="str">
        <f>IFNA(VLOOKUP(D1489,Price!$A$2:$C$18,3,0),"")</f>
        <v>товар</v>
      </c>
      <c r="L1489" s="6">
        <f t="shared" si="3"/>
        <v>2</v>
      </c>
      <c r="M1489" s="6" t="str">
        <f>IFNA(VLOOKUP(F1489,Promocodes!A:B,2,0),"")</f>
        <v/>
      </c>
      <c r="N1489" s="3" t="str">
        <f>IFNA(VLOOKUP(M1489,Promocodes!G:H,2,0),"")</f>
        <v/>
      </c>
      <c r="O1489" s="3">
        <f>IFNA(VLOOKUP(D1489,Price!$E$2:$F$4,2,0),"")</f>
        <v>250</v>
      </c>
      <c r="P1489" s="7" t="str">
        <f t="shared" si="4"/>
        <v>без промо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ht="15.75" customHeight="1">
      <c r="A1490" s="3">
        <v>992.0</v>
      </c>
      <c r="B1490" s="1" t="s">
        <v>16</v>
      </c>
      <c r="C1490" s="1" t="s">
        <v>22</v>
      </c>
      <c r="D1490" s="1" t="s">
        <v>23</v>
      </c>
      <c r="E1490" s="2">
        <v>44231.0</v>
      </c>
      <c r="F1490" s="3"/>
      <c r="G1490" s="5">
        <v>5500.0</v>
      </c>
      <c r="H1490" s="3" t="str">
        <f>IFNA(VLOOKUP(F1490,Promocodes!A:E,4,0),"")</f>
        <v/>
      </c>
      <c r="I1490" s="3"/>
      <c r="J1490" s="5">
        <f t="shared" si="2"/>
        <v>5500</v>
      </c>
      <c r="K1490" s="3" t="str">
        <f>IFNA(VLOOKUP(D1490,Price!$A$2:$C$18,3,0),"")</f>
        <v>услуга</v>
      </c>
      <c r="L1490" s="6">
        <f t="shared" si="3"/>
        <v>2</v>
      </c>
      <c r="M1490" s="6" t="str">
        <f>IFNA(VLOOKUP(F1490,Promocodes!A:B,2,0),"")</f>
        <v/>
      </c>
      <c r="N1490" s="3" t="str">
        <f>IFNA(VLOOKUP(M1490,Promocodes!G:H,2,0),"")</f>
        <v/>
      </c>
      <c r="O1490" s="3" t="str">
        <f>IFNA(VLOOKUP(D1490,Price!$E$2:$F$4,2,0),"")</f>
        <v/>
      </c>
      <c r="P1490" s="7" t="str">
        <f t="shared" si="4"/>
        <v>без промо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ht="15.75" customHeight="1">
      <c r="A1491" s="3">
        <v>993.0</v>
      </c>
      <c r="B1491" s="1" t="s">
        <v>16</v>
      </c>
      <c r="C1491" s="1" t="s">
        <v>17</v>
      </c>
      <c r="D1491" s="1" t="s">
        <v>21</v>
      </c>
      <c r="E1491" s="2">
        <v>44231.0</v>
      </c>
      <c r="F1491" s="3"/>
      <c r="G1491" s="5">
        <v>3500.0</v>
      </c>
      <c r="H1491" s="3" t="str">
        <f>IFNA(VLOOKUP(F1491,Promocodes!A:E,4,0),"")</f>
        <v/>
      </c>
      <c r="I1491" s="3"/>
      <c r="J1491" s="5">
        <f t="shared" si="2"/>
        <v>3500</v>
      </c>
      <c r="K1491" s="3" t="str">
        <f>IFNA(VLOOKUP(D1491,Price!$A$2:$C$18,3,0),"")</f>
        <v>услуга</v>
      </c>
      <c r="L1491" s="6">
        <f t="shared" si="3"/>
        <v>2</v>
      </c>
      <c r="M1491" s="6" t="str">
        <f>IFNA(VLOOKUP(F1491,Promocodes!A:B,2,0),"")</f>
        <v/>
      </c>
      <c r="N1491" s="3" t="str">
        <f>IFNA(VLOOKUP(M1491,Promocodes!G:H,2,0),"")</f>
        <v/>
      </c>
      <c r="O1491" s="3" t="str">
        <f>IFNA(VLOOKUP(D1491,Price!$E$2:$F$4,2,0),"")</f>
        <v/>
      </c>
      <c r="P1491" s="7" t="str">
        <f t="shared" si="4"/>
        <v>без промо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ht="15.75" customHeight="1">
      <c r="A1492" s="3">
        <v>994.0</v>
      </c>
      <c r="B1492" s="1" t="s">
        <v>16</v>
      </c>
      <c r="C1492" s="1" t="s">
        <v>17</v>
      </c>
      <c r="D1492" s="1" t="s">
        <v>21</v>
      </c>
      <c r="E1492" s="2">
        <v>44231.0</v>
      </c>
      <c r="F1492" s="3"/>
      <c r="G1492" s="5">
        <v>3500.0</v>
      </c>
      <c r="H1492" s="3" t="str">
        <f>IFNA(VLOOKUP(F1492,Promocodes!A:E,4,0),"")</f>
        <v/>
      </c>
      <c r="I1492" s="3"/>
      <c r="J1492" s="5">
        <f t="shared" si="2"/>
        <v>3500</v>
      </c>
      <c r="K1492" s="3" t="str">
        <f>IFNA(VLOOKUP(D1492,Price!$A$2:$C$18,3,0),"")</f>
        <v>услуга</v>
      </c>
      <c r="L1492" s="6">
        <f t="shared" si="3"/>
        <v>2</v>
      </c>
      <c r="M1492" s="6" t="str">
        <f>IFNA(VLOOKUP(F1492,Promocodes!A:B,2,0),"")</f>
        <v/>
      </c>
      <c r="N1492" s="3" t="str">
        <f>IFNA(VLOOKUP(M1492,Promocodes!G:H,2,0),"")</f>
        <v/>
      </c>
      <c r="O1492" s="3" t="str">
        <f>IFNA(VLOOKUP(D1492,Price!$E$2:$F$4,2,0),"")</f>
        <v/>
      </c>
      <c r="P1492" s="7" t="str">
        <f t="shared" si="4"/>
        <v>без промо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ht="15.75" customHeight="1">
      <c r="A1493" s="3">
        <v>995.0</v>
      </c>
      <c r="B1493" s="1" t="s">
        <v>16</v>
      </c>
      <c r="C1493" s="1" t="s">
        <v>17</v>
      </c>
      <c r="D1493" s="1" t="s">
        <v>21</v>
      </c>
      <c r="E1493" s="2">
        <v>44231.0</v>
      </c>
      <c r="F1493" s="3"/>
      <c r="G1493" s="5">
        <v>3500.0</v>
      </c>
      <c r="H1493" s="3" t="str">
        <f>IFNA(VLOOKUP(F1493,Promocodes!A:E,4,0),"")</f>
        <v/>
      </c>
      <c r="I1493" s="3"/>
      <c r="J1493" s="5">
        <f t="shared" si="2"/>
        <v>3500</v>
      </c>
      <c r="K1493" s="3" t="str">
        <f>IFNA(VLOOKUP(D1493,Price!$A$2:$C$18,3,0),"")</f>
        <v>услуга</v>
      </c>
      <c r="L1493" s="6">
        <f t="shared" si="3"/>
        <v>2</v>
      </c>
      <c r="M1493" s="6" t="str">
        <f>IFNA(VLOOKUP(F1493,Promocodes!A:B,2,0),"")</f>
        <v/>
      </c>
      <c r="N1493" s="3" t="str">
        <f>IFNA(VLOOKUP(M1493,Promocodes!G:H,2,0),"")</f>
        <v/>
      </c>
      <c r="O1493" s="3" t="str">
        <f>IFNA(VLOOKUP(D1493,Price!$E$2:$F$4,2,0),"")</f>
        <v/>
      </c>
      <c r="P1493" s="7" t="str">
        <f t="shared" si="4"/>
        <v>без промо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ht="15.75" customHeight="1">
      <c r="A1494" s="3">
        <v>996.0</v>
      </c>
      <c r="B1494" s="1" t="s">
        <v>139</v>
      </c>
      <c r="C1494" s="1" t="s">
        <v>22</v>
      </c>
      <c r="D1494" s="1" t="s">
        <v>141</v>
      </c>
      <c r="E1494" s="2">
        <v>44231.0</v>
      </c>
      <c r="F1494" s="3"/>
      <c r="G1494" s="5">
        <v>300.0</v>
      </c>
      <c r="H1494" s="3" t="str">
        <f>IFNA(VLOOKUP(F1494,Promocodes!A:E,4,0),"")</f>
        <v/>
      </c>
      <c r="I1494" s="3"/>
      <c r="J1494" s="5">
        <f t="shared" si="2"/>
        <v>300</v>
      </c>
      <c r="K1494" s="3" t="str">
        <f>IFNA(VLOOKUP(D1494,Price!$A$2:$C$18,3,0),"")</f>
        <v/>
      </c>
      <c r="L1494" s="6">
        <f t="shared" si="3"/>
        <v>2</v>
      </c>
      <c r="M1494" s="6" t="str">
        <f>IFNA(VLOOKUP(F1494,Promocodes!A:B,2,0),"")</f>
        <v/>
      </c>
      <c r="N1494" s="3" t="str">
        <f>IFNA(VLOOKUP(M1494,Promocodes!G:H,2,0),"")</f>
        <v/>
      </c>
      <c r="O1494" s="3" t="str">
        <f>IFNA(VLOOKUP(D1494,Price!$E$2:$F$4,2,0),"")</f>
        <v/>
      </c>
      <c r="P1494" s="7" t="str">
        <f t="shared" si="4"/>
        <v/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ht="15.75" customHeight="1">
      <c r="A1495" s="3">
        <v>997.0</v>
      </c>
      <c r="B1495" s="1" t="s">
        <v>16</v>
      </c>
      <c r="C1495" s="1" t="s">
        <v>17</v>
      </c>
      <c r="D1495" s="1" t="s">
        <v>18</v>
      </c>
      <c r="E1495" s="2">
        <v>44232.0</v>
      </c>
      <c r="F1495" s="3"/>
      <c r="G1495" s="5">
        <v>1000.0</v>
      </c>
      <c r="H1495" s="3" t="str">
        <f>IFNA(VLOOKUP(F1495,Promocodes!A:E,4,0),"")</f>
        <v/>
      </c>
      <c r="I1495" s="3"/>
      <c r="J1495" s="5">
        <f t="shared" si="2"/>
        <v>1000</v>
      </c>
      <c r="K1495" s="3" t="str">
        <f>IFNA(VLOOKUP(D1495,Price!$A$2:$C$18,3,0),"")</f>
        <v>товар</v>
      </c>
      <c r="L1495" s="6">
        <f t="shared" si="3"/>
        <v>2</v>
      </c>
      <c r="M1495" s="6" t="str">
        <f>IFNA(VLOOKUP(F1495,Promocodes!A:B,2,0),"")</f>
        <v/>
      </c>
      <c r="N1495" s="3" t="str">
        <f>IFNA(VLOOKUP(M1495,Promocodes!G:H,2,0),"")</f>
        <v/>
      </c>
      <c r="O1495" s="3">
        <f>IFNA(VLOOKUP(D1495,Price!$E$2:$F$4,2,0),"")</f>
        <v>500</v>
      </c>
      <c r="P1495" s="7" t="str">
        <f t="shared" si="4"/>
        <v>без промо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ht="15.75" customHeight="1">
      <c r="A1496" s="3">
        <v>998.0</v>
      </c>
      <c r="B1496" s="1" t="s">
        <v>16</v>
      </c>
      <c r="C1496" s="1" t="s">
        <v>17</v>
      </c>
      <c r="D1496" s="1" t="s">
        <v>21</v>
      </c>
      <c r="E1496" s="2">
        <v>44232.0</v>
      </c>
      <c r="F1496" s="3"/>
      <c r="G1496" s="5">
        <v>3500.0</v>
      </c>
      <c r="H1496" s="3" t="str">
        <f>IFNA(VLOOKUP(F1496,Promocodes!A:E,4,0),"")</f>
        <v/>
      </c>
      <c r="I1496" s="3"/>
      <c r="J1496" s="5">
        <f t="shared" si="2"/>
        <v>3500</v>
      </c>
      <c r="K1496" s="3" t="str">
        <f>IFNA(VLOOKUP(D1496,Price!$A$2:$C$18,3,0),"")</f>
        <v>услуга</v>
      </c>
      <c r="L1496" s="6">
        <f t="shared" si="3"/>
        <v>2</v>
      </c>
      <c r="M1496" s="6" t="str">
        <f>IFNA(VLOOKUP(F1496,Promocodes!A:B,2,0),"")</f>
        <v/>
      </c>
      <c r="N1496" s="3" t="str">
        <f>IFNA(VLOOKUP(M1496,Promocodes!G:H,2,0),"")</f>
        <v/>
      </c>
      <c r="O1496" s="3" t="str">
        <f>IFNA(VLOOKUP(D1496,Price!$E$2:$F$4,2,0),"")</f>
        <v/>
      </c>
      <c r="P1496" s="7" t="str">
        <f t="shared" si="4"/>
        <v>без промо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ht="15.75" customHeight="1">
      <c r="A1497" s="3">
        <v>999.0</v>
      </c>
      <c r="B1497" s="1" t="s">
        <v>16</v>
      </c>
      <c r="C1497" s="1" t="s">
        <v>22</v>
      </c>
      <c r="D1497" s="1" t="s">
        <v>23</v>
      </c>
      <c r="E1497" s="2">
        <v>44232.0</v>
      </c>
      <c r="F1497" s="3"/>
      <c r="G1497" s="5">
        <v>5500.0</v>
      </c>
      <c r="H1497" s="3" t="str">
        <f>IFNA(VLOOKUP(F1497,Promocodes!A:E,4,0),"")</f>
        <v/>
      </c>
      <c r="I1497" s="3"/>
      <c r="J1497" s="5">
        <f t="shared" si="2"/>
        <v>5500</v>
      </c>
      <c r="K1497" s="3" t="str">
        <f>IFNA(VLOOKUP(D1497,Price!$A$2:$C$18,3,0),"")</f>
        <v>услуга</v>
      </c>
      <c r="L1497" s="6">
        <f t="shared" si="3"/>
        <v>2</v>
      </c>
      <c r="M1497" s="6" t="str">
        <f>IFNA(VLOOKUP(F1497,Promocodes!A:B,2,0),"")</f>
        <v/>
      </c>
      <c r="N1497" s="3" t="str">
        <f>IFNA(VLOOKUP(M1497,Promocodes!G:H,2,0),"")</f>
        <v/>
      </c>
      <c r="O1497" s="3" t="str">
        <f>IFNA(VLOOKUP(D1497,Price!$E$2:$F$4,2,0),"")</f>
        <v/>
      </c>
      <c r="P1497" s="7" t="str">
        <f t="shared" si="4"/>
        <v>без промо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ht="15.75" customHeight="1">
      <c r="A1498" s="3">
        <v>1000.0</v>
      </c>
      <c r="B1498" s="1" t="s">
        <v>16</v>
      </c>
      <c r="C1498" s="1" t="s">
        <v>17</v>
      </c>
      <c r="D1498" s="1" t="s">
        <v>21</v>
      </c>
      <c r="E1498" s="2">
        <v>44232.0</v>
      </c>
      <c r="F1498" s="3"/>
      <c r="G1498" s="5">
        <v>3500.0</v>
      </c>
      <c r="H1498" s="3" t="str">
        <f>IFNA(VLOOKUP(F1498,Promocodes!A:E,4,0),"")</f>
        <v/>
      </c>
      <c r="I1498" s="3"/>
      <c r="J1498" s="5">
        <f t="shared" si="2"/>
        <v>3500</v>
      </c>
      <c r="K1498" s="3" t="str">
        <f>IFNA(VLOOKUP(D1498,Price!$A$2:$C$18,3,0),"")</f>
        <v>услуга</v>
      </c>
      <c r="L1498" s="6">
        <f t="shared" si="3"/>
        <v>2</v>
      </c>
      <c r="M1498" s="6" t="str">
        <f>IFNA(VLOOKUP(F1498,Promocodes!A:B,2,0),"")</f>
        <v/>
      </c>
      <c r="N1498" s="3" t="str">
        <f>IFNA(VLOOKUP(M1498,Promocodes!G:H,2,0),"")</f>
        <v/>
      </c>
      <c r="O1498" s="3" t="str">
        <f>IFNA(VLOOKUP(D1498,Price!$E$2:$F$4,2,0),"")</f>
        <v/>
      </c>
      <c r="P1498" s="7" t="str">
        <f t="shared" si="4"/>
        <v>без промо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ht="15.75" customHeight="1">
      <c r="A1499" s="3">
        <v>1001.0</v>
      </c>
      <c r="B1499" s="1" t="s">
        <v>16</v>
      </c>
      <c r="C1499" s="1" t="s">
        <v>17</v>
      </c>
      <c r="D1499" s="1" t="s">
        <v>24</v>
      </c>
      <c r="E1499" s="2">
        <v>44232.0</v>
      </c>
      <c r="F1499" s="3"/>
      <c r="G1499" s="5">
        <v>4500.0</v>
      </c>
      <c r="H1499" s="3" t="str">
        <f>IFNA(VLOOKUP(F1499,Promocodes!A:E,4,0),"")</f>
        <v/>
      </c>
      <c r="I1499" s="3"/>
      <c r="J1499" s="5">
        <f t="shared" si="2"/>
        <v>4500</v>
      </c>
      <c r="K1499" s="3" t="str">
        <f>IFNA(VLOOKUP(D1499,Price!$A$2:$C$18,3,0),"")</f>
        <v>услуга</v>
      </c>
      <c r="L1499" s="6">
        <f t="shared" si="3"/>
        <v>2</v>
      </c>
      <c r="M1499" s="6" t="str">
        <f>IFNA(VLOOKUP(F1499,Promocodes!A:B,2,0),"")</f>
        <v/>
      </c>
      <c r="N1499" s="3" t="str">
        <f>IFNA(VLOOKUP(M1499,Promocodes!G:H,2,0),"")</f>
        <v/>
      </c>
      <c r="O1499" s="3" t="str">
        <f>IFNA(VLOOKUP(D1499,Price!$E$2:$F$4,2,0),"")</f>
        <v/>
      </c>
      <c r="P1499" s="7" t="str">
        <f t="shared" si="4"/>
        <v>без промо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ht="15.75" customHeight="1">
      <c r="A1500" s="3">
        <v>1002.0</v>
      </c>
      <c r="B1500" s="1" t="s">
        <v>16</v>
      </c>
      <c r="C1500" s="1" t="s">
        <v>22</v>
      </c>
      <c r="D1500" s="1" t="s">
        <v>20</v>
      </c>
      <c r="E1500" s="2">
        <v>44232.0</v>
      </c>
      <c r="F1500" s="3"/>
      <c r="G1500" s="5">
        <v>500.0</v>
      </c>
      <c r="H1500" s="3" t="str">
        <f>IFNA(VLOOKUP(F1500,Promocodes!A:E,4,0),"")</f>
        <v/>
      </c>
      <c r="I1500" s="3"/>
      <c r="J1500" s="5">
        <f t="shared" si="2"/>
        <v>500</v>
      </c>
      <c r="K1500" s="3" t="str">
        <f>IFNA(VLOOKUP(D1500,Price!$A$2:$C$18,3,0),"")</f>
        <v>товар</v>
      </c>
      <c r="L1500" s="6">
        <f t="shared" si="3"/>
        <v>2</v>
      </c>
      <c r="M1500" s="6" t="str">
        <f>IFNA(VLOOKUP(F1500,Promocodes!A:B,2,0),"")</f>
        <v/>
      </c>
      <c r="N1500" s="3" t="str">
        <f>IFNA(VLOOKUP(M1500,Promocodes!G:H,2,0),"")</f>
        <v/>
      </c>
      <c r="O1500" s="3">
        <f>IFNA(VLOOKUP(D1500,Price!$E$2:$F$4,2,0),"")</f>
        <v>250</v>
      </c>
      <c r="P1500" s="7" t="str">
        <f t="shared" si="4"/>
        <v>без промо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ht="15.75" customHeight="1">
      <c r="A1501" s="3">
        <v>1003.0</v>
      </c>
      <c r="B1501" s="1" t="s">
        <v>139</v>
      </c>
      <c r="C1501" s="1" t="s">
        <v>17</v>
      </c>
      <c r="D1501" s="1" t="s">
        <v>144</v>
      </c>
      <c r="E1501" s="2">
        <v>44232.0</v>
      </c>
      <c r="F1501" s="3"/>
      <c r="G1501" s="5">
        <v>75350.0</v>
      </c>
      <c r="H1501" s="3" t="str">
        <f>IFNA(VLOOKUP(F1501,Promocodes!A:E,4,0),"")</f>
        <v/>
      </c>
      <c r="I1501" s="3"/>
      <c r="J1501" s="5">
        <f t="shared" si="2"/>
        <v>75350</v>
      </c>
      <c r="K1501" s="3" t="str">
        <f>IFNA(VLOOKUP(D1501,Price!$A$2:$C$18,3,0),"")</f>
        <v/>
      </c>
      <c r="L1501" s="6">
        <f t="shared" si="3"/>
        <v>2</v>
      </c>
      <c r="M1501" s="6" t="str">
        <f>IFNA(VLOOKUP(F1501,Promocodes!A:B,2,0),"")</f>
        <v/>
      </c>
      <c r="N1501" s="3" t="str">
        <f>IFNA(VLOOKUP(M1501,Promocodes!G:H,2,0),"")</f>
        <v/>
      </c>
      <c r="O1501" s="3" t="str">
        <f>IFNA(VLOOKUP(D1501,Price!$E$2:$F$4,2,0),"")</f>
        <v/>
      </c>
      <c r="P1501" s="7" t="str">
        <f t="shared" si="4"/>
        <v/>
      </c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ht="15.75" customHeight="1">
      <c r="A1502" s="3">
        <v>1004.0</v>
      </c>
      <c r="B1502" s="1" t="s">
        <v>139</v>
      </c>
      <c r="C1502" s="1" t="s">
        <v>17</v>
      </c>
      <c r="D1502" s="1" t="s">
        <v>144</v>
      </c>
      <c r="E1502" s="2">
        <v>44232.0</v>
      </c>
      <c r="F1502" s="3"/>
      <c r="G1502" s="5">
        <v>75350.0</v>
      </c>
      <c r="H1502" s="3" t="str">
        <f>IFNA(VLOOKUP(F1502,Promocodes!A:E,4,0),"")</f>
        <v/>
      </c>
      <c r="I1502" s="3"/>
      <c r="J1502" s="5">
        <f t="shared" si="2"/>
        <v>75350</v>
      </c>
      <c r="K1502" s="3" t="str">
        <f>IFNA(VLOOKUP(D1502,Price!$A$2:$C$18,3,0),"")</f>
        <v/>
      </c>
      <c r="L1502" s="6">
        <f t="shared" si="3"/>
        <v>2</v>
      </c>
      <c r="M1502" s="6" t="str">
        <f>IFNA(VLOOKUP(F1502,Promocodes!A:B,2,0),"")</f>
        <v/>
      </c>
      <c r="N1502" s="3" t="str">
        <f>IFNA(VLOOKUP(M1502,Promocodes!G:H,2,0),"")</f>
        <v/>
      </c>
      <c r="O1502" s="3" t="str">
        <f>IFNA(VLOOKUP(D1502,Price!$E$2:$F$4,2,0),"")</f>
        <v/>
      </c>
      <c r="P1502" s="7" t="str">
        <f t="shared" si="4"/>
        <v/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ht="15.75" customHeight="1">
      <c r="A1503" s="3">
        <v>1005.0</v>
      </c>
      <c r="B1503" s="1" t="s">
        <v>139</v>
      </c>
      <c r="C1503" s="1" t="s">
        <v>17</v>
      </c>
      <c r="D1503" s="1" t="s">
        <v>144</v>
      </c>
      <c r="E1503" s="2">
        <v>44232.0</v>
      </c>
      <c r="F1503" s="3"/>
      <c r="G1503" s="5">
        <v>75350.0</v>
      </c>
      <c r="H1503" s="3" t="str">
        <f>IFNA(VLOOKUP(F1503,Promocodes!A:E,4,0),"")</f>
        <v/>
      </c>
      <c r="I1503" s="3"/>
      <c r="J1503" s="5">
        <f t="shared" si="2"/>
        <v>75350</v>
      </c>
      <c r="K1503" s="3" t="str">
        <f>IFNA(VLOOKUP(D1503,Price!$A$2:$C$18,3,0),"")</f>
        <v/>
      </c>
      <c r="L1503" s="6">
        <f t="shared" si="3"/>
        <v>2</v>
      </c>
      <c r="M1503" s="6" t="str">
        <f>IFNA(VLOOKUP(F1503,Promocodes!A:B,2,0),"")</f>
        <v/>
      </c>
      <c r="N1503" s="3" t="str">
        <f>IFNA(VLOOKUP(M1503,Promocodes!G:H,2,0),"")</f>
        <v/>
      </c>
      <c r="O1503" s="3" t="str">
        <f>IFNA(VLOOKUP(D1503,Price!$E$2:$F$4,2,0),"")</f>
        <v/>
      </c>
      <c r="P1503" s="7" t="str">
        <f t="shared" si="4"/>
        <v/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ht="15.75" customHeight="1">
      <c r="A1504" s="3">
        <v>1006.0</v>
      </c>
      <c r="B1504" s="1" t="s">
        <v>139</v>
      </c>
      <c r="C1504" s="1" t="s">
        <v>17</v>
      </c>
      <c r="D1504" s="1" t="s">
        <v>144</v>
      </c>
      <c r="E1504" s="2">
        <v>44232.0</v>
      </c>
      <c r="F1504" s="3"/>
      <c r="G1504" s="5">
        <v>75350.0</v>
      </c>
      <c r="H1504" s="3" t="str">
        <f>IFNA(VLOOKUP(F1504,Promocodes!A:E,4,0),"")</f>
        <v/>
      </c>
      <c r="I1504" s="3"/>
      <c r="J1504" s="5">
        <f t="shared" si="2"/>
        <v>75350</v>
      </c>
      <c r="K1504" s="3" t="str">
        <f>IFNA(VLOOKUP(D1504,Price!$A$2:$C$18,3,0),"")</f>
        <v/>
      </c>
      <c r="L1504" s="6">
        <f t="shared" si="3"/>
        <v>2</v>
      </c>
      <c r="M1504" s="6" t="str">
        <f>IFNA(VLOOKUP(F1504,Promocodes!A:B,2,0),"")</f>
        <v/>
      </c>
      <c r="N1504" s="3" t="str">
        <f>IFNA(VLOOKUP(M1504,Promocodes!G:H,2,0),"")</f>
        <v/>
      </c>
      <c r="O1504" s="3" t="str">
        <f>IFNA(VLOOKUP(D1504,Price!$E$2:$F$4,2,0),"")</f>
        <v/>
      </c>
      <c r="P1504" s="7" t="str">
        <f t="shared" si="4"/>
        <v/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ht="15.75" customHeight="1">
      <c r="A1505" s="3">
        <v>1007.0</v>
      </c>
      <c r="B1505" s="1" t="s">
        <v>139</v>
      </c>
      <c r="C1505" s="1" t="s">
        <v>17</v>
      </c>
      <c r="D1505" s="1" t="s">
        <v>144</v>
      </c>
      <c r="E1505" s="2">
        <v>44232.0</v>
      </c>
      <c r="F1505" s="3"/>
      <c r="G1505" s="5">
        <v>75350.0</v>
      </c>
      <c r="H1505" s="3" t="str">
        <f>IFNA(VLOOKUP(F1505,Promocodes!A:E,4,0),"")</f>
        <v/>
      </c>
      <c r="I1505" s="3"/>
      <c r="J1505" s="5">
        <f t="shared" si="2"/>
        <v>75350</v>
      </c>
      <c r="K1505" s="3" t="str">
        <f>IFNA(VLOOKUP(D1505,Price!$A$2:$C$18,3,0),"")</f>
        <v/>
      </c>
      <c r="L1505" s="6">
        <f t="shared" si="3"/>
        <v>2</v>
      </c>
      <c r="M1505" s="6" t="str">
        <f>IFNA(VLOOKUP(F1505,Promocodes!A:B,2,0),"")</f>
        <v/>
      </c>
      <c r="N1505" s="3" t="str">
        <f>IFNA(VLOOKUP(M1505,Promocodes!G:H,2,0),"")</f>
        <v/>
      </c>
      <c r="O1505" s="3" t="str">
        <f>IFNA(VLOOKUP(D1505,Price!$E$2:$F$4,2,0),"")</f>
        <v/>
      </c>
      <c r="P1505" s="7" t="str">
        <f t="shared" si="4"/>
        <v/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ht="15.75" customHeight="1">
      <c r="A1506" s="3">
        <v>1008.0</v>
      </c>
      <c r="B1506" s="1" t="s">
        <v>139</v>
      </c>
      <c r="C1506" s="1" t="s">
        <v>17</v>
      </c>
      <c r="D1506" s="1" t="s">
        <v>144</v>
      </c>
      <c r="E1506" s="2">
        <v>44232.0</v>
      </c>
      <c r="F1506" s="3"/>
      <c r="G1506" s="5">
        <v>75350.0</v>
      </c>
      <c r="H1506" s="3" t="str">
        <f>IFNA(VLOOKUP(F1506,Promocodes!A:E,4,0),"")</f>
        <v/>
      </c>
      <c r="I1506" s="3"/>
      <c r="J1506" s="5">
        <f t="shared" si="2"/>
        <v>75350</v>
      </c>
      <c r="K1506" s="3" t="str">
        <f>IFNA(VLOOKUP(D1506,Price!$A$2:$C$18,3,0),"")</f>
        <v/>
      </c>
      <c r="L1506" s="6">
        <f t="shared" si="3"/>
        <v>2</v>
      </c>
      <c r="M1506" s="6" t="str">
        <f>IFNA(VLOOKUP(F1506,Promocodes!A:B,2,0),"")</f>
        <v/>
      </c>
      <c r="N1506" s="3" t="str">
        <f>IFNA(VLOOKUP(M1506,Promocodes!G:H,2,0),"")</f>
        <v/>
      </c>
      <c r="O1506" s="3" t="str">
        <f>IFNA(VLOOKUP(D1506,Price!$E$2:$F$4,2,0),"")</f>
        <v/>
      </c>
      <c r="P1506" s="7" t="str">
        <f t="shared" si="4"/>
        <v/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ht="15.75" customHeight="1">
      <c r="A1507" s="3">
        <v>1009.0</v>
      </c>
      <c r="B1507" s="1" t="s">
        <v>139</v>
      </c>
      <c r="C1507" s="1" t="s">
        <v>17</v>
      </c>
      <c r="D1507" s="1" t="s">
        <v>144</v>
      </c>
      <c r="E1507" s="2">
        <v>44232.0</v>
      </c>
      <c r="F1507" s="3"/>
      <c r="G1507" s="5">
        <v>75350.0</v>
      </c>
      <c r="H1507" s="3" t="str">
        <f>IFNA(VLOOKUP(F1507,Promocodes!A:E,4,0),"")</f>
        <v/>
      </c>
      <c r="I1507" s="3"/>
      <c r="J1507" s="5">
        <f t="shared" si="2"/>
        <v>75350</v>
      </c>
      <c r="K1507" s="3" t="str">
        <f>IFNA(VLOOKUP(D1507,Price!$A$2:$C$18,3,0),"")</f>
        <v/>
      </c>
      <c r="L1507" s="6">
        <f t="shared" si="3"/>
        <v>2</v>
      </c>
      <c r="M1507" s="6" t="str">
        <f>IFNA(VLOOKUP(F1507,Promocodes!A:B,2,0),"")</f>
        <v/>
      </c>
      <c r="N1507" s="3" t="str">
        <f>IFNA(VLOOKUP(M1507,Promocodes!G:H,2,0),"")</f>
        <v/>
      </c>
      <c r="O1507" s="3" t="str">
        <f>IFNA(VLOOKUP(D1507,Price!$E$2:$F$4,2,0),"")</f>
        <v/>
      </c>
      <c r="P1507" s="7" t="str">
        <f t="shared" si="4"/>
        <v/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ht="15.75" customHeight="1">
      <c r="A1508" s="3">
        <v>1010.0</v>
      </c>
      <c r="B1508" s="1" t="s">
        <v>139</v>
      </c>
      <c r="C1508" s="1" t="s">
        <v>17</v>
      </c>
      <c r="D1508" s="1" t="s">
        <v>144</v>
      </c>
      <c r="E1508" s="2">
        <v>44232.0</v>
      </c>
      <c r="F1508" s="3"/>
      <c r="G1508" s="5">
        <v>75350.0</v>
      </c>
      <c r="H1508" s="3" t="str">
        <f>IFNA(VLOOKUP(F1508,Promocodes!A:E,4,0),"")</f>
        <v/>
      </c>
      <c r="I1508" s="3"/>
      <c r="J1508" s="5">
        <f t="shared" si="2"/>
        <v>75350</v>
      </c>
      <c r="K1508" s="3" t="str">
        <f>IFNA(VLOOKUP(D1508,Price!$A$2:$C$18,3,0),"")</f>
        <v/>
      </c>
      <c r="L1508" s="6">
        <f t="shared" si="3"/>
        <v>2</v>
      </c>
      <c r="M1508" s="6" t="str">
        <f>IFNA(VLOOKUP(F1508,Promocodes!A:B,2,0),"")</f>
        <v/>
      </c>
      <c r="N1508" s="3" t="str">
        <f>IFNA(VLOOKUP(M1508,Promocodes!G:H,2,0),"")</f>
        <v/>
      </c>
      <c r="O1508" s="3" t="str">
        <f>IFNA(VLOOKUP(D1508,Price!$E$2:$F$4,2,0),"")</f>
        <v/>
      </c>
      <c r="P1508" s="7" t="str">
        <f t="shared" si="4"/>
        <v/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ht="15.75" customHeight="1">
      <c r="A1509" s="3">
        <v>1011.0</v>
      </c>
      <c r="B1509" s="1" t="s">
        <v>139</v>
      </c>
      <c r="C1509" s="1" t="s">
        <v>17</v>
      </c>
      <c r="D1509" s="1" t="s">
        <v>145</v>
      </c>
      <c r="E1509" s="2">
        <v>44232.0</v>
      </c>
      <c r="F1509" s="3"/>
      <c r="G1509" s="5">
        <v>15000.0</v>
      </c>
      <c r="H1509" s="3" t="str">
        <f>IFNA(VLOOKUP(F1509,Promocodes!A:E,4,0),"")</f>
        <v/>
      </c>
      <c r="I1509" s="3"/>
      <c r="J1509" s="5">
        <f t="shared" si="2"/>
        <v>15000</v>
      </c>
      <c r="K1509" s="3" t="str">
        <f>IFNA(VLOOKUP(D1509,Price!$A$2:$C$18,3,0),"")</f>
        <v/>
      </c>
      <c r="L1509" s="6">
        <f t="shared" si="3"/>
        <v>2</v>
      </c>
      <c r="M1509" s="6" t="str">
        <f>IFNA(VLOOKUP(F1509,Promocodes!A:B,2,0),"")</f>
        <v/>
      </c>
      <c r="N1509" s="3" t="str">
        <f>IFNA(VLOOKUP(M1509,Promocodes!G:H,2,0),"")</f>
        <v/>
      </c>
      <c r="O1509" s="3" t="str">
        <f>IFNA(VLOOKUP(D1509,Price!$E$2:$F$4,2,0),"")</f>
        <v/>
      </c>
      <c r="P1509" s="7" t="str">
        <f t="shared" si="4"/>
        <v/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ht="15.75" customHeight="1">
      <c r="A1510" s="3">
        <v>1012.0</v>
      </c>
      <c r="B1510" s="1" t="s">
        <v>139</v>
      </c>
      <c r="C1510" s="1" t="s">
        <v>17</v>
      </c>
      <c r="D1510" s="1" t="s">
        <v>146</v>
      </c>
      <c r="E1510" s="2">
        <v>44232.0</v>
      </c>
      <c r="F1510" s="3"/>
      <c r="G1510" s="5">
        <v>56700.0</v>
      </c>
      <c r="H1510" s="3" t="str">
        <f>IFNA(VLOOKUP(F1510,Promocodes!A:E,4,0),"")</f>
        <v/>
      </c>
      <c r="I1510" s="3"/>
      <c r="J1510" s="5">
        <f t="shared" si="2"/>
        <v>56700</v>
      </c>
      <c r="K1510" s="3" t="str">
        <f>IFNA(VLOOKUP(D1510,Price!$A$2:$C$18,3,0),"")</f>
        <v/>
      </c>
      <c r="L1510" s="6">
        <f t="shared" si="3"/>
        <v>2</v>
      </c>
      <c r="M1510" s="6" t="str">
        <f>IFNA(VLOOKUP(F1510,Promocodes!A:B,2,0),"")</f>
        <v/>
      </c>
      <c r="N1510" s="3" t="str">
        <f>IFNA(VLOOKUP(M1510,Promocodes!G:H,2,0),"")</f>
        <v/>
      </c>
      <c r="O1510" s="3" t="str">
        <f>IFNA(VLOOKUP(D1510,Price!$E$2:$F$4,2,0),"")</f>
        <v/>
      </c>
      <c r="P1510" s="7" t="str">
        <f t="shared" si="4"/>
        <v/>
      </c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ht="15.75" customHeight="1">
      <c r="A1511" s="3">
        <v>1013.0</v>
      </c>
      <c r="B1511" s="1" t="s">
        <v>16</v>
      </c>
      <c r="C1511" s="1" t="s">
        <v>22</v>
      </c>
      <c r="D1511" s="1" t="s">
        <v>23</v>
      </c>
      <c r="E1511" s="2">
        <v>44232.0</v>
      </c>
      <c r="F1511" s="3"/>
      <c r="G1511" s="5">
        <v>5500.0</v>
      </c>
      <c r="H1511" s="3" t="str">
        <f>IFNA(VLOOKUP(F1511,Promocodes!A:E,4,0),"")</f>
        <v/>
      </c>
      <c r="I1511" s="3"/>
      <c r="J1511" s="5">
        <f t="shared" si="2"/>
        <v>5500</v>
      </c>
      <c r="K1511" s="3" t="str">
        <f>IFNA(VLOOKUP(D1511,Price!$A$2:$C$18,3,0),"")</f>
        <v>услуга</v>
      </c>
      <c r="L1511" s="6">
        <f t="shared" si="3"/>
        <v>2</v>
      </c>
      <c r="M1511" s="6" t="str">
        <f>IFNA(VLOOKUP(F1511,Promocodes!A:B,2,0),"")</f>
        <v/>
      </c>
      <c r="N1511" s="3" t="str">
        <f>IFNA(VLOOKUP(M1511,Promocodes!G:H,2,0),"")</f>
        <v/>
      </c>
      <c r="O1511" s="3" t="str">
        <f>IFNA(VLOOKUP(D1511,Price!$E$2:$F$4,2,0),"")</f>
        <v/>
      </c>
      <c r="P1511" s="7" t="str">
        <f t="shared" si="4"/>
        <v>без промо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ht="15.75" customHeight="1">
      <c r="A1512" s="3">
        <v>1014.0</v>
      </c>
      <c r="B1512" s="1" t="s">
        <v>16</v>
      </c>
      <c r="C1512" s="1" t="s">
        <v>22</v>
      </c>
      <c r="D1512" s="1" t="s">
        <v>18</v>
      </c>
      <c r="E1512" s="2">
        <v>44232.0</v>
      </c>
      <c r="F1512" s="3"/>
      <c r="G1512" s="5">
        <v>1000.0</v>
      </c>
      <c r="H1512" s="3" t="str">
        <f>IFNA(VLOOKUP(F1512,Promocodes!A:E,4,0),"")</f>
        <v/>
      </c>
      <c r="I1512" s="3"/>
      <c r="J1512" s="5">
        <f t="shared" si="2"/>
        <v>1000</v>
      </c>
      <c r="K1512" s="3" t="str">
        <f>IFNA(VLOOKUP(D1512,Price!$A$2:$C$18,3,0),"")</f>
        <v>товар</v>
      </c>
      <c r="L1512" s="6">
        <f t="shared" si="3"/>
        <v>2</v>
      </c>
      <c r="M1512" s="6" t="str">
        <f>IFNA(VLOOKUP(F1512,Promocodes!A:B,2,0),"")</f>
        <v/>
      </c>
      <c r="N1512" s="3" t="str">
        <f>IFNA(VLOOKUP(M1512,Promocodes!G:H,2,0),"")</f>
        <v/>
      </c>
      <c r="O1512" s="3">
        <f>IFNA(VLOOKUP(D1512,Price!$E$2:$F$4,2,0),"")</f>
        <v>500</v>
      </c>
      <c r="P1512" s="7" t="str">
        <f t="shared" si="4"/>
        <v>без промо</v>
      </c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ht="15.75" customHeight="1">
      <c r="A1513" s="3">
        <v>1015.0</v>
      </c>
      <c r="B1513" s="1" t="s">
        <v>139</v>
      </c>
      <c r="C1513" s="1" t="s">
        <v>17</v>
      </c>
      <c r="D1513" s="1" t="s">
        <v>143</v>
      </c>
      <c r="E1513" s="2">
        <v>44232.0</v>
      </c>
      <c r="F1513" s="3"/>
      <c r="G1513" s="5">
        <v>500.0</v>
      </c>
      <c r="H1513" s="3" t="str">
        <f>IFNA(VLOOKUP(F1513,Promocodes!A:E,4,0),"")</f>
        <v/>
      </c>
      <c r="I1513" s="3"/>
      <c r="J1513" s="5">
        <f t="shared" si="2"/>
        <v>500</v>
      </c>
      <c r="K1513" s="3" t="str">
        <f>IFNA(VLOOKUP(D1513,Price!$A$2:$C$18,3,0),"")</f>
        <v/>
      </c>
      <c r="L1513" s="6">
        <f t="shared" si="3"/>
        <v>2</v>
      </c>
      <c r="M1513" s="6" t="str">
        <f>IFNA(VLOOKUP(F1513,Promocodes!A:B,2,0),"")</f>
        <v/>
      </c>
      <c r="N1513" s="3" t="str">
        <f>IFNA(VLOOKUP(M1513,Promocodes!G:H,2,0),"")</f>
        <v/>
      </c>
      <c r="O1513" s="3" t="str">
        <f>IFNA(VLOOKUP(D1513,Price!$E$2:$F$4,2,0),"")</f>
        <v/>
      </c>
      <c r="P1513" s="7" t="str">
        <f t="shared" si="4"/>
        <v/>
      </c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ht="15.75" customHeight="1">
      <c r="A1514" s="3">
        <v>1016.0</v>
      </c>
      <c r="B1514" s="1" t="s">
        <v>16</v>
      </c>
      <c r="C1514" s="1" t="s">
        <v>17</v>
      </c>
      <c r="D1514" s="1" t="s">
        <v>21</v>
      </c>
      <c r="E1514" s="2">
        <v>44232.0</v>
      </c>
      <c r="F1514" s="3"/>
      <c r="G1514" s="5">
        <v>3500.0</v>
      </c>
      <c r="H1514" s="3" t="str">
        <f>IFNA(VLOOKUP(F1514,Promocodes!A:E,4,0),"")</f>
        <v/>
      </c>
      <c r="I1514" s="3"/>
      <c r="J1514" s="5">
        <f t="shared" si="2"/>
        <v>3500</v>
      </c>
      <c r="K1514" s="3" t="str">
        <f>IFNA(VLOOKUP(D1514,Price!$A$2:$C$18,3,0),"")</f>
        <v>услуга</v>
      </c>
      <c r="L1514" s="6">
        <f t="shared" si="3"/>
        <v>2</v>
      </c>
      <c r="M1514" s="6" t="str">
        <f>IFNA(VLOOKUP(F1514,Promocodes!A:B,2,0),"")</f>
        <v/>
      </c>
      <c r="N1514" s="3" t="str">
        <f>IFNA(VLOOKUP(M1514,Promocodes!G:H,2,0),"")</f>
        <v/>
      </c>
      <c r="O1514" s="3" t="str">
        <f>IFNA(VLOOKUP(D1514,Price!$E$2:$F$4,2,0),"")</f>
        <v/>
      </c>
      <c r="P1514" s="7" t="str">
        <f t="shared" si="4"/>
        <v>без промо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ht="15.75" customHeight="1">
      <c r="A1515" s="3">
        <v>1017.0</v>
      </c>
      <c r="B1515" s="1" t="s">
        <v>139</v>
      </c>
      <c r="C1515" s="1" t="s">
        <v>17</v>
      </c>
      <c r="D1515" s="1" t="s">
        <v>141</v>
      </c>
      <c r="E1515" s="2">
        <v>44232.0</v>
      </c>
      <c r="F1515" s="3"/>
      <c r="G1515" s="5">
        <v>300.0</v>
      </c>
      <c r="H1515" s="3" t="str">
        <f>IFNA(VLOOKUP(F1515,Promocodes!A:E,4,0),"")</f>
        <v/>
      </c>
      <c r="I1515" s="3"/>
      <c r="J1515" s="5">
        <f t="shared" si="2"/>
        <v>300</v>
      </c>
      <c r="K1515" s="3" t="str">
        <f>IFNA(VLOOKUP(D1515,Price!$A$2:$C$18,3,0),"")</f>
        <v/>
      </c>
      <c r="L1515" s="6">
        <f t="shared" si="3"/>
        <v>2</v>
      </c>
      <c r="M1515" s="6" t="str">
        <f>IFNA(VLOOKUP(F1515,Promocodes!A:B,2,0),"")</f>
        <v/>
      </c>
      <c r="N1515" s="3" t="str">
        <f>IFNA(VLOOKUP(M1515,Promocodes!G:H,2,0),"")</f>
        <v/>
      </c>
      <c r="O1515" s="3" t="str">
        <f>IFNA(VLOOKUP(D1515,Price!$E$2:$F$4,2,0),"")</f>
        <v/>
      </c>
      <c r="P1515" s="7" t="str">
        <f t="shared" si="4"/>
        <v/>
      </c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ht="15.75" customHeight="1">
      <c r="A1516" s="3">
        <v>1019.0</v>
      </c>
      <c r="B1516" s="1" t="s">
        <v>16</v>
      </c>
      <c r="C1516" s="1" t="s">
        <v>17</v>
      </c>
      <c r="D1516" s="1" t="s">
        <v>23</v>
      </c>
      <c r="E1516" s="2">
        <v>44232.0</v>
      </c>
      <c r="F1516" s="3"/>
      <c r="G1516" s="5">
        <v>5500.0</v>
      </c>
      <c r="H1516" s="3" t="str">
        <f>IFNA(VLOOKUP(F1516,Promocodes!A:E,4,0),"")</f>
        <v/>
      </c>
      <c r="I1516" s="3"/>
      <c r="J1516" s="5">
        <f t="shared" si="2"/>
        <v>5500</v>
      </c>
      <c r="K1516" s="3" t="str">
        <f>IFNA(VLOOKUP(D1516,Price!$A$2:$C$18,3,0),"")</f>
        <v>услуга</v>
      </c>
      <c r="L1516" s="6">
        <f t="shared" si="3"/>
        <v>2</v>
      </c>
      <c r="M1516" s="6" t="str">
        <f>IFNA(VLOOKUP(F1516,Promocodes!A:B,2,0),"")</f>
        <v/>
      </c>
      <c r="N1516" s="3" t="str">
        <f>IFNA(VLOOKUP(M1516,Promocodes!G:H,2,0),"")</f>
        <v/>
      </c>
      <c r="O1516" s="3" t="str">
        <f>IFNA(VLOOKUP(D1516,Price!$E$2:$F$4,2,0),"")</f>
        <v/>
      </c>
      <c r="P1516" s="7" t="str">
        <f t="shared" si="4"/>
        <v>без промо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ht="15.75" customHeight="1">
      <c r="A1517" s="3">
        <v>1020.0</v>
      </c>
      <c r="B1517" s="1" t="s">
        <v>16</v>
      </c>
      <c r="C1517" s="1" t="s">
        <v>17</v>
      </c>
      <c r="D1517" s="1" t="s">
        <v>24</v>
      </c>
      <c r="E1517" s="2">
        <v>44232.0</v>
      </c>
      <c r="F1517" s="3"/>
      <c r="G1517" s="5">
        <v>4500.0</v>
      </c>
      <c r="H1517" s="3" t="str">
        <f>IFNA(VLOOKUP(F1517,Promocodes!A:E,4,0),"")</f>
        <v/>
      </c>
      <c r="I1517" s="3"/>
      <c r="J1517" s="5">
        <f t="shared" si="2"/>
        <v>4500</v>
      </c>
      <c r="K1517" s="3" t="str">
        <f>IFNA(VLOOKUP(D1517,Price!$A$2:$C$18,3,0),"")</f>
        <v>услуга</v>
      </c>
      <c r="L1517" s="6">
        <f t="shared" si="3"/>
        <v>2</v>
      </c>
      <c r="M1517" s="6" t="str">
        <f>IFNA(VLOOKUP(F1517,Promocodes!A:B,2,0),"")</f>
        <v/>
      </c>
      <c r="N1517" s="3" t="str">
        <f>IFNA(VLOOKUP(M1517,Promocodes!G:H,2,0),"")</f>
        <v/>
      </c>
      <c r="O1517" s="3" t="str">
        <f>IFNA(VLOOKUP(D1517,Price!$E$2:$F$4,2,0),"")</f>
        <v/>
      </c>
      <c r="P1517" s="7" t="str">
        <f t="shared" si="4"/>
        <v>без промо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ht="15.75" customHeight="1">
      <c r="A1518" s="3">
        <v>1021.0</v>
      </c>
      <c r="B1518" s="1" t="s">
        <v>139</v>
      </c>
      <c r="C1518" s="1" t="s">
        <v>17</v>
      </c>
      <c r="D1518" s="1" t="s">
        <v>141</v>
      </c>
      <c r="E1518" s="2">
        <v>44232.0</v>
      </c>
      <c r="F1518" s="3"/>
      <c r="G1518" s="5">
        <v>300.0</v>
      </c>
      <c r="H1518" s="3" t="str">
        <f>IFNA(VLOOKUP(F1518,Promocodes!A:E,4,0),"")</f>
        <v/>
      </c>
      <c r="I1518" s="3"/>
      <c r="J1518" s="5">
        <f t="shared" si="2"/>
        <v>300</v>
      </c>
      <c r="K1518" s="3" t="str">
        <f>IFNA(VLOOKUP(D1518,Price!$A$2:$C$18,3,0),"")</f>
        <v/>
      </c>
      <c r="L1518" s="6">
        <f t="shared" si="3"/>
        <v>2</v>
      </c>
      <c r="M1518" s="6" t="str">
        <f>IFNA(VLOOKUP(F1518,Promocodes!A:B,2,0),"")</f>
        <v/>
      </c>
      <c r="N1518" s="3" t="str">
        <f>IFNA(VLOOKUP(M1518,Promocodes!G:H,2,0),"")</f>
        <v/>
      </c>
      <c r="O1518" s="3" t="str">
        <f>IFNA(VLOOKUP(D1518,Price!$E$2:$F$4,2,0),"")</f>
        <v/>
      </c>
      <c r="P1518" s="7" t="str">
        <f t="shared" si="4"/>
        <v/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ht="15.75" customHeight="1">
      <c r="A1519" s="3">
        <v>1022.0</v>
      </c>
      <c r="B1519" s="1" t="s">
        <v>16</v>
      </c>
      <c r="C1519" s="1" t="s">
        <v>17</v>
      </c>
      <c r="D1519" s="1" t="s">
        <v>23</v>
      </c>
      <c r="E1519" s="2">
        <v>44232.0</v>
      </c>
      <c r="F1519" s="3"/>
      <c r="G1519" s="5">
        <v>5500.0</v>
      </c>
      <c r="H1519" s="3" t="str">
        <f>IFNA(VLOOKUP(F1519,Promocodes!A:E,4,0),"")</f>
        <v/>
      </c>
      <c r="I1519" s="3"/>
      <c r="J1519" s="5">
        <f t="shared" si="2"/>
        <v>5500</v>
      </c>
      <c r="K1519" s="3" t="str">
        <f>IFNA(VLOOKUP(D1519,Price!$A$2:$C$18,3,0),"")</f>
        <v>услуга</v>
      </c>
      <c r="L1519" s="6">
        <f t="shared" si="3"/>
        <v>2</v>
      </c>
      <c r="M1519" s="6" t="str">
        <f>IFNA(VLOOKUP(F1519,Promocodes!A:B,2,0),"")</f>
        <v/>
      </c>
      <c r="N1519" s="3" t="str">
        <f>IFNA(VLOOKUP(M1519,Promocodes!G:H,2,0),"")</f>
        <v/>
      </c>
      <c r="O1519" s="3" t="str">
        <f>IFNA(VLOOKUP(D1519,Price!$E$2:$F$4,2,0),"")</f>
        <v/>
      </c>
      <c r="P1519" s="7" t="str">
        <f t="shared" si="4"/>
        <v>без промо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ht="15.75" customHeight="1">
      <c r="A1520" s="3">
        <v>1024.0</v>
      </c>
      <c r="B1520" s="1" t="s">
        <v>16</v>
      </c>
      <c r="C1520" s="1" t="s">
        <v>17</v>
      </c>
      <c r="D1520" s="1" t="s">
        <v>24</v>
      </c>
      <c r="E1520" s="2">
        <v>44232.0</v>
      </c>
      <c r="F1520" s="3"/>
      <c r="G1520" s="5">
        <v>4500.0</v>
      </c>
      <c r="H1520" s="3" t="str">
        <f>IFNA(VLOOKUP(F1520,Promocodes!A:E,4,0),"")</f>
        <v/>
      </c>
      <c r="I1520" s="3"/>
      <c r="J1520" s="5">
        <f t="shared" si="2"/>
        <v>4500</v>
      </c>
      <c r="K1520" s="3" t="str">
        <f>IFNA(VLOOKUP(D1520,Price!$A$2:$C$18,3,0),"")</f>
        <v>услуга</v>
      </c>
      <c r="L1520" s="6">
        <f t="shared" si="3"/>
        <v>2</v>
      </c>
      <c r="M1520" s="6" t="str">
        <f>IFNA(VLOOKUP(F1520,Promocodes!A:B,2,0),"")</f>
        <v/>
      </c>
      <c r="N1520" s="3" t="str">
        <f>IFNA(VLOOKUP(M1520,Promocodes!G:H,2,0),"")</f>
        <v/>
      </c>
      <c r="O1520" s="3" t="str">
        <f>IFNA(VLOOKUP(D1520,Price!$E$2:$F$4,2,0),"")</f>
        <v/>
      </c>
      <c r="P1520" s="7" t="str">
        <f t="shared" si="4"/>
        <v>без промо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ht="15.75" customHeight="1">
      <c r="A1521" s="3">
        <v>1025.0</v>
      </c>
      <c r="B1521" s="1" t="s">
        <v>139</v>
      </c>
      <c r="C1521" s="1" t="s">
        <v>17</v>
      </c>
      <c r="D1521" s="1" t="s">
        <v>143</v>
      </c>
      <c r="E1521" s="2">
        <v>44232.0</v>
      </c>
      <c r="F1521" s="3"/>
      <c r="G1521" s="5">
        <v>500.0</v>
      </c>
      <c r="H1521" s="3" t="str">
        <f>IFNA(VLOOKUP(F1521,Promocodes!A:E,4,0),"")</f>
        <v/>
      </c>
      <c r="I1521" s="3"/>
      <c r="J1521" s="5">
        <f t="shared" si="2"/>
        <v>500</v>
      </c>
      <c r="K1521" s="3" t="str">
        <f>IFNA(VLOOKUP(D1521,Price!$A$2:$C$18,3,0),"")</f>
        <v/>
      </c>
      <c r="L1521" s="6">
        <f t="shared" si="3"/>
        <v>2</v>
      </c>
      <c r="M1521" s="6" t="str">
        <f>IFNA(VLOOKUP(F1521,Promocodes!A:B,2,0),"")</f>
        <v/>
      </c>
      <c r="N1521" s="3" t="str">
        <f>IFNA(VLOOKUP(M1521,Promocodes!G:H,2,0),"")</f>
        <v/>
      </c>
      <c r="O1521" s="3" t="str">
        <f>IFNA(VLOOKUP(D1521,Price!$E$2:$F$4,2,0),"")</f>
        <v/>
      </c>
      <c r="P1521" s="7" t="str">
        <f t="shared" si="4"/>
        <v/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ht="15.75" customHeight="1">
      <c r="A1522" s="3">
        <v>1026.0</v>
      </c>
      <c r="B1522" s="1" t="s">
        <v>16</v>
      </c>
      <c r="C1522" s="1" t="s">
        <v>17</v>
      </c>
      <c r="D1522" s="1" t="s">
        <v>24</v>
      </c>
      <c r="E1522" s="2">
        <v>44232.0</v>
      </c>
      <c r="F1522" s="3"/>
      <c r="G1522" s="5">
        <v>4500.0</v>
      </c>
      <c r="H1522" s="3" t="str">
        <f>IFNA(VLOOKUP(F1522,Promocodes!A:E,4,0),"")</f>
        <v/>
      </c>
      <c r="I1522" s="3"/>
      <c r="J1522" s="5">
        <f t="shared" si="2"/>
        <v>4500</v>
      </c>
      <c r="K1522" s="3" t="str">
        <f>IFNA(VLOOKUP(D1522,Price!$A$2:$C$18,3,0),"")</f>
        <v>услуга</v>
      </c>
      <c r="L1522" s="6">
        <f t="shared" si="3"/>
        <v>2</v>
      </c>
      <c r="M1522" s="6" t="str">
        <f>IFNA(VLOOKUP(F1522,Promocodes!A:B,2,0),"")</f>
        <v/>
      </c>
      <c r="N1522" s="3" t="str">
        <f>IFNA(VLOOKUP(M1522,Promocodes!G:H,2,0),"")</f>
        <v/>
      </c>
      <c r="O1522" s="3" t="str">
        <f>IFNA(VLOOKUP(D1522,Price!$E$2:$F$4,2,0),"")</f>
        <v/>
      </c>
      <c r="P1522" s="7" t="str">
        <f t="shared" si="4"/>
        <v>без промо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ht="15.75" customHeight="1">
      <c r="A1523" s="3">
        <v>1027.0</v>
      </c>
      <c r="B1523" s="1" t="s">
        <v>16</v>
      </c>
      <c r="C1523" s="1" t="s">
        <v>17</v>
      </c>
      <c r="D1523" s="1" t="s">
        <v>23</v>
      </c>
      <c r="E1523" s="2">
        <v>44232.0</v>
      </c>
      <c r="F1523" s="3"/>
      <c r="G1523" s="5">
        <v>5500.0</v>
      </c>
      <c r="H1523" s="3" t="str">
        <f>IFNA(VLOOKUP(F1523,Promocodes!A:E,4,0),"")</f>
        <v/>
      </c>
      <c r="I1523" s="3"/>
      <c r="J1523" s="5">
        <f t="shared" si="2"/>
        <v>5500</v>
      </c>
      <c r="K1523" s="3" t="str">
        <f>IFNA(VLOOKUP(D1523,Price!$A$2:$C$18,3,0),"")</f>
        <v>услуга</v>
      </c>
      <c r="L1523" s="6">
        <f t="shared" si="3"/>
        <v>2</v>
      </c>
      <c r="M1523" s="6" t="str">
        <f>IFNA(VLOOKUP(F1523,Promocodes!A:B,2,0),"")</f>
        <v/>
      </c>
      <c r="N1523" s="3" t="str">
        <f>IFNA(VLOOKUP(M1523,Promocodes!G:H,2,0),"")</f>
        <v/>
      </c>
      <c r="O1523" s="3" t="str">
        <f>IFNA(VLOOKUP(D1523,Price!$E$2:$F$4,2,0),"")</f>
        <v/>
      </c>
      <c r="P1523" s="7" t="str">
        <f t="shared" si="4"/>
        <v>без промо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ht="15.75" customHeight="1">
      <c r="A1524" s="3">
        <v>1028.0</v>
      </c>
      <c r="B1524" s="1" t="s">
        <v>16</v>
      </c>
      <c r="C1524" s="1" t="s">
        <v>17</v>
      </c>
      <c r="D1524" s="1" t="s">
        <v>20</v>
      </c>
      <c r="E1524" s="2">
        <v>44233.0</v>
      </c>
      <c r="F1524" s="3"/>
      <c r="G1524" s="5">
        <v>500.0</v>
      </c>
      <c r="H1524" s="3" t="str">
        <f>IFNA(VLOOKUP(F1524,Promocodes!A:E,4,0),"")</f>
        <v/>
      </c>
      <c r="I1524" s="3"/>
      <c r="J1524" s="5">
        <f t="shared" si="2"/>
        <v>500</v>
      </c>
      <c r="K1524" s="3" t="str">
        <f>IFNA(VLOOKUP(D1524,Price!$A$2:$C$18,3,0),"")</f>
        <v>товар</v>
      </c>
      <c r="L1524" s="6">
        <f t="shared" si="3"/>
        <v>2</v>
      </c>
      <c r="M1524" s="6" t="str">
        <f>IFNA(VLOOKUP(F1524,Promocodes!A:B,2,0),"")</f>
        <v/>
      </c>
      <c r="N1524" s="3" t="str">
        <f>IFNA(VLOOKUP(M1524,Promocodes!G:H,2,0),"")</f>
        <v/>
      </c>
      <c r="O1524" s="3">
        <f>IFNA(VLOOKUP(D1524,Price!$E$2:$F$4,2,0),"")</f>
        <v>250</v>
      </c>
      <c r="P1524" s="7" t="str">
        <f t="shared" si="4"/>
        <v>без промо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ht="15.75" customHeight="1">
      <c r="A1525" s="3">
        <v>1029.0</v>
      </c>
      <c r="B1525" s="1" t="s">
        <v>16</v>
      </c>
      <c r="C1525" s="1" t="s">
        <v>17</v>
      </c>
      <c r="D1525" s="1" t="s">
        <v>23</v>
      </c>
      <c r="E1525" s="2">
        <v>44233.0</v>
      </c>
      <c r="F1525" s="3"/>
      <c r="G1525" s="5">
        <v>5500.0</v>
      </c>
      <c r="H1525" s="3" t="str">
        <f>IFNA(VLOOKUP(F1525,Promocodes!A:E,4,0),"")</f>
        <v/>
      </c>
      <c r="I1525" s="3"/>
      <c r="J1525" s="5">
        <f t="shared" si="2"/>
        <v>5500</v>
      </c>
      <c r="K1525" s="3" t="str">
        <f>IFNA(VLOOKUP(D1525,Price!$A$2:$C$18,3,0),"")</f>
        <v>услуга</v>
      </c>
      <c r="L1525" s="6">
        <f t="shared" si="3"/>
        <v>2</v>
      </c>
      <c r="M1525" s="6" t="str">
        <f>IFNA(VLOOKUP(F1525,Promocodes!A:B,2,0),"")</f>
        <v/>
      </c>
      <c r="N1525" s="3" t="str">
        <f>IFNA(VLOOKUP(M1525,Promocodes!G:H,2,0),"")</f>
        <v/>
      </c>
      <c r="O1525" s="3" t="str">
        <f>IFNA(VLOOKUP(D1525,Price!$E$2:$F$4,2,0),"")</f>
        <v/>
      </c>
      <c r="P1525" s="7" t="str">
        <f t="shared" si="4"/>
        <v>без промо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ht="15.75" customHeight="1">
      <c r="A1526" s="3">
        <v>1030.0</v>
      </c>
      <c r="B1526" s="1" t="s">
        <v>16</v>
      </c>
      <c r="C1526" s="1" t="s">
        <v>17</v>
      </c>
      <c r="D1526" s="1" t="s">
        <v>25</v>
      </c>
      <c r="E1526" s="2">
        <v>44233.0</v>
      </c>
      <c r="F1526" s="3"/>
      <c r="G1526" s="5">
        <v>300.0</v>
      </c>
      <c r="H1526" s="3" t="str">
        <f>IFNA(VLOOKUP(F1526,Promocodes!A:E,4,0),"")</f>
        <v/>
      </c>
      <c r="I1526" s="3"/>
      <c r="J1526" s="5">
        <f t="shared" si="2"/>
        <v>300</v>
      </c>
      <c r="K1526" s="3" t="str">
        <f>IFNA(VLOOKUP(D1526,Price!$A$2:$C$18,3,0),"")</f>
        <v>товар</v>
      </c>
      <c r="L1526" s="6">
        <f t="shared" si="3"/>
        <v>2</v>
      </c>
      <c r="M1526" s="6" t="str">
        <f>IFNA(VLOOKUP(F1526,Promocodes!A:B,2,0),"")</f>
        <v/>
      </c>
      <c r="N1526" s="3" t="str">
        <f>IFNA(VLOOKUP(M1526,Promocodes!G:H,2,0),"")</f>
        <v/>
      </c>
      <c r="O1526" s="3">
        <f>IFNA(VLOOKUP(D1526,Price!$E$2:$F$4,2,0),"")</f>
        <v>150</v>
      </c>
      <c r="P1526" s="7" t="str">
        <f t="shared" si="4"/>
        <v>без промо</v>
      </c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ht="15.75" customHeight="1">
      <c r="A1527" s="3">
        <v>1031.0</v>
      </c>
      <c r="B1527" s="1" t="s">
        <v>16</v>
      </c>
      <c r="C1527" s="1" t="s">
        <v>17</v>
      </c>
      <c r="D1527" s="1" t="s">
        <v>21</v>
      </c>
      <c r="E1527" s="2">
        <v>44233.0</v>
      </c>
      <c r="F1527" s="3"/>
      <c r="G1527" s="5">
        <v>3500.0</v>
      </c>
      <c r="H1527" s="3" t="str">
        <f>IFNA(VLOOKUP(F1527,Promocodes!A:E,4,0),"")</f>
        <v/>
      </c>
      <c r="I1527" s="3"/>
      <c r="J1527" s="5">
        <f t="shared" si="2"/>
        <v>3500</v>
      </c>
      <c r="K1527" s="3" t="str">
        <f>IFNA(VLOOKUP(D1527,Price!$A$2:$C$18,3,0),"")</f>
        <v>услуга</v>
      </c>
      <c r="L1527" s="6">
        <f t="shared" si="3"/>
        <v>2</v>
      </c>
      <c r="M1527" s="6" t="str">
        <f>IFNA(VLOOKUP(F1527,Promocodes!A:B,2,0),"")</f>
        <v/>
      </c>
      <c r="N1527" s="3" t="str">
        <f>IFNA(VLOOKUP(M1527,Promocodes!G:H,2,0),"")</f>
        <v/>
      </c>
      <c r="O1527" s="3" t="str">
        <f>IFNA(VLOOKUP(D1527,Price!$E$2:$F$4,2,0),"")</f>
        <v/>
      </c>
      <c r="P1527" s="7" t="str">
        <f t="shared" si="4"/>
        <v>без промо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ht="15.75" customHeight="1">
      <c r="A1528" s="3">
        <v>1032.0</v>
      </c>
      <c r="B1528" s="1" t="s">
        <v>16</v>
      </c>
      <c r="C1528" s="1" t="s">
        <v>22</v>
      </c>
      <c r="D1528" s="1" t="s">
        <v>21</v>
      </c>
      <c r="E1528" s="2">
        <v>44233.0</v>
      </c>
      <c r="F1528" s="3"/>
      <c r="G1528" s="5">
        <v>3500.0</v>
      </c>
      <c r="H1528" s="3" t="str">
        <f>IFNA(VLOOKUP(F1528,Promocodes!A:E,4,0),"")</f>
        <v/>
      </c>
      <c r="I1528" s="3"/>
      <c r="J1528" s="5">
        <f t="shared" si="2"/>
        <v>3500</v>
      </c>
      <c r="K1528" s="3" t="str">
        <f>IFNA(VLOOKUP(D1528,Price!$A$2:$C$18,3,0),"")</f>
        <v>услуга</v>
      </c>
      <c r="L1528" s="6">
        <f t="shared" si="3"/>
        <v>2</v>
      </c>
      <c r="M1528" s="6" t="str">
        <f>IFNA(VLOOKUP(F1528,Promocodes!A:B,2,0),"")</f>
        <v/>
      </c>
      <c r="N1528" s="3" t="str">
        <f>IFNA(VLOOKUP(M1528,Promocodes!G:H,2,0),"")</f>
        <v/>
      </c>
      <c r="O1528" s="3" t="str">
        <f>IFNA(VLOOKUP(D1528,Price!$E$2:$F$4,2,0),"")</f>
        <v/>
      </c>
      <c r="P1528" s="7" t="str">
        <f t="shared" si="4"/>
        <v>без промо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ht="15.75" customHeight="1">
      <c r="A1529" s="3">
        <v>1033.0</v>
      </c>
      <c r="B1529" s="1" t="s">
        <v>16</v>
      </c>
      <c r="C1529" s="1" t="s">
        <v>17</v>
      </c>
      <c r="D1529" s="1" t="s">
        <v>23</v>
      </c>
      <c r="E1529" s="2">
        <v>44233.0</v>
      </c>
      <c r="F1529" s="3"/>
      <c r="G1529" s="5">
        <v>5500.0</v>
      </c>
      <c r="H1529" s="3" t="str">
        <f>IFNA(VLOOKUP(F1529,Promocodes!A:E,4,0),"")</f>
        <v/>
      </c>
      <c r="I1529" s="3"/>
      <c r="J1529" s="5">
        <f t="shared" si="2"/>
        <v>5500</v>
      </c>
      <c r="K1529" s="3" t="str">
        <f>IFNA(VLOOKUP(D1529,Price!$A$2:$C$18,3,0),"")</f>
        <v>услуга</v>
      </c>
      <c r="L1529" s="6">
        <f t="shared" si="3"/>
        <v>2</v>
      </c>
      <c r="M1529" s="6" t="str">
        <f>IFNA(VLOOKUP(F1529,Promocodes!A:B,2,0),"")</f>
        <v/>
      </c>
      <c r="N1529" s="3" t="str">
        <f>IFNA(VLOOKUP(M1529,Promocodes!G:H,2,0),"")</f>
        <v/>
      </c>
      <c r="O1529" s="3" t="str">
        <f>IFNA(VLOOKUP(D1529,Price!$E$2:$F$4,2,0),"")</f>
        <v/>
      </c>
      <c r="P1529" s="7" t="str">
        <f t="shared" si="4"/>
        <v>без промо</v>
      </c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ht="15.75" customHeight="1">
      <c r="A1530" s="3">
        <v>1034.0</v>
      </c>
      <c r="B1530" s="1" t="s">
        <v>16</v>
      </c>
      <c r="C1530" s="1" t="s">
        <v>17</v>
      </c>
      <c r="D1530" s="1" t="s">
        <v>23</v>
      </c>
      <c r="E1530" s="2">
        <v>44233.0</v>
      </c>
      <c r="F1530" s="3"/>
      <c r="G1530" s="5">
        <v>5500.0</v>
      </c>
      <c r="H1530" s="3" t="str">
        <f>IFNA(VLOOKUP(F1530,Promocodes!A:E,4,0),"")</f>
        <v/>
      </c>
      <c r="I1530" s="3"/>
      <c r="J1530" s="5">
        <f t="shared" si="2"/>
        <v>5500</v>
      </c>
      <c r="K1530" s="3" t="str">
        <f>IFNA(VLOOKUP(D1530,Price!$A$2:$C$18,3,0),"")</f>
        <v>услуга</v>
      </c>
      <c r="L1530" s="6">
        <f t="shared" si="3"/>
        <v>2</v>
      </c>
      <c r="M1530" s="6" t="str">
        <f>IFNA(VLOOKUP(F1530,Promocodes!A:B,2,0),"")</f>
        <v/>
      </c>
      <c r="N1530" s="3" t="str">
        <f>IFNA(VLOOKUP(M1530,Promocodes!G:H,2,0),"")</f>
        <v/>
      </c>
      <c r="O1530" s="3" t="str">
        <f>IFNA(VLOOKUP(D1530,Price!$E$2:$F$4,2,0),"")</f>
        <v/>
      </c>
      <c r="P1530" s="7" t="str">
        <f t="shared" si="4"/>
        <v>без промо</v>
      </c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ht="15.75" customHeight="1">
      <c r="A1531" s="3">
        <v>1035.0</v>
      </c>
      <c r="B1531" s="1" t="s">
        <v>139</v>
      </c>
      <c r="C1531" s="1" t="s">
        <v>17</v>
      </c>
      <c r="D1531" s="1" t="s">
        <v>141</v>
      </c>
      <c r="E1531" s="2">
        <v>44233.0</v>
      </c>
      <c r="F1531" s="3"/>
      <c r="G1531" s="5">
        <v>300.0</v>
      </c>
      <c r="H1531" s="3" t="str">
        <f>IFNA(VLOOKUP(F1531,Promocodes!A:E,4,0),"")</f>
        <v/>
      </c>
      <c r="I1531" s="3"/>
      <c r="J1531" s="5">
        <f t="shared" si="2"/>
        <v>300</v>
      </c>
      <c r="K1531" s="3" t="str">
        <f>IFNA(VLOOKUP(D1531,Price!$A$2:$C$18,3,0),"")</f>
        <v/>
      </c>
      <c r="L1531" s="6">
        <f t="shared" si="3"/>
        <v>2</v>
      </c>
      <c r="M1531" s="6" t="str">
        <f>IFNA(VLOOKUP(F1531,Promocodes!A:B,2,0),"")</f>
        <v/>
      </c>
      <c r="N1531" s="3" t="str">
        <f>IFNA(VLOOKUP(M1531,Promocodes!G:H,2,0),"")</f>
        <v/>
      </c>
      <c r="O1531" s="3" t="str">
        <f>IFNA(VLOOKUP(D1531,Price!$E$2:$F$4,2,0),"")</f>
        <v/>
      </c>
      <c r="P1531" s="7" t="str">
        <f t="shared" si="4"/>
        <v/>
      </c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ht="15.75" customHeight="1">
      <c r="A1532" s="3">
        <v>1036.0</v>
      </c>
      <c r="B1532" s="1" t="s">
        <v>16</v>
      </c>
      <c r="C1532" s="1" t="s">
        <v>17</v>
      </c>
      <c r="D1532" s="1" t="s">
        <v>24</v>
      </c>
      <c r="E1532" s="2">
        <v>44233.0</v>
      </c>
      <c r="F1532" s="3"/>
      <c r="G1532" s="5">
        <v>4500.0</v>
      </c>
      <c r="H1532" s="3" t="str">
        <f>IFNA(VLOOKUP(F1532,Promocodes!A:E,4,0),"")</f>
        <v/>
      </c>
      <c r="I1532" s="3"/>
      <c r="J1532" s="5">
        <f t="shared" si="2"/>
        <v>4500</v>
      </c>
      <c r="K1532" s="3" t="str">
        <f>IFNA(VLOOKUP(D1532,Price!$A$2:$C$18,3,0),"")</f>
        <v>услуга</v>
      </c>
      <c r="L1532" s="6">
        <f t="shared" si="3"/>
        <v>2</v>
      </c>
      <c r="M1532" s="6" t="str">
        <f>IFNA(VLOOKUP(F1532,Promocodes!A:B,2,0),"")</f>
        <v/>
      </c>
      <c r="N1532" s="3" t="str">
        <f>IFNA(VLOOKUP(M1532,Promocodes!G:H,2,0),"")</f>
        <v/>
      </c>
      <c r="O1532" s="3" t="str">
        <f>IFNA(VLOOKUP(D1532,Price!$E$2:$F$4,2,0),"")</f>
        <v/>
      </c>
      <c r="P1532" s="7" t="str">
        <f t="shared" si="4"/>
        <v>без промо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ht="15.75" customHeight="1">
      <c r="A1533" s="3">
        <v>1037.0</v>
      </c>
      <c r="B1533" s="1" t="s">
        <v>16</v>
      </c>
      <c r="C1533" s="1" t="s">
        <v>17</v>
      </c>
      <c r="D1533" s="1" t="s">
        <v>21</v>
      </c>
      <c r="E1533" s="2">
        <v>44233.0</v>
      </c>
      <c r="F1533" s="3"/>
      <c r="G1533" s="5">
        <v>3500.0</v>
      </c>
      <c r="H1533" s="3" t="str">
        <f>IFNA(VLOOKUP(F1533,Promocodes!A:E,4,0),"")</f>
        <v/>
      </c>
      <c r="I1533" s="3"/>
      <c r="J1533" s="5">
        <f t="shared" si="2"/>
        <v>3500</v>
      </c>
      <c r="K1533" s="3" t="str">
        <f>IFNA(VLOOKUP(D1533,Price!$A$2:$C$18,3,0),"")</f>
        <v>услуга</v>
      </c>
      <c r="L1533" s="6">
        <f t="shared" si="3"/>
        <v>2</v>
      </c>
      <c r="M1533" s="6" t="str">
        <f>IFNA(VLOOKUP(F1533,Promocodes!A:B,2,0),"")</f>
        <v/>
      </c>
      <c r="N1533" s="3" t="str">
        <f>IFNA(VLOOKUP(M1533,Promocodes!G:H,2,0),"")</f>
        <v/>
      </c>
      <c r="O1533" s="3" t="str">
        <f>IFNA(VLOOKUP(D1533,Price!$E$2:$F$4,2,0),"")</f>
        <v/>
      </c>
      <c r="P1533" s="7" t="str">
        <f t="shared" si="4"/>
        <v>без промо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ht="15.75" customHeight="1">
      <c r="A1534" s="3">
        <v>1038.0</v>
      </c>
      <c r="B1534" s="1" t="s">
        <v>139</v>
      </c>
      <c r="C1534" s="1" t="s">
        <v>17</v>
      </c>
      <c r="D1534" s="1" t="s">
        <v>143</v>
      </c>
      <c r="E1534" s="2">
        <v>44233.0</v>
      </c>
      <c r="F1534" s="3"/>
      <c r="G1534" s="5">
        <v>500.0</v>
      </c>
      <c r="H1534" s="3" t="str">
        <f>IFNA(VLOOKUP(F1534,Promocodes!A:E,4,0),"")</f>
        <v/>
      </c>
      <c r="I1534" s="3"/>
      <c r="J1534" s="5">
        <f t="shared" si="2"/>
        <v>500</v>
      </c>
      <c r="K1534" s="3" t="str">
        <f>IFNA(VLOOKUP(D1534,Price!$A$2:$C$18,3,0),"")</f>
        <v/>
      </c>
      <c r="L1534" s="6">
        <f t="shared" si="3"/>
        <v>2</v>
      </c>
      <c r="M1534" s="6" t="str">
        <f>IFNA(VLOOKUP(F1534,Promocodes!A:B,2,0),"")</f>
        <v/>
      </c>
      <c r="N1534" s="3" t="str">
        <f>IFNA(VLOOKUP(M1534,Promocodes!G:H,2,0),"")</f>
        <v/>
      </c>
      <c r="O1534" s="3" t="str">
        <f>IFNA(VLOOKUP(D1534,Price!$E$2:$F$4,2,0),"")</f>
        <v/>
      </c>
      <c r="P1534" s="7" t="str">
        <f t="shared" si="4"/>
        <v/>
      </c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ht="15.75" customHeight="1">
      <c r="A1535" s="3">
        <v>1039.0</v>
      </c>
      <c r="B1535" s="1" t="s">
        <v>16</v>
      </c>
      <c r="C1535" s="1" t="s">
        <v>17</v>
      </c>
      <c r="D1535" s="1" t="s">
        <v>21</v>
      </c>
      <c r="E1535" s="2">
        <v>44233.0</v>
      </c>
      <c r="F1535" s="3"/>
      <c r="G1535" s="5">
        <v>3500.0</v>
      </c>
      <c r="H1535" s="3" t="str">
        <f>IFNA(VLOOKUP(F1535,Promocodes!A:E,4,0),"")</f>
        <v/>
      </c>
      <c r="I1535" s="3"/>
      <c r="J1535" s="5">
        <f t="shared" si="2"/>
        <v>3500</v>
      </c>
      <c r="K1535" s="3" t="str">
        <f>IFNA(VLOOKUP(D1535,Price!$A$2:$C$18,3,0),"")</f>
        <v>услуга</v>
      </c>
      <c r="L1535" s="6">
        <f t="shared" si="3"/>
        <v>2</v>
      </c>
      <c r="M1535" s="6" t="str">
        <f>IFNA(VLOOKUP(F1535,Promocodes!A:B,2,0),"")</f>
        <v/>
      </c>
      <c r="N1535" s="3" t="str">
        <f>IFNA(VLOOKUP(M1535,Promocodes!G:H,2,0),"")</f>
        <v/>
      </c>
      <c r="O1535" s="3" t="str">
        <f>IFNA(VLOOKUP(D1535,Price!$E$2:$F$4,2,0),"")</f>
        <v/>
      </c>
      <c r="P1535" s="7" t="str">
        <f t="shared" si="4"/>
        <v>без промо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ht="15.75" customHeight="1">
      <c r="A1536" s="3">
        <v>1040.0</v>
      </c>
      <c r="B1536" s="1" t="s">
        <v>16</v>
      </c>
      <c r="C1536" s="1" t="s">
        <v>22</v>
      </c>
      <c r="D1536" s="1" t="s">
        <v>21</v>
      </c>
      <c r="E1536" s="2">
        <v>44233.0</v>
      </c>
      <c r="F1536" s="3"/>
      <c r="G1536" s="5">
        <v>3500.0</v>
      </c>
      <c r="H1536" s="3" t="str">
        <f>IFNA(VLOOKUP(F1536,Promocodes!A:E,4,0),"")</f>
        <v/>
      </c>
      <c r="I1536" s="3"/>
      <c r="J1536" s="5">
        <f t="shared" si="2"/>
        <v>3500</v>
      </c>
      <c r="K1536" s="3" t="str">
        <f>IFNA(VLOOKUP(D1536,Price!$A$2:$C$18,3,0),"")</f>
        <v>услуга</v>
      </c>
      <c r="L1536" s="6">
        <f t="shared" si="3"/>
        <v>2</v>
      </c>
      <c r="M1536" s="6" t="str">
        <f>IFNA(VLOOKUP(F1536,Promocodes!A:B,2,0),"")</f>
        <v/>
      </c>
      <c r="N1536" s="3" t="str">
        <f>IFNA(VLOOKUP(M1536,Promocodes!G:H,2,0),"")</f>
        <v/>
      </c>
      <c r="O1536" s="3" t="str">
        <f>IFNA(VLOOKUP(D1536,Price!$E$2:$F$4,2,0),"")</f>
        <v/>
      </c>
      <c r="P1536" s="7" t="str">
        <f t="shared" si="4"/>
        <v>без промо</v>
      </c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ht="15.75" customHeight="1">
      <c r="A1537" s="3">
        <v>1041.0</v>
      </c>
      <c r="B1537" s="1" t="s">
        <v>16</v>
      </c>
      <c r="C1537" s="1" t="s">
        <v>17</v>
      </c>
      <c r="D1537" s="1" t="s">
        <v>25</v>
      </c>
      <c r="E1537" s="2">
        <v>44233.0</v>
      </c>
      <c r="F1537" s="3"/>
      <c r="G1537" s="5">
        <v>300.0</v>
      </c>
      <c r="H1537" s="3" t="str">
        <f>IFNA(VLOOKUP(F1537,Promocodes!A:E,4,0),"")</f>
        <v/>
      </c>
      <c r="I1537" s="3"/>
      <c r="J1537" s="5">
        <f t="shared" si="2"/>
        <v>300</v>
      </c>
      <c r="K1537" s="3" t="str">
        <f>IFNA(VLOOKUP(D1537,Price!$A$2:$C$18,3,0),"")</f>
        <v>товар</v>
      </c>
      <c r="L1537" s="6">
        <f t="shared" si="3"/>
        <v>2</v>
      </c>
      <c r="M1537" s="6" t="str">
        <f>IFNA(VLOOKUP(F1537,Promocodes!A:B,2,0),"")</f>
        <v/>
      </c>
      <c r="N1537" s="3" t="str">
        <f>IFNA(VLOOKUP(M1537,Promocodes!G:H,2,0),"")</f>
        <v/>
      </c>
      <c r="O1537" s="3">
        <f>IFNA(VLOOKUP(D1537,Price!$E$2:$F$4,2,0),"")</f>
        <v>150</v>
      </c>
      <c r="P1537" s="7" t="str">
        <f t="shared" si="4"/>
        <v>без промо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ht="15.75" customHeight="1">
      <c r="A1538" s="3">
        <v>1042.0</v>
      </c>
      <c r="B1538" s="1" t="s">
        <v>16</v>
      </c>
      <c r="C1538" s="1" t="s">
        <v>17</v>
      </c>
      <c r="D1538" s="1" t="s">
        <v>23</v>
      </c>
      <c r="E1538" s="2">
        <v>44233.0</v>
      </c>
      <c r="F1538" s="3"/>
      <c r="G1538" s="5">
        <v>5500.0</v>
      </c>
      <c r="H1538" s="3" t="str">
        <f>IFNA(VLOOKUP(F1538,Promocodes!A:E,4,0),"")</f>
        <v/>
      </c>
      <c r="I1538" s="3"/>
      <c r="J1538" s="5">
        <f t="shared" si="2"/>
        <v>5500</v>
      </c>
      <c r="K1538" s="3" t="str">
        <f>IFNA(VLOOKUP(D1538,Price!$A$2:$C$18,3,0),"")</f>
        <v>услуга</v>
      </c>
      <c r="L1538" s="6">
        <f t="shared" si="3"/>
        <v>2</v>
      </c>
      <c r="M1538" s="6" t="str">
        <f>IFNA(VLOOKUP(F1538,Promocodes!A:B,2,0),"")</f>
        <v/>
      </c>
      <c r="N1538" s="3" t="str">
        <f>IFNA(VLOOKUP(M1538,Promocodes!G:H,2,0),"")</f>
        <v/>
      </c>
      <c r="O1538" s="3" t="str">
        <f>IFNA(VLOOKUP(D1538,Price!$E$2:$F$4,2,0),"")</f>
        <v/>
      </c>
      <c r="P1538" s="7" t="str">
        <f t="shared" si="4"/>
        <v>без промо</v>
      </c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ht="15.75" customHeight="1">
      <c r="A1539" s="3">
        <v>1043.0</v>
      </c>
      <c r="B1539" s="1" t="s">
        <v>16</v>
      </c>
      <c r="C1539" s="1" t="s">
        <v>17</v>
      </c>
      <c r="D1539" s="1" t="s">
        <v>21</v>
      </c>
      <c r="E1539" s="2">
        <v>44233.0</v>
      </c>
      <c r="F1539" s="3"/>
      <c r="G1539" s="5">
        <v>3500.0</v>
      </c>
      <c r="H1539" s="3" t="str">
        <f>IFNA(VLOOKUP(F1539,Promocodes!A:E,4,0),"")</f>
        <v/>
      </c>
      <c r="I1539" s="3"/>
      <c r="J1539" s="5">
        <f t="shared" si="2"/>
        <v>3500</v>
      </c>
      <c r="K1539" s="3" t="str">
        <f>IFNA(VLOOKUP(D1539,Price!$A$2:$C$18,3,0),"")</f>
        <v>услуга</v>
      </c>
      <c r="L1539" s="6">
        <f t="shared" si="3"/>
        <v>2</v>
      </c>
      <c r="M1539" s="6" t="str">
        <f>IFNA(VLOOKUP(F1539,Promocodes!A:B,2,0),"")</f>
        <v/>
      </c>
      <c r="N1539" s="3" t="str">
        <f>IFNA(VLOOKUP(M1539,Promocodes!G:H,2,0),"")</f>
        <v/>
      </c>
      <c r="O1539" s="3" t="str">
        <f>IFNA(VLOOKUP(D1539,Price!$E$2:$F$4,2,0),"")</f>
        <v/>
      </c>
      <c r="P1539" s="7" t="str">
        <f t="shared" si="4"/>
        <v>без промо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ht="15.75" customHeight="1">
      <c r="A1540" s="3">
        <v>1044.0</v>
      </c>
      <c r="B1540" s="1" t="s">
        <v>16</v>
      </c>
      <c r="C1540" s="1" t="s">
        <v>22</v>
      </c>
      <c r="D1540" s="1" t="s">
        <v>23</v>
      </c>
      <c r="E1540" s="2">
        <v>44233.0</v>
      </c>
      <c r="F1540" s="3"/>
      <c r="G1540" s="5">
        <v>5500.0</v>
      </c>
      <c r="H1540" s="3" t="str">
        <f>IFNA(VLOOKUP(F1540,Promocodes!A:E,4,0),"")</f>
        <v/>
      </c>
      <c r="I1540" s="3"/>
      <c r="J1540" s="5">
        <f t="shared" si="2"/>
        <v>5500</v>
      </c>
      <c r="K1540" s="3" t="str">
        <f>IFNA(VLOOKUP(D1540,Price!$A$2:$C$18,3,0),"")</f>
        <v>услуга</v>
      </c>
      <c r="L1540" s="6">
        <f t="shared" si="3"/>
        <v>2</v>
      </c>
      <c r="M1540" s="6" t="str">
        <f>IFNA(VLOOKUP(F1540,Promocodes!A:B,2,0),"")</f>
        <v/>
      </c>
      <c r="N1540" s="3" t="str">
        <f>IFNA(VLOOKUP(M1540,Promocodes!G:H,2,0),"")</f>
        <v/>
      </c>
      <c r="O1540" s="3" t="str">
        <f>IFNA(VLOOKUP(D1540,Price!$E$2:$F$4,2,0),"")</f>
        <v/>
      </c>
      <c r="P1540" s="7" t="str">
        <f t="shared" si="4"/>
        <v>без промо</v>
      </c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ht="15.75" customHeight="1">
      <c r="A1541" s="3">
        <v>1045.0</v>
      </c>
      <c r="B1541" s="1" t="s">
        <v>16</v>
      </c>
      <c r="C1541" s="1" t="s">
        <v>17</v>
      </c>
      <c r="D1541" s="1" t="s">
        <v>24</v>
      </c>
      <c r="E1541" s="2">
        <v>44233.0</v>
      </c>
      <c r="F1541" s="3"/>
      <c r="G1541" s="5">
        <v>4500.0</v>
      </c>
      <c r="H1541" s="3" t="str">
        <f>IFNA(VLOOKUP(F1541,Promocodes!A:E,4,0),"")</f>
        <v/>
      </c>
      <c r="I1541" s="3"/>
      <c r="J1541" s="5">
        <f t="shared" si="2"/>
        <v>4500</v>
      </c>
      <c r="K1541" s="3" t="str">
        <f>IFNA(VLOOKUP(D1541,Price!$A$2:$C$18,3,0),"")</f>
        <v>услуга</v>
      </c>
      <c r="L1541" s="6">
        <f t="shared" si="3"/>
        <v>2</v>
      </c>
      <c r="M1541" s="6" t="str">
        <f>IFNA(VLOOKUP(F1541,Promocodes!A:B,2,0),"")</f>
        <v/>
      </c>
      <c r="N1541" s="3" t="str">
        <f>IFNA(VLOOKUP(M1541,Promocodes!G:H,2,0),"")</f>
        <v/>
      </c>
      <c r="O1541" s="3" t="str">
        <f>IFNA(VLOOKUP(D1541,Price!$E$2:$F$4,2,0),"")</f>
        <v/>
      </c>
      <c r="P1541" s="7" t="str">
        <f t="shared" si="4"/>
        <v>без промо</v>
      </c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ht="15.75" customHeight="1">
      <c r="A1542" s="3">
        <v>1046.0</v>
      </c>
      <c r="B1542" s="1" t="s">
        <v>16</v>
      </c>
      <c r="C1542" s="1" t="s">
        <v>17</v>
      </c>
      <c r="D1542" s="1" t="s">
        <v>21</v>
      </c>
      <c r="E1542" s="2">
        <v>44233.0</v>
      </c>
      <c r="F1542" s="3"/>
      <c r="G1542" s="5">
        <v>3500.0</v>
      </c>
      <c r="H1542" s="3" t="str">
        <f>IFNA(VLOOKUP(F1542,Promocodes!A:E,4,0),"")</f>
        <v/>
      </c>
      <c r="I1542" s="3"/>
      <c r="J1542" s="5">
        <f t="shared" si="2"/>
        <v>3500</v>
      </c>
      <c r="K1542" s="3" t="str">
        <f>IFNA(VLOOKUP(D1542,Price!$A$2:$C$18,3,0),"")</f>
        <v>услуга</v>
      </c>
      <c r="L1542" s="6">
        <f t="shared" si="3"/>
        <v>2</v>
      </c>
      <c r="M1542" s="6" t="str">
        <f>IFNA(VLOOKUP(F1542,Promocodes!A:B,2,0),"")</f>
        <v/>
      </c>
      <c r="N1542" s="3" t="str">
        <f>IFNA(VLOOKUP(M1542,Promocodes!G:H,2,0),"")</f>
        <v/>
      </c>
      <c r="O1542" s="3" t="str">
        <f>IFNA(VLOOKUP(D1542,Price!$E$2:$F$4,2,0),"")</f>
        <v/>
      </c>
      <c r="P1542" s="7" t="str">
        <f t="shared" si="4"/>
        <v>без промо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ht="15.75" customHeight="1">
      <c r="A1543" s="3">
        <v>1047.0</v>
      </c>
      <c r="B1543" s="1" t="s">
        <v>16</v>
      </c>
      <c r="C1543" s="1" t="s">
        <v>17</v>
      </c>
      <c r="D1543" s="1" t="s">
        <v>24</v>
      </c>
      <c r="E1543" s="2">
        <v>44233.0</v>
      </c>
      <c r="F1543" s="3"/>
      <c r="G1543" s="5">
        <v>4500.0</v>
      </c>
      <c r="H1543" s="3" t="str">
        <f>IFNA(VLOOKUP(F1543,Promocodes!A:E,4,0),"")</f>
        <v/>
      </c>
      <c r="I1543" s="3"/>
      <c r="J1543" s="5">
        <f t="shared" si="2"/>
        <v>4500</v>
      </c>
      <c r="K1543" s="3" t="str">
        <f>IFNA(VLOOKUP(D1543,Price!$A$2:$C$18,3,0),"")</f>
        <v>услуга</v>
      </c>
      <c r="L1543" s="6">
        <f t="shared" si="3"/>
        <v>2</v>
      </c>
      <c r="M1543" s="6" t="str">
        <f>IFNA(VLOOKUP(F1543,Promocodes!A:B,2,0),"")</f>
        <v/>
      </c>
      <c r="N1543" s="3" t="str">
        <f>IFNA(VLOOKUP(M1543,Promocodes!G:H,2,0),"")</f>
        <v/>
      </c>
      <c r="O1543" s="3" t="str">
        <f>IFNA(VLOOKUP(D1543,Price!$E$2:$F$4,2,0),"")</f>
        <v/>
      </c>
      <c r="P1543" s="7" t="str">
        <f t="shared" si="4"/>
        <v>без промо</v>
      </c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ht="15.75" customHeight="1">
      <c r="A1544" s="3">
        <v>1048.0</v>
      </c>
      <c r="B1544" s="1" t="s">
        <v>16</v>
      </c>
      <c r="C1544" s="1" t="s">
        <v>17</v>
      </c>
      <c r="D1544" s="1" t="s">
        <v>21</v>
      </c>
      <c r="E1544" s="2">
        <v>44233.0</v>
      </c>
      <c r="F1544" s="3"/>
      <c r="G1544" s="5">
        <v>3500.0</v>
      </c>
      <c r="H1544" s="3" t="str">
        <f>IFNA(VLOOKUP(F1544,Promocodes!A:E,4,0),"")</f>
        <v/>
      </c>
      <c r="I1544" s="3"/>
      <c r="J1544" s="5">
        <f t="shared" si="2"/>
        <v>3500</v>
      </c>
      <c r="K1544" s="3" t="str">
        <f>IFNA(VLOOKUP(D1544,Price!$A$2:$C$18,3,0),"")</f>
        <v>услуга</v>
      </c>
      <c r="L1544" s="6">
        <f t="shared" si="3"/>
        <v>2</v>
      </c>
      <c r="M1544" s="6" t="str">
        <f>IFNA(VLOOKUP(F1544,Promocodes!A:B,2,0),"")</f>
        <v/>
      </c>
      <c r="N1544" s="3" t="str">
        <f>IFNA(VLOOKUP(M1544,Promocodes!G:H,2,0),"")</f>
        <v/>
      </c>
      <c r="O1544" s="3" t="str">
        <f>IFNA(VLOOKUP(D1544,Price!$E$2:$F$4,2,0),"")</f>
        <v/>
      </c>
      <c r="P1544" s="7" t="str">
        <f t="shared" si="4"/>
        <v>без промо</v>
      </c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ht="15.75" customHeight="1">
      <c r="A1545" s="3">
        <v>1049.0</v>
      </c>
      <c r="B1545" s="1" t="s">
        <v>16</v>
      </c>
      <c r="C1545" s="1" t="s">
        <v>17</v>
      </c>
      <c r="D1545" s="1" t="s">
        <v>21</v>
      </c>
      <c r="E1545" s="2">
        <v>44233.0</v>
      </c>
      <c r="F1545" s="3"/>
      <c r="G1545" s="5">
        <v>3500.0</v>
      </c>
      <c r="H1545" s="3" t="str">
        <f>IFNA(VLOOKUP(F1545,Promocodes!A:E,4,0),"")</f>
        <v/>
      </c>
      <c r="I1545" s="3"/>
      <c r="J1545" s="5">
        <f t="shared" si="2"/>
        <v>3500</v>
      </c>
      <c r="K1545" s="3" t="str">
        <f>IFNA(VLOOKUP(D1545,Price!$A$2:$C$18,3,0),"")</f>
        <v>услуга</v>
      </c>
      <c r="L1545" s="6">
        <f t="shared" si="3"/>
        <v>2</v>
      </c>
      <c r="M1545" s="6" t="str">
        <f>IFNA(VLOOKUP(F1545,Promocodes!A:B,2,0),"")</f>
        <v/>
      </c>
      <c r="N1545" s="3" t="str">
        <f>IFNA(VLOOKUP(M1545,Promocodes!G:H,2,0),"")</f>
        <v/>
      </c>
      <c r="O1545" s="3" t="str">
        <f>IFNA(VLOOKUP(D1545,Price!$E$2:$F$4,2,0),"")</f>
        <v/>
      </c>
      <c r="P1545" s="7" t="str">
        <f t="shared" si="4"/>
        <v>без промо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ht="15.75" customHeight="1">
      <c r="A1546" s="3">
        <v>1050.0</v>
      </c>
      <c r="B1546" s="1" t="s">
        <v>139</v>
      </c>
      <c r="C1546" s="1" t="s">
        <v>17</v>
      </c>
      <c r="D1546" s="1" t="s">
        <v>142</v>
      </c>
      <c r="E1546" s="2">
        <v>44233.0</v>
      </c>
      <c r="F1546" s="3"/>
      <c r="G1546" s="5">
        <v>1000.0</v>
      </c>
      <c r="H1546" s="3" t="str">
        <f>IFNA(VLOOKUP(F1546,Promocodes!A:E,4,0),"")</f>
        <v/>
      </c>
      <c r="I1546" s="3"/>
      <c r="J1546" s="5">
        <f t="shared" si="2"/>
        <v>1000</v>
      </c>
      <c r="K1546" s="3" t="str">
        <f>IFNA(VLOOKUP(D1546,Price!$A$2:$C$18,3,0),"")</f>
        <v/>
      </c>
      <c r="L1546" s="6">
        <f t="shared" si="3"/>
        <v>2</v>
      </c>
      <c r="M1546" s="6" t="str">
        <f>IFNA(VLOOKUP(F1546,Promocodes!A:B,2,0),"")</f>
        <v/>
      </c>
      <c r="N1546" s="3" t="str">
        <f>IFNA(VLOOKUP(M1546,Promocodes!G:H,2,0),"")</f>
        <v/>
      </c>
      <c r="O1546" s="3" t="str">
        <f>IFNA(VLOOKUP(D1546,Price!$E$2:$F$4,2,0),"")</f>
        <v/>
      </c>
      <c r="P1546" s="7" t="str">
        <f t="shared" si="4"/>
        <v/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ht="15.75" customHeight="1">
      <c r="A1547" s="3">
        <v>1051.0</v>
      </c>
      <c r="B1547" s="1" t="s">
        <v>16</v>
      </c>
      <c r="C1547" s="1" t="s">
        <v>17</v>
      </c>
      <c r="D1547" s="1" t="s">
        <v>20</v>
      </c>
      <c r="E1547" s="2">
        <v>44233.0</v>
      </c>
      <c r="F1547" s="3"/>
      <c r="G1547" s="5">
        <v>500.0</v>
      </c>
      <c r="H1547" s="3" t="str">
        <f>IFNA(VLOOKUP(F1547,Promocodes!A:E,4,0),"")</f>
        <v/>
      </c>
      <c r="I1547" s="3"/>
      <c r="J1547" s="5">
        <f t="shared" si="2"/>
        <v>500</v>
      </c>
      <c r="K1547" s="3" t="str">
        <f>IFNA(VLOOKUP(D1547,Price!$A$2:$C$18,3,0),"")</f>
        <v>товар</v>
      </c>
      <c r="L1547" s="6">
        <f t="shared" si="3"/>
        <v>2</v>
      </c>
      <c r="M1547" s="6" t="str">
        <f>IFNA(VLOOKUP(F1547,Promocodes!A:B,2,0),"")</f>
        <v/>
      </c>
      <c r="N1547" s="3" t="str">
        <f>IFNA(VLOOKUP(M1547,Promocodes!G:H,2,0),"")</f>
        <v/>
      </c>
      <c r="O1547" s="3">
        <f>IFNA(VLOOKUP(D1547,Price!$E$2:$F$4,2,0),"")</f>
        <v>250</v>
      </c>
      <c r="P1547" s="7" t="str">
        <f t="shared" si="4"/>
        <v>без промо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ht="15.75" customHeight="1">
      <c r="A1548" s="3">
        <v>1052.0</v>
      </c>
      <c r="B1548" s="1" t="s">
        <v>16</v>
      </c>
      <c r="C1548" s="1" t="s">
        <v>22</v>
      </c>
      <c r="D1548" s="1" t="s">
        <v>23</v>
      </c>
      <c r="E1548" s="2">
        <v>44233.0</v>
      </c>
      <c r="F1548" s="3"/>
      <c r="G1548" s="5">
        <v>5500.0</v>
      </c>
      <c r="H1548" s="3" t="str">
        <f>IFNA(VLOOKUP(F1548,Promocodes!A:E,4,0),"")</f>
        <v/>
      </c>
      <c r="I1548" s="3"/>
      <c r="J1548" s="5">
        <f t="shared" si="2"/>
        <v>5500</v>
      </c>
      <c r="K1548" s="3" t="str">
        <f>IFNA(VLOOKUP(D1548,Price!$A$2:$C$18,3,0),"")</f>
        <v>услуга</v>
      </c>
      <c r="L1548" s="6">
        <f t="shared" si="3"/>
        <v>2</v>
      </c>
      <c r="M1548" s="6" t="str">
        <f>IFNA(VLOOKUP(F1548,Promocodes!A:B,2,0),"")</f>
        <v/>
      </c>
      <c r="N1548" s="3" t="str">
        <f>IFNA(VLOOKUP(M1548,Promocodes!G:H,2,0),"")</f>
        <v/>
      </c>
      <c r="O1548" s="3" t="str">
        <f>IFNA(VLOOKUP(D1548,Price!$E$2:$F$4,2,0),"")</f>
        <v/>
      </c>
      <c r="P1548" s="7" t="str">
        <f t="shared" si="4"/>
        <v>без промо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ht="15.75" customHeight="1">
      <c r="A1549" s="3">
        <v>1053.0</v>
      </c>
      <c r="B1549" s="1" t="s">
        <v>16</v>
      </c>
      <c r="C1549" s="1" t="s">
        <v>17</v>
      </c>
      <c r="D1549" s="1" t="s">
        <v>24</v>
      </c>
      <c r="E1549" s="2">
        <v>44233.0</v>
      </c>
      <c r="F1549" s="3"/>
      <c r="G1549" s="5">
        <v>4500.0</v>
      </c>
      <c r="H1549" s="3" t="str">
        <f>IFNA(VLOOKUP(F1549,Promocodes!A:E,4,0),"")</f>
        <v/>
      </c>
      <c r="I1549" s="3"/>
      <c r="J1549" s="5">
        <f t="shared" si="2"/>
        <v>4500</v>
      </c>
      <c r="K1549" s="3" t="str">
        <f>IFNA(VLOOKUP(D1549,Price!$A$2:$C$18,3,0),"")</f>
        <v>услуга</v>
      </c>
      <c r="L1549" s="6">
        <f t="shared" si="3"/>
        <v>2</v>
      </c>
      <c r="M1549" s="6" t="str">
        <f>IFNA(VLOOKUP(F1549,Promocodes!A:B,2,0),"")</f>
        <v/>
      </c>
      <c r="N1549" s="3" t="str">
        <f>IFNA(VLOOKUP(M1549,Promocodes!G:H,2,0),"")</f>
        <v/>
      </c>
      <c r="O1549" s="3" t="str">
        <f>IFNA(VLOOKUP(D1549,Price!$E$2:$F$4,2,0),"")</f>
        <v/>
      </c>
      <c r="P1549" s="7" t="str">
        <f t="shared" si="4"/>
        <v>без промо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ht="15.75" customHeight="1">
      <c r="A1550" s="3">
        <v>1054.0</v>
      </c>
      <c r="B1550" s="1" t="s">
        <v>16</v>
      </c>
      <c r="C1550" s="1" t="s">
        <v>17</v>
      </c>
      <c r="D1550" s="1" t="s">
        <v>21</v>
      </c>
      <c r="E1550" s="2">
        <v>44233.0</v>
      </c>
      <c r="F1550" s="3"/>
      <c r="G1550" s="5">
        <v>3500.0</v>
      </c>
      <c r="H1550" s="3" t="str">
        <f>IFNA(VLOOKUP(F1550,Promocodes!A:E,4,0),"")</f>
        <v/>
      </c>
      <c r="I1550" s="3"/>
      <c r="J1550" s="5">
        <f t="shared" si="2"/>
        <v>3500</v>
      </c>
      <c r="K1550" s="3" t="str">
        <f>IFNA(VLOOKUP(D1550,Price!$A$2:$C$18,3,0),"")</f>
        <v>услуга</v>
      </c>
      <c r="L1550" s="6">
        <f t="shared" si="3"/>
        <v>2</v>
      </c>
      <c r="M1550" s="6" t="str">
        <f>IFNA(VLOOKUP(F1550,Promocodes!A:B,2,0),"")</f>
        <v/>
      </c>
      <c r="N1550" s="3" t="str">
        <f>IFNA(VLOOKUP(M1550,Promocodes!G:H,2,0),"")</f>
        <v/>
      </c>
      <c r="O1550" s="3" t="str">
        <f>IFNA(VLOOKUP(D1550,Price!$E$2:$F$4,2,0),"")</f>
        <v/>
      </c>
      <c r="P1550" s="7" t="str">
        <f t="shared" si="4"/>
        <v>без промо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ht="15.75" customHeight="1">
      <c r="A1551" s="3">
        <v>1055.0</v>
      </c>
      <c r="B1551" s="1" t="s">
        <v>16</v>
      </c>
      <c r="C1551" s="1" t="s">
        <v>17</v>
      </c>
      <c r="D1551" s="1" t="s">
        <v>21</v>
      </c>
      <c r="E1551" s="2">
        <v>44233.0</v>
      </c>
      <c r="F1551" s="3"/>
      <c r="G1551" s="5">
        <v>3500.0</v>
      </c>
      <c r="H1551" s="3" t="str">
        <f>IFNA(VLOOKUP(F1551,Promocodes!A:E,4,0),"")</f>
        <v/>
      </c>
      <c r="I1551" s="3"/>
      <c r="J1551" s="5">
        <f t="shared" si="2"/>
        <v>3500</v>
      </c>
      <c r="K1551" s="3" t="str">
        <f>IFNA(VLOOKUP(D1551,Price!$A$2:$C$18,3,0),"")</f>
        <v>услуга</v>
      </c>
      <c r="L1551" s="6">
        <f t="shared" si="3"/>
        <v>2</v>
      </c>
      <c r="M1551" s="6" t="str">
        <f>IFNA(VLOOKUP(F1551,Promocodes!A:B,2,0),"")</f>
        <v/>
      </c>
      <c r="N1551" s="3" t="str">
        <f>IFNA(VLOOKUP(M1551,Promocodes!G:H,2,0),"")</f>
        <v/>
      </c>
      <c r="O1551" s="3" t="str">
        <f>IFNA(VLOOKUP(D1551,Price!$E$2:$F$4,2,0),"")</f>
        <v/>
      </c>
      <c r="P1551" s="7" t="str">
        <f t="shared" si="4"/>
        <v>без промо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ht="15.75" customHeight="1">
      <c r="A1552" s="3">
        <v>1056.0</v>
      </c>
      <c r="B1552" s="1" t="s">
        <v>16</v>
      </c>
      <c r="C1552" s="1" t="s">
        <v>22</v>
      </c>
      <c r="D1552" s="1" t="s">
        <v>24</v>
      </c>
      <c r="E1552" s="2">
        <v>44233.0</v>
      </c>
      <c r="F1552" s="3"/>
      <c r="G1552" s="5">
        <v>4500.0</v>
      </c>
      <c r="H1552" s="3" t="str">
        <f>IFNA(VLOOKUP(F1552,Promocodes!A:E,4,0),"")</f>
        <v/>
      </c>
      <c r="I1552" s="3"/>
      <c r="J1552" s="5">
        <f t="shared" si="2"/>
        <v>4500</v>
      </c>
      <c r="K1552" s="3" t="str">
        <f>IFNA(VLOOKUP(D1552,Price!$A$2:$C$18,3,0),"")</f>
        <v>услуга</v>
      </c>
      <c r="L1552" s="6">
        <f t="shared" si="3"/>
        <v>2</v>
      </c>
      <c r="M1552" s="6" t="str">
        <f>IFNA(VLOOKUP(F1552,Promocodes!A:B,2,0),"")</f>
        <v/>
      </c>
      <c r="N1552" s="3" t="str">
        <f>IFNA(VLOOKUP(M1552,Promocodes!G:H,2,0),"")</f>
        <v/>
      </c>
      <c r="O1552" s="3" t="str">
        <f>IFNA(VLOOKUP(D1552,Price!$E$2:$F$4,2,0),"")</f>
        <v/>
      </c>
      <c r="P1552" s="7" t="str">
        <f t="shared" si="4"/>
        <v>без промо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ht="15.75" customHeight="1">
      <c r="A1553" s="3">
        <v>1057.0</v>
      </c>
      <c r="B1553" s="1" t="s">
        <v>16</v>
      </c>
      <c r="C1553" s="1" t="s">
        <v>17</v>
      </c>
      <c r="D1553" s="1" t="s">
        <v>23</v>
      </c>
      <c r="E1553" s="2">
        <v>44233.0</v>
      </c>
      <c r="F1553" s="3"/>
      <c r="G1553" s="5">
        <v>5500.0</v>
      </c>
      <c r="H1553" s="3" t="str">
        <f>IFNA(VLOOKUP(F1553,Promocodes!A:E,4,0),"")</f>
        <v/>
      </c>
      <c r="I1553" s="3"/>
      <c r="J1553" s="5">
        <f t="shared" si="2"/>
        <v>5500</v>
      </c>
      <c r="K1553" s="3" t="str">
        <f>IFNA(VLOOKUP(D1553,Price!$A$2:$C$18,3,0),"")</f>
        <v>услуга</v>
      </c>
      <c r="L1553" s="6">
        <f t="shared" si="3"/>
        <v>2</v>
      </c>
      <c r="M1553" s="6" t="str">
        <f>IFNA(VLOOKUP(F1553,Promocodes!A:B,2,0),"")</f>
        <v/>
      </c>
      <c r="N1553" s="3" t="str">
        <f>IFNA(VLOOKUP(M1553,Promocodes!G:H,2,0),"")</f>
        <v/>
      </c>
      <c r="O1553" s="3" t="str">
        <f>IFNA(VLOOKUP(D1553,Price!$E$2:$F$4,2,0),"")</f>
        <v/>
      </c>
      <c r="P1553" s="7" t="str">
        <f t="shared" si="4"/>
        <v>без промо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ht="15.75" customHeight="1">
      <c r="A1554" s="3">
        <v>1058.0</v>
      </c>
      <c r="B1554" s="1" t="s">
        <v>16</v>
      </c>
      <c r="C1554" s="1" t="s">
        <v>17</v>
      </c>
      <c r="D1554" s="1" t="s">
        <v>21</v>
      </c>
      <c r="E1554" s="2">
        <v>44233.0</v>
      </c>
      <c r="F1554" s="3"/>
      <c r="G1554" s="5">
        <v>3500.0</v>
      </c>
      <c r="H1554" s="3" t="str">
        <f>IFNA(VLOOKUP(F1554,Promocodes!A:E,4,0),"")</f>
        <v/>
      </c>
      <c r="I1554" s="3"/>
      <c r="J1554" s="5">
        <f t="shared" si="2"/>
        <v>3500</v>
      </c>
      <c r="K1554" s="3" t="str">
        <f>IFNA(VLOOKUP(D1554,Price!$A$2:$C$18,3,0),"")</f>
        <v>услуга</v>
      </c>
      <c r="L1554" s="6">
        <f t="shared" si="3"/>
        <v>2</v>
      </c>
      <c r="M1554" s="6" t="str">
        <f>IFNA(VLOOKUP(F1554,Promocodes!A:B,2,0),"")</f>
        <v/>
      </c>
      <c r="N1554" s="3" t="str">
        <f>IFNA(VLOOKUP(M1554,Promocodes!G:H,2,0),"")</f>
        <v/>
      </c>
      <c r="O1554" s="3" t="str">
        <f>IFNA(VLOOKUP(D1554,Price!$E$2:$F$4,2,0),"")</f>
        <v/>
      </c>
      <c r="P1554" s="7" t="str">
        <f t="shared" si="4"/>
        <v>без промо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ht="15.75" customHeight="1">
      <c r="A1555" s="3">
        <v>1059.0</v>
      </c>
      <c r="B1555" s="1" t="s">
        <v>139</v>
      </c>
      <c r="C1555" s="1" t="s">
        <v>17</v>
      </c>
      <c r="D1555" s="1" t="s">
        <v>142</v>
      </c>
      <c r="E1555" s="2">
        <v>44234.0</v>
      </c>
      <c r="F1555" s="3"/>
      <c r="G1555" s="5">
        <v>1000.0</v>
      </c>
      <c r="H1555" s="3" t="str">
        <f>IFNA(VLOOKUP(F1555,Promocodes!A:E,4,0),"")</f>
        <v/>
      </c>
      <c r="I1555" s="3"/>
      <c r="J1555" s="5">
        <f t="shared" si="2"/>
        <v>1000</v>
      </c>
      <c r="K1555" s="3" t="str">
        <f>IFNA(VLOOKUP(D1555,Price!$A$2:$C$18,3,0),"")</f>
        <v/>
      </c>
      <c r="L1555" s="6">
        <f t="shared" si="3"/>
        <v>2</v>
      </c>
      <c r="M1555" s="6" t="str">
        <f>IFNA(VLOOKUP(F1555,Promocodes!A:B,2,0),"")</f>
        <v/>
      </c>
      <c r="N1555" s="3" t="str">
        <f>IFNA(VLOOKUP(M1555,Promocodes!G:H,2,0),"")</f>
        <v/>
      </c>
      <c r="O1555" s="3" t="str">
        <f>IFNA(VLOOKUP(D1555,Price!$E$2:$F$4,2,0),"")</f>
        <v/>
      </c>
      <c r="P1555" s="7" t="str">
        <f t="shared" si="4"/>
        <v/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ht="15.75" customHeight="1">
      <c r="A1556" s="3">
        <v>1061.0</v>
      </c>
      <c r="B1556" s="1" t="s">
        <v>16</v>
      </c>
      <c r="C1556" s="1" t="s">
        <v>17</v>
      </c>
      <c r="D1556" s="1" t="s">
        <v>24</v>
      </c>
      <c r="E1556" s="2">
        <v>44234.0</v>
      </c>
      <c r="F1556" s="3"/>
      <c r="G1556" s="5">
        <v>4500.0</v>
      </c>
      <c r="H1556" s="3" t="str">
        <f>IFNA(VLOOKUP(F1556,Promocodes!A:E,4,0),"")</f>
        <v/>
      </c>
      <c r="I1556" s="3"/>
      <c r="J1556" s="5">
        <f t="shared" si="2"/>
        <v>4500</v>
      </c>
      <c r="K1556" s="3" t="str">
        <f>IFNA(VLOOKUP(D1556,Price!$A$2:$C$18,3,0),"")</f>
        <v>услуга</v>
      </c>
      <c r="L1556" s="6">
        <f t="shared" si="3"/>
        <v>2</v>
      </c>
      <c r="M1556" s="6" t="str">
        <f>IFNA(VLOOKUP(F1556,Promocodes!A:B,2,0),"")</f>
        <v/>
      </c>
      <c r="N1556" s="3" t="str">
        <f>IFNA(VLOOKUP(M1556,Promocodes!G:H,2,0),"")</f>
        <v/>
      </c>
      <c r="O1556" s="3" t="str">
        <f>IFNA(VLOOKUP(D1556,Price!$E$2:$F$4,2,0),"")</f>
        <v/>
      </c>
      <c r="P1556" s="7" t="str">
        <f t="shared" si="4"/>
        <v>без промо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ht="15.75" customHeight="1">
      <c r="A1557" s="3">
        <v>1062.0</v>
      </c>
      <c r="B1557" s="1" t="s">
        <v>16</v>
      </c>
      <c r="C1557" s="1" t="s">
        <v>17</v>
      </c>
      <c r="D1557" s="1" t="s">
        <v>25</v>
      </c>
      <c r="E1557" s="2">
        <v>44234.0</v>
      </c>
      <c r="F1557" s="3"/>
      <c r="G1557" s="5">
        <v>300.0</v>
      </c>
      <c r="H1557" s="3" t="str">
        <f>IFNA(VLOOKUP(F1557,Promocodes!A:E,4,0),"")</f>
        <v/>
      </c>
      <c r="I1557" s="3"/>
      <c r="J1557" s="5">
        <f t="shared" si="2"/>
        <v>300</v>
      </c>
      <c r="K1557" s="3" t="str">
        <f>IFNA(VLOOKUP(D1557,Price!$A$2:$C$18,3,0),"")</f>
        <v>товар</v>
      </c>
      <c r="L1557" s="6">
        <f t="shared" si="3"/>
        <v>2</v>
      </c>
      <c r="M1557" s="6" t="str">
        <f>IFNA(VLOOKUP(F1557,Promocodes!A:B,2,0),"")</f>
        <v/>
      </c>
      <c r="N1557" s="3" t="str">
        <f>IFNA(VLOOKUP(M1557,Promocodes!G:H,2,0),"")</f>
        <v/>
      </c>
      <c r="O1557" s="3">
        <f>IFNA(VLOOKUP(D1557,Price!$E$2:$F$4,2,0),"")</f>
        <v>150</v>
      </c>
      <c r="P1557" s="7" t="str">
        <f t="shared" si="4"/>
        <v>без промо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ht="15.75" customHeight="1">
      <c r="A1558" s="3">
        <v>1063.0</v>
      </c>
      <c r="B1558" s="1" t="s">
        <v>16</v>
      </c>
      <c r="C1558" s="1" t="s">
        <v>22</v>
      </c>
      <c r="D1558" s="1" t="s">
        <v>21</v>
      </c>
      <c r="E1558" s="2">
        <v>44234.0</v>
      </c>
      <c r="F1558" s="3"/>
      <c r="G1558" s="5">
        <v>3500.0</v>
      </c>
      <c r="H1558" s="3" t="str">
        <f>IFNA(VLOOKUP(F1558,Promocodes!A:E,4,0),"")</f>
        <v/>
      </c>
      <c r="I1558" s="3"/>
      <c r="J1558" s="5">
        <f t="shared" si="2"/>
        <v>3500</v>
      </c>
      <c r="K1558" s="3" t="str">
        <f>IFNA(VLOOKUP(D1558,Price!$A$2:$C$18,3,0),"")</f>
        <v>услуга</v>
      </c>
      <c r="L1558" s="6">
        <f t="shared" si="3"/>
        <v>2</v>
      </c>
      <c r="M1558" s="6" t="str">
        <f>IFNA(VLOOKUP(F1558,Promocodes!A:B,2,0),"")</f>
        <v/>
      </c>
      <c r="N1558" s="3" t="str">
        <f>IFNA(VLOOKUP(M1558,Promocodes!G:H,2,0),"")</f>
        <v/>
      </c>
      <c r="O1558" s="3" t="str">
        <f>IFNA(VLOOKUP(D1558,Price!$E$2:$F$4,2,0),"")</f>
        <v/>
      </c>
      <c r="P1558" s="7" t="str">
        <f t="shared" si="4"/>
        <v>без промо</v>
      </c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ht="15.75" customHeight="1">
      <c r="A1559" s="3">
        <v>1064.0</v>
      </c>
      <c r="B1559" s="1" t="s">
        <v>139</v>
      </c>
      <c r="C1559" s="1" t="s">
        <v>17</v>
      </c>
      <c r="D1559" s="1" t="s">
        <v>141</v>
      </c>
      <c r="E1559" s="2">
        <v>44234.0</v>
      </c>
      <c r="F1559" s="3"/>
      <c r="G1559" s="5">
        <v>300.0</v>
      </c>
      <c r="H1559" s="3" t="str">
        <f>IFNA(VLOOKUP(F1559,Promocodes!A:E,4,0),"")</f>
        <v/>
      </c>
      <c r="I1559" s="3"/>
      <c r="J1559" s="5">
        <f t="shared" si="2"/>
        <v>300</v>
      </c>
      <c r="K1559" s="3" t="str">
        <f>IFNA(VLOOKUP(D1559,Price!$A$2:$C$18,3,0),"")</f>
        <v/>
      </c>
      <c r="L1559" s="6">
        <f t="shared" si="3"/>
        <v>2</v>
      </c>
      <c r="M1559" s="6" t="str">
        <f>IFNA(VLOOKUP(F1559,Promocodes!A:B,2,0),"")</f>
        <v/>
      </c>
      <c r="N1559" s="3" t="str">
        <f>IFNA(VLOOKUP(M1559,Promocodes!G:H,2,0),"")</f>
        <v/>
      </c>
      <c r="O1559" s="3" t="str">
        <f>IFNA(VLOOKUP(D1559,Price!$E$2:$F$4,2,0),"")</f>
        <v/>
      </c>
      <c r="P1559" s="7" t="str">
        <f t="shared" si="4"/>
        <v/>
      </c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ht="15.75" customHeight="1">
      <c r="A1560" s="3">
        <v>1065.0</v>
      </c>
      <c r="B1560" s="1" t="s">
        <v>16</v>
      </c>
      <c r="C1560" s="1" t="s">
        <v>17</v>
      </c>
      <c r="D1560" s="1" t="s">
        <v>21</v>
      </c>
      <c r="E1560" s="2">
        <v>44234.0</v>
      </c>
      <c r="F1560" s="3"/>
      <c r="G1560" s="5">
        <v>3500.0</v>
      </c>
      <c r="H1560" s="3" t="str">
        <f>IFNA(VLOOKUP(F1560,Promocodes!A:E,4,0),"")</f>
        <v/>
      </c>
      <c r="I1560" s="3"/>
      <c r="J1560" s="5">
        <f t="shared" si="2"/>
        <v>3500</v>
      </c>
      <c r="K1560" s="3" t="str">
        <f>IFNA(VLOOKUP(D1560,Price!$A$2:$C$18,3,0),"")</f>
        <v>услуга</v>
      </c>
      <c r="L1560" s="6">
        <f t="shared" si="3"/>
        <v>2</v>
      </c>
      <c r="M1560" s="6" t="str">
        <f>IFNA(VLOOKUP(F1560,Promocodes!A:B,2,0),"")</f>
        <v/>
      </c>
      <c r="N1560" s="3" t="str">
        <f>IFNA(VLOOKUP(M1560,Promocodes!G:H,2,0),"")</f>
        <v/>
      </c>
      <c r="O1560" s="3" t="str">
        <f>IFNA(VLOOKUP(D1560,Price!$E$2:$F$4,2,0),"")</f>
        <v/>
      </c>
      <c r="P1560" s="7" t="str">
        <f t="shared" si="4"/>
        <v>без промо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ht="15.75" customHeight="1">
      <c r="A1561" s="3">
        <v>1067.0</v>
      </c>
      <c r="B1561" s="1" t="s">
        <v>16</v>
      </c>
      <c r="C1561" s="1" t="s">
        <v>17</v>
      </c>
      <c r="D1561" s="1" t="s">
        <v>24</v>
      </c>
      <c r="E1561" s="2">
        <v>44234.0</v>
      </c>
      <c r="F1561" s="3"/>
      <c r="G1561" s="5">
        <v>4500.0</v>
      </c>
      <c r="H1561" s="3" t="str">
        <f>IFNA(VLOOKUP(F1561,Promocodes!A:E,4,0),"")</f>
        <v/>
      </c>
      <c r="I1561" s="3"/>
      <c r="J1561" s="5">
        <f t="shared" si="2"/>
        <v>4500</v>
      </c>
      <c r="K1561" s="3" t="str">
        <f>IFNA(VLOOKUP(D1561,Price!$A$2:$C$18,3,0),"")</f>
        <v>услуга</v>
      </c>
      <c r="L1561" s="6">
        <f t="shared" si="3"/>
        <v>2</v>
      </c>
      <c r="M1561" s="6" t="str">
        <f>IFNA(VLOOKUP(F1561,Promocodes!A:B,2,0),"")</f>
        <v/>
      </c>
      <c r="N1561" s="3" t="str">
        <f>IFNA(VLOOKUP(M1561,Promocodes!G:H,2,0),"")</f>
        <v/>
      </c>
      <c r="O1561" s="3" t="str">
        <f>IFNA(VLOOKUP(D1561,Price!$E$2:$F$4,2,0),"")</f>
        <v/>
      </c>
      <c r="P1561" s="7" t="str">
        <f t="shared" si="4"/>
        <v>без промо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ht="15.75" customHeight="1">
      <c r="A1562" s="3">
        <v>1068.0</v>
      </c>
      <c r="B1562" s="1" t="s">
        <v>16</v>
      </c>
      <c r="C1562" s="1" t="s">
        <v>17</v>
      </c>
      <c r="D1562" s="1" t="s">
        <v>21</v>
      </c>
      <c r="E1562" s="2">
        <v>44234.0</v>
      </c>
      <c r="F1562" s="3"/>
      <c r="G1562" s="5">
        <v>3500.0</v>
      </c>
      <c r="H1562" s="3" t="str">
        <f>IFNA(VLOOKUP(F1562,Promocodes!A:E,4,0),"")</f>
        <v/>
      </c>
      <c r="I1562" s="3"/>
      <c r="J1562" s="5">
        <f t="shared" si="2"/>
        <v>3500</v>
      </c>
      <c r="K1562" s="3" t="str">
        <f>IFNA(VLOOKUP(D1562,Price!$A$2:$C$18,3,0),"")</f>
        <v>услуга</v>
      </c>
      <c r="L1562" s="6">
        <f t="shared" si="3"/>
        <v>2</v>
      </c>
      <c r="M1562" s="6" t="str">
        <f>IFNA(VLOOKUP(F1562,Promocodes!A:B,2,0),"")</f>
        <v/>
      </c>
      <c r="N1562" s="3" t="str">
        <f>IFNA(VLOOKUP(M1562,Promocodes!G:H,2,0),"")</f>
        <v/>
      </c>
      <c r="O1562" s="3" t="str">
        <f>IFNA(VLOOKUP(D1562,Price!$E$2:$F$4,2,0),"")</f>
        <v/>
      </c>
      <c r="P1562" s="7" t="str">
        <f t="shared" si="4"/>
        <v>без промо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ht="15.75" customHeight="1">
      <c r="A1563" s="3">
        <v>1069.0</v>
      </c>
      <c r="B1563" s="1" t="s">
        <v>16</v>
      </c>
      <c r="C1563" s="1" t="s">
        <v>17</v>
      </c>
      <c r="D1563" s="1" t="s">
        <v>21</v>
      </c>
      <c r="E1563" s="2">
        <v>44234.0</v>
      </c>
      <c r="F1563" s="3"/>
      <c r="G1563" s="5">
        <v>3500.0</v>
      </c>
      <c r="H1563" s="3" t="str">
        <f>IFNA(VLOOKUP(F1563,Promocodes!A:E,4,0),"")</f>
        <v/>
      </c>
      <c r="I1563" s="3"/>
      <c r="J1563" s="5">
        <f t="shared" si="2"/>
        <v>3500</v>
      </c>
      <c r="K1563" s="3" t="str">
        <f>IFNA(VLOOKUP(D1563,Price!$A$2:$C$18,3,0),"")</f>
        <v>услуга</v>
      </c>
      <c r="L1563" s="6">
        <f t="shared" si="3"/>
        <v>2</v>
      </c>
      <c r="M1563" s="6" t="str">
        <f>IFNA(VLOOKUP(F1563,Promocodes!A:B,2,0),"")</f>
        <v/>
      </c>
      <c r="N1563" s="3" t="str">
        <f>IFNA(VLOOKUP(M1563,Promocodes!G:H,2,0),"")</f>
        <v/>
      </c>
      <c r="O1563" s="3" t="str">
        <f>IFNA(VLOOKUP(D1563,Price!$E$2:$F$4,2,0),"")</f>
        <v/>
      </c>
      <c r="P1563" s="7" t="str">
        <f t="shared" si="4"/>
        <v>без промо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ht="15.75" customHeight="1">
      <c r="A1564" s="3">
        <v>1070.0</v>
      </c>
      <c r="B1564" s="1" t="s">
        <v>16</v>
      </c>
      <c r="C1564" s="1" t="s">
        <v>22</v>
      </c>
      <c r="D1564" s="1" t="s">
        <v>23</v>
      </c>
      <c r="E1564" s="2">
        <v>44234.0</v>
      </c>
      <c r="F1564" s="3"/>
      <c r="G1564" s="5">
        <v>5500.0</v>
      </c>
      <c r="H1564" s="3" t="str">
        <f>IFNA(VLOOKUP(F1564,Promocodes!A:E,4,0),"")</f>
        <v/>
      </c>
      <c r="I1564" s="3"/>
      <c r="J1564" s="5">
        <f t="shared" si="2"/>
        <v>5500</v>
      </c>
      <c r="K1564" s="3" t="str">
        <f>IFNA(VLOOKUP(D1564,Price!$A$2:$C$18,3,0),"")</f>
        <v>услуга</v>
      </c>
      <c r="L1564" s="6">
        <f t="shared" si="3"/>
        <v>2</v>
      </c>
      <c r="M1564" s="6" t="str">
        <f>IFNA(VLOOKUP(F1564,Promocodes!A:B,2,0),"")</f>
        <v/>
      </c>
      <c r="N1564" s="3" t="str">
        <f>IFNA(VLOOKUP(M1564,Promocodes!G:H,2,0),"")</f>
        <v/>
      </c>
      <c r="O1564" s="3" t="str">
        <f>IFNA(VLOOKUP(D1564,Price!$E$2:$F$4,2,0),"")</f>
        <v/>
      </c>
      <c r="P1564" s="7" t="str">
        <f t="shared" si="4"/>
        <v>без промо</v>
      </c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ht="15.75" customHeight="1">
      <c r="A1565" s="3">
        <v>1071.0</v>
      </c>
      <c r="B1565" s="1" t="s">
        <v>16</v>
      </c>
      <c r="C1565" s="1" t="s">
        <v>22</v>
      </c>
      <c r="D1565" s="1" t="s">
        <v>21</v>
      </c>
      <c r="E1565" s="2">
        <v>44234.0</v>
      </c>
      <c r="F1565" s="3"/>
      <c r="G1565" s="5">
        <v>3500.0</v>
      </c>
      <c r="H1565" s="3" t="str">
        <f>IFNA(VLOOKUP(F1565,Promocodes!A:E,4,0),"")</f>
        <v/>
      </c>
      <c r="I1565" s="3"/>
      <c r="J1565" s="5">
        <f t="shared" si="2"/>
        <v>3500</v>
      </c>
      <c r="K1565" s="3" t="str">
        <f>IFNA(VLOOKUP(D1565,Price!$A$2:$C$18,3,0),"")</f>
        <v>услуга</v>
      </c>
      <c r="L1565" s="6">
        <f t="shared" si="3"/>
        <v>2</v>
      </c>
      <c r="M1565" s="6" t="str">
        <f>IFNA(VLOOKUP(F1565,Promocodes!A:B,2,0),"")</f>
        <v/>
      </c>
      <c r="N1565" s="3" t="str">
        <f>IFNA(VLOOKUP(M1565,Promocodes!G:H,2,0),"")</f>
        <v/>
      </c>
      <c r="O1565" s="3" t="str">
        <f>IFNA(VLOOKUP(D1565,Price!$E$2:$F$4,2,0),"")</f>
        <v/>
      </c>
      <c r="P1565" s="7" t="str">
        <f t="shared" si="4"/>
        <v>без промо</v>
      </c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ht="15.75" customHeight="1">
      <c r="A1566" s="3">
        <v>1072.0</v>
      </c>
      <c r="B1566" s="1" t="s">
        <v>139</v>
      </c>
      <c r="C1566" s="1" t="s">
        <v>17</v>
      </c>
      <c r="D1566" s="1" t="s">
        <v>142</v>
      </c>
      <c r="E1566" s="2">
        <v>44234.0</v>
      </c>
      <c r="F1566" s="3"/>
      <c r="G1566" s="5">
        <v>1000.0</v>
      </c>
      <c r="H1566" s="3" t="str">
        <f>IFNA(VLOOKUP(F1566,Promocodes!A:E,4,0),"")</f>
        <v/>
      </c>
      <c r="I1566" s="3"/>
      <c r="J1566" s="5">
        <f t="shared" si="2"/>
        <v>1000</v>
      </c>
      <c r="K1566" s="3" t="str">
        <f>IFNA(VLOOKUP(D1566,Price!$A$2:$C$18,3,0),"")</f>
        <v/>
      </c>
      <c r="L1566" s="6">
        <f t="shared" si="3"/>
        <v>2</v>
      </c>
      <c r="M1566" s="6" t="str">
        <f>IFNA(VLOOKUP(F1566,Promocodes!A:B,2,0),"")</f>
        <v/>
      </c>
      <c r="N1566" s="3" t="str">
        <f>IFNA(VLOOKUP(M1566,Promocodes!G:H,2,0),"")</f>
        <v/>
      </c>
      <c r="O1566" s="3" t="str">
        <f>IFNA(VLOOKUP(D1566,Price!$E$2:$F$4,2,0),"")</f>
        <v/>
      </c>
      <c r="P1566" s="7" t="str">
        <f t="shared" si="4"/>
        <v/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ht="15.75" customHeight="1">
      <c r="A1567" s="3">
        <v>1073.0</v>
      </c>
      <c r="B1567" s="1" t="s">
        <v>16</v>
      </c>
      <c r="C1567" s="1" t="s">
        <v>22</v>
      </c>
      <c r="D1567" s="1" t="s">
        <v>21</v>
      </c>
      <c r="E1567" s="2">
        <v>44234.0</v>
      </c>
      <c r="F1567" s="3"/>
      <c r="G1567" s="5">
        <v>3500.0</v>
      </c>
      <c r="H1567" s="3" t="str">
        <f>IFNA(VLOOKUP(F1567,Promocodes!A:E,4,0),"")</f>
        <v/>
      </c>
      <c r="I1567" s="3"/>
      <c r="J1567" s="5">
        <f t="shared" si="2"/>
        <v>3500</v>
      </c>
      <c r="K1567" s="3" t="str">
        <f>IFNA(VLOOKUP(D1567,Price!$A$2:$C$18,3,0),"")</f>
        <v>услуга</v>
      </c>
      <c r="L1567" s="6">
        <f t="shared" si="3"/>
        <v>2</v>
      </c>
      <c r="M1567" s="6" t="str">
        <f>IFNA(VLOOKUP(F1567,Promocodes!A:B,2,0),"")</f>
        <v/>
      </c>
      <c r="N1567" s="3" t="str">
        <f>IFNA(VLOOKUP(M1567,Promocodes!G:H,2,0),"")</f>
        <v/>
      </c>
      <c r="O1567" s="3" t="str">
        <f>IFNA(VLOOKUP(D1567,Price!$E$2:$F$4,2,0),"")</f>
        <v/>
      </c>
      <c r="P1567" s="7" t="str">
        <f t="shared" si="4"/>
        <v>без промо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ht="15.75" customHeight="1">
      <c r="A1568" s="3">
        <v>1074.0</v>
      </c>
      <c r="B1568" s="1" t="s">
        <v>16</v>
      </c>
      <c r="C1568" s="1" t="s">
        <v>17</v>
      </c>
      <c r="D1568" s="1" t="s">
        <v>24</v>
      </c>
      <c r="E1568" s="2">
        <v>44234.0</v>
      </c>
      <c r="F1568" s="3"/>
      <c r="G1568" s="5">
        <v>4500.0</v>
      </c>
      <c r="H1568" s="3" t="str">
        <f>IFNA(VLOOKUP(F1568,Promocodes!A:E,4,0),"")</f>
        <v/>
      </c>
      <c r="I1568" s="3"/>
      <c r="J1568" s="5">
        <f t="shared" si="2"/>
        <v>4500</v>
      </c>
      <c r="K1568" s="3" t="str">
        <f>IFNA(VLOOKUP(D1568,Price!$A$2:$C$18,3,0),"")</f>
        <v>услуга</v>
      </c>
      <c r="L1568" s="6">
        <f t="shared" si="3"/>
        <v>2</v>
      </c>
      <c r="M1568" s="6" t="str">
        <f>IFNA(VLOOKUP(F1568,Promocodes!A:B,2,0),"")</f>
        <v/>
      </c>
      <c r="N1568" s="3" t="str">
        <f>IFNA(VLOOKUP(M1568,Promocodes!G:H,2,0),"")</f>
        <v/>
      </c>
      <c r="O1568" s="3" t="str">
        <f>IFNA(VLOOKUP(D1568,Price!$E$2:$F$4,2,0),"")</f>
        <v/>
      </c>
      <c r="P1568" s="7" t="str">
        <f t="shared" si="4"/>
        <v>без промо</v>
      </c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ht="15.75" customHeight="1">
      <c r="A1569" s="3">
        <v>1075.0</v>
      </c>
      <c r="B1569" s="1" t="s">
        <v>16</v>
      </c>
      <c r="C1569" s="1" t="s">
        <v>17</v>
      </c>
      <c r="D1569" s="1" t="s">
        <v>24</v>
      </c>
      <c r="E1569" s="2">
        <v>44234.0</v>
      </c>
      <c r="F1569" s="3"/>
      <c r="G1569" s="5">
        <v>4500.0</v>
      </c>
      <c r="H1569" s="3" t="str">
        <f>IFNA(VLOOKUP(F1569,Promocodes!A:E,4,0),"")</f>
        <v/>
      </c>
      <c r="I1569" s="3"/>
      <c r="J1569" s="5">
        <f t="shared" si="2"/>
        <v>4500</v>
      </c>
      <c r="K1569" s="3" t="str">
        <f>IFNA(VLOOKUP(D1569,Price!$A$2:$C$18,3,0),"")</f>
        <v>услуга</v>
      </c>
      <c r="L1569" s="6">
        <f t="shared" si="3"/>
        <v>2</v>
      </c>
      <c r="M1569" s="6" t="str">
        <f>IFNA(VLOOKUP(F1569,Promocodes!A:B,2,0),"")</f>
        <v/>
      </c>
      <c r="N1569" s="3" t="str">
        <f>IFNA(VLOOKUP(M1569,Promocodes!G:H,2,0),"")</f>
        <v/>
      </c>
      <c r="O1569" s="3" t="str">
        <f>IFNA(VLOOKUP(D1569,Price!$E$2:$F$4,2,0),"")</f>
        <v/>
      </c>
      <c r="P1569" s="7" t="str">
        <f t="shared" si="4"/>
        <v>без промо</v>
      </c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ht="15.75" customHeight="1">
      <c r="A1570" s="3">
        <v>1077.0</v>
      </c>
      <c r="B1570" s="1" t="s">
        <v>16</v>
      </c>
      <c r="C1570" s="1" t="s">
        <v>17</v>
      </c>
      <c r="D1570" s="1" t="s">
        <v>24</v>
      </c>
      <c r="E1570" s="2">
        <v>44234.0</v>
      </c>
      <c r="F1570" s="3"/>
      <c r="G1570" s="5">
        <v>4500.0</v>
      </c>
      <c r="H1570" s="3" t="str">
        <f>IFNA(VLOOKUP(F1570,Promocodes!A:E,4,0),"")</f>
        <v/>
      </c>
      <c r="I1570" s="3"/>
      <c r="J1570" s="5">
        <f t="shared" si="2"/>
        <v>4500</v>
      </c>
      <c r="K1570" s="3" t="str">
        <f>IFNA(VLOOKUP(D1570,Price!$A$2:$C$18,3,0),"")</f>
        <v>услуга</v>
      </c>
      <c r="L1570" s="6">
        <f t="shared" si="3"/>
        <v>2</v>
      </c>
      <c r="M1570" s="6" t="str">
        <f>IFNA(VLOOKUP(F1570,Promocodes!A:B,2,0),"")</f>
        <v/>
      </c>
      <c r="N1570" s="3" t="str">
        <f>IFNA(VLOOKUP(M1570,Promocodes!G:H,2,0),"")</f>
        <v/>
      </c>
      <c r="O1570" s="3" t="str">
        <f>IFNA(VLOOKUP(D1570,Price!$E$2:$F$4,2,0),"")</f>
        <v/>
      </c>
      <c r="P1570" s="7" t="str">
        <f t="shared" si="4"/>
        <v>без промо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ht="15.75" customHeight="1">
      <c r="A1571" s="3">
        <v>1078.0</v>
      </c>
      <c r="B1571" s="1" t="s">
        <v>139</v>
      </c>
      <c r="C1571" s="1" t="s">
        <v>17</v>
      </c>
      <c r="D1571" s="1" t="s">
        <v>143</v>
      </c>
      <c r="E1571" s="2">
        <v>44234.0</v>
      </c>
      <c r="F1571" s="3"/>
      <c r="G1571" s="5">
        <v>500.0</v>
      </c>
      <c r="H1571" s="3" t="str">
        <f>IFNA(VLOOKUP(F1571,Promocodes!A:E,4,0),"")</f>
        <v/>
      </c>
      <c r="I1571" s="3"/>
      <c r="J1571" s="5">
        <f t="shared" si="2"/>
        <v>500</v>
      </c>
      <c r="K1571" s="3" t="str">
        <f>IFNA(VLOOKUP(D1571,Price!$A$2:$C$18,3,0),"")</f>
        <v/>
      </c>
      <c r="L1571" s="6">
        <f t="shared" si="3"/>
        <v>2</v>
      </c>
      <c r="M1571" s="6" t="str">
        <f>IFNA(VLOOKUP(F1571,Promocodes!A:B,2,0),"")</f>
        <v/>
      </c>
      <c r="N1571" s="3" t="str">
        <f>IFNA(VLOOKUP(M1571,Promocodes!G:H,2,0),"")</f>
        <v/>
      </c>
      <c r="O1571" s="3" t="str">
        <f>IFNA(VLOOKUP(D1571,Price!$E$2:$F$4,2,0),"")</f>
        <v/>
      </c>
      <c r="P1571" s="7" t="str">
        <f t="shared" si="4"/>
        <v/>
      </c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ht="15.75" customHeight="1">
      <c r="A1572" s="3">
        <v>1079.0</v>
      </c>
      <c r="B1572" s="1" t="s">
        <v>16</v>
      </c>
      <c r="C1572" s="1" t="s">
        <v>17</v>
      </c>
      <c r="D1572" s="1" t="s">
        <v>23</v>
      </c>
      <c r="E1572" s="2">
        <v>44234.0</v>
      </c>
      <c r="F1572" s="3"/>
      <c r="G1572" s="5">
        <v>5500.0</v>
      </c>
      <c r="H1572" s="3" t="str">
        <f>IFNA(VLOOKUP(F1572,Promocodes!A:E,4,0),"")</f>
        <v/>
      </c>
      <c r="I1572" s="3"/>
      <c r="J1572" s="5">
        <f t="shared" si="2"/>
        <v>5500</v>
      </c>
      <c r="K1572" s="3" t="str">
        <f>IFNA(VLOOKUP(D1572,Price!$A$2:$C$18,3,0),"")</f>
        <v>услуга</v>
      </c>
      <c r="L1572" s="6">
        <f t="shared" si="3"/>
        <v>2</v>
      </c>
      <c r="M1572" s="6" t="str">
        <f>IFNA(VLOOKUP(F1572,Promocodes!A:B,2,0),"")</f>
        <v/>
      </c>
      <c r="N1572" s="3" t="str">
        <f>IFNA(VLOOKUP(M1572,Promocodes!G:H,2,0),"")</f>
        <v/>
      </c>
      <c r="O1572" s="3" t="str">
        <f>IFNA(VLOOKUP(D1572,Price!$E$2:$F$4,2,0),"")</f>
        <v/>
      </c>
      <c r="P1572" s="7" t="str">
        <f t="shared" si="4"/>
        <v>без промо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ht="15.75" customHeight="1">
      <c r="A1573" s="3">
        <v>1080.0</v>
      </c>
      <c r="B1573" s="1" t="s">
        <v>16</v>
      </c>
      <c r="C1573" s="1" t="s">
        <v>17</v>
      </c>
      <c r="D1573" s="1" t="s">
        <v>20</v>
      </c>
      <c r="E1573" s="2">
        <v>44234.0</v>
      </c>
      <c r="F1573" s="3"/>
      <c r="G1573" s="5">
        <v>500.0</v>
      </c>
      <c r="H1573" s="3" t="str">
        <f>IFNA(VLOOKUP(F1573,Promocodes!A:E,4,0),"")</f>
        <v/>
      </c>
      <c r="I1573" s="3"/>
      <c r="J1573" s="5">
        <f t="shared" si="2"/>
        <v>500</v>
      </c>
      <c r="K1573" s="3" t="str">
        <f>IFNA(VLOOKUP(D1573,Price!$A$2:$C$18,3,0),"")</f>
        <v>товар</v>
      </c>
      <c r="L1573" s="6">
        <f t="shared" si="3"/>
        <v>2</v>
      </c>
      <c r="M1573" s="6" t="str">
        <f>IFNA(VLOOKUP(F1573,Promocodes!A:B,2,0),"")</f>
        <v/>
      </c>
      <c r="N1573" s="3" t="str">
        <f>IFNA(VLOOKUP(M1573,Promocodes!G:H,2,0),"")</f>
        <v/>
      </c>
      <c r="O1573" s="3">
        <f>IFNA(VLOOKUP(D1573,Price!$E$2:$F$4,2,0),"")</f>
        <v>250</v>
      </c>
      <c r="P1573" s="7" t="str">
        <f t="shared" si="4"/>
        <v>без промо</v>
      </c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ht="15.75" customHeight="1">
      <c r="A1574" s="3">
        <v>1081.0</v>
      </c>
      <c r="B1574" s="1" t="s">
        <v>16</v>
      </c>
      <c r="C1574" s="1" t="s">
        <v>17</v>
      </c>
      <c r="D1574" s="1" t="s">
        <v>23</v>
      </c>
      <c r="E1574" s="2">
        <v>44234.0</v>
      </c>
      <c r="F1574" s="3"/>
      <c r="G1574" s="5">
        <v>5500.0</v>
      </c>
      <c r="H1574" s="3" t="str">
        <f>IFNA(VLOOKUP(F1574,Promocodes!A:E,4,0),"")</f>
        <v/>
      </c>
      <c r="I1574" s="3"/>
      <c r="J1574" s="5">
        <f t="shared" si="2"/>
        <v>5500</v>
      </c>
      <c r="K1574" s="3" t="str">
        <f>IFNA(VLOOKUP(D1574,Price!$A$2:$C$18,3,0),"")</f>
        <v>услуга</v>
      </c>
      <c r="L1574" s="6">
        <f t="shared" si="3"/>
        <v>2</v>
      </c>
      <c r="M1574" s="6" t="str">
        <f>IFNA(VLOOKUP(F1574,Promocodes!A:B,2,0),"")</f>
        <v/>
      </c>
      <c r="N1574" s="3" t="str">
        <f>IFNA(VLOOKUP(M1574,Promocodes!G:H,2,0),"")</f>
        <v/>
      </c>
      <c r="O1574" s="3" t="str">
        <f>IFNA(VLOOKUP(D1574,Price!$E$2:$F$4,2,0),"")</f>
        <v/>
      </c>
      <c r="P1574" s="7" t="str">
        <f t="shared" si="4"/>
        <v>без промо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ht="15.75" customHeight="1">
      <c r="A1575" s="3">
        <v>1082.0</v>
      </c>
      <c r="B1575" s="1" t="s">
        <v>16</v>
      </c>
      <c r="C1575" s="1" t="s">
        <v>22</v>
      </c>
      <c r="D1575" s="1" t="s">
        <v>24</v>
      </c>
      <c r="E1575" s="2">
        <v>44234.0</v>
      </c>
      <c r="F1575" s="3"/>
      <c r="G1575" s="5">
        <v>4500.0</v>
      </c>
      <c r="H1575" s="3" t="str">
        <f>IFNA(VLOOKUP(F1575,Promocodes!A:E,4,0),"")</f>
        <v/>
      </c>
      <c r="I1575" s="3"/>
      <c r="J1575" s="5">
        <f t="shared" si="2"/>
        <v>4500</v>
      </c>
      <c r="K1575" s="3" t="str">
        <f>IFNA(VLOOKUP(D1575,Price!$A$2:$C$18,3,0),"")</f>
        <v>услуга</v>
      </c>
      <c r="L1575" s="6">
        <f t="shared" si="3"/>
        <v>2</v>
      </c>
      <c r="M1575" s="6" t="str">
        <f>IFNA(VLOOKUP(F1575,Promocodes!A:B,2,0),"")</f>
        <v/>
      </c>
      <c r="N1575" s="3" t="str">
        <f>IFNA(VLOOKUP(M1575,Promocodes!G:H,2,0),"")</f>
        <v/>
      </c>
      <c r="O1575" s="3" t="str">
        <f>IFNA(VLOOKUP(D1575,Price!$E$2:$F$4,2,0),"")</f>
        <v/>
      </c>
      <c r="P1575" s="7" t="str">
        <f t="shared" si="4"/>
        <v>без промо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ht="15.75" customHeight="1">
      <c r="A1576" s="3">
        <v>1083.0</v>
      </c>
      <c r="B1576" s="1" t="s">
        <v>16</v>
      </c>
      <c r="C1576" s="1" t="s">
        <v>17</v>
      </c>
      <c r="D1576" s="1" t="s">
        <v>24</v>
      </c>
      <c r="E1576" s="2">
        <v>44234.0</v>
      </c>
      <c r="F1576" s="3"/>
      <c r="G1576" s="5">
        <v>4500.0</v>
      </c>
      <c r="H1576" s="3" t="str">
        <f>IFNA(VLOOKUP(F1576,Promocodes!A:E,4,0),"")</f>
        <v/>
      </c>
      <c r="I1576" s="3"/>
      <c r="J1576" s="5">
        <f t="shared" si="2"/>
        <v>4500</v>
      </c>
      <c r="K1576" s="3" t="str">
        <f>IFNA(VLOOKUP(D1576,Price!$A$2:$C$18,3,0),"")</f>
        <v>услуга</v>
      </c>
      <c r="L1576" s="6">
        <f t="shared" si="3"/>
        <v>2</v>
      </c>
      <c r="M1576" s="6" t="str">
        <f>IFNA(VLOOKUP(F1576,Promocodes!A:B,2,0),"")</f>
        <v/>
      </c>
      <c r="N1576" s="3" t="str">
        <f>IFNA(VLOOKUP(M1576,Promocodes!G:H,2,0),"")</f>
        <v/>
      </c>
      <c r="O1576" s="3" t="str">
        <f>IFNA(VLOOKUP(D1576,Price!$E$2:$F$4,2,0),"")</f>
        <v/>
      </c>
      <c r="P1576" s="7" t="str">
        <f t="shared" si="4"/>
        <v>без промо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ht="15.75" customHeight="1">
      <c r="A1577" s="3">
        <v>1084.0</v>
      </c>
      <c r="B1577" s="1" t="s">
        <v>16</v>
      </c>
      <c r="C1577" s="1" t="s">
        <v>17</v>
      </c>
      <c r="D1577" s="1" t="s">
        <v>25</v>
      </c>
      <c r="E1577" s="2">
        <v>44234.0</v>
      </c>
      <c r="F1577" s="3"/>
      <c r="G1577" s="5">
        <v>300.0</v>
      </c>
      <c r="H1577" s="3" t="str">
        <f>IFNA(VLOOKUP(F1577,Promocodes!A:E,4,0),"")</f>
        <v/>
      </c>
      <c r="I1577" s="3"/>
      <c r="J1577" s="5">
        <f t="shared" si="2"/>
        <v>300</v>
      </c>
      <c r="K1577" s="3" t="str">
        <f>IFNA(VLOOKUP(D1577,Price!$A$2:$C$18,3,0),"")</f>
        <v>товар</v>
      </c>
      <c r="L1577" s="6">
        <f t="shared" si="3"/>
        <v>2</v>
      </c>
      <c r="M1577" s="6" t="str">
        <f>IFNA(VLOOKUP(F1577,Promocodes!A:B,2,0),"")</f>
        <v/>
      </c>
      <c r="N1577" s="3" t="str">
        <f>IFNA(VLOOKUP(M1577,Promocodes!G:H,2,0),"")</f>
        <v/>
      </c>
      <c r="O1577" s="3">
        <f>IFNA(VLOOKUP(D1577,Price!$E$2:$F$4,2,0),"")</f>
        <v>150</v>
      </c>
      <c r="P1577" s="7" t="str">
        <f t="shared" si="4"/>
        <v>без промо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ht="15.75" customHeight="1">
      <c r="A1578" s="3">
        <v>1085.0</v>
      </c>
      <c r="B1578" s="1" t="s">
        <v>16</v>
      </c>
      <c r="C1578" s="1" t="s">
        <v>17</v>
      </c>
      <c r="D1578" s="1" t="s">
        <v>21</v>
      </c>
      <c r="E1578" s="2">
        <v>44234.0</v>
      </c>
      <c r="F1578" s="3"/>
      <c r="G1578" s="5">
        <v>3500.0</v>
      </c>
      <c r="H1578" s="3" t="str">
        <f>IFNA(VLOOKUP(F1578,Promocodes!A:E,4,0),"")</f>
        <v/>
      </c>
      <c r="I1578" s="3"/>
      <c r="J1578" s="5">
        <f t="shared" si="2"/>
        <v>3500</v>
      </c>
      <c r="K1578" s="3" t="str">
        <f>IFNA(VLOOKUP(D1578,Price!$A$2:$C$18,3,0),"")</f>
        <v>услуга</v>
      </c>
      <c r="L1578" s="6">
        <f t="shared" si="3"/>
        <v>2</v>
      </c>
      <c r="M1578" s="6" t="str">
        <f>IFNA(VLOOKUP(F1578,Promocodes!A:B,2,0),"")</f>
        <v/>
      </c>
      <c r="N1578" s="3" t="str">
        <f>IFNA(VLOOKUP(M1578,Promocodes!G:H,2,0),"")</f>
        <v/>
      </c>
      <c r="O1578" s="3" t="str">
        <f>IFNA(VLOOKUP(D1578,Price!$E$2:$F$4,2,0),"")</f>
        <v/>
      </c>
      <c r="P1578" s="7" t="str">
        <f t="shared" si="4"/>
        <v>без промо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ht="15.75" customHeight="1">
      <c r="A1579" s="3">
        <v>1086.0</v>
      </c>
      <c r="B1579" s="1" t="s">
        <v>16</v>
      </c>
      <c r="C1579" s="1" t="s">
        <v>22</v>
      </c>
      <c r="D1579" s="1" t="s">
        <v>18</v>
      </c>
      <c r="E1579" s="2">
        <v>44234.0</v>
      </c>
      <c r="F1579" s="3"/>
      <c r="G1579" s="5">
        <v>1000.0</v>
      </c>
      <c r="H1579" s="3" t="str">
        <f>IFNA(VLOOKUP(F1579,Promocodes!A:E,4,0),"")</f>
        <v/>
      </c>
      <c r="I1579" s="3"/>
      <c r="J1579" s="5">
        <f t="shared" si="2"/>
        <v>1000</v>
      </c>
      <c r="K1579" s="3" t="str">
        <f>IFNA(VLOOKUP(D1579,Price!$A$2:$C$18,3,0),"")</f>
        <v>товар</v>
      </c>
      <c r="L1579" s="6">
        <f t="shared" si="3"/>
        <v>2</v>
      </c>
      <c r="M1579" s="6" t="str">
        <f>IFNA(VLOOKUP(F1579,Promocodes!A:B,2,0),"")</f>
        <v/>
      </c>
      <c r="N1579" s="3" t="str">
        <f>IFNA(VLOOKUP(M1579,Promocodes!G:H,2,0),"")</f>
        <v/>
      </c>
      <c r="O1579" s="3">
        <f>IFNA(VLOOKUP(D1579,Price!$E$2:$F$4,2,0),"")</f>
        <v>500</v>
      </c>
      <c r="P1579" s="7" t="str">
        <f t="shared" si="4"/>
        <v>без промо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ht="15.75" customHeight="1">
      <c r="A1580" s="3">
        <v>1087.0</v>
      </c>
      <c r="B1580" s="1" t="s">
        <v>16</v>
      </c>
      <c r="C1580" s="1" t="s">
        <v>17</v>
      </c>
      <c r="D1580" s="1" t="s">
        <v>21</v>
      </c>
      <c r="E1580" s="2">
        <v>44234.0</v>
      </c>
      <c r="F1580" s="3"/>
      <c r="G1580" s="5">
        <v>3500.0</v>
      </c>
      <c r="H1580" s="3" t="str">
        <f>IFNA(VLOOKUP(F1580,Promocodes!A:E,4,0),"")</f>
        <v/>
      </c>
      <c r="I1580" s="3"/>
      <c r="J1580" s="5">
        <f t="shared" si="2"/>
        <v>3500</v>
      </c>
      <c r="K1580" s="3" t="str">
        <f>IFNA(VLOOKUP(D1580,Price!$A$2:$C$18,3,0),"")</f>
        <v>услуга</v>
      </c>
      <c r="L1580" s="6">
        <f t="shared" si="3"/>
        <v>2</v>
      </c>
      <c r="M1580" s="6" t="str">
        <f>IFNA(VLOOKUP(F1580,Promocodes!A:B,2,0),"")</f>
        <v/>
      </c>
      <c r="N1580" s="3" t="str">
        <f>IFNA(VLOOKUP(M1580,Promocodes!G:H,2,0),"")</f>
        <v/>
      </c>
      <c r="O1580" s="3" t="str">
        <f>IFNA(VLOOKUP(D1580,Price!$E$2:$F$4,2,0),"")</f>
        <v/>
      </c>
      <c r="P1580" s="7" t="str">
        <f t="shared" si="4"/>
        <v>без промо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ht="15.75" customHeight="1">
      <c r="A1581" s="3">
        <v>1088.0</v>
      </c>
      <c r="B1581" s="1" t="s">
        <v>16</v>
      </c>
      <c r="C1581" s="1" t="s">
        <v>22</v>
      </c>
      <c r="D1581" s="1" t="s">
        <v>23</v>
      </c>
      <c r="E1581" s="2">
        <v>44234.0</v>
      </c>
      <c r="F1581" s="3"/>
      <c r="G1581" s="5">
        <v>5500.0</v>
      </c>
      <c r="H1581" s="3" t="str">
        <f>IFNA(VLOOKUP(F1581,Promocodes!A:E,4,0),"")</f>
        <v/>
      </c>
      <c r="I1581" s="3"/>
      <c r="J1581" s="5">
        <f t="shared" si="2"/>
        <v>5500</v>
      </c>
      <c r="K1581" s="3" t="str">
        <f>IFNA(VLOOKUP(D1581,Price!$A$2:$C$18,3,0),"")</f>
        <v>услуга</v>
      </c>
      <c r="L1581" s="6">
        <f t="shared" si="3"/>
        <v>2</v>
      </c>
      <c r="M1581" s="6" t="str">
        <f>IFNA(VLOOKUP(F1581,Promocodes!A:B,2,0),"")</f>
        <v/>
      </c>
      <c r="N1581" s="3" t="str">
        <f>IFNA(VLOOKUP(M1581,Promocodes!G:H,2,0),"")</f>
        <v/>
      </c>
      <c r="O1581" s="3" t="str">
        <f>IFNA(VLOOKUP(D1581,Price!$E$2:$F$4,2,0),"")</f>
        <v/>
      </c>
      <c r="P1581" s="7" t="str">
        <f t="shared" si="4"/>
        <v>без промо</v>
      </c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ht="15.75" customHeight="1">
      <c r="A1582" s="3">
        <v>1089.0</v>
      </c>
      <c r="B1582" s="1" t="s">
        <v>16</v>
      </c>
      <c r="C1582" s="1" t="s">
        <v>22</v>
      </c>
      <c r="D1582" s="1" t="s">
        <v>23</v>
      </c>
      <c r="E1582" s="2">
        <v>44234.0</v>
      </c>
      <c r="F1582" s="3"/>
      <c r="G1582" s="5">
        <v>5500.0</v>
      </c>
      <c r="H1582" s="3" t="str">
        <f>IFNA(VLOOKUP(F1582,Promocodes!A:E,4,0),"")</f>
        <v/>
      </c>
      <c r="I1582" s="3"/>
      <c r="J1582" s="5">
        <f t="shared" si="2"/>
        <v>5500</v>
      </c>
      <c r="K1582" s="3" t="str">
        <f>IFNA(VLOOKUP(D1582,Price!$A$2:$C$18,3,0),"")</f>
        <v>услуга</v>
      </c>
      <c r="L1582" s="6">
        <f t="shared" si="3"/>
        <v>2</v>
      </c>
      <c r="M1582" s="6" t="str">
        <f>IFNA(VLOOKUP(F1582,Promocodes!A:B,2,0),"")</f>
        <v/>
      </c>
      <c r="N1582" s="3" t="str">
        <f>IFNA(VLOOKUP(M1582,Promocodes!G:H,2,0),"")</f>
        <v/>
      </c>
      <c r="O1582" s="3" t="str">
        <f>IFNA(VLOOKUP(D1582,Price!$E$2:$F$4,2,0),"")</f>
        <v/>
      </c>
      <c r="P1582" s="7" t="str">
        <f t="shared" si="4"/>
        <v>без промо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ht="15.75" customHeight="1">
      <c r="A1583" s="3">
        <v>1091.0</v>
      </c>
      <c r="B1583" s="1" t="s">
        <v>16</v>
      </c>
      <c r="C1583" s="1" t="s">
        <v>17</v>
      </c>
      <c r="D1583" s="1" t="s">
        <v>20</v>
      </c>
      <c r="E1583" s="2">
        <v>44235.0</v>
      </c>
      <c r="F1583" s="3"/>
      <c r="G1583" s="5">
        <v>500.0</v>
      </c>
      <c r="H1583" s="3" t="str">
        <f>IFNA(VLOOKUP(F1583,Promocodes!A:E,4,0),"")</f>
        <v/>
      </c>
      <c r="I1583" s="3"/>
      <c r="J1583" s="5">
        <f t="shared" si="2"/>
        <v>500</v>
      </c>
      <c r="K1583" s="3" t="str">
        <f>IFNA(VLOOKUP(D1583,Price!$A$2:$C$18,3,0),"")</f>
        <v>товар</v>
      </c>
      <c r="L1583" s="6">
        <f t="shared" si="3"/>
        <v>2</v>
      </c>
      <c r="M1583" s="6" t="str">
        <f>IFNA(VLOOKUP(F1583,Promocodes!A:B,2,0),"")</f>
        <v/>
      </c>
      <c r="N1583" s="3" t="str">
        <f>IFNA(VLOOKUP(M1583,Promocodes!G:H,2,0),"")</f>
        <v/>
      </c>
      <c r="O1583" s="3">
        <f>IFNA(VLOOKUP(D1583,Price!$E$2:$F$4,2,0),"")</f>
        <v>250</v>
      </c>
      <c r="P1583" s="7" t="str">
        <f t="shared" si="4"/>
        <v>без промо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ht="15.75" customHeight="1">
      <c r="A1584" s="3">
        <v>1092.0</v>
      </c>
      <c r="B1584" s="1" t="s">
        <v>16</v>
      </c>
      <c r="C1584" s="1" t="s">
        <v>17</v>
      </c>
      <c r="D1584" s="1" t="s">
        <v>21</v>
      </c>
      <c r="E1584" s="2">
        <v>44235.0</v>
      </c>
      <c r="F1584" s="3"/>
      <c r="G1584" s="5">
        <v>3500.0</v>
      </c>
      <c r="H1584" s="3" t="str">
        <f>IFNA(VLOOKUP(F1584,Promocodes!A:E,4,0),"")</f>
        <v/>
      </c>
      <c r="I1584" s="3"/>
      <c r="J1584" s="5">
        <f t="shared" si="2"/>
        <v>3500</v>
      </c>
      <c r="K1584" s="3" t="str">
        <f>IFNA(VLOOKUP(D1584,Price!$A$2:$C$18,3,0),"")</f>
        <v>услуга</v>
      </c>
      <c r="L1584" s="6">
        <f t="shared" si="3"/>
        <v>2</v>
      </c>
      <c r="M1584" s="6" t="str">
        <f>IFNA(VLOOKUP(F1584,Promocodes!A:B,2,0),"")</f>
        <v/>
      </c>
      <c r="N1584" s="3" t="str">
        <f>IFNA(VLOOKUP(M1584,Promocodes!G:H,2,0),"")</f>
        <v/>
      </c>
      <c r="O1584" s="3" t="str">
        <f>IFNA(VLOOKUP(D1584,Price!$E$2:$F$4,2,0),"")</f>
        <v/>
      </c>
      <c r="P1584" s="7" t="str">
        <f t="shared" si="4"/>
        <v>без промо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ht="15.75" customHeight="1">
      <c r="A1585" s="3">
        <v>1093.0</v>
      </c>
      <c r="B1585" s="1" t="s">
        <v>16</v>
      </c>
      <c r="C1585" s="1" t="s">
        <v>17</v>
      </c>
      <c r="D1585" s="1" t="s">
        <v>24</v>
      </c>
      <c r="E1585" s="2">
        <v>44235.0</v>
      </c>
      <c r="F1585" s="3"/>
      <c r="G1585" s="5">
        <v>4500.0</v>
      </c>
      <c r="H1585" s="3" t="str">
        <f>IFNA(VLOOKUP(F1585,Promocodes!A:E,4,0),"")</f>
        <v/>
      </c>
      <c r="I1585" s="3"/>
      <c r="J1585" s="5">
        <f t="shared" si="2"/>
        <v>4500</v>
      </c>
      <c r="K1585" s="3" t="str">
        <f>IFNA(VLOOKUP(D1585,Price!$A$2:$C$18,3,0),"")</f>
        <v>услуга</v>
      </c>
      <c r="L1585" s="6">
        <f t="shared" si="3"/>
        <v>2</v>
      </c>
      <c r="M1585" s="6" t="str">
        <f>IFNA(VLOOKUP(F1585,Promocodes!A:B,2,0),"")</f>
        <v/>
      </c>
      <c r="N1585" s="3" t="str">
        <f>IFNA(VLOOKUP(M1585,Promocodes!G:H,2,0),"")</f>
        <v/>
      </c>
      <c r="O1585" s="3" t="str">
        <f>IFNA(VLOOKUP(D1585,Price!$E$2:$F$4,2,0),"")</f>
        <v/>
      </c>
      <c r="P1585" s="7" t="str">
        <f t="shared" si="4"/>
        <v>без промо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ht="15.75" customHeight="1">
      <c r="A1586" s="3">
        <v>1095.0</v>
      </c>
      <c r="B1586" s="1" t="s">
        <v>16</v>
      </c>
      <c r="C1586" s="1" t="s">
        <v>17</v>
      </c>
      <c r="D1586" s="1" t="s">
        <v>23</v>
      </c>
      <c r="E1586" s="2">
        <v>44235.0</v>
      </c>
      <c r="F1586" s="3"/>
      <c r="G1586" s="5">
        <v>5500.0</v>
      </c>
      <c r="H1586" s="3" t="str">
        <f>IFNA(VLOOKUP(F1586,Promocodes!A:E,4,0),"")</f>
        <v/>
      </c>
      <c r="I1586" s="3"/>
      <c r="J1586" s="5">
        <f t="shared" si="2"/>
        <v>5500</v>
      </c>
      <c r="K1586" s="3" t="str">
        <f>IFNA(VLOOKUP(D1586,Price!$A$2:$C$18,3,0),"")</f>
        <v>услуга</v>
      </c>
      <c r="L1586" s="6">
        <f t="shared" si="3"/>
        <v>2</v>
      </c>
      <c r="M1586" s="6" t="str">
        <f>IFNA(VLOOKUP(F1586,Promocodes!A:B,2,0),"")</f>
        <v/>
      </c>
      <c r="N1586" s="3" t="str">
        <f>IFNA(VLOOKUP(M1586,Promocodes!G:H,2,0),"")</f>
        <v/>
      </c>
      <c r="O1586" s="3" t="str">
        <f>IFNA(VLOOKUP(D1586,Price!$E$2:$F$4,2,0),"")</f>
        <v/>
      </c>
      <c r="P1586" s="7" t="str">
        <f t="shared" si="4"/>
        <v>без промо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ht="15.75" customHeight="1">
      <c r="A1587" s="3">
        <v>1096.0</v>
      </c>
      <c r="B1587" s="1" t="s">
        <v>16</v>
      </c>
      <c r="C1587" s="1" t="s">
        <v>17</v>
      </c>
      <c r="D1587" s="1" t="s">
        <v>21</v>
      </c>
      <c r="E1587" s="2">
        <v>44235.0</v>
      </c>
      <c r="F1587" s="3"/>
      <c r="G1587" s="5">
        <v>3500.0</v>
      </c>
      <c r="H1587" s="3" t="str">
        <f>IFNA(VLOOKUP(F1587,Promocodes!A:E,4,0),"")</f>
        <v/>
      </c>
      <c r="I1587" s="3"/>
      <c r="J1587" s="5">
        <f t="shared" si="2"/>
        <v>3500</v>
      </c>
      <c r="K1587" s="3" t="str">
        <f>IFNA(VLOOKUP(D1587,Price!$A$2:$C$18,3,0),"")</f>
        <v>услуга</v>
      </c>
      <c r="L1587" s="6">
        <f t="shared" si="3"/>
        <v>2</v>
      </c>
      <c r="M1587" s="6" t="str">
        <f>IFNA(VLOOKUP(F1587,Promocodes!A:B,2,0),"")</f>
        <v/>
      </c>
      <c r="N1587" s="3" t="str">
        <f>IFNA(VLOOKUP(M1587,Promocodes!G:H,2,0),"")</f>
        <v/>
      </c>
      <c r="O1587" s="3" t="str">
        <f>IFNA(VLOOKUP(D1587,Price!$E$2:$F$4,2,0),"")</f>
        <v/>
      </c>
      <c r="P1587" s="7" t="str">
        <f t="shared" si="4"/>
        <v>без промо</v>
      </c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ht="15.75" customHeight="1">
      <c r="A1588" s="3">
        <v>1097.0</v>
      </c>
      <c r="B1588" s="1" t="s">
        <v>16</v>
      </c>
      <c r="C1588" s="1" t="s">
        <v>17</v>
      </c>
      <c r="D1588" s="1" t="s">
        <v>24</v>
      </c>
      <c r="E1588" s="2">
        <v>44235.0</v>
      </c>
      <c r="F1588" s="3"/>
      <c r="G1588" s="5">
        <v>4500.0</v>
      </c>
      <c r="H1588" s="3" t="str">
        <f>IFNA(VLOOKUP(F1588,Promocodes!A:E,4,0),"")</f>
        <v/>
      </c>
      <c r="I1588" s="3"/>
      <c r="J1588" s="5">
        <f t="shared" si="2"/>
        <v>4500</v>
      </c>
      <c r="K1588" s="3" t="str">
        <f>IFNA(VLOOKUP(D1588,Price!$A$2:$C$18,3,0),"")</f>
        <v>услуга</v>
      </c>
      <c r="L1588" s="6">
        <f t="shared" si="3"/>
        <v>2</v>
      </c>
      <c r="M1588" s="6" t="str">
        <f>IFNA(VLOOKUP(F1588,Promocodes!A:B,2,0),"")</f>
        <v/>
      </c>
      <c r="N1588" s="3" t="str">
        <f>IFNA(VLOOKUP(M1588,Promocodes!G:H,2,0),"")</f>
        <v/>
      </c>
      <c r="O1588" s="3" t="str">
        <f>IFNA(VLOOKUP(D1588,Price!$E$2:$F$4,2,0),"")</f>
        <v/>
      </c>
      <c r="P1588" s="7" t="str">
        <f t="shared" si="4"/>
        <v>без промо</v>
      </c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ht="15.75" customHeight="1">
      <c r="A1589" s="3">
        <v>1098.0</v>
      </c>
      <c r="B1589" s="1" t="s">
        <v>16</v>
      </c>
      <c r="C1589" s="1" t="s">
        <v>17</v>
      </c>
      <c r="D1589" s="1" t="s">
        <v>23</v>
      </c>
      <c r="E1589" s="2">
        <v>44235.0</v>
      </c>
      <c r="F1589" s="3"/>
      <c r="G1589" s="5">
        <v>5500.0</v>
      </c>
      <c r="H1589" s="3" t="str">
        <f>IFNA(VLOOKUP(F1589,Promocodes!A:E,4,0),"")</f>
        <v/>
      </c>
      <c r="I1589" s="3"/>
      <c r="J1589" s="5">
        <f t="shared" si="2"/>
        <v>5500</v>
      </c>
      <c r="K1589" s="3" t="str">
        <f>IFNA(VLOOKUP(D1589,Price!$A$2:$C$18,3,0),"")</f>
        <v>услуга</v>
      </c>
      <c r="L1589" s="6">
        <f t="shared" si="3"/>
        <v>2</v>
      </c>
      <c r="M1589" s="6" t="str">
        <f>IFNA(VLOOKUP(F1589,Promocodes!A:B,2,0),"")</f>
        <v/>
      </c>
      <c r="N1589" s="3" t="str">
        <f>IFNA(VLOOKUP(M1589,Promocodes!G:H,2,0),"")</f>
        <v/>
      </c>
      <c r="O1589" s="3" t="str">
        <f>IFNA(VLOOKUP(D1589,Price!$E$2:$F$4,2,0),"")</f>
        <v/>
      </c>
      <c r="P1589" s="7" t="str">
        <f t="shared" si="4"/>
        <v>без промо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ht="15.75" customHeight="1">
      <c r="A1590" s="3">
        <v>1099.0</v>
      </c>
      <c r="B1590" s="1" t="s">
        <v>16</v>
      </c>
      <c r="C1590" s="1" t="s">
        <v>22</v>
      </c>
      <c r="D1590" s="1" t="s">
        <v>18</v>
      </c>
      <c r="E1590" s="2">
        <v>44235.0</v>
      </c>
      <c r="F1590" s="3"/>
      <c r="G1590" s="5">
        <v>1000.0</v>
      </c>
      <c r="H1590" s="3" t="str">
        <f>IFNA(VLOOKUP(F1590,Promocodes!A:E,4,0),"")</f>
        <v/>
      </c>
      <c r="I1590" s="3"/>
      <c r="J1590" s="5">
        <f t="shared" si="2"/>
        <v>1000</v>
      </c>
      <c r="K1590" s="3" t="str">
        <f>IFNA(VLOOKUP(D1590,Price!$A$2:$C$18,3,0),"")</f>
        <v>товар</v>
      </c>
      <c r="L1590" s="6">
        <f t="shared" si="3"/>
        <v>2</v>
      </c>
      <c r="M1590" s="6" t="str">
        <f>IFNA(VLOOKUP(F1590,Promocodes!A:B,2,0),"")</f>
        <v/>
      </c>
      <c r="N1590" s="3" t="str">
        <f>IFNA(VLOOKUP(M1590,Promocodes!G:H,2,0),"")</f>
        <v/>
      </c>
      <c r="O1590" s="3">
        <f>IFNA(VLOOKUP(D1590,Price!$E$2:$F$4,2,0),"")</f>
        <v>500</v>
      </c>
      <c r="P1590" s="7" t="str">
        <f t="shared" si="4"/>
        <v>без промо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ht="15.75" customHeight="1">
      <c r="A1591" s="3">
        <v>1100.0</v>
      </c>
      <c r="B1591" s="1" t="s">
        <v>16</v>
      </c>
      <c r="C1591" s="1" t="s">
        <v>17</v>
      </c>
      <c r="D1591" s="1" t="s">
        <v>23</v>
      </c>
      <c r="E1591" s="2">
        <v>44235.0</v>
      </c>
      <c r="F1591" s="3"/>
      <c r="G1591" s="5">
        <v>5500.0</v>
      </c>
      <c r="H1591" s="3" t="str">
        <f>IFNA(VLOOKUP(F1591,Promocodes!A:E,4,0),"")</f>
        <v/>
      </c>
      <c r="I1591" s="3"/>
      <c r="J1591" s="5">
        <f t="shared" si="2"/>
        <v>5500</v>
      </c>
      <c r="K1591" s="3" t="str">
        <f>IFNA(VLOOKUP(D1591,Price!$A$2:$C$18,3,0),"")</f>
        <v>услуга</v>
      </c>
      <c r="L1591" s="6">
        <f t="shared" si="3"/>
        <v>2</v>
      </c>
      <c r="M1591" s="6" t="str">
        <f>IFNA(VLOOKUP(F1591,Promocodes!A:B,2,0),"")</f>
        <v/>
      </c>
      <c r="N1591" s="3" t="str">
        <f>IFNA(VLOOKUP(M1591,Promocodes!G:H,2,0),"")</f>
        <v/>
      </c>
      <c r="O1591" s="3" t="str">
        <f>IFNA(VLOOKUP(D1591,Price!$E$2:$F$4,2,0),"")</f>
        <v/>
      </c>
      <c r="P1591" s="7" t="str">
        <f t="shared" si="4"/>
        <v>без промо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ht="15.75" customHeight="1">
      <c r="A1592" s="3">
        <v>1101.0</v>
      </c>
      <c r="B1592" s="1" t="s">
        <v>16</v>
      </c>
      <c r="C1592" s="1" t="s">
        <v>17</v>
      </c>
      <c r="D1592" s="1" t="s">
        <v>20</v>
      </c>
      <c r="E1592" s="2">
        <v>44235.0</v>
      </c>
      <c r="F1592" s="3"/>
      <c r="G1592" s="5">
        <v>500.0</v>
      </c>
      <c r="H1592" s="3" t="str">
        <f>IFNA(VLOOKUP(F1592,Promocodes!A:E,4,0),"")</f>
        <v/>
      </c>
      <c r="I1592" s="3"/>
      <c r="J1592" s="5">
        <f t="shared" si="2"/>
        <v>500</v>
      </c>
      <c r="K1592" s="3" t="str">
        <f>IFNA(VLOOKUP(D1592,Price!$A$2:$C$18,3,0),"")</f>
        <v>товар</v>
      </c>
      <c r="L1592" s="6">
        <f t="shared" si="3"/>
        <v>2</v>
      </c>
      <c r="M1592" s="6" t="str">
        <f>IFNA(VLOOKUP(F1592,Promocodes!A:B,2,0),"")</f>
        <v/>
      </c>
      <c r="N1592" s="3" t="str">
        <f>IFNA(VLOOKUP(M1592,Promocodes!G:H,2,0),"")</f>
        <v/>
      </c>
      <c r="O1592" s="3">
        <f>IFNA(VLOOKUP(D1592,Price!$E$2:$F$4,2,0),"")</f>
        <v>250</v>
      </c>
      <c r="P1592" s="7" t="str">
        <f t="shared" si="4"/>
        <v>без промо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ht="15.75" customHeight="1">
      <c r="A1593" s="3">
        <v>1102.0</v>
      </c>
      <c r="B1593" s="1" t="s">
        <v>16</v>
      </c>
      <c r="C1593" s="1" t="s">
        <v>17</v>
      </c>
      <c r="D1593" s="1" t="s">
        <v>21</v>
      </c>
      <c r="E1593" s="2">
        <v>44235.0</v>
      </c>
      <c r="F1593" s="3"/>
      <c r="G1593" s="5">
        <v>3500.0</v>
      </c>
      <c r="H1593" s="3" t="str">
        <f>IFNA(VLOOKUP(F1593,Promocodes!A:E,4,0),"")</f>
        <v/>
      </c>
      <c r="I1593" s="3"/>
      <c r="J1593" s="5">
        <f t="shared" si="2"/>
        <v>3500</v>
      </c>
      <c r="K1593" s="3" t="str">
        <f>IFNA(VLOOKUP(D1593,Price!$A$2:$C$18,3,0),"")</f>
        <v>услуга</v>
      </c>
      <c r="L1593" s="6">
        <f t="shared" si="3"/>
        <v>2</v>
      </c>
      <c r="M1593" s="6" t="str">
        <f>IFNA(VLOOKUP(F1593,Promocodes!A:B,2,0),"")</f>
        <v/>
      </c>
      <c r="N1593" s="3" t="str">
        <f>IFNA(VLOOKUP(M1593,Promocodes!G:H,2,0),"")</f>
        <v/>
      </c>
      <c r="O1593" s="3" t="str">
        <f>IFNA(VLOOKUP(D1593,Price!$E$2:$F$4,2,0),"")</f>
        <v/>
      </c>
      <c r="P1593" s="7" t="str">
        <f t="shared" si="4"/>
        <v>без промо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ht="15.75" customHeight="1">
      <c r="A1594" s="3">
        <v>1103.0</v>
      </c>
      <c r="B1594" s="1" t="s">
        <v>16</v>
      </c>
      <c r="C1594" s="1" t="s">
        <v>17</v>
      </c>
      <c r="D1594" s="1" t="s">
        <v>24</v>
      </c>
      <c r="E1594" s="2">
        <v>44235.0</v>
      </c>
      <c r="F1594" s="3"/>
      <c r="G1594" s="5">
        <v>4500.0</v>
      </c>
      <c r="H1594" s="3" t="str">
        <f>IFNA(VLOOKUP(F1594,Promocodes!A:E,4,0),"")</f>
        <v/>
      </c>
      <c r="I1594" s="3"/>
      <c r="J1594" s="5">
        <f t="shared" si="2"/>
        <v>4500</v>
      </c>
      <c r="K1594" s="3" t="str">
        <f>IFNA(VLOOKUP(D1594,Price!$A$2:$C$18,3,0),"")</f>
        <v>услуга</v>
      </c>
      <c r="L1594" s="6">
        <f t="shared" si="3"/>
        <v>2</v>
      </c>
      <c r="M1594" s="6" t="str">
        <f>IFNA(VLOOKUP(F1594,Promocodes!A:B,2,0),"")</f>
        <v/>
      </c>
      <c r="N1594" s="3" t="str">
        <f>IFNA(VLOOKUP(M1594,Promocodes!G:H,2,0),"")</f>
        <v/>
      </c>
      <c r="O1594" s="3" t="str">
        <f>IFNA(VLOOKUP(D1594,Price!$E$2:$F$4,2,0),"")</f>
        <v/>
      </c>
      <c r="P1594" s="7" t="str">
        <f t="shared" si="4"/>
        <v>без промо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ht="15.75" customHeight="1">
      <c r="A1595" s="3">
        <v>1107.0</v>
      </c>
      <c r="B1595" s="1" t="s">
        <v>139</v>
      </c>
      <c r="C1595" s="1" t="s">
        <v>17</v>
      </c>
      <c r="D1595" s="1" t="s">
        <v>141</v>
      </c>
      <c r="E1595" s="2">
        <v>44235.0</v>
      </c>
      <c r="F1595" s="3"/>
      <c r="G1595" s="5">
        <v>300.0</v>
      </c>
      <c r="H1595" s="3" t="str">
        <f>IFNA(VLOOKUP(F1595,Promocodes!A:E,4,0),"")</f>
        <v/>
      </c>
      <c r="I1595" s="3"/>
      <c r="J1595" s="5">
        <f t="shared" si="2"/>
        <v>300</v>
      </c>
      <c r="K1595" s="3" t="str">
        <f>IFNA(VLOOKUP(D1595,Price!$A$2:$C$18,3,0),"")</f>
        <v/>
      </c>
      <c r="L1595" s="6">
        <f t="shared" si="3"/>
        <v>2</v>
      </c>
      <c r="M1595" s="6" t="str">
        <f>IFNA(VLOOKUP(F1595,Promocodes!A:B,2,0),"")</f>
        <v/>
      </c>
      <c r="N1595" s="3" t="str">
        <f>IFNA(VLOOKUP(M1595,Promocodes!G:H,2,0),"")</f>
        <v/>
      </c>
      <c r="O1595" s="3" t="str">
        <f>IFNA(VLOOKUP(D1595,Price!$E$2:$F$4,2,0),"")</f>
        <v/>
      </c>
      <c r="P1595" s="7" t="str">
        <f t="shared" si="4"/>
        <v/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ht="15.75" customHeight="1">
      <c r="A1596" s="3">
        <v>1108.0</v>
      </c>
      <c r="B1596" s="1" t="s">
        <v>16</v>
      </c>
      <c r="C1596" s="1" t="s">
        <v>17</v>
      </c>
      <c r="D1596" s="1" t="s">
        <v>20</v>
      </c>
      <c r="E1596" s="2">
        <v>44235.0</v>
      </c>
      <c r="F1596" s="3"/>
      <c r="G1596" s="5">
        <v>500.0</v>
      </c>
      <c r="H1596" s="3" t="str">
        <f>IFNA(VLOOKUP(F1596,Promocodes!A:E,4,0),"")</f>
        <v/>
      </c>
      <c r="I1596" s="3"/>
      <c r="J1596" s="5">
        <f t="shared" si="2"/>
        <v>500</v>
      </c>
      <c r="K1596" s="3" t="str">
        <f>IFNA(VLOOKUP(D1596,Price!$A$2:$C$18,3,0),"")</f>
        <v>товар</v>
      </c>
      <c r="L1596" s="6">
        <f t="shared" si="3"/>
        <v>2</v>
      </c>
      <c r="M1596" s="6" t="str">
        <f>IFNA(VLOOKUP(F1596,Promocodes!A:B,2,0),"")</f>
        <v/>
      </c>
      <c r="N1596" s="3" t="str">
        <f>IFNA(VLOOKUP(M1596,Promocodes!G:H,2,0),"")</f>
        <v/>
      </c>
      <c r="O1596" s="3">
        <f>IFNA(VLOOKUP(D1596,Price!$E$2:$F$4,2,0),"")</f>
        <v>250</v>
      </c>
      <c r="P1596" s="7" t="str">
        <f t="shared" si="4"/>
        <v>без промо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ht="15.75" customHeight="1">
      <c r="A1597" s="3">
        <v>1109.0</v>
      </c>
      <c r="B1597" s="1" t="s">
        <v>16</v>
      </c>
      <c r="C1597" s="1" t="s">
        <v>17</v>
      </c>
      <c r="D1597" s="1" t="s">
        <v>24</v>
      </c>
      <c r="E1597" s="2">
        <v>44235.0</v>
      </c>
      <c r="F1597" s="3"/>
      <c r="G1597" s="5">
        <v>4500.0</v>
      </c>
      <c r="H1597" s="3" t="str">
        <f>IFNA(VLOOKUP(F1597,Promocodes!A:E,4,0),"")</f>
        <v/>
      </c>
      <c r="I1597" s="3"/>
      <c r="J1597" s="5">
        <f t="shared" si="2"/>
        <v>4500</v>
      </c>
      <c r="K1597" s="3" t="str">
        <f>IFNA(VLOOKUP(D1597,Price!$A$2:$C$18,3,0),"")</f>
        <v>услуга</v>
      </c>
      <c r="L1597" s="6">
        <f t="shared" si="3"/>
        <v>2</v>
      </c>
      <c r="M1597" s="6" t="str">
        <f>IFNA(VLOOKUP(F1597,Promocodes!A:B,2,0),"")</f>
        <v/>
      </c>
      <c r="N1597" s="3" t="str">
        <f>IFNA(VLOOKUP(M1597,Promocodes!G:H,2,0),"")</f>
        <v/>
      </c>
      <c r="O1597" s="3" t="str">
        <f>IFNA(VLOOKUP(D1597,Price!$E$2:$F$4,2,0),"")</f>
        <v/>
      </c>
      <c r="P1597" s="7" t="str">
        <f t="shared" si="4"/>
        <v>без промо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ht="15.75" customHeight="1">
      <c r="A1598" s="3">
        <v>1110.0</v>
      </c>
      <c r="B1598" s="1" t="s">
        <v>139</v>
      </c>
      <c r="C1598" s="1" t="s">
        <v>17</v>
      </c>
      <c r="D1598" s="1" t="s">
        <v>141</v>
      </c>
      <c r="E1598" s="2">
        <v>44235.0</v>
      </c>
      <c r="F1598" s="3"/>
      <c r="G1598" s="5">
        <v>300.0</v>
      </c>
      <c r="H1598" s="3" t="str">
        <f>IFNA(VLOOKUP(F1598,Promocodes!A:E,4,0),"")</f>
        <v/>
      </c>
      <c r="I1598" s="3"/>
      <c r="J1598" s="5">
        <f t="shared" si="2"/>
        <v>300</v>
      </c>
      <c r="K1598" s="3" t="str">
        <f>IFNA(VLOOKUP(D1598,Price!$A$2:$C$18,3,0),"")</f>
        <v/>
      </c>
      <c r="L1598" s="6">
        <f t="shared" si="3"/>
        <v>2</v>
      </c>
      <c r="M1598" s="6" t="str">
        <f>IFNA(VLOOKUP(F1598,Promocodes!A:B,2,0),"")</f>
        <v/>
      </c>
      <c r="N1598" s="3" t="str">
        <f>IFNA(VLOOKUP(M1598,Promocodes!G:H,2,0),"")</f>
        <v/>
      </c>
      <c r="O1598" s="3" t="str">
        <f>IFNA(VLOOKUP(D1598,Price!$E$2:$F$4,2,0),"")</f>
        <v/>
      </c>
      <c r="P1598" s="7" t="str">
        <f t="shared" si="4"/>
        <v/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ht="15.75" customHeight="1">
      <c r="A1599" s="3">
        <v>1111.0</v>
      </c>
      <c r="B1599" s="1" t="s">
        <v>16</v>
      </c>
      <c r="C1599" s="1" t="s">
        <v>17</v>
      </c>
      <c r="D1599" s="1" t="s">
        <v>24</v>
      </c>
      <c r="E1599" s="2">
        <v>44235.0</v>
      </c>
      <c r="F1599" s="3"/>
      <c r="G1599" s="5">
        <v>4500.0</v>
      </c>
      <c r="H1599" s="3" t="str">
        <f>IFNA(VLOOKUP(F1599,Promocodes!A:E,4,0),"")</f>
        <v/>
      </c>
      <c r="I1599" s="3"/>
      <c r="J1599" s="5">
        <f t="shared" si="2"/>
        <v>4500</v>
      </c>
      <c r="K1599" s="3" t="str">
        <f>IFNA(VLOOKUP(D1599,Price!$A$2:$C$18,3,0),"")</f>
        <v>услуга</v>
      </c>
      <c r="L1599" s="6">
        <f t="shared" si="3"/>
        <v>2</v>
      </c>
      <c r="M1599" s="6" t="str">
        <f>IFNA(VLOOKUP(F1599,Promocodes!A:B,2,0),"")</f>
        <v/>
      </c>
      <c r="N1599" s="3" t="str">
        <f>IFNA(VLOOKUP(M1599,Promocodes!G:H,2,0),"")</f>
        <v/>
      </c>
      <c r="O1599" s="3" t="str">
        <f>IFNA(VLOOKUP(D1599,Price!$E$2:$F$4,2,0),"")</f>
        <v/>
      </c>
      <c r="P1599" s="7" t="str">
        <f t="shared" si="4"/>
        <v>без промо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ht="15.75" customHeight="1">
      <c r="A1600" s="3">
        <v>1112.0</v>
      </c>
      <c r="B1600" s="1" t="s">
        <v>139</v>
      </c>
      <c r="C1600" s="1" t="s">
        <v>17</v>
      </c>
      <c r="D1600" s="1" t="s">
        <v>143</v>
      </c>
      <c r="E1600" s="2">
        <v>44235.0</v>
      </c>
      <c r="F1600" s="3"/>
      <c r="G1600" s="5">
        <v>500.0</v>
      </c>
      <c r="H1600" s="3" t="str">
        <f>IFNA(VLOOKUP(F1600,Promocodes!A:E,4,0),"")</f>
        <v/>
      </c>
      <c r="I1600" s="3"/>
      <c r="J1600" s="5">
        <f t="shared" si="2"/>
        <v>500</v>
      </c>
      <c r="K1600" s="3" t="str">
        <f>IFNA(VLOOKUP(D1600,Price!$A$2:$C$18,3,0),"")</f>
        <v/>
      </c>
      <c r="L1600" s="6">
        <f t="shared" si="3"/>
        <v>2</v>
      </c>
      <c r="M1600" s="6" t="str">
        <f>IFNA(VLOOKUP(F1600,Promocodes!A:B,2,0),"")</f>
        <v/>
      </c>
      <c r="N1600" s="3" t="str">
        <f>IFNA(VLOOKUP(M1600,Promocodes!G:H,2,0),"")</f>
        <v/>
      </c>
      <c r="O1600" s="3" t="str">
        <f>IFNA(VLOOKUP(D1600,Price!$E$2:$F$4,2,0),"")</f>
        <v/>
      </c>
      <c r="P1600" s="7" t="str">
        <f t="shared" si="4"/>
        <v/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ht="15.75" customHeight="1">
      <c r="A1601" s="3">
        <v>1113.0</v>
      </c>
      <c r="B1601" s="1" t="s">
        <v>16</v>
      </c>
      <c r="C1601" s="1" t="s">
        <v>22</v>
      </c>
      <c r="D1601" s="1" t="s">
        <v>21</v>
      </c>
      <c r="E1601" s="2">
        <v>44235.0</v>
      </c>
      <c r="F1601" s="3"/>
      <c r="G1601" s="5">
        <v>3500.0</v>
      </c>
      <c r="H1601" s="3" t="str">
        <f>IFNA(VLOOKUP(F1601,Promocodes!A:E,4,0),"")</f>
        <v/>
      </c>
      <c r="I1601" s="3"/>
      <c r="J1601" s="5">
        <f t="shared" si="2"/>
        <v>3500</v>
      </c>
      <c r="K1601" s="3" t="str">
        <f>IFNA(VLOOKUP(D1601,Price!$A$2:$C$18,3,0),"")</f>
        <v>услуга</v>
      </c>
      <c r="L1601" s="6">
        <f t="shared" si="3"/>
        <v>2</v>
      </c>
      <c r="M1601" s="6" t="str">
        <f>IFNA(VLOOKUP(F1601,Promocodes!A:B,2,0),"")</f>
        <v/>
      </c>
      <c r="N1601" s="3" t="str">
        <f>IFNA(VLOOKUP(M1601,Promocodes!G:H,2,0),"")</f>
        <v/>
      </c>
      <c r="O1601" s="3" t="str">
        <f>IFNA(VLOOKUP(D1601,Price!$E$2:$F$4,2,0),"")</f>
        <v/>
      </c>
      <c r="P1601" s="7" t="str">
        <f t="shared" si="4"/>
        <v>без промо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ht="15.75" customHeight="1">
      <c r="A1602" s="3">
        <v>1114.0</v>
      </c>
      <c r="B1602" s="1" t="s">
        <v>16</v>
      </c>
      <c r="C1602" s="1" t="s">
        <v>17</v>
      </c>
      <c r="D1602" s="1" t="s">
        <v>24</v>
      </c>
      <c r="E1602" s="2">
        <v>44235.0</v>
      </c>
      <c r="F1602" s="3"/>
      <c r="G1602" s="5">
        <v>4500.0</v>
      </c>
      <c r="H1602" s="3" t="str">
        <f>IFNA(VLOOKUP(F1602,Promocodes!A:E,4,0),"")</f>
        <v/>
      </c>
      <c r="I1602" s="3"/>
      <c r="J1602" s="5">
        <f t="shared" si="2"/>
        <v>4500</v>
      </c>
      <c r="K1602" s="3" t="str">
        <f>IFNA(VLOOKUP(D1602,Price!$A$2:$C$18,3,0),"")</f>
        <v>услуга</v>
      </c>
      <c r="L1602" s="6">
        <f t="shared" si="3"/>
        <v>2</v>
      </c>
      <c r="M1602" s="6" t="str">
        <f>IFNA(VLOOKUP(F1602,Promocodes!A:B,2,0),"")</f>
        <v/>
      </c>
      <c r="N1602" s="3" t="str">
        <f>IFNA(VLOOKUP(M1602,Promocodes!G:H,2,0),"")</f>
        <v/>
      </c>
      <c r="O1602" s="3" t="str">
        <f>IFNA(VLOOKUP(D1602,Price!$E$2:$F$4,2,0),"")</f>
        <v/>
      </c>
      <c r="P1602" s="7" t="str">
        <f t="shared" si="4"/>
        <v>без промо</v>
      </c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ht="15.75" customHeight="1">
      <c r="A1603" s="3">
        <v>1115.0</v>
      </c>
      <c r="B1603" s="1" t="s">
        <v>16</v>
      </c>
      <c r="C1603" s="1" t="s">
        <v>17</v>
      </c>
      <c r="D1603" s="1" t="s">
        <v>23</v>
      </c>
      <c r="E1603" s="2">
        <v>44235.0</v>
      </c>
      <c r="F1603" s="3"/>
      <c r="G1603" s="5">
        <v>5500.0</v>
      </c>
      <c r="H1603" s="3" t="str">
        <f>IFNA(VLOOKUP(F1603,Promocodes!A:E,4,0),"")</f>
        <v/>
      </c>
      <c r="I1603" s="3"/>
      <c r="J1603" s="5">
        <f t="shared" si="2"/>
        <v>5500</v>
      </c>
      <c r="K1603" s="3" t="str">
        <f>IFNA(VLOOKUP(D1603,Price!$A$2:$C$18,3,0),"")</f>
        <v>услуга</v>
      </c>
      <c r="L1603" s="6">
        <f t="shared" si="3"/>
        <v>2</v>
      </c>
      <c r="M1603" s="6" t="str">
        <f>IFNA(VLOOKUP(F1603,Promocodes!A:B,2,0),"")</f>
        <v/>
      </c>
      <c r="N1603" s="3" t="str">
        <f>IFNA(VLOOKUP(M1603,Promocodes!G:H,2,0),"")</f>
        <v/>
      </c>
      <c r="O1603" s="3" t="str">
        <f>IFNA(VLOOKUP(D1603,Price!$E$2:$F$4,2,0),"")</f>
        <v/>
      </c>
      <c r="P1603" s="7" t="str">
        <f t="shared" si="4"/>
        <v>без промо</v>
      </c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ht="15.75" customHeight="1">
      <c r="A1604" s="3">
        <v>1116.0</v>
      </c>
      <c r="B1604" s="1" t="s">
        <v>16</v>
      </c>
      <c r="C1604" s="1" t="s">
        <v>17</v>
      </c>
      <c r="D1604" s="1" t="s">
        <v>21</v>
      </c>
      <c r="E1604" s="2">
        <v>44235.0</v>
      </c>
      <c r="F1604" s="3"/>
      <c r="G1604" s="5">
        <v>3500.0</v>
      </c>
      <c r="H1604" s="3" t="str">
        <f>IFNA(VLOOKUP(F1604,Promocodes!A:E,4,0),"")</f>
        <v/>
      </c>
      <c r="I1604" s="3"/>
      <c r="J1604" s="5">
        <f t="shared" si="2"/>
        <v>3500</v>
      </c>
      <c r="K1604" s="3" t="str">
        <f>IFNA(VLOOKUP(D1604,Price!$A$2:$C$18,3,0),"")</f>
        <v>услуга</v>
      </c>
      <c r="L1604" s="6">
        <f t="shared" si="3"/>
        <v>2</v>
      </c>
      <c r="M1604" s="6" t="str">
        <f>IFNA(VLOOKUP(F1604,Promocodes!A:B,2,0),"")</f>
        <v/>
      </c>
      <c r="N1604" s="3" t="str">
        <f>IFNA(VLOOKUP(M1604,Promocodes!G:H,2,0),"")</f>
        <v/>
      </c>
      <c r="O1604" s="3" t="str">
        <f>IFNA(VLOOKUP(D1604,Price!$E$2:$F$4,2,0),"")</f>
        <v/>
      </c>
      <c r="P1604" s="7" t="str">
        <f t="shared" si="4"/>
        <v>без промо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ht="15.75" customHeight="1">
      <c r="A1605" s="3">
        <v>1117.0</v>
      </c>
      <c r="B1605" s="1" t="s">
        <v>16</v>
      </c>
      <c r="C1605" s="1" t="s">
        <v>22</v>
      </c>
      <c r="D1605" s="1" t="s">
        <v>20</v>
      </c>
      <c r="E1605" s="2">
        <v>44235.0</v>
      </c>
      <c r="F1605" s="3"/>
      <c r="G1605" s="5">
        <v>500.0</v>
      </c>
      <c r="H1605" s="3" t="str">
        <f>IFNA(VLOOKUP(F1605,Promocodes!A:E,4,0),"")</f>
        <v/>
      </c>
      <c r="I1605" s="3"/>
      <c r="J1605" s="5">
        <f t="shared" si="2"/>
        <v>500</v>
      </c>
      <c r="K1605" s="3" t="str">
        <f>IFNA(VLOOKUP(D1605,Price!$A$2:$C$18,3,0),"")</f>
        <v>товар</v>
      </c>
      <c r="L1605" s="6">
        <f t="shared" si="3"/>
        <v>2</v>
      </c>
      <c r="M1605" s="6" t="str">
        <f>IFNA(VLOOKUP(F1605,Promocodes!A:B,2,0),"")</f>
        <v/>
      </c>
      <c r="N1605" s="3" t="str">
        <f>IFNA(VLOOKUP(M1605,Promocodes!G:H,2,0),"")</f>
        <v/>
      </c>
      <c r="O1605" s="3">
        <f>IFNA(VLOOKUP(D1605,Price!$E$2:$F$4,2,0),"")</f>
        <v>250</v>
      </c>
      <c r="P1605" s="7" t="str">
        <f t="shared" si="4"/>
        <v>без промо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ht="15.75" customHeight="1">
      <c r="A1606" s="3">
        <v>1118.0</v>
      </c>
      <c r="B1606" s="1" t="s">
        <v>16</v>
      </c>
      <c r="C1606" s="1" t="s">
        <v>22</v>
      </c>
      <c r="D1606" s="1" t="s">
        <v>21</v>
      </c>
      <c r="E1606" s="2">
        <v>44235.0</v>
      </c>
      <c r="F1606" s="3"/>
      <c r="G1606" s="5">
        <v>3500.0</v>
      </c>
      <c r="H1606" s="3" t="str">
        <f>IFNA(VLOOKUP(F1606,Promocodes!A:E,4,0),"")</f>
        <v/>
      </c>
      <c r="I1606" s="3"/>
      <c r="J1606" s="5">
        <f t="shared" si="2"/>
        <v>3500</v>
      </c>
      <c r="K1606" s="3" t="str">
        <f>IFNA(VLOOKUP(D1606,Price!$A$2:$C$18,3,0),"")</f>
        <v>услуга</v>
      </c>
      <c r="L1606" s="6">
        <f t="shared" si="3"/>
        <v>2</v>
      </c>
      <c r="M1606" s="6" t="str">
        <f>IFNA(VLOOKUP(F1606,Promocodes!A:B,2,0),"")</f>
        <v/>
      </c>
      <c r="N1606" s="3" t="str">
        <f>IFNA(VLOOKUP(M1606,Promocodes!G:H,2,0),"")</f>
        <v/>
      </c>
      <c r="O1606" s="3" t="str">
        <f>IFNA(VLOOKUP(D1606,Price!$E$2:$F$4,2,0),"")</f>
        <v/>
      </c>
      <c r="P1606" s="7" t="str">
        <f t="shared" si="4"/>
        <v>без промо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ht="15.75" customHeight="1">
      <c r="A1607" s="3">
        <v>1119.0</v>
      </c>
      <c r="B1607" s="1" t="s">
        <v>16</v>
      </c>
      <c r="C1607" s="1" t="s">
        <v>17</v>
      </c>
      <c r="D1607" s="1" t="s">
        <v>23</v>
      </c>
      <c r="E1607" s="2">
        <v>44235.0</v>
      </c>
      <c r="F1607" s="3"/>
      <c r="G1607" s="5">
        <v>5500.0</v>
      </c>
      <c r="H1607" s="3" t="str">
        <f>IFNA(VLOOKUP(F1607,Promocodes!A:E,4,0),"")</f>
        <v/>
      </c>
      <c r="I1607" s="3"/>
      <c r="J1607" s="5">
        <f t="shared" si="2"/>
        <v>5500</v>
      </c>
      <c r="K1607" s="3" t="str">
        <f>IFNA(VLOOKUP(D1607,Price!$A$2:$C$18,3,0),"")</f>
        <v>услуга</v>
      </c>
      <c r="L1607" s="6">
        <f t="shared" si="3"/>
        <v>2</v>
      </c>
      <c r="M1607" s="6" t="str">
        <f>IFNA(VLOOKUP(F1607,Promocodes!A:B,2,0),"")</f>
        <v/>
      </c>
      <c r="N1607" s="3" t="str">
        <f>IFNA(VLOOKUP(M1607,Promocodes!G:H,2,0),"")</f>
        <v/>
      </c>
      <c r="O1607" s="3" t="str">
        <f>IFNA(VLOOKUP(D1607,Price!$E$2:$F$4,2,0),"")</f>
        <v/>
      </c>
      <c r="P1607" s="7" t="str">
        <f t="shared" si="4"/>
        <v>без промо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ht="15.75" customHeight="1">
      <c r="A1608" s="3">
        <v>1120.0</v>
      </c>
      <c r="B1608" s="1" t="s">
        <v>16</v>
      </c>
      <c r="C1608" s="1" t="s">
        <v>17</v>
      </c>
      <c r="D1608" s="1" t="s">
        <v>23</v>
      </c>
      <c r="E1608" s="2">
        <v>44235.0</v>
      </c>
      <c r="F1608" s="3"/>
      <c r="G1608" s="5">
        <v>5500.0</v>
      </c>
      <c r="H1608" s="3" t="str">
        <f>IFNA(VLOOKUP(F1608,Promocodes!A:E,4,0),"")</f>
        <v/>
      </c>
      <c r="I1608" s="3"/>
      <c r="J1608" s="5">
        <f t="shared" si="2"/>
        <v>5500</v>
      </c>
      <c r="K1608" s="3" t="str">
        <f>IFNA(VLOOKUP(D1608,Price!$A$2:$C$18,3,0),"")</f>
        <v>услуга</v>
      </c>
      <c r="L1608" s="6">
        <f t="shared" si="3"/>
        <v>2</v>
      </c>
      <c r="M1608" s="6" t="str">
        <f>IFNA(VLOOKUP(F1608,Promocodes!A:B,2,0),"")</f>
        <v/>
      </c>
      <c r="N1608" s="3" t="str">
        <f>IFNA(VLOOKUP(M1608,Promocodes!G:H,2,0),"")</f>
        <v/>
      </c>
      <c r="O1608" s="3" t="str">
        <f>IFNA(VLOOKUP(D1608,Price!$E$2:$F$4,2,0),"")</f>
        <v/>
      </c>
      <c r="P1608" s="7" t="str">
        <f t="shared" si="4"/>
        <v>без промо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ht="15.75" customHeight="1">
      <c r="A1609" s="3">
        <v>1121.0</v>
      </c>
      <c r="B1609" s="1" t="s">
        <v>16</v>
      </c>
      <c r="C1609" s="1" t="s">
        <v>17</v>
      </c>
      <c r="D1609" s="1" t="s">
        <v>24</v>
      </c>
      <c r="E1609" s="2">
        <v>44236.0</v>
      </c>
      <c r="F1609" s="3"/>
      <c r="G1609" s="5">
        <v>4500.0</v>
      </c>
      <c r="H1609" s="3" t="str">
        <f>IFNA(VLOOKUP(F1609,Promocodes!A:E,4,0),"")</f>
        <v/>
      </c>
      <c r="I1609" s="3"/>
      <c r="J1609" s="5">
        <f t="shared" si="2"/>
        <v>4500</v>
      </c>
      <c r="K1609" s="3" t="str">
        <f>IFNA(VLOOKUP(D1609,Price!$A$2:$C$18,3,0),"")</f>
        <v>услуга</v>
      </c>
      <c r="L1609" s="6">
        <f t="shared" si="3"/>
        <v>2</v>
      </c>
      <c r="M1609" s="6" t="str">
        <f>IFNA(VLOOKUP(F1609,Promocodes!A:B,2,0),"")</f>
        <v/>
      </c>
      <c r="N1609" s="3" t="str">
        <f>IFNA(VLOOKUP(M1609,Promocodes!G:H,2,0),"")</f>
        <v/>
      </c>
      <c r="O1609" s="3" t="str">
        <f>IFNA(VLOOKUP(D1609,Price!$E$2:$F$4,2,0),"")</f>
        <v/>
      </c>
      <c r="P1609" s="7" t="str">
        <f t="shared" si="4"/>
        <v>без промо</v>
      </c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ht="15.75" customHeight="1">
      <c r="A1610" s="3">
        <v>1122.0</v>
      </c>
      <c r="B1610" s="1" t="s">
        <v>16</v>
      </c>
      <c r="C1610" s="1" t="s">
        <v>17</v>
      </c>
      <c r="D1610" s="1" t="s">
        <v>23</v>
      </c>
      <c r="E1610" s="2">
        <v>44236.0</v>
      </c>
      <c r="F1610" s="3"/>
      <c r="G1610" s="5">
        <v>5500.0</v>
      </c>
      <c r="H1610" s="3" t="str">
        <f>IFNA(VLOOKUP(F1610,Promocodes!A:E,4,0),"")</f>
        <v/>
      </c>
      <c r="I1610" s="3"/>
      <c r="J1610" s="5">
        <f t="shared" si="2"/>
        <v>5500</v>
      </c>
      <c r="K1610" s="3" t="str">
        <f>IFNA(VLOOKUP(D1610,Price!$A$2:$C$18,3,0),"")</f>
        <v>услуга</v>
      </c>
      <c r="L1610" s="6">
        <f t="shared" si="3"/>
        <v>2</v>
      </c>
      <c r="M1610" s="6" t="str">
        <f>IFNA(VLOOKUP(F1610,Promocodes!A:B,2,0),"")</f>
        <v/>
      </c>
      <c r="N1610" s="3" t="str">
        <f>IFNA(VLOOKUP(M1610,Promocodes!G:H,2,0),"")</f>
        <v/>
      </c>
      <c r="O1610" s="3" t="str">
        <f>IFNA(VLOOKUP(D1610,Price!$E$2:$F$4,2,0),"")</f>
        <v/>
      </c>
      <c r="P1610" s="7" t="str">
        <f t="shared" si="4"/>
        <v>без промо</v>
      </c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ht="15.75" customHeight="1">
      <c r="A1611" s="3">
        <v>1123.0</v>
      </c>
      <c r="B1611" s="1" t="s">
        <v>16</v>
      </c>
      <c r="C1611" s="1" t="s">
        <v>17</v>
      </c>
      <c r="D1611" s="1" t="s">
        <v>23</v>
      </c>
      <c r="E1611" s="2">
        <v>44236.0</v>
      </c>
      <c r="F1611" s="3"/>
      <c r="G1611" s="5">
        <v>5500.0</v>
      </c>
      <c r="H1611" s="3" t="str">
        <f>IFNA(VLOOKUP(F1611,Promocodes!A:E,4,0),"")</f>
        <v/>
      </c>
      <c r="I1611" s="3"/>
      <c r="J1611" s="5">
        <f t="shared" si="2"/>
        <v>5500</v>
      </c>
      <c r="K1611" s="3" t="str">
        <f>IFNA(VLOOKUP(D1611,Price!$A$2:$C$18,3,0),"")</f>
        <v>услуга</v>
      </c>
      <c r="L1611" s="6">
        <f t="shared" si="3"/>
        <v>2</v>
      </c>
      <c r="M1611" s="6" t="str">
        <f>IFNA(VLOOKUP(F1611,Promocodes!A:B,2,0),"")</f>
        <v/>
      </c>
      <c r="N1611" s="3" t="str">
        <f>IFNA(VLOOKUP(M1611,Promocodes!G:H,2,0),"")</f>
        <v/>
      </c>
      <c r="O1611" s="3" t="str">
        <f>IFNA(VLOOKUP(D1611,Price!$E$2:$F$4,2,0),"")</f>
        <v/>
      </c>
      <c r="P1611" s="7" t="str">
        <f t="shared" si="4"/>
        <v>без промо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ht="15.75" customHeight="1">
      <c r="A1612" s="3">
        <v>1124.0</v>
      </c>
      <c r="B1612" s="1" t="s">
        <v>16</v>
      </c>
      <c r="C1612" s="1" t="s">
        <v>17</v>
      </c>
      <c r="D1612" s="1" t="s">
        <v>21</v>
      </c>
      <c r="E1612" s="2">
        <v>44236.0</v>
      </c>
      <c r="F1612" s="3"/>
      <c r="G1612" s="5">
        <v>3500.0</v>
      </c>
      <c r="H1612" s="3" t="str">
        <f>IFNA(VLOOKUP(F1612,Promocodes!A:E,4,0),"")</f>
        <v/>
      </c>
      <c r="I1612" s="3"/>
      <c r="J1612" s="5">
        <f t="shared" si="2"/>
        <v>3500</v>
      </c>
      <c r="K1612" s="3" t="str">
        <f>IFNA(VLOOKUP(D1612,Price!$A$2:$C$18,3,0),"")</f>
        <v>услуга</v>
      </c>
      <c r="L1612" s="6">
        <f t="shared" si="3"/>
        <v>2</v>
      </c>
      <c r="M1612" s="6" t="str">
        <f>IFNA(VLOOKUP(F1612,Promocodes!A:B,2,0),"")</f>
        <v/>
      </c>
      <c r="N1612" s="3" t="str">
        <f>IFNA(VLOOKUP(M1612,Promocodes!G:H,2,0),"")</f>
        <v/>
      </c>
      <c r="O1612" s="3" t="str">
        <f>IFNA(VLOOKUP(D1612,Price!$E$2:$F$4,2,0),"")</f>
        <v/>
      </c>
      <c r="P1612" s="7" t="str">
        <f t="shared" si="4"/>
        <v>без промо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ht="15.75" customHeight="1">
      <c r="A1613" s="3">
        <v>1125.0</v>
      </c>
      <c r="B1613" s="1" t="s">
        <v>139</v>
      </c>
      <c r="C1613" s="1" t="s">
        <v>22</v>
      </c>
      <c r="D1613" s="1" t="s">
        <v>143</v>
      </c>
      <c r="E1613" s="2">
        <v>44236.0</v>
      </c>
      <c r="F1613" s="3"/>
      <c r="G1613" s="5">
        <v>500.0</v>
      </c>
      <c r="H1613" s="3" t="str">
        <f>IFNA(VLOOKUP(F1613,Promocodes!A:E,4,0),"")</f>
        <v/>
      </c>
      <c r="I1613" s="3"/>
      <c r="J1613" s="5">
        <f t="shared" si="2"/>
        <v>500</v>
      </c>
      <c r="K1613" s="3" t="str">
        <f>IFNA(VLOOKUP(D1613,Price!$A$2:$C$18,3,0),"")</f>
        <v/>
      </c>
      <c r="L1613" s="6">
        <f t="shared" si="3"/>
        <v>2</v>
      </c>
      <c r="M1613" s="6" t="str">
        <f>IFNA(VLOOKUP(F1613,Promocodes!A:B,2,0),"")</f>
        <v/>
      </c>
      <c r="N1613" s="3" t="str">
        <f>IFNA(VLOOKUP(M1613,Promocodes!G:H,2,0),"")</f>
        <v/>
      </c>
      <c r="O1613" s="3" t="str">
        <f>IFNA(VLOOKUP(D1613,Price!$E$2:$F$4,2,0),"")</f>
        <v/>
      </c>
      <c r="P1613" s="7" t="str">
        <f t="shared" si="4"/>
        <v/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ht="15.75" customHeight="1">
      <c r="A1614" s="3">
        <v>1126.0</v>
      </c>
      <c r="B1614" s="1" t="s">
        <v>16</v>
      </c>
      <c r="C1614" s="1" t="s">
        <v>17</v>
      </c>
      <c r="D1614" s="1" t="s">
        <v>24</v>
      </c>
      <c r="E1614" s="2">
        <v>44236.0</v>
      </c>
      <c r="F1614" s="3"/>
      <c r="G1614" s="5">
        <v>4500.0</v>
      </c>
      <c r="H1614" s="3" t="str">
        <f>IFNA(VLOOKUP(F1614,Promocodes!A:E,4,0),"")</f>
        <v/>
      </c>
      <c r="I1614" s="3"/>
      <c r="J1614" s="5">
        <f t="shared" si="2"/>
        <v>4500</v>
      </c>
      <c r="K1614" s="3" t="str">
        <f>IFNA(VLOOKUP(D1614,Price!$A$2:$C$18,3,0),"")</f>
        <v>услуга</v>
      </c>
      <c r="L1614" s="6">
        <f t="shared" si="3"/>
        <v>2</v>
      </c>
      <c r="M1614" s="6" t="str">
        <f>IFNA(VLOOKUP(F1614,Promocodes!A:B,2,0),"")</f>
        <v/>
      </c>
      <c r="N1614" s="3" t="str">
        <f>IFNA(VLOOKUP(M1614,Promocodes!G:H,2,0),"")</f>
        <v/>
      </c>
      <c r="O1614" s="3" t="str">
        <f>IFNA(VLOOKUP(D1614,Price!$E$2:$F$4,2,0),"")</f>
        <v/>
      </c>
      <c r="P1614" s="7" t="str">
        <f t="shared" si="4"/>
        <v>без промо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ht="15.75" customHeight="1">
      <c r="A1615" s="3">
        <v>1127.0</v>
      </c>
      <c r="B1615" s="1" t="s">
        <v>16</v>
      </c>
      <c r="C1615" s="1" t="s">
        <v>17</v>
      </c>
      <c r="D1615" s="1" t="s">
        <v>21</v>
      </c>
      <c r="E1615" s="2">
        <v>44236.0</v>
      </c>
      <c r="F1615" s="3"/>
      <c r="G1615" s="5">
        <v>3500.0</v>
      </c>
      <c r="H1615" s="3" t="str">
        <f>IFNA(VLOOKUP(F1615,Promocodes!A:E,4,0),"")</f>
        <v/>
      </c>
      <c r="I1615" s="3"/>
      <c r="J1615" s="5">
        <f t="shared" si="2"/>
        <v>3500</v>
      </c>
      <c r="K1615" s="3" t="str">
        <f>IFNA(VLOOKUP(D1615,Price!$A$2:$C$18,3,0),"")</f>
        <v>услуга</v>
      </c>
      <c r="L1615" s="6">
        <f t="shared" si="3"/>
        <v>2</v>
      </c>
      <c r="M1615" s="6" t="str">
        <f>IFNA(VLOOKUP(F1615,Promocodes!A:B,2,0),"")</f>
        <v/>
      </c>
      <c r="N1615" s="3" t="str">
        <f>IFNA(VLOOKUP(M1615,Promocodes!G:H,2,0),"")</f>
        <v/>
      </c>
      <c r="O1615" s="3" t="str">
        <f>IFNA(VLOOKUP(D1615,Price!$E$2:$F$4,2,0),"")</f>
        <v/>
      </c>
      <c r="P1615" s="7" t="str">
        <f t="shared" si="4"/>
        <v>без промо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ht="15.75" customHeight="1">
      <c r="A1616" s="3">
        <v>1128.0</v>
      </c>
      <c r="B1616" s="1" t="s">
        <v>16</v>
      </c>
      <c r="C1616" s="1" t="s">
        <v>17</v>
      </c>
      <c r="D1616" s="1" t="s">
        <v>24</v>
      </c>
      <c r="E1616" s="2">
        <v>44236.0</v>
      </c>
      <c r="F1616" s="3"/>
      <c r="G1616" s="5">
        <v>4500.0</v>
      </c>
      <c r="H1616" s="3" t="str">
        <f>IFNA(VLOOKUP(F1616,Promocodes!A:E,4,0),"")</f>
        <v/>
      </c>
      <c r="I1616" s="3"/>
      <c r="J1616" s="5">
        <f t="shared" si="2"/>
        <v>4500</v>
      </c>
      <c r="K1616" s="3" t="str">
        <f>IFNA(VLOOKUP(D1616,Price!$A$2:$C$18,3,0),"")</f>
        <v>услуга</v>
      </c>
      <c r="L1616" s="6">
        <f t="shared" si="3"/>
        <v>2</v>
      </c>
      <c r="M1616" s="6" t="str">
        <f>IFNA(VLOOKUP(F1616,Promocodes!A:B,2,0),"")</f>
        <v/>
      </c>
      <c r="N1616" s="3" t="str">
        <f>IFNA(VLOOKUP(M1616,Promocodes!G:H,2,0),"")</f>
        <v/>
      </c>
      <c r="O1616" s="3" t="str">
        <f>IFNA(VLOOKUP(D1616,Price!$E$2:$F$4,2,0),"")</f>
        <v/>
      </c>
      <c r="P1616" s="7" t="str">
        <f t="shared" si="4"/>
        <v>без промо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ht="15.75" customHeight="1">
      <c r="A1617" s="3">
        <v>1129.0</v>
      </c>
      <c r="B1617" s="1" t="s">
        <v>16</v>
      </c>
      <c r="C1617" s="1" t="s">
        <v>17</v>
      </c>
      <c r="D1617" s="1" t="s">
        <v>21</v>
      </c>
      <c r="E1617" s="2">
        <v>44236.0</v>
      </c>
      <c r="F1617" s="3"/>
      <c r="G1617" s="5">
        <v>3500.0</v>
      </c>
      <c r="H1617" s="3" t="str">
        <f>IFNA(VLOOKUP(F1617,Promocodes!A:E,4,0),"")</f>
        <v/>
      </c>
      <c r="I1617" s="3"/>
      <c r="J1617" s="5">
        <f t="shared" si="2"/>
        <v>3500</v>
      </c>
      <c r="K1617" s="3" t="str">
        <f>IFNA(VLOOKUP(D1617,Price!$A$2:$C$18,3,0),"")</f>
        <v>услуга</v>
      </c>
      <c r="L1617" s="6">
        <f t="shared" si="3"/>
        <v>2</v>
      </c>
      <c r="M1617" s="6" t="str">
        <f>IFNA(VLOOKUP(F1617,Promocodes!A:B,2,0),"")</f>
        <v/>
      </c>
      <c r="N1617" s="3" t="str">
        <f>IFNA(VLOOKUP(M1617,Promocodes!G:H,2,0),"")</f>
        <v/>
      </c>
      <c r="O1617" s="3" t="str">
        <f>IFNA(VLOOKUP(D1617,Price!$E$2:$F$4,2,0),"")</f>
        <v/>
      </c>
      <c r="P1617" s="7" t="str">
        <f t="shared" si="4"/>
        <v>без промо</v>
      </c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ht="15.75" customHeight="1">
      <c r="A1618" s="3">
        <v>1130.0</v>
      </c>
      <c r="B1618" s="1" t="s">
        <v>16</v>
      </c>
      <c r="C1618" s="1" t="s">
        <v>17</v>
      </c>
      <c r="D1618" s="1" t="s">
        <v>24</v>
      </c>
      <c r="E1618" s="2">
        <v>44236.0</v>
      </c>
      <c r="F1618" s="3"/>
      <c r="G1618" s="5">
        <v>4500.0</v>
      </c>
      <c r="H1618" s="3" t="str">
        <f>IFNA(VLOOKUP(F1618,Promocodes!A:E,4,0),"")</f>
        <v/>
      </c>
      <c r="I1618" s="3"/>
      <c r="J1618" s="5">
        <f t="shared" si="2"/>
        <v>4500</v>
      </c>
      <c r="K1618" s="3" t="str">
        <f>IFNA(VLOOKUP(D1618,Price!$A$2:$C$18,3,0),"")</f>
        <v>услуга</v>
      </c>
      <c r="L1618" s="6">
        <f t="shared" si="3"/>
        <v>2</v>
      </c>
      <c r="M1618" s="6" t="str">
        <f>IFNA(VLOOKUP(F1618,Promocodes!A:B,2,0),"")</f>
        <v/>
      </c>
      <c r="N1618" s="3" t="str">
        <f>IFNA(VLOOKUP(M1618,Promocodes!G:H,2,0),"")</f>
        <v/>
      </c>
      <c r="O1618" s="3" t="str">
        <f>IFNA(VLOOKUP(D1618,Price!$E$2:$F$4,2,0),"")</f>
        <v/>
      </c>
      <c r="P1618" s="7" t="str">
        <f t="shared" si="4"/>
        <v>без промо</v>
      </c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ht="15.75" customHeight="1">
      <c r="A1619" s="3">
        <v>1131.0</v>
      </c>
      <c r="B1619" s="1" t="s">
        <v>139</v>
      </c>
      <c r="C1619" s="1" t="s">
        <v>22</v>
      </c>
      <c r="D1619" s="1" t="s">
        <v>143</v>
      </c>
      <c r="E1619" s="2">
        <v>44236.0</v>
      </c>
      <c r="F1619" s="3"/>
      <c r="G1619" s="5">
        <v>500.0</v>
      </c>
      <c r="H1619" s="3" t="str">
        <f>IFNA(VLOOKUP(F1619,Promocodes!A:E,4,0),"")</f>
        <v/>
      </c>
      <c r="I1619" s="3"/>
      <c r="J1619" s="5">
        <f t="shared" si="2"/>
        <v>500</v>
      </c>
      <c r="K1619" s="3" t="str">
        <f>IFNA(VLOOKUP(D1619,Price!$A$2:$C$18,3,0),"")</f>
        <v/>
      </c>
      <c r="L1619" s="6">
        <f t="shared" si="3"/>
        <v>2</v>
      </c>
      <c r="M1619" s="6" t="str">
        <f>IFNA(VLOOKUP(F1619,Promocodes!A:B,2,0),"")</f>
        <v/>
      </c>
      <c r="N1619" s="3" t="str">
        <f>IFNA(VLOOKUP(M1619,Promocodes!G:H,2,0),"")</f>
        <v/>
      </c>
      <c r="O1619" s="3" t="str">
        <f>IFNA(VLOOKUP(D1619,Price!$E$2:$F$4,2,0),"")</f>
        <v/>
      </c>
      <c r="P1619" s="7" t="str">
        <f t="shared" si="4"/>
        <v/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ht="15.75" customHeight="1">
      <c r="A1620" s="3">
        <v>1133.0</v>
      </c>
      <c r="B1620" s="1" t="s">
        <v>16</v>
      </c>
      <c r="C1620" s="1" t="s">
        <v>17</v>
      </c>
      <c r="D1620" s="1" t="s">
        <v>23</v>
      </c>
      <c r="E1620" s="2">
        <v>44236.0</v>
      </c>
      <c r="F1620" s="3"/>
      <c r="G1620" s="5">
        <v>5500.0</v>
      </c>
      <c r="H1620" s="3" t="str">
        <f>IFNA(VLOOKUP(F1620,Promocodes!A:E,4,0),"")</f>
        <v/>
      </c>
      <c r="I1620" s="3"/>
      <c r="J1620" s="5">
        <f t="shared" si="2"/>
        <v>5500</v>
      </c>
      <c r="K1620" s="3" t="str">
        <f>IFNA(VLOOKUP(D1620,Price!$A$2:$C$18,3,0),"")</f>
        <v>услуга</v>
      </c>
      <c r="L1620" s="6">
        <f t="shared" si="3"/>
        <v>2</v>
      </c>
      <c r="M1620" s="6" t="str">
        <f>IFNA(VLOOKUP(F1620,Promocodes!A:B,2,0),"")</f>
        <v/>
      </c>
      <c r="N1620" s="3" t="str">
        <f>IFNA(VLOOKUP(M1620,Promocodes!G:H,2,0),"")</f>
        <v/>
      </c>
      <c r="O1620" s="3" t="str">
        <f>IFNA(VLOOKUP(D1620,Price!$E$2:$F$4,2,0),"")</f>
        <v/>
      </c>
      <c r="P1620" s="7" t="str">
        <f t="shared" si="4"/>
        <v>без промо</v>
      </c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ht="15.75" customHeight="1">
      <c r="A1621" s="3">
        <v>1134.0</v>
      </c>
      <c r="B1621" s="1" t="s">
        <v>16</v>
      </c>
      <c r="C1621" s="1" t="s">
        <v>17</v>
      </c>
      <c r="D1621" s="1" t="s">
        <v>18</v>
      </c>
      <c r="E1621" s="2">
        <v>44236.0</v>
      </c>
      <c r="F1621" s="3"/>
      <c r="G1621" s="5">
        <v>1000.0</v>
      </c>
      <c r="H1621" s="3" t="str">
        <f>IFNA(VLOOKUP(F1621,Promocodes!A:E,4,0),"")</f>
        <v/>
      </c>
      <c r="I1621" s="3"/>
      <c r="J1621" s="5">
        <f t="shared" si="2"/>
        <v>1000</v>
      </c>
      <c r="K1621" s="3" t="str">
        <f>IFNA(VLOOKUP(D1621,Price!$A$2:$C$18,3,0),"")</f>
        <v>товар</v>
      </c>
      <c r="L1621" s="6">
        <f t="shared" si="3"/>
        <v>2</v>
      </c>
      <c r="M1621" s="6" t="str">
        <f>IFNA(VLOOKUP(F1621,Promocodes!A:B,2,0),"")</f>
        <v/>
      </c>
      <c r="N1621" s="3" t="str">
        <f>IFNA(VLOOKUP(M1621,Promocodes!G:H,2,0),"")</f>
        <v/>
      </c>
      <c r="O1621" s="3">
        <f>IFNA(VLOOKUP(D1621,Price!$E$2:$F$4,2,0),"")</f>
        <v>500</v>
      </c>
      <c r="P1621" s="7" t="str">
        <f t="shared" si="4"/>
        <v>без промо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ht="15.75" customHeight="1">
      <c r="A1622" s="3">
        <v>1135.0</v>
      </c>
      <c r="B1622" s="1" t="s">
        <v>16</v>
      </c>
      <c r="C1622" s="1" t="s">
        <v>17</v>
      </c>
      <c r="D1622" s="1" t="s">
        <v>18</v>
      </c>
      <c r="E1622" s="2">
        <v>44236.0</v>
      </c>
      <c r="F1622" s="3"/>
      <c r="G1622" s="5">
        <v>1000.0</v>
      </c>
      <c r="H1622" s="3" t="str">
        <f>IFNA(VLOOKUP(F1622,Promocodes!A:E,4,0),"")</f>
        <v/>
      </c>
      <c r="I1622" s="3"/>
      <c r="J1622" s="5">
        <f t="shared" si="2"/>
        <v>1000</v>
      </c>
      <c r="K1622" s="3" t="str">
        <f>IFNA(VLOOKUP(D1622,Price!$A$2:$C$18,3,0),"")</f>
        <v>товар</v>
      </c>
      <c r="L1622" s="6">
        <f t="shared" si="3"/>
        <v>2</v>
      </c>
      <c r="M1622" s="6" t="str">
        <f>IFNA(VLOOKUP(F1622,Promocodes!A:B,2,0),"")</f>
        <v/>
      </c>
      <c r="N1622" s="3" t="str">
        <f>IFNA(VLOOKUP(M1622,Promocodes!G:H,2,0),"")</f>
        <v/>
      </c>
      <c r="O1622" s="3">
        <f>IFNA(VLOOKUP(D1622,Price!$E$2:$F$4,2,0),"")</f>
        <v>500</v>
      </c>
      <c r="P1622" s="7" t="str">
        <f t="shared" si="4"/>
        <v>без промо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ht="15.75" customHeight="1">
      <c r="A1623" s="3">
        <v>1136.0</v>
      </c>
      <c r="B1623" s="1" t="s">
        <v>16</v>
      </c>
      <c r="C1623" s="1" t="s">
        <v>17</v>
      </c>
      <c r="D1623" s="1" t="s">
        <v>24</v>
      </c>
      <c r="E1623" s="2">
        <v>44236.0</v>
      </c>
      <c r="F1623" s="3"/>
      <c r="G1623" s="5">
        <v>4500.0</v>
      </c>
      <c r="H1623" s="3" t="str">
        <f>IFNA(VLOOKUP(F1623,Promocodes!A:E,4,0),"")</f>
        <v/>
      </c>
      <c r="I1623" s="3"/>
      <c r="J1623" s="5">
        <f t="shared" si="2"/>
        <v>4500</v>
      </c>
      <c r="K1623" s="3" t="str">
        <f>IFNA(VLOOKUP(D1623,Price!$A$2:$C$18,3,0),"")</f>
        <v>услуга</v>
      </c>
      <c r="L1623" s="6">
        <f t="shared" si="3"/>
        <v>2</v>
      </c>
      <c r="M1623" s="6" t="str">
        <f>IFNA(VLOOKUP(F1623,Promocodes!A:B,2,0),"")</f>
        <v/>
      </c>
      <c r="N1623" s="3" t="str">
        <f>IFNA(VLOOKUP(M1623,Promocodes!G:H,2,0),"")</f>
        <v/>
      </c>
      <c r="O1623" s="3" t="str">
        <f>IFNA(VLOOKUP(D1623,Price!$E$2:$F$4,2,0),"")</f>
        <v/>
      </c>
      <c r="P1623" s="7" t="str">
        <f t="shared" si="4"/>
        <v>без промо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ht="15.75" customHeight="1">
      <c r="A1624" s="3">
        <v>1137.0</v>
      </c>
      <c r="B1624" s="1" t="s">
        <v>16</v>
      </c>
      <c r="C1624" s="1" t="s">
        <v>17</v>
      </c>
      <c r="D1624" s="1" t="s">
        <v>18</v>
      </c>
      <c r="E1624" s="2">
        <v>44236.0</v>
      </c>
      <c r="F1624" s="3"/>
      <c r="G1624" s="5">
        <v>1000.0</v>
      </c>
      <c r="H1624" s="3" t="str">
        <f>IFNA(VLOOKUP(F1624,Promocodes!A:E,4,0),"")</f>
        <v/>
      </c>
      <c r="I1624" s="3"/>
      <c r="J1624" s="5">
        <f t="shared" si="2"/>
        <v>1000</v>
      </c>
      <c r="K1624" s="3" t="str">
        <f>IFNA(VLOOKUP(D1624,Price!$A$2:$C$18,3,0),"")</f>
        <v>товар</v>
      </c>
      <c r="L1624" s="6">
        <f t="shared" si="3"/>
        <v>2</v>
      </c>
      <c r="M1624" s="6" t="str">
        <f>IFNA(VLOOKUP(F1624,Promocodes!A:B,2,0),"")</f>
        <v/>
      </c>
      <c r="N1624" s="3" t="str">
        <f>IFNA(VLOOKUP(M1624,Promocodes!G:H,2,0),"")</f>
        <v/>
      </c>
      <c r="O1624" s="3">
        <f>IFNA(VLOOKUP(D1624,Price!$E$2:$F$4,2,0),"")</f>
        <v>500</v>
      </c>
      <c r="P1624" s="7" t="str">
        <f t="shared" si="4"/>
        <v>без промо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ht="15.75" customHeight="1">
      <c r="A1625" s="3">
        <v>1139.0</v>
      </c>
      <c r="B1625" s="1" t="s">
        <v>16</v>
      </c>
      <c r="C1625" s="1" t="s">
        <v>17</v>
      </c>
      <c r="D1625" s="1" t="s">
        <v>23</v>
      </c>
      <c r="E1625" s="2">
        <v>44236.0</v>
      </c>
      <c r="F1625" s="3"/>
      <c r="G1625" s="5">
        <v>5500.0</v>
      </c>
      <c r="H1625" s="3" t="str">
        <f>IFNA(VLOOKUP(F1625,Promocodes!A:E,4,0),"")</f>
        <v/>
      </c>
      <c r="I1625" s="3"/>
      <c r="J1625" s="5">
        <f t="shared" si="2"/>
        <v>5500</v>
      </c>
      <c r="K1625" s="3" t="str">
        <f>IFNA(VLOOKUP(D1625,Price!$A$2:$C$18,3,0),"")</f>
        <v>услуга</v>
      </c>
      <c r="L1625" s="6">
        <f t="shared" si="3"/>
        <v>2</v>
      </c>
      <c r="M1625" s="6" t="str">
        <f>IFNA(VLOOKUP(F1625,Promocodes!A:B,2,0),"")</f>
        <v/>
      </c>
      <c r="N1625" s="3" t="str">
        <f>IFNA(VLOOKUP(M1625,Promocodes!G:H,2,0),"")</f>
        <v/>
      </c>
      <c r="O1625" s="3" t="str">
        <f>IFNA(VLOOKUP(D1625,Price!$E$2:$F$4,2,0),"")</f>
        <v/>
      </c>
      <c r="P1625" s="7" t="str">
        <f t="shared" si="4"/>
        <v>без промо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ht="15.75" customHeight="1">
      <c r="A1626" s="3">
        <v>1140.0</v>
      </c>
      <c r="B1626" s="1" t="s">
        <v>16</v>
      </c>
      <c r="C1626" s="1" t="s">
        <v>17</v>
      </c>
      <c r="D1626" s="1" t="s">
        <v>25</v>
      </c>
      <c r="E1626" s="2">
        <v>44236.0</v>
      </c>
      <c r="F1626" s="3"/>
      <c r="G1626" s="5">
        <v>300.0</v>
      </c>
      <c r="H1626" s="3" t="str">
        <f>IFNA(VLOOKUP(F1626,Promocodes!A:E,4,0),"")</f>
        <v/>
      </c>
      <c r="I1626" s="3"/>
      <c r="J1626" s="5">
        <f t="shared" si="2"/>
        <v>300</v>
      </c>
      <c r="K1626" s="3" t="str">
        <f>IFNA(VLOOKUP(D1626,Price!$A$2:$C$18,3,0),"")</f>
        <v>товар</v>
      </c>
      <c r="L1626" s="6">
        <f t="shared" si="3"/>
        <v>2</v>
      </c>
      <c r="M1626" s="6" t="str">
        <f>IFNA(VLOOKUP(F1626,Promocodes!A:B,2,0),"")</f>
        <v/>
      </c>
      <c r="N1626" s="3" t="str">
        <f>IFNA(VLOOKUP(M1626,Promocodes!G:H,2,0),"")</f>
        <v/>
      </c>
      <c r="O1626" s="3">
        <f>IFNA(VLOOKUP(D1626,Price!$E$2:$F$4,2,0),"")</f>
        <v>150</v>
      </c>
      <c r="P1626" s="7" t="str">
        <f t="shared" si="4"/>
        <v>без промо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ht="15.75" customHeight="1">
      <c r="A1627" s="3">
        <v>1141.0</v>
      </c>
      <c r="B1627" s="1" t="s">
        <v>16</v>
      </c>
      <c r="C1627" s="1" t="s">
        <v>17</v>
      </c>
      <c r="D1627" s="1" t="s">
        <v>24</v>
      </c>
      <c r="E1627" s="2">
        <v>44236.0</v>
      </c>
      <c r="F1627" s="3"/>
      <c r="G1627" s="5">
        <v>4500.0</v>
      </c>
      <c r="H1627" s="3" t="str">
        <f>IFNA(VLOOKUP(F1627,Promocodes!A:E,4,0),"")</f>
        <v/>
      </c>
      <c r="I1627" s="3"/>
      <c r="J1627" s="5">
        <f t="shared" si="2"/>
        <v>4500</v>
      </c>
      <c r="K1627" s="3" t="str">
        <f>IFNA(VLOOKUP(D1627,Price!$A$2:$C$18,3,0),"")</f>
        <v>услуга</v>
      </c>
      <c r="L1627" s="6">
        <f t="shared" si="3"/>
        <v>2</v>
      </c>
      <c r="M1627" s="6" t="str">
        <f>IFNA(VLOOKUP(F1627,Promocodes!A:B,2,0),"")</f>
        <v/>
      </c>
      <c r="N1627" s="3" t="str">
        <f>IFNA(VLOOKUP(M1627,Promocodes!G:H,2,0),"")</f>
        <v/>
      </c>
      <c r="O1627" s="3" t="str">
        <f>IFNA(VLOOKUP(D1627,Price!$E$2:$F$4,2,0),"")</f>
        <v/>
      </c>
      <c r="P1627" s="7" t="str">
        <f t="shared" si="4"/>
        <v>без промо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ht="15.75" customHeight="1">
      <c r="A1628" s="3">
        <v>1142.0</v>
      </c>
      <c r="B1628" s="1" t="s">
        <v>16</v>
      </c>
      <c r="C1628" s="1" t="s">
        <v>17</v>
      </c>
      <c r="D1628" s="1" t="s">
        <v>21</v>
      </c>
      <c r="E1628" s="2">
        <v>44236.0</v>
      </c>
      <c r="F1628" s="3"/>
      <c r="G1628" s="5">
        <v>3500.0</v>
      </c>
      <c r="H1628" s="3" t="str">
        <f>IFNA(VLOOKUP(F1628,Promocodes!A:E,4,0),"")</f>
        <v/>
      </c>
      <c r="I1628" s="3"/>
      <c r="J1628" s="5">
        <f t="shared" si="2"/>
        <v>3500</v>
      </c>
      <c r="K1628" s="3" t="str">
        <f>IFNA(VLOOKUP(D1628,Price!$A$2:$C$18,3,0),"")</f>
        <v>услуга</v>
      </c>
      <c r="L1628" s="6">
        <f t="shared" si="3"/>
        <v>2</v>
      </c>
      <c r="M1628" s="6" t="str">
        <f>IFNA(VLOOKUP(F1628,Promocodes!A:B,2,0),"")</f>
        <v/>
      </c>
      <c r="N1628" s="3" t="str">
        <f>IFNA(VLOOKUP(M1628,Promocodes!G:H,2,0),"")</f>
        <v/>
      </c>
      <c r="O1628" s="3" t="str">
        <f>IFNA(VLOOKUP(D1628,Price!$E$2:$F$4,2,0),"")</f>
        <v/>
      </c>
      <c r="P1628" s="7" t="str">
        <f t="shared" si="4"/>
        <v>без промо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ht="15.75" customHeight="1">
      <c r="A1629" s="3">
        <v>1143.0</v>
      </c>
      <c r="B1629" s="1" t="s">
        <v>16</v>
      </c>
      <c r="C1629" s="1" t="s">
        <v>17</v>
      </c>
      <c r="D1629" s="1" t="s">
        <v>23</v>
      </c>
      <c r="E1629" s="2">
        <v>44236.0</v>
      </c>
      <c r="F1629" s="3"/>
      <c r="G1629" s="5">
        <v>5500.0</v>
      </c>
      <c r="H1629" s="3" t="str">
        <f>IFNA(VLOOKUP(F1629,Promocodes!A:E,4,0),"")</f>
        <v/>
      </c>
      <c r="I1629" s="3"/>
      <c r="J1629" s="5">
        <f t="shared" si="2"/>
        <v>5500</v>
      </c>
      <c r="K1629" s="3" t="str">
        <f>IFNA(VLOOKUP(D1629,Price!$A$2:$C$18,3,0),"")</f>
        <v>услуга</v>
      </c>
      <c r="L1629" s="6">
        <f t="shared" si="3"/>
        <v>2</v>
      </c>
      <c r="M1629" s="6" t="str">
        <f>IFNA(VLOOKUP(F1629,Promocodes!A:B,2,0),"")</f>
        <v/>
      </c>
      <c r="N1629" s="3" t="str">
        <f>IFNA(VLOOKUP(M1629,Promocodes!G:H,2,0),"")</f>
        <v/>
      </c>
      <c r="O1629" s="3" t="str">
        <f>IFNA(VLOOKUP(D1629,Price!$E$2:$F$4,2,0),"")</f>
        <v/>
      </c>
      <c r="P1629" s="7" t="str">
        <f t="shared" si="4"/>
        <v>без промо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ht="15.75" customHeight="1">
      <c r="A1630" s="3">
        <v>1144.0</v>
      </c>
      <c r="B1630" s="1" t="s">
        <v>16</v>
      </c>
      <c r="C1630" s="1" t="s">
        <v>17</v>
      </c>
      <c r="D1630" s="1" t="s">
        <v>24</v>
      </c>
      <c r="E1630" s="2">
        <v>44236.0</v>
      </c>
      <c r="F1630" s="3"/>
      <c r="G1630" s="5">
        <v>4500.0</v>
      </c>
      <c r="H1630" s="3" t="str">
        <f>IFNA(VLOOKUP(F1630,Promocodes!A:E,4,0),"")</f>
        <v/>
      </c>
      <c r="I1630" s="3"/>
      <c r="J1630" s="5">
        <f t="shared" si="2"/>
        <v>4500</v>
      </c>
      <c r="K1630" s="3" t="str">
        <f>IFNA(VLOOKUP(D1630,Price!$A$2:$C$18,3,0),"")</f>
        <v>услуга</v>
      </c>
      <c r="L1630" s="6">
        <f t="shared" si="3"/>
        <v>2</v>
      </c>
      <c r="M1630" s="6" t="str">
        <f>IFNA(VLOOKUP(F1630,Promocodes!A:B,2,0),"")</f>
        <v/>
      </c>
      <c r="N1630" s="3" t="str">
        <f>IFNA(VLOOKUP(M1630,Promocodes!G:H,2,0),"")</f>
        <v/>
      </c>
      <c r="O1630" s="3" t="str">
        <f>IFNA(VLOOKUP(D1630,Price!$E$2:$F$4,2,0),"")</f>
        <v/>
      </c>
      <c r="P1630" s="7" t="str">
        <f t="shared" si="4"/>
        <v>без промо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ht="15.75" customHeight="1">
      <c r="A1631" s="3">
        <v>1145.0</v>
      </c>
      <c r="B1631" s="1" t="s">
        <v>16</v>
      </c>
      <c r="C1631" s="1" t="s">
        <v>17</v>
      </c>
      <c r="D1631" s="1" t="s">
        <v>23</v>
      </c>
      <c r="E1631" s="2">
        <v>44236.0</v>
      </c>
      <c r="F1631" s="3"/>
      <c r="G1631" s="5">
        <v>5500.0</v>
      </c>
      <c r="H1631" s="3" t="str">
        <f>IFNA(VLOOKUP(F1631,Promocodes!A:E,4,0),"")</f>
        <v/>
      </c>
      <c r="I1631" s="3"/>
      <c r="J1631" s="5">
        <f t="shared" si="2"/>
        <v>5500</v>
      </c>
      <c r="K1631" s="3" t="str">
        <f>IFNA(VLOOKUP(D1631,Price!$A$2:$C$18,3,0),"")</f>
        <v>услуга</v>
      </c>
      <c r="L1631" s="6">
        <f t="shared" si="3"/>
        <v>2</v>
      </c>
      <c r="M1631" s="6" t="str">
        <f>IFNA(VLOOKUP(F1631,Promocodes!A:B,2,0),"")</f>
        <v/>
      </c>
      <c r="N1631" s="3" t="str">
        <f>IFNA(VLOOKUP(M1631,Promocodes!G:H,2,0),"")</f>
        <v/>
      </c>
      <c r="O1631" s="3" t="str">
        <f>IFNA(VLOOKUP(D1631,Price!$E$2:$F$4,2,0),"")</f>
        <v/>
      </c>
      <c r="P1631" s="7" t="str">
        <f t="shared" si="4"/>
        <v>без промо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ht="15.75" customHeight="1">
      <c r="A1632" s="3">
        <v>1146.0</v>
      </c>
      <c r="B1632" s="1" t="s">
        <v>16</v>
      </c>
      <c r="C1632" s="1" t="s">
        <v>17</v>
      </c>
      <c r="D1632" s="1" t="s">
        <v>24</v>
      </c>
      <c r="E1632" s="2">
        <v>44236.0</v>
      </c>
      <c r="F1632" s="3"/>
      <c r="G1632" s="5">
        <v>4500.0</v>
      </c>
      <c r="H1632" s="3" t="str">
        <f>IFNA(VLOOKUP(F1632,Promocodes!A:E,4,0),"")</f>
        <v/>
      </c>
      <c r="I1632" s="3"/>
      <c r="J1632" s="5">
        <f t="shared" si="2"/>
        <v>4500</v>
      </c>
      <c r="K1632" s="3" t="str">
        <f>IFNA(VLOOKUP(D1632,Price!$A$2:$C$18,3,0),"")</f>
        <v>услуга</v>
      </c>
      <c r="L1632" s="6">
        <f t="shared" si="3"/>
        <v>2</v>
      </c>
      <c r="M1632" s="6" t="str">
        <f>IFNA(VLOOKUP(F1632,Promocodes!A:B,2,0),"")</f>
        <v/>
      </c>
      <c r="N1632" s="3" t="str">
        <f>IFNA(VLOOKUP(M1632,Promocodes!G:H,2,0),"")</f>
        <v/>
      </c>
      <c r="O1632" s="3" t="str">
        <f>IFNA(VLOOKUP(D1632,Price!$E$2:$F$4,2,0),"")</f>
        <v/>
      </c>
      <c r="P1632" s="7" t="str">
        <f t="shared" si="4"/>
        <v>без промо</v>
      </c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ht="15.75" customHeight="1">
      <c r="A1633" s="3">
        <v>1147.0</v>
      </c>
      <c r="B1633" s="1" t="s">
        <v>16</v>
      </c>
      <c r="C1633" s="1" t="s">
        <v>17</v>
      </c>
      <c r="D1633" s="1" t="s">
        <v>23</v>
      </c>
      <c r="E1633" s="2">
        <v>44236.0</v>
      </c>
      <c r="F1633" s="3"/>
      <c r="G1633" s="5">
        <v>5500.0</v>
      </c>
      <c r="H1633" s="3" t="str">
        <f>IFNA(VLOOKUP(F1633,Promocodes!A:E,4,0),"")</f>
        <v/>
      </c>
      <c r="I1633" s="3"/>
      <c r="J1633" s="5">
        <f t="shared" si="2"/>
        <v>5500</v>
      </c>
      <c r="K1633" s="3" t="str">
        <f>IFNA(VLOOKUP(D1633,Price!$A$2:$C$18,3,0),"")</f>
        <v>услуга</v>
      </c>
      <c r="L1633" s="6">
        <f t="shared" si="3"/>
        <v>2</v>
      </c>
      <c r="M1633" s="6" t="str">
        <f>IFNA(VLOOKUP(F1633,Promocodes!A:B,2,0),"")</f>
        <v/>
      </c>
      <c r="N1633" s="3" t="str">
        <f>IFNA(VLOOKUP(M1633,Promocodes!G:H,2,0),"")</f>
        <v/>
      </c>
      <c r="O1633" s="3" t="str">
        <f>IFNA(VLOOKUP(D1633,Price!$E$2:$F$4,2,0),"")</f>
        <v/>
      </c>
      <c r="P1633" s="7" t="str">
        <f t="shared" si="4"/>
        <v>без промо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ht="15.75" customHeight="1">
      <c r="A1634" s="3">
        <v>1149.0</v>
      </c>
      <c r="B1634" s="1" t="s">
        <v>16</v>
      </c>
      <c r="C1634" s="1" t="s">
        <v>22</v>
      </c>
      <c r="D1634" s="1" t="s">
        <v>23</v>
      </c>
      <c r="E1634" s="2">
        <v>44236.0</v>
      </c>
      <c r="F1634" s="3"/>
      <c r="G1634" s="5">
        <v>5500.0</v>
      </c>
      <c r="H1634" s="3" t="str">
        <f>IFNA(VLOOKUP(F1634,Promocodes!A:E,4,0),"")</f>
        <v/>
      </c>
      <c r="I1634" s="3"/>
      <c r="J1634" s="5">
        <f t="shared" si="2"/>
        <v>5500</v>
      </c>
      <c r="K1634" s="3" t="str">
        <f>IFNA(VLOOKUP(D1634,Price!$A$2:$C$18,3,0),"")</f>
        <v>услуга</v>
      </c>
      <c r="L1634" s="6">
        <f t="shared" si="3"/>
        <v>2</v>
      </c>
      <c r="M1634" s="6" t="str">
        <f>IFNA(VLOOKUP(F1634,Promocodes!A:B,2,0),"")</f>
        <v/>
      </c>
      <c r="N1634" s="3" t="str">
        <f>IFNA(VLOOKUP(M1634,Promocodes!G:H,2,0),"")</f>
        <v/>
      </c>
      <c r="O1634" s="3" t="str">
        <f>IFNA(VLOOKUP(D1634,Price!$E$2:$F$4,2,0),"")</f>
        <v/>
      </c>
      <c r="P1634" s="7" t="str">
        <f t="shared" si="4"/>
        <v>без промо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ht="15.75" customHeight="1">
      <c r="A1635" s="3">
        <v>1150.0</v>
      </c>
      <c r="B1635" s="1" t="s">
        <v>16</v>
      </c>
      <c r="C1635" s="1" t="s">
        <v>17</v>
      </c>
      <c r="D1635" s="1" t="s">
        <v>21</v>
      </c>
      <c r="E1635" s="2">
        <v>44236.0</v>
      </c>
      <c r="F1635" s="3"/>
      <c r="G1635" s="5">
        <v>3500.0</v>
      </c>
      <c r="H1635" s="3" t="str">
        <f>IFNA(VLOOKUP(F1635,Promocodes!A:E,4,0),"")</f>
        <v/>
      </c>
      <c r="I1635" s="3"/>
      <c r="J1635" s="5">
        <f t="shared" si="2"/>
        <v>3500</v>
      </c>
      <c r="K1635" s="3" t="str">
        <f>IFNA(VLOOKUP(D1635,Price!$A$2:$C$18,3,0),"")</f>
        <v>услуга</v>
      </c>
      <c r="L1635" s="6">
        <f t="shared" si="3"/>
        <v>2</v>
      </c>
      <c r="M1635" s="6" t="str">
        <f>IFNA(VLOOKUP(F1635,Promocodes!A:B,2,0),"")</f>
        <v/>
      </c>
      <c r="N1635" s="3" t="str">
        <f>IFNA(VLOOKUP(M1635,Promocodes!G:H,2,0),"")</f>
        <v/>
      </c>
      <c r="O1635" s="3" t="str">
        <f>IFNA(VLOOKUP(D1635,Price!$E$2:$F$4,2,0),"")</f>
        <v/>
      </c>
      <c r="P1635" s="7" t="str">
        <f t="shared" si="4"/>
        <v>без промо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ht="15.75" customHeight="1">
      <c r="A1636" s="3">
        <v>1151.0</v>
      </c>
      <c r="B1636" s="1" t="s">
        <v>16</v>
      </c>
      <c r="C1636" s="1" t="s">
        <v>17</v>
      </c>
      <c r="D1636" s="1" t="s">
        <v>20</v>
      </c>
      <c r="E1636" s="2">
        <v>44236.0</v>
      </c>
      <c r="F1636" s="3"/>
      <c r="G1636" s="5">
        <v>500.0</v>
      </c>
      <c r="H1636" s="3" t="str">
        <f>IFNA(VLOOKUP(F1636,Promocodes!A:E,4,0),"")</f>
        <v/>
      </c>
      <c r="I1636" s="3"/>
      <c r="J1636" s="5">
        <f t="shared" si="2"/>
        <v>500</v>
      </c>
      <c r="K1636" s="3" t="str">
        <f>IFNA(VLOOKUP(D1636,Price!$A$2:$C$18,3,0),"")</f>
        <v>товар</v>
      </c>
      <c r="L1636" s="6">
        <f t="shared" si="3"/>
        <v>2</v>
      </c>
      <c r="M1636" s="6" t="str">
        <f>IFNA(VLOOKUP(F1636,Promocodes!A:B,2,0),"")</f>
        <v/>
      </c>
      <c r="N1636" s="3" t="str">
        <f>IFNA(VLOOKUP(M1636,Promocodes!G:H,2,0),"")</f>
        <v/>
      </c>
      <c r="O1636" s="3">
        <f>IFNA(VLOOKUP(D1636,Price!$E$2:$F$4,2,0),"")</f>
        <v>250</v>
      </c>
      <c r="P1636" s="7" t="str">
        <f t="shared" si="4"/>
        <v>без промо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ht="15.75" customHeight="1">
      <c r="A1637" s="3">
        <v>1152.0</v>
      </c>
      <c r="B1637" s="1" t="s">
        <v>16</v>
      </c>
      <c r="C1637" s="1" t="s">
        <v>22</v>
      </c>
      <c r="D1637" s="1" t="s">
        <v>23</v>
      </c>
      <c r="E1637" s="2">
        <v>44237.0</v>
      </c>
      <c r="F1637" s="3"/>
      <c r="G1637" s="5">
        <v>5500.0</v>
      </c>
      <c r="H1637" s="3" t="str">
        <f>IFNA(VLOOKUP(F1637,Promocodes!A:E,4,0),"")</f>
        <v/>
      </c>
      <c r="I1637" s="3"/>
      <c r="J1637" s="5">
        <f t="shared" si="2"/>
        <v>5500</v>
      </c>
      <c r="K1637" s="3" t="str">
        <f>IFNA(VLOOKUP(D1637,Price!$A$2:$C$18,3,0),"")</f>
        <v>услуга</v>
      </c>
      <c r="L1637" s="6">
        <f t="shared" si="3"/>
        <v>2</v>
      </c>
      <c r="M1637" s="6" t="str">
        <f>IFNA(VLOOKUP(F1637,Promocodes!A:B,2,0),"")</f>
        <v/>
      </c>
      <c r="N1637" s="3" t="str">
        <f>IFNA(VLOOKUP(M1637,Promocodes!G:H,2,0),"")</f>
        <v/>
      </c>
      <c r="O1637" s="3" t="str">
        <f>IFNA(VLOOKUP(D1637,Price!$E$2:$F$4,2,0),"")</f>
        <v/>
      </c>
      <c r="P1637" s="7" t="str">
        <f t="shared" si="4"/>
        <v>без промо</v>
      </c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ht="15.75" customHeight="1">
      <c r="A1638" s="3">
        <v>1153.0</v>
      </c>
      <c r="B1638" s="1" t="s">
        <v>16</v>
      </c>
      <c r="C1638" s="1" t="s">
        <v>17</v>
      </c>
      <c r="D1638" s="1" t="s">
        <v>23</v>
      </c>
      <c r="E1638" s="2">
        <v>44237.0</v>
      </c>
      <c r="F1638" s="3"/>
      <c r="G1638" s="5">
        <v>5500.0</v>
      </c>
      <c r="H1638" s="3" t="str">
        <f>IFNA(VLOOKUP(F1638,Promocodes!A:E,4,0),"")</f>
        <v/>
      </c>
      <c r="I1638" s="3"/>
      <c r="J1638" s="5">
        <f t="shared" si="2"/>
        <v>5500</v>
      </c>
      <c r="K1638" s="3" t="str">
        <f>IFNA(VLOOKUP(D1638,Price!$A$2:$C$18,3,0),"")</f>
        <v>услуга</v>
      </c>
      <c r="L1638" s="6">
        <f t="shared" si="3"/>
        <v>2</v>
      </c>
      <c r="M1638" s="6" t="str">
        <f>IFNA(VLOOKUP(F1638,Promocodes!A:B,2,0),"")</f>
        <v/>
      </c>
      <c r="N1638" s="3" t="str">
        <f>IFNA(VLOOKUP(M1638,Promocodes!G:H,2,0),"")</f>
        <v/>
      </c>
      <c r="O1638" s="3" t="str">
        <f>IFNA(VLOOKUP(D1638,Price!$E$2:$F$4,2,0),"")</f>
        <v/>
      </c>
      <c r="P1638" s="7" t="str">
        <f t="shared" si="4"/>
        <v>без промо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ht="15.75" customHeight="1">
      <c r="A1639" s="3">
        <v>1154.0</v>
      </c>
      <c r="B1639" s="1" t="s">
        <v>16</v>
      </c>
      <c r="C1639" s="1" t="s">
        <v>22</v>
      </c>
      <c r="D1639" s="1" t="s">
        <v>23</v>
      </c>
      <c r="E1639" s="2">
        <v>44237.0</v>
      </c>
      <c r="F1639" s="3"/>
      <c r="G1639" s="5">
        <v>5500.0</v>
      </c>
      <c r="H1639" s="3" t="str">
        <f>IFNA(VLOOKUP(F1639,Promocodes!A:E,4,0),"")</f>
        <v/>
      </c>
      <c r="I1639" s="3"/>
      <c r="J1639" s="5">
        <f t="shared" si="2"/>
        <v>5500</v>
      </c>
      <c r="K1639" s="3" t="str">
        <f>IFNA(VLOOKUP(D1639,Price!$A$2:$C$18,3,0),"")</f>
        <v>услуга</v>
      </c>
      <c r="L1639" s="6">
        <f t="shared" si="3"/>
        <v>2</v>
      </c>
      <c r="M1639" s="6" t="str">
        <f>IFNA(VLOOKUP(F1639,Promocodes!A:B,2,0),"")</f>
        <v/>
      </c>
      <c r="N1639" s="3" t="str">
        <f>IFNA(VLOOKUP(M1639,Promocodes!G:H,2,0),"")</f>
        <v/>
      </c>
      <c r="O1639" s="3" t="str">
        <f>IFNA(VLOOKUP(D1639,Price!$E$2:$F$4,2,0),"")</f>
        <v/>
      </c>
      <c r="P1639" s="7" t="str">
        <f t="shared" si="4"/>
        <v>без промо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ht="15.75" customHeight="1">
      <c r="A1640" s="3">
        <v>1155.0</v>
      </c>
      <c r="B1640" s="1" t="s">
        <v>16</v>
      </c>
      <c r="C1640" s="1" t="s">
        <v>22</v>
      </c>
      <c r="D1640" s="1" t="s">
        <v>21</v>
      </c>
      <c r="E1640" s="2">
        <v>44237.0</v>
      </c>
      <c r="F1640" s="3"/>
      <c r="G1640" s="5">
        <v>3500.0</v>
      </c>
      <c r="H1640" s="3" t="str">
        <f>IFNA(VLOOKUP(F1640,Promocodes!A:E,4,0),"")</f>
        <v/>
      </c>
      <c r="I1640" s="3"/>
      <c r="J1640" s="5">
        <f t="shared" si="2"/>
        <v>3500</v>
      </c>
      <c r="K1640" s="3" t="str">
        <f>IFNA(VLOOKUP(D1640,Price!$A$2:$C$18,3,0),"")</f>
        <v>услуга</v>
      </c>
      <c r="L1640" s="6">
        <f t="shared" si="3"/>
        <v>2</v>
      </c>
      <c r="M1640" s="6" t="str">
        <f>IFNA(VLOOKUP(F1640,Promocodes!A:B,2,0),"")</f>
        <v/>
      </c>
      <c r="N1640" s="3" t="str">
        <f>IFNA(VLOOKUP(M1640,Promocodes!G:H,2,0),"")</f>
        <v/>
      </c>
      <c r="O1640" s="3" t="str">
        <f>IFNA(VLOOKUP(D1640,Price!$E$2:$F$4,2,0),"")</f>
        <v/>
      </c>
      <c r="P1640" s="7" t="str">
        <f t="shared" si="4"/>
        <v>без промо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ht="15.75" customHeight="1">
      <c r="A1641" s="3">
        <v>1156.0</v>
      </c>
      <c r="B1641" s="1" t="s">
        <v>16</v>
      </c>
      <c r="C1641" s="1" t="s">
        <v>17</v>
      </c>
      <c r="D1641" s="1" t="s">
        <v>23</v>
      </c>
      <c r="E1641" s="2">
        <v>44237.0</v>
      </c>
      <c r="F1641" s="3"/>
      <c r="G1641" s="5">
        <v>5500.0</v>
      </c>
      <c r="H1641" s="3" t="str">
        <f>IFNA(VLOOKUP(F1641,Promocodes!A:E,4,0),"")</f>
        <v/>
      </c>
      <c r="I1641" s="3"/>
      <c r="J1641" s="5">
        <f t="shared" si="2"/>
        <v>5500</v>
      </c>
      <c r="K1641" s="3" t="str">
        <f>IFNA(VLOOKUP(D1641,Price!$A$2:$C$18,3,0),"")</f>
        <v>услуга</v>
      </c>
      <c r="L1641" s="6">
        <f t="shared" si="3"/>
        <v>2</v>
      </c>
      <c r="M1641" s="6" t="str">
        <f>IFNA(VLOOKUP(F1641,Promocodes!A:B,2,0),"")</f>
        <v/>
      </c>
      <c r="N1641" s="3" t="str">
        <f>IFNA(VLOOKUP(M1641,Promocodes!G:H,2,0),"")</f>
        <v/>
      </c>
      <c r="O1641" s="3" t="str">
        <f>IFNA(VLOOKUP(D1641,Price!$E$2:$F$4,2,0),"")</f>
        <v/>
      </c>
      <c r="P1641" s="7" t="str">
        <f t="shared" si="4"/>
        <v>без промо</v>
      </c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ht="15.75" customHeight="1">
      <c r="A1642" s="3">
        <v>1157.0</v>
      </c>
      <c r="B1642" s="1" t="s">
        <v>16</v>
      </c>
      <c r="C1642" s="1" t="s">
        <v>17</v>
      </c>
      <c r="D1642" s="1" t="s">
        <v>24</v>
      </c>
      <c r="E1642" s="2">
        <v>44237.0</v>
      </c>
      <c r="F1642" s="3"/>
      <c r="G1642" s="5">
        <v>4500.0</v>
      </c>
      <c r="H1642" s="3" t="str">
        <f>IFNA(VLOOKUP(F1642,Promocodes!A:E,4,0),"")</f>
        <v/>
      </c>
      <c r="I1642" s="3"/>
      <c r="J1642" s="5">
        <f t="shared" si="2"/>
        <v>4500</v>
      </c>
      <c r="K1642" s="3" t="str">
        <f>IFNA(VLOOKUP(D1642,Price!$A$2:$C$18,3,0),"")</f>
        <v>услуга</v>
      </c>
      <c r="L1642" s="6">
        <f t="shared" si="3"/>
        <v>2</v>
      </c>
      <c r="M1642" s="6" t="str">
        <f>IFNA(VLOOKUP(F1642,Promocodes!A:B,2,0),"")</f>
        <v/>
      </c>
      <c r="N1642" s="3" t="str">
        <f>IFNA(VLOOKUP(M1642,Promocodes!G:H,2,0),"")</f>
        <v/>
      </c>
      <c r="O1642" s="3" t="str">
        <f>IFNA(VLOOKUP(D1642,Price!$E$2:$F$4,2,0),"")</f>
        <v/>
      </c>
      <c r="P1642" s="7" t="str">
        <f t="shared" si="4"/>
        <v>без промо</v>
      </c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ht="15.75" customHeight="1">
      <c r="A1643" s="3">
        <v>1158.0</v>
      </c>
      <c r="B1643" s="1" t="s">
        <v>16</v>
      </c>
      <c r="C1643" s="1" t="s">
        <v>22</v>
      </c>
      <c r="D1643" s="1" t="s">
        <v>23</v>
      </c>
      <c r="E1643" s="2">
        <v>44237.0</v>
      </c>
      <c r="F1643" s="3"/>
      <c r="G1643" s="5">
        <v>5500.0</v>
      </c>
      <c r="H1643" s="3" t="str">
        <f>IFNA(VLOOKUP(F1643,Promocodes!A:E,4,0),"")</f>
        <v/>
      </c>
      <c r="I1643" s="3"/>
      <c r="J1643" s="5">
        <f t="shared" si="2"/>
        <v>5500</v>
      </c>
      <c r="K1643" s="3" t="str">
        <f>IFNA(VLOOKUP(D1643,Price!$A$2:$C$18,3,0),"")</f>
        <v>услуга</v>
      </c>
      <c r="L1643" s="6">
        <f t="shared" si="3"/>
        <v>2</v>
      </c>
      <c r="M1643" s="6" t="str">
        <f>IFNA(VLOOKUP(F1643,Promocodes!A:B,2,0),"")</f>
        <v/>
      </c>
      <c r="N1643" s="3" t="str">
        <f>IFNA(VLOOKUP(M1643,Promocodes!G:H,2,0),"")</f>
        <v/>
      </c>
      <c r="O1643" s="3" t="str">
        <f>IFNA(VLOOKUP(D1643,Price!$E$2:$F$4,2,0),"")</f>
        <v/>
      </c>
      <c r="P1643" s="7" t="str">
        <f t="shared" si="4"/>
        <v>без промо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ht="15.75" customHeight="1">
      <c r="A1644" s="3">
        <v>1160.0</v>
      </c>
      <c r="B1644" s="1" t="s">
        <v>139</v>
      </c>
      <c r="C1644" s="1" t="s">
        <v>22</v>
      </c>
      <c r="D1644" s="1" t="s">
        <v>141</v>
      </c>
      <c r="E1644" s="2">
        <v>44237.0</v>
      </c>
      <c r="F1644" s="3"/>
      <c r="G1644" s="5">
        <v>300.0</v>
      </c>
      <c r="H1644" s="3" t="str">
        <f>IFNA(VLOOKUP(F1644,Promocodes!A:E,4,0),"")</f>
        <v/>
      </c>
      <c r="I1644" s="3"/>
      <c r="J1644" s="5">
        <f t="shared" si="2"/>
        <v>300</v>
      </c>
      <c r="K1644" s="3" t="str">
        <f>IFNA(VLOOKUP(D1644,Price!$A$2:$C$18,3,0),"")</f>
        <v/>
      </c>
      <c r="L1644" s="6">
        <f t="shared" si="3"/>
        <v>2</v>
      </c>
      <c r="M1644" s="6" t="str">
        <f>IFNA(VLOOKUP(F1644,Promocodes!A:B,2,0),"")</f>
        <v/>
      </c>
      <c r="N1644" s="3" t="str">
        <f>IFNA(VLOOKUP(M1644,Promocodes!G:H,2,0),"")</f>
        <v/>
      </c>
      <c r="O1644" s="3" t="str">
        <f>IFNA(VLOOKUP(D1644,Price!$E$2:$F$4,2,0),"")</f>
        <v/>
      </c>
      <c r="P1644" s="7" t="str">
        <f t="shared" si="4"/>
        <v/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ht="15.75" customHeight="1">
      <c r="A1645" s="3">
        <v>1162.0</v>
      </c>
      <c r="B1645" s="1" t="s">
        <v>16</v>
      </c>
      <c r="C1645" s="1" t="s">
        <v>17</v>
      </c>
      <c r="D1645" s="1" t="s">
        <v>21</v>
      </c>
      <c r="E1645" s="2">
        <v>44237.0</v>
      </c>
      <c r="F1645" s="3"/>
      <c r="G1645" s="5">
        <v>3500.0</v>
      </c>
      <c r="H1645" s="3" t="str">
        <f>IFNA(VLOOKUP(F1645,Promocodes!A:E,4,0),"")</f>
        <v/>
      </c>
      <c r="I1645" s="3"/>
      <c r="J1645" s="5">
        <f t="shared" si="2"/>
        <v>3500</v>
      </c>
      <c r="K1645" s="3" t="str">
        <f>IFNA(VLOOKUP(D1645,Price!$A$2:$C$18,3,0),"")</f>
        <v>услуга</v>
      </c>
      <c r="L1645" s="6">
        <f t="shared" si="3"/>
        <v>2</v>
      </c>
      <c r="M1645" s="6" t="str">
        <f>IFNA(VLOOKUP(F1645,Promocodes!A:B,2,0),"")</f>
        <v/>
      </c>
      <c r="N1645" s="3" t="str">
        <f>IFNA(VLOOKUP(M1645,Promocodes!G:H,2,0),"")</f>
        <v/>
      </c>
      <c r="O1645" s="3" t="str">
        <f>IFNA(VLOOKUP(D1645,Price!$E$2:$F$4,2,0),"")</f>
        <v/>
      </c>
      <c r="P1645" s="7" t="str">
        <f t="shared" si="4"/>
        <v>без промо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ht="15.75" customHeight="1">
      <c r="A1646" s="3">
        <v>1163.0</v>
      </c>
      <c r="B1646" s="1" t="s">
        <v>16</v>
      </c>
      <c r="C1646" s="1" t="s">
        <v>17</v>
      </c>
      <c r="D1646" s="1" t="s">
        <v>23</v>
      </c>
      <c r="E1646" s="2">
        <v>44237.0</v>
      </c>
      <c r="F1646" s="3"/>
      <c r="G1646" s="5">
        <v>5500.0</v>
      </c>
      <c r="H1646" s="3" t="str">
        <f>IFNA(VLOOKUP(F1646,Promocodes!A:E,4,0),"")</f>
        <v/>
      </c>
      <c r="I1646" s="3"/>
      <c r="J1646" s="5">
        <f t="shared" si="2"/>
        <v>5500</v>
      </c>
      <c r="K1646" s="3" t="str">
        <f>IFNA(VLOOKUP(D1646,Price!$A$2:$C$18,3,0),"")</f>
        <v>услуга</v>
      </c>
      <c r="L1646" s="6">
        <f t="shared" si="3"/>
        <v>2</v>
      </c>
      <c r="M1646" s="6" t="str">
        <f>IFNA(VLOOKUP(F1646,Promocodes!A:B,2,0),"")</f>
        <v/>
      </c>
      <c r="N1646" s="3" t="str">
        <f>IFNA(VLOOKUP(M1646,Promocodes!G:H,2,0),"")</f>
        <v/>
      </c>
      <c r="O1646" s="3" t="str">
        <f>IFNA(VLOOKUP(D1646,Price!$E$2:$F$4,2,0),"")</f>
        <v/>
      </c>
      <c r="P1646" s="7" t="str">
        <f t="shared" si="4"/>
        <v>без промо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ht="15.75" customHeight="1">
      <c r="A1647" s="3">
        <v>1164.0</v>
      </c>
      <c r="B1647" s="1" t="s">
        <v>16</v>
      </c>
      <c r="C1647" s="1" t="s">
        <v>22</v>
      </c>
      <c r="D1647" s="1" t="s">
        <v>20</v>
      </c>
      <c r="E1647" s="2">
        <v>44237.0</v>
      </c>
      <c r="F1647" s="3"/>
      <c r="G1647" s="5">
        <v>500.0</v>
      </c>
      <c r="H1647" s="3" t="str">
        <f>IFNA(VLOOKUP(F1647,Promocodes!A:E,4,0),"")</f>
        <v/>
      </c>
      <c r="I1647" s="3"/>
      <c r="J1647" s="5">
        <f t="shared" si="2"/>
        <v>500</v>
      </c>
      <c r="K1647" s="3" t="str">
        <f>IFNA(VLOOKUP(D1647,Price!$A$2:$C$18,3,0),"")</f>
        <v>товар</v>
      </c>
      <c r="L1647" s="6">
        <f t="shared" si="3"/>
        <v>2</v>
      </c>
      <c r="M1647" s="6" t="str">
        <f>IFNA(VLOOKUP(F1647,Promocodes!A:B,2,0),"")</f>
        <v/>
      </c>
      <c r="N1647" s="3" t="str">
        <f>IFNA(VLOOKUP(M1647,Promocodes!G:H,2,0),"")</f>
        <v/>
      </c>
      <c r="O1647" s="3">
        <f>IFNA(VLOOKUP(D1647,Price!$E$2:$F$4,2,0),"")</f>
        <v>250</v>
      </c>
      <c r="P1647" s="7" t="str">
        <f t="shared" si="4"/>
        <v>без промо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ht="15.75" customHeight="1">
      <c r="A1648" s="3">
        <v>1165.0</v>
      </c>
      <c r="B1648" s="1" t="s">
        <v>16</v>
      </c>
      <c r="C1648" s="1" t="s">
        <v>22</v>
      </c>
      <c r="D1648" s="1" t="s">
        <v>24</v>
      </c>
      <c r="E1648" s="2">
        <v>44237.0</v>
      </c>
      <c r="F1648" s="3"/>
      <c r="G1648" s="5">
        <v>4500.0</v>
      </c>
      <c r="H1648" s="3" t="str">
        <f>IFNA(VLOOKUP(F1648,Promocodes!A:E,4,0),"")</f>
        <v/>
      </c>
      <c r="I1648" s="3"/>
      <c r="J1648" s="5">
        <f t="shared" si="2"/>
        <v>4500</v>
      </c>
      <c r="K1648" s="3" t="str">
        <f>IFNA(VLOOKUP(D1648,Price!$A$2:$C$18,3,0),"")</f>
        <v>услуга</v>
      </c>
      <c r="L1648" s="6">
        <f t="shared" si="3"/>
        <v>2</v>
      </c>
      <c r="M1648" s="6" t="str">
        <f>IFNA(VLOOKUP(F1648,Promocodes!A:B,2,0),"")</f>
        <v/>
      </c>
      <c r="N1648" s="3" t="str">
        <f>IFNA(VLOOKUP(M1648,Promocodes!G:H,2,0),"")</f>
        <v/>
      </c>
      <c r="O1648" s="3" t="str">
        <f>IFNA(VLOOKUP(D1648,Price!$E$2:$F$4,2,0),"")</f>
        <v/>
      </c>
      <c r="P1648" s="7" t="str">
        <f t="shared" si="4"/>
        <v>без промо</v>
      </c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ht="15.75" customHeight="1">
      <c r="A1649" s="3">
        <v>1166.0</v>
      </c>
      <c r="B1649" s="1" t="s">
        <v>139</v>
      </c>
      <c r="C1649" s="1" t="s">
        <v>17</v>
      </c>
      <c r="D1649" s="1" t="s">
        <v>142</v>
      </c>
      <c r="E1649" s="2">
        <v>44237.0</v>
      </c>
      <c r="F1649" s="3"/>
      <c r="G1649" s="5">
        <v>1000.0</v>
      </c>
      <c r="H1649" s="3" t="str">
        <f>IFNA(VLOOKUP(F1649,Promocodes!A:E,4,0),"")</f>
        <v/>
      </c>
      <c r="I1649" s="3"/>
      <c r="J1649" s="5">
        <f t="shared" si="2"/>
        <v>1000</v>
      </c>
      <c r="K1649" s="3" t="str">
        <f>IFNA(VLOOKUP(D1649,Price!$A$2:$C$18,3,0),"")</f>
        <v/>
      </c>
      <c r="L1649" s="6">
        <f t="shared" si="3"/>
        <v>2</v>
      </c>
      <c r="M1649" s="6" t="str">
        <f>IFNA(VLOOKUP(F1649,Promocodes!A:B,2,0),"")</f>
        <v/>
      </c>
      <c r="N1649" s="3" t="str">
        <f>IFNA(VLOOKUP(M1649,Promocodes!G:H,2,0),"")</f>
        <v/>
      </c>
      <c r="O1649" s="3" t="str">
        <f>IFNA(VLOOKUP(D1649,Price!$E$2:$F$4,2,0),"")</f>
        <v/>
      </c>
      <c r="P1649" s="7" t="str">
        <f t="shared" si="4"/>
        <v/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ht="15.75" customHeight="1">
      <c r="A1650" s="3">
        <v>1167.0</v>
      </c>
      <c r="B1650" s="1" t="s">
        <v>16</v>
      </c>
      <c r="C1650" s="1" t="s">
        <v>17</v>
      </c>
      <c r="D1650" s="1" t="s">
        <v>21</v>
      </c>
      <c r="E1650" s="2">
        <v>44237.0</v>
      </c>
      <c r="F1650" s="3"/>
      <c r="G1650" s="5">
        <v>3500.0</v>
      </c>
      <c r="H1650" s="3" t="str">
        <f>IFNA(VLOOKUP(F1650,Promocodes!A:E,4,0),"")</f>
        <v/>
      </c>
      <c r="I1650" s="3"/>
      <c r="J1650" s="5">
        <f t="shared" si="2"/>
        <v>3500</v>
      </c>
      <c r="K1650" s="3" t="str">
        <f>IFNA(VLOOKUP(D1650,Price!$A$2:$C$18,3,0),"")</f>
        <v>услуга</v>
      </c>
      <c r="L1650" s="6">
        <f t="shared" si="3"/>
        <v>2</v>
      </c>
      <c r="M1650" s="6" t="str">
        <f>IFNA(VLOOKUP(F1650,Promocodes!A:B,2,0),"")</f>
        <v/>
      </c>
      <c r="N1650" s="3" t="str">
        <f>IFNA(VLOOKUP(M1650,Promocodes!G:H,2,0),"")</f>
        <v/>
      </c>
      <c r="O1650" s="3" t="str">
        <f>IFNA(VLOOKUP(D1650,Price!$E$2:$F$4,2,0),"")</f>
        <v/>
      </c>
      <c r="P1650" s="7" t="str">
        <f t="shared" si="4"/>
        <v>без промо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ht="15.75" customHeight="1">
      <c r="A1651" s="3">
        <v>1168.0</v>
      </c>
      <c r="B1651" s="1" t="s">
        <v>16</v>
      </c>
      <c r="C1651" s="1" t="s">
        <v>22</v>
      </c>
      <c r="D1651" s="1" t="s">
        <v>24</v>
      </c>
      <c r="E1651" s="2">
        <v>44237.0</v>
      </c>
      <c r="F1651" s="3"/>
      <c r="G1651" s="5">
        <v>4500.0</v>
      </c>
      <c r="H1651" s="3" t="str">
        <f>IFNA(VLOOKUP(F1651,Promocodes!A:E,4,0),"")</f>
        <v/>
      </c>
      <c r="I1651" s="3"/>
      <c r="J1651" s="5">
        <f t="shared" si="2"/>
        <v>4500</v>
      </c>
      <c r="K1651" s="3" t="str">
        <f>IFNA(VLOOKUP(D1651,Price!$A$2:$C$18,3,0),"")</f>
        <v>услуга</v>
      </c>
      <c r="L1651" s="6">
        <f t="shared" si="3"/>
        <v>2</v>
      </c>
      <c r="M1651" s="6" t="str">
        <f>IFNA(VLOOKUP(F1651,Promocodes!A:B,2,0),"")</f>
        <v/>
      </c>
      <c r="N1651" s="3" t="str">
        <f>IFNA(VLOOKUP(M1651,Promocodes!G:H,2,0),"")</f>
        <v/>
      </c>
      <c r="O1651" s="3" t="str">
        <f>IFNA(VLOOKUP(D1651,Price!$E$2:$F$4,2,0),"")</f>
        <v/>
      </c>
      <c r="P1651" s="7" t="str">
        <f t="shared" si="4"/>
        <v>без промо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ht="15.75" customHeight="1">
      <c r="A1652" s="3">
        <v>1169.0</v>
      </c>
      <c r="B1652" s="1" t="s">
        <v>16</v>
      </c>
      <c r="C1652" s="1" t="s">
        <v>17</v>
      </c>
      <c r="D1652" s="1" t="s">
        <v>23</v>
      </c>
      <c r="E1652" s="2">
        <v>44237.0</v>
      </c>
      <c r="F1652" s="3"/>
      <c r="G1652" s="5">
        <v>5500.0</v>
      </c>
      <c r="H1652" s="3" t="str">
        <f>IFNA(VLOOKUP(F1652,Promocodes!A:E,4,0),"")</f>
        <v/>
      </c>
      <c r="I1652" s="3"/>
      <c r="J1652" s="5">
        <f t="shared" si="2"/>
        <v>5500</v>
      </c>
      <c r="K1652" s="3" t="str">
        <f>IFNA(VLOOKUP(D1652,Price!$A$2:$C$18,3,0),"")</f>
        <v>услуга</v>
      </c>
      <c r="L1652" s="6">
        <f t="shared" si="3"/>
        <v>2</v>
      </c>
      <c r="M1652" s="6" t="str">
        <f>IFNA(VLOOKUP(F1652,Promocodes!A:B,2,0),"")</f>
        <v/>
      </c>
      <c r="N1652" s="3" t="str">
        <f>IFNA(VLOOKUP(M1652,Promocodes!G:H,2,0),"")</f>
        <v/>
      </c>
      <c r="O1652" s="3" t="str">
        <f>IFNA(VLOOKUP(D1652,Price!$E$2:$F$4,2,0),"")</f>
        <v/>
      </c>
      <c r="P1652" s="7" t="str">
        <f t="shared" si="4"/>
        <v>без промо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ht="15.75" customHeight="1">
      <c r="A1653" s="3">
        <v>1170.0</v>
      </c>
      <c r="B1653" s="1" t="s">
        <v>16</v>
      </c>
      <c r="C1653" s="1" t="s">
        <v>17</v>
      </c>
      <c r="D1653" s="1" t="s">
        <v>21</v>
      </c>
      <c r="E1653" s="2">
        <v>44237.0</v>
      </c>
      <c r="F1653" s="3"/>
      <c r="G1653" s="5">
        <v>3500.0</v>
      </c>
      <c r="H1653" s="3" t="str">
        <f>IFNA(VLOOKUP(F1653,Promocodes!A:E,4,0),"")</f>
        <v/>
      </c>
      <c r="I1653" s="3"/>
      <c r="J1653" s="5">
        <f t="shared" si="2"/>
        <v>3500</v>
      </c>
      <c r="K1653" s="3" t="str">
        <f>IFNA(VLOOKUP(D1653,Price!$A$2:$C$18,3,0),"")</f>
        <v>услуга</v>
      </c>
      <c r="L1653" s="6">
        <f t="shared" si="3"/>
        <v>2</v>
      </c>
      <c r="M1653" s="6" t="str">
        <f>IFNA(VLOOKUP(F1653,Promocodes!A:B,2,0),"")</f>
        <v/>
      </c>
      <c r="N1653" s="3" t="str">
        <f>IFNA(VLOOKUP(M1653,Promocodes!G:H,2,0),"")</f>
        <v/>
      </c>
      <c r="O1653" s="3" t="str">
        <f>IFNA(VLOOKUP(D1653,Price!$E$2:$F$4,2,0),"")</f>
        <v/>
      </c>
      <c r="P1653" s="7" t="str">
        <f t="shared" si="4"/>
        <v>без промо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ht="15.75" customHeight="1">
      <c r="A1654" s="3">
        <v>1171.0</v>
      </c>
      <c r="B1654" s="1" t="s">
        <v>16</v>
      </c>
      <c r="C1654" s="1" t="s">
        <v>17</v>
      </c>
      <c r="D1654" s="1" t="s">
        <v>18</v>
      </c>
      <c r="E1654" s="2">
        <v>44237.0</v>
      </c>
      <c r="F1654" s="3"/>
      <c r="G1654" s="5">
        <v>1000.0</v>
      </c>
      <c r="H1654" s="3" t="str">
        <f>IFNA(VLOOKUP(F1654,Promocodes!A:E,4,0),"")</f>
        <v/>
      </c>
      <c r="I1654" s="3"/>
      <c r="J1654" s="5">
        <f t="shared" si="2"/>
        <v>1000</v>
      </c>
      <c r="K1654" s="3" t="str">
        <f>IFNA(VLOOKUP(D1654,Price!$A$2:$C$18,3,0),"")</f>
        <v>товар</v>
      </c>
      <c r="L1654" s="6">
        <f t="shared" si="3"/>
        <v>2</v>
      </c>
      <c r="M1654" s="6" t="str">
        <f>IFNA(VLOOKUP(F1654,Promocodes!A:B,2,0),"")</f>
        <v/>
      </c>
      <c r="N1654" s="3" t="str">
        <f>IFNA(VLOOKUP(M1654,Promocodes!G:H,2,0),"")</f>
        <v/>
      </c>
      <c r="O1654" s="3">
        <f>IFNA(VLOOKUP(D1654,Price!$E$2:$F$4,2,0),"")</f>
        <v>500</v>
      </c>
      <c r="P1654" s="7" t="str">
        <f t="shared" si="4"/>
        <v>без промо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ht="15.75" customHeight="1">
      <c r="A1655" s="3">
        <v>1172.0</v>
      </c>
      <c r="B1655" s="1" t="s">
        <v>16</v>
      </c>
      <c r="C1655" s="1" t="s">
        <v>22</v>
      </c>
      <c r="D1655" s="1" t="s">
        <v>23</v>
      </c>
      <c r="E1655" s="2">
        <v>44237.0</v>
      </c>
      <c r="F1655" s="3"/>
      <c r="G1655" s="5">
        <v>5500.0</v>
      </c>
      <c r="H1655" s="3" t="str">
        <f>IFNA(VLOOKUP(F1655,Promocodes!A:E,4,0),"")</f>
        <v/>
      </c>
      <c r="I1655" s="3"/>
      <c r="J1655" s="5">
        <f t="shared" si="2"/>
        <v>5500</v>
      </c>
      <c r="K1655" s="3" t="str">
        <f>IFNA(VLOOKUP(D1655,Price!$A$2:$C$18,3,0),"")</f>
        <v>услуга</v>
      </c>
      <c r="L1655" s="6">
        <f t="shared" si="3"/>
        <v>2</v>
      </c>
      <c r="M1655" s="6" t="str">
        <f>IFNA(VLOOKUP(F1655,Promocodes!A:B,2,0),"")</f>
        <v/>
      </c>
      <c r="N1655" s="3" t="str">
        <f>IFNA(VLOOKUP(M1655,Promocodes!G:H,2,0),"")</f>
        <v/>
      </c>
      <c r="O1655" s="3" t="str">
        <f>IFNA(VLOOKUP(D1655,Price!$E$2:$F$4,2,0),"")</f>
        <v/>
      </c>
      <c r="P1655" s="7" t="str">
        <f t="shared" si="4"/>
        <v>без промо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ht="15.75" customHeight="1">
      <c r="A1656" s="3">
        <v>1173.0</v>
      </c>
      <c r="B1656" s="1" t="s">
        <v>16</v>
      </c>
      <c r="C1656" s="1" t="s">
        <v>17</v>
      </c>
      <c r="D1656" s="1" t="s">
        <v>20</v>
      </c>
      <c r="E1656" s="2">
        <v>44237.0</v>
      </c>
      <c r="F1656" s="3"/>
      <c r="G1656" s="5">
        <v>500.0</v>
      </c>
      <c r="H1656" s="3" t="str">
        <f>IFNA(VLOOKUP(F1656,Promocodes!A:E,4,0),"")</f>
        <v/>
      </c>
      <c r="I1656" s="3"/>
      <c r="J1656" s="5">
        <f t="shared" si="2"/>
        <v>500</v>
      </c>
      <c r="K1656" s="3" t="str">
        <f>IFNA(VLOOKUP(D1656,Price!$A$2:$C$18,3,0),"")</f>
        <v>товар</v>
      </c>
      <c r="L1656" s="6">
        <f t="shared" si="3"/>
        <v>2</v>
      </c>
      <c r="M1656" s="6" t="str">
        <f>IFNA(VLOOKUP(F1656,Promocodes!A:B,2,0),"")</f>
        <v/>
      </c>
      <c r="N1656" s="3" t="str">
        <f>IFNA(VLOOKUP(M1656,Promocodes!G:H,2,0),"")</f>
        <v/>
      </c>
      <c r="O1656" s="3">
        <f>IFNA(VLOOKUP(D1656,Price!$E$2:$F$4,2,0),"")</f>
        <v>250</v>
      </c>
      <c r="P1656" s="7" t="str">
        <f t="shared" si="4"/>
        <v>без промо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ht="15.75" customHeight="1">
      <c r="A1657" s="3">
        <v>1174.0</v>
      </c>
      <c r="B1657" s="1" t="s">
        <v>16</v>
      </c>
      <c r="C1657" s="1" t="s">
        <v>17</v>
      </c>
      <c r="D1657" s="1" t="s">
        <v>21</v>
      </c>
      <c r="E1657" s="2">
        <v>44237.0</v>
      </c>
      <c r="F1657" s="3"/>
      <c r="G1657" s="5">
        <v>3500.0</v>
      </c>
      <c r="H1657" s="3" t="str">
        <f>IFNA(VLOOKUP(F1657,Promocodes!A:E,4,0),"")</f>
        <v/>
      </c>
      <c r="I1657" s="3"/>
      <c r="J1657" s="5">
        <f t="shared" si="2"/>
        <v>3500</v>
      </c>
      <c r="K1657" s="3" t="str">
        <f>IFNA(VLOOKUP(D1657,Price!$A$2:$C$18,3,0),"")</f>
        <v>услуга</v>
      </c>
      <c r="L1657" s="6">
        <f t="shared" si="3"/>
        <v>2</v>
      </c>
      <c r="M1657" s="6" t="str">
        <f>IFNA(VLOOKUP(F1657,Promocodes!A:B,2,0),"")</f>
        <v/>
      </c>
      <c r="N1657" s="3" t="str">
        <f>IFNA(VLOOKUP(M1657,Promocodes!G:H,2,0),"")</f>
        <v/>
      </c>
      <c r="O1657" s="3" t="str">
        <f>IFNA(VLOOKUP(D1657,Price!$E$2:$F$4,2,0),"")</f>
        <v/>
      </c>
      <c r="P1657" s="7" t="str">
        <f t="shared" si="4"/>
        <v>без промо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ht="15.75" customHeight="1">
      <c r="A1658" s="3">
        <v>1175.0</v>
      </c>
      <c r="B1658" s="1" t="s">
        <v>16</v>
      </c>
      <c r="C1658" s="1" t="s">
        <v>17</v>
      </c>
      <c r="D1658" s="1" t="s">
        <v>23</v>
      </c>
      <c r="E1658" s="2">
        <v>44237.0</v>
      </c>
      <c r="F1658" s="3"/>
      <c r="G1658" s="5">
        <v>5500.0</v>
      </c>
      <c r="H1658" s="3" t="str">
        <f>IFNA(VLOOKUP(F1658,Promocodes!A:E,4,0),"")</f>
        <v/>
      </c>
      <c r="I1658" s="3"/>
      <c r="J1658" s="5">
        <f t="shared" si="2"/>
        <v>5500</v>
      </c>
      <c r="K1658" s="3" t="str">
        <f>IFNA(VLOOKUP(D1658,Price!$A$2:$C$18,3,0),"")</f>
        <v>услуга</v>
      </c>
      <c r="L1658" s="6">
        <f t="shared" si="3"/>
        <v>2</v>
      </c>
      <c r="M1658" s="6" t="str">
        <f>IFNA(VLOOKUP(F1658,Promocodes!A:B,2,0),"")</f>
        <v/>
      </c>
      <c r="N1658" s="3" t="str">
        <f>IFNA(VLOOKUP(M1658,Promocodes!G:H,2,0),"")</f>
        <v/>
      </c>
      <c r="O1658" s="3" t="str">
        <f>IFNA(VLOOKUP(D1658,Price!$E$2:$F$4,2,0),"")</f>
        <v/>
      </c>
      <c r="P1658" s="7" t="str">
        <f t="shared" si="4"/>
        <v>без промо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ht="15.75" customHeight="1">
      <c r="A1659" s="3">
        <v>1176.0</v>
      </c>
      <c r="B1659" s="1" t="s">
        <v>16</v>
      </c>
      <c r="C1659" s="1" t="s">
        <v>22</v>
      </c>
      <c r="D1659" s="1" t="s">
        <v>21</v>
      </c>
      <c r="E1659" s="2">
        <v>44237.0</v>
      </c>
      <c r="F1659" s="3"/>
      <c r="G1659" s="5">
        <v>3500.0</v>
      </c>
      <c r="H1659" s="3" t="str">
        <f>IFNA(VLOOKUP(F1659,Promocodes!A:E,4,0),"")</f>
        <v/>
      </c>
      <c r="I1659" s="3"/>
      <c r="J1659" s="5">
        <f t="shared" si="2"/>
        <v>3500</v>
      </c>
      <c r="K1659" s="3" t="str">
        <f>IFNA(VLOOKUP(D1659,Price!$A$2:$C$18,3,0),"")</f>
        <v>услуга</v>
      </c>
      <c r="L1659" s="6">
        <f t="shared" si="3"/>
        <v>2</v>
      </c>
      <c r="M1659" s="6" t="str">
        <f>IFNA(VLOOKUP(F1659,Promocodes!A:B,2,0),"")</f>
        <v/>
      </c>
      <c r="N1659" s="3" t="str">
        <f>IFNA(VLOOKUP(M1659,Promocodes!G:H,2,0),"")</f>
        <v/>
      </c>
      <c r="O1659" s="3" t="str">
        <f>IFNA(VLOOKUP(D1659,Price!$E$2:$F$4,2,0),"")</f>
        <v/>
      </c>
      <c r="P1659" s="7" t="str">
        <f t="shared" si="4"/>
        <v>без промо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ht="15.75" customHeight="1">
      <c r="A1660" s="3">
        <v>1177.0</v>
      </c>
      <c r="B1660" s="1" t="s">
        <v>16</v>
      </c>
      <c r="C1660" s="1" t="s">
        <v>17</v>
      </c>
      <c r="D1660" s="1" t="s">
        <v>24</v>
      </c>
      <c r="E1660" s="2">
        <v>44237.0</v>
      </c>
      <c r="F1660" s="3"/>
      <c r="G1660" s="5">
        <v>4500.0</v>
      </c>
      <c r="H1660" s="3" t="str">
        <f>IFNA(VLOOKUP(F1660,Promocodes!A:E,4,0),"")</f>
        <v/>
      </c>
      <c r="I1660" s="3"/>
      <c r="J1660" s="5">
        <f t="shared" si="2"/>
        <v>4500</v>
      </c>
      <c r="K1660" s="3" t="str">
        <f>IFNA(VLOOKUP(D1660,Price!$A$2:$C$18,3,0),"")</f>
        <v>услуга</v>
      </c>
      <c r="L1660" s="6">
        <f t="shared" si="3"/>
        <v>2</v>
      </c>
      <c r="M1660" s="6" t="str">
        <f>IFNA(VLOOKUP(F1660,Promocodes!A:B,2,0),"")</f>
        <v/>
      </c>
      <c r="N1660" s="3" t="str">
        <f>IFNA(VLOOKUP(M1660,Promocodes!G:H,2,0),"")</f>
        <v/>
      </c>
      <c r="O1660" s="3" t="str">
        <f>IFNA(VLOOKUP(D1660,Price!$E$2:$F$4,2,0),"")</f>
        <v/>
      </c>
      <c r="P1660" s="7" t="str">
        <f t="shared" si="4"/>
        <v>без промо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ht="15.75" customHeight="1">
      <c r="A1661" s="3">
        <v>1178.0</v>
      </c>
      <c r="B1661" s="1" t="s">
        <v>16</v>
      </c>
      <c r="C1661" s="1" t="s">
        <v>17</v>
      </c>
      <c r="D1661" s="1" t="s">
        <v>24</v>
      </c>
      <c r="E1661" s="2">
        <v>44237.0</v>
      </c>
      <c r="F1661" s="3"/>
      <c r="G1661" s="5">
        <v>4500.0</v>
      </c>
      <c r="H1661" s="3" t="str">
        <f>IFNA(VLOOKUP(F1661,Promocodes!A:E,4,0),"")</f>
        <v/>
      </c>
      <c r="I1661" s="3"/>
      <c r="J1661" s="5">
        <f t="shared" si="2"/>
        <v>4500</v>
      </c>
      <c r="K1661" s="3" t="str">
        <f>IFNA(VLOOKUP(D1661,Price!$A$2:$C$18,3,0),"")</f>
        <v>услуга</v>
      </c>
      <c r="L1661" s="6">
        <f t="shared" si="3"/>
        <v>2</v>
      </c>
      <c r="M1661" s="6" t="str">
        <f>IFNA(VLOOKUP(F1661,Promocodes!A:B,2,0),"")</f>
        <v/>
      </c>
      <c r="N1661" s="3" t="str">
        <f>IFNA(VLOOKUP(M1661,Promocodes!G:H,2,0),"")</f>
        <v/>
      </c>
      <c r="O1661" s="3" t="str">
        <f>IFNA(VLOOKUP(D1661,Price!$E$2:$F$4,2,0),"")</f>
        <v/>
      </c>
      <c r="P1661" s="7" t="str">
        <f t="shared" si="4"/>
        <v>без промо</v>
      </c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ht="15.75" customHeight="1">
      <c r="A1662" s="3">
        <v>1179.0</v>
      </c>
      <c r="B1662" s="1" t="s">
        <v>16</v>
      </c>
      <c r="C1662" s="1" t="s">
        <v>17</v>
      </c>
      <c r="D1662" s="1" t="s">
        <v>23</v>
      </c>
      <c r="E1662" s="2">
        <v>44237.0</v>
      </c>
      <c r="F1662" s="3"/>
      <c r="G1662" s="5">
        <v>5500.0</v>
      </c>
      <c r="H1662" s="3" t="str">
        <f>IFNA(VLOOKUP(F1662,Promocodes!A:E,4,0),"")</f>
        <v/>
      </c>
      <c r="I1662" s="3"/>
      <c r="J1662" s="5">
        <f t="shared" si="2"/>
        <v>5500</v>
      </c>
      <c r="K1662" s="3" t="str">
        <f>IFNA(VLOOKUP(D1662,Price!$A$2:$C$18,3,0),"")</f>
        <v>услуга</v>
      </c>
      <c r="L1662" s="6">
        <f t="shared" si="3"/>
        <v>2</v>
      </c>
      <c r="M1662" s="6" t="str">
        <f>IFNA(VLOOKUP(F1662,Promocodes!A:B,2,0),"")</f>
        <v/>
      </c>
      <c r="N1662" s="3" t="str">
        <f>IFNA(VLOOKUP(M1662,Promocodes!G:H,2,0),"")</f>
        <v/>
      </c>
      <c r="O1662" s="3" t="str">
        <f>IFNA(VLOOKUP(D1662,Price!$E$2:$F$4,2,0),"")</f>
        <v/>
      </c>
      <c r="P1662" s="7" t="str">
        <f t="shared" si="4"/>
        <v>без промо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ht="15.75" customHeight="1">
      <c r="A1663" s="3">
        <v>1180.0</v>
      </c>
      <c r="B1663" s="1" t="s">
        <v>16</v>
      </c>
      <c r="C1663" s="1" t="s">
        <v>17</v>
      </c>
      <c r="D1663" s="1" t="s">
        <v>21</v>
      </c>
      <c r="E1663" s="2">
        <v>44237.0</v>
      </c>
      <c r="F1663" s="3"/>
      <c r="G1663" s="5">
        <v>3500.0</v>
      </c>
      <c r="H1663" s="3" t="str">
        <f>IFNA(VLOOKUP(F1663,Promocodes!A:E,4,0),"")</f>
        <v/>
      </c>
      <c r="I1663" s="3"/>
      <c r="J1663" s="5">
        <f t="shared" si="2"/>
        <v>3500</v>
      </c>
      <c r="K1663" s="3" t="str">
        <f>IFNA(VLOOKUP(D1663,Price!$A$2:$C$18,3,0),"")</f>
        <v>услуга</v>
      </c>
      <c r="L1663" s="6">
        <f t="shared" si="3"/>
        <v>2</v>
      </c>
      <c r="M1663" s="6" t="str">
        <f>IFNA(VLOOKUP(F1663,Promocodes!A:B,2,0),"")</f>
        <v/>
      </c>
      <c r="N1663" s="3" t="str">
        <f>IFNA(VLOOKUP(M1663,Promocodes!G:H,2,0),"")</f>
        <v/>
      </c>
      <c r="O1663" s="3" t="str">
        <f>IFNA(VLOOKUP(D1663,Price!$E$2:$F$4,2,0),"")</f>
        <v/>
      </c>
      <c r="P1663" s="7" t="str">
        <f t="shared" si="4"/>
        <v>без промо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ht="15.75" customHeight="1">
      <c r="A1664" s="3">
        <v>1181.0</v>
      </c>
      <c r="B1664" s="1" t="s">
        <v>139</v>
      </c>
      <c r="C1664" s="1" t="s">
        <v>17</v>
      </c>
      <c r="D1664" s="1" t="s">
        <v>141</v>
      </c>
      <c r="E1664" s="2">
        <v>44237.0</v>
      </c>
      <c r="F1664" s="3"/>
      <c r="G1664" s="5">
        <v>300.0</v>
      </c>
      <c r="H1664" s="3" t="str">
        <f>IFNA(VLOOKUP(F1664,Promocodes!A:E,4,0),"")</f>
        <v/>
      </c>
      <c r="I1664" s="3"/>
      <c r="J1664" s="5">
        <f t="shared" si="2"/>
        <v>300</v>
      </c>
      <c r="K1664" s="3" t="str">
        <f>IFNA(VLOOKUP(D1664,Price!$A$2:$C$18,3,0),"")</f>
        <v/>
      </c>
      <c r="L1664" s="6">
        <f t="shared" si="3"/>
        <v>2</v>
      </c>
      <c r="M1664" s="6" t="str">
        <f>IFNA(VLOOKUP(F1664,Promocodes!A:B,2,0),"")</f>
        <v/>
      </c>
      <c r="N1664" s="3" t="str">
        <f>IFNA(VLOOKUP(M1664,Promocodes!G:H,2,0),"")</f>
        <v/>
      </c>
      <c r="O1664" s="3" t="str">
        <f>IFNA(VLOOKUP(D1664,Price!$E$2:$F$4,2,0),"")</f>
        <v/>
      </c>
      <c r="P1664" s="7" t="str">
        <f t="shared" si="4"/>
        <v/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ht="15.75" customHeight="1">
      <c r="A1665" s="3">
        <v>1182.0</v>
      </c>
      <c r="B1665" s="1" t="s">
        <v>16</v>
      </c>
      <c r="C1665" s="1" t="s">
        <v>17</v>
      </c>
      <c r="D1665" s="1" t="s">
        <v>20</v>
      </c>
      <c r="E1665" s="2">
        <v>44237.0</v>
      </c>
      <c r="F1665" s="3"/>
      <c r="G1665" s="5">
        <v>500.0</v>
      </c>
      <c r="H1665" s="3" t="str">
        <f>IFNA(VLOOKUP(F1665,Promocodes!A:E,4,0),"")</f>
        <v/>
      </c>
      <c r="I1665" s="3"/>
      <c r="J1665" s="5">
        <f t="shared" si="2"/>
        <v>500</v>
      </c>
      <c r="K1665" s="3" t="str">
        <f>IFNA(VLOOKUP(D1665,Price!$A$2:$C$18,3,0),"")</f>
        <v>товар</v>
      </c>
      <c r="L1665" s="6">
        <f t="shared" si="3"/>
        <v>2</v>
      </c>
      <c r="M1665" s="6" t="str">
        <f>IFNA(VLOOKUP(F1665,Promocodes!A:B,2,0),"")</f>
        <v/>
      </c>
      <c r="N1665" s="3" t="str">
        <f>IFNA(VLOOKUP(M1665,Promocodes!G:H,2,0),"")</f>
        <v/>
      </c>
      <c r="O1665" s="3">
        <f>IFNA(VLOOKUP(D1665,Price!$E$2:$F$4,2,0),"")</f>
        <v>250</v>
      </c>
      <c r="P1665" s="7" t="str">
        <f t="shared" si="4"/>
        <v>без промо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ht="15.75" customHeight="1">
      <c r="A1666" s="3">
        <v>1183.0</v>
      </c>
      <c r="B1666" s="1" t="s">
        <v>16</v>
      </c>
      <c r="C1666" s="1" t="s">
        <v>17</v>
      </c>
      <c r="D1666" s="1" t="s">
        <v>21</v>
      </c>
      <c r="E1666" s="2">
        <v>44238.0</v>
      </c>
      <c r="F1666" s="3"/>
      <c r="G1666" s="5">
        <v>3500.0</v>
      </c>
      <c r="H1666" s="3" t="str">
        <f>IFNA(VLOOKUP(F1666,Promocodes!A:E,4,0),"")</f>
        <v/>
      </c>
      <c r="I1666" s="3"/>
      <c r="J1666" s="5">
        <f t="shared" si="2"/>
        <v>3500</v>
      </c>
      <c r="K1666" s="3" t="str">
        <f>IFNA(VLOOKUP(D1666,Price!$A$2:$C$18,3,0),"")</f>
        <v>услуга</v>
      </c>
      <c r="L1666" s="6">
        <f t="shared" si="3"/>
        <v>2</v>
      </c>
      <c r="M1666" s="6" t="str">
        <f>IFNA(VLOOKUP(F1666,Promocodes!A:B,2,0),"")</f>
        <v/>
      </c>
      <c r="N1666" s="3" t="str">
        <f>IFNA(VLOOKUP(M1666,Promocodes!G:H,2,0),"")</f>
        <v/>
      </c>
      <c r="O1666" s="3" t="str">
        <f>IFNA(VLOOKUP(D1666,Price!$E$2:$F$4,2,0),"")</f>
        <v/>
      </c>
      <c r="P1666" s="7" t="str">
        <f t="shared" si="4"/>
        <v>без промо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ht="15.75" customHeight="1">
      <c r="A1667" s="3">
        <v>1184.0</v>
      </c>
      <c r="B1667" s="1" t="s">
        <v>16</v>
      </c>
      <c r="C1667" s="1" t="s">
        <v>17</v>
      </c>
      <c r="D1667" s="1" t="s">
        <v>24</v>
      </c>
      <c r="E1667" s="2">
        <v>44238.0</v>
      </c>
      <c r="F1667" s="3"/>
      <c r="G1667" s="5">
        <v>4500.0</v>
      </c>
      <c r="H1667" s="3" t="str">
        <f>IFNA(VLOOKUP(F1667,Promocodes!A:E,4,0),"")</f>
        <v/>
      </c>
      <c r="I1667" s="3"/>
      <c r="J1667" s="5">
        <f t="shared" si="2"/>
        <v>4500</v>
      </c>
      <c r="K1667" s="3" t="str">
        <f>IFNA(VLOOKUP(D1667,Price!$A$2:$C$18,3,0),"")</f>
        <v>услуга</v>
      </c>
      <c r="L1667" s="6">
        <f t="shared" si="3"/>
        <v>2</v>
      </c>
      <c r="M1667" s="6" t="str">
        <f>IFNA(VLOOKUP(F1667,Promocodes!A:B,2,0),"")</f>
        <v/>
      </c>
      <c r="N1667" s="3" t="str">
        <f>IFNA(VLOOKUP(M1667,Promocodes!G:H,2,0),"")</f>
        <v/>
      </c>
      <c r="O1667" s="3" t="str">
        <f>IFNA(VLOOKUP(D1667,Price!$E$2:$F$4,2,0),"")</f>
        <v/>
      </c>
      <c r="P1667" s="7" t="str">
        <f t="shared" si="4"/>
        <v>без промо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ht="15.75" customHeight="1">
      <c r="A1668" s="3">
        <v>1185.0</v>
      </c>
      <c r="B1668" s="1" t="s">
        <v>16</v>
      </c>
      <c r="C1668" s="1" t="s">
        <v>17</v>
      </c>
      <c r="D1668" s="1" t="s">
        <v>24</v>
      </c>
      <c r="E1668" s="2">
        <v>44238.0</v>
      </c>
      <c r="F1668" s="3"/>
      <c r="G1668" s="5">
        <v>4500.0</v>
      </c>
      <c r="H1668" s="3" t="str">
        <f>IFNA(VLOOKUP(F1668,Promocodes!A:E,4,0),"")</f>
        <v/>
      </c>
      <c r="I1668" s="3"/>
      <c r="J1668" s="5">
        <f t="shared" si="2"/>
        <v>4500</v>
      </c>
      <c r="K1668" s="3" t="str">
        <f>IFNA(VLOOKUP(D1668,Price!$A$2:$C$18,3,0),"")</f>
        <v>услуга</v>
      </c>
      <c r="L1668" s="6">
        <f t="shared" si="3"/>
        <v>2</v>
      </c>
      <c r="M1668" s="6" t="str">
        <f>IFNA(VLOOKUP(F1668,Promocodes!A:B,2,0),"")</f>
        <v/>
      </c>
      <c r="N1668" s="3" t="str">
        <f>IFNA(VLOOKUP(M1668,Promocodes!G:H,2,0),"")</f>
        <v/>
      </c>
      <c r="O1668" s="3" t="str">
        <f>IFNA(VLOOKUP(D1668,Price!$E$2:$F$4,2,0),"")</f>
        <v/>
      </c>
      <c r="P1668" s="7" t="str">
        <f t="shared" si="4"/>
        <v>без промо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ht="15.75" customHeight="1">
      <c r="A1669" s="3">
        <v>1186.0</v>
      </c>
      <c r="B1669" s="1" t="s">
        <v>16</v>
      </c>
      <c r="C1669" s="1" t="s">
        <v>22</v>
      </c>
      <c r="D1669" s="1" t="s">
        <v>23</v>
      </c>
      <c r="E1669" s="2">
        <v>44238.0</v>
      </c>
      <c r="F1669" s="3"/>
      <c r="G1669" s="5">
        <v>5500.0</v>
      </c>
      <c r="H1669" s="3" t="str">
        <f>IFNA(VLOOKUP(F1669,Promocodes!A:E,4,0),"")</f>
        <v/>
      </c>
      <c r="I1669" s="3"/>
      <c r="J1669" s="5">
        <f t="shared" si="2"/>
        <v>5500</v>
      </c>
      <c r="K1669" s="3" t="str">
        <f>IFNA(VLOOKUP(D1669,Price!$A$2:$C$18,3,0),"")</f>
        <v>услуга</v>
      </c>
      <c r="L1669" s="6">
        <f t="shared" si="3"/>
        <v>2</v>
      </c>
      <c r="M1669" s="6" t="str">
        <f>IFNA(VLOOKUP(F1669,Promocodes!A:B,2,0),"")</f>
        <v/>
      </c>
      <c r="N1669" s="3" t="str">
        <f>IFNA(VLOOKUP(M1669,Promocodes!G:H,2,0),"")</f>
        <v/>
      </c>
      <c r="O1669" s="3" t="str">
        <f>IFNA(VLOOKUP(D1669,Price!$E$2:$F$4,2,0),"")</f>
        <v/>
      </c>
      <c r="P1669" s="7" t="str">
        <f t="shared" si="4"/>
        <v>без промо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ht="15.75" customHeight="1">
      <c r="A1670" s="3">
        <v>1187.0</v>
      </c>
      <c r="B1670" s="1" t="s">
        <v>16</v>
      </c>
      <c r="C1670" s="1" t="s">
        <v>17</v>
      </c>
      <c r="D1670" s="1" t="s">
        <v>24</v>
      </c>
      <c r="E1670" s="2">
        <v>44238.0</v>
      </c>
      <c r="F1670" s="3"/>
      <c r="G1670" s="5">
        <v>4500.0</v>
      </c>
      <c r="H1670" s="3" t="str">
        <f>IFNA(VLOOKUP(F1670,Promocodes!A:E,4,0),"")</f>
        <v/>
      </c>
      <c r="I1670" s="3"/>
      <c r="J1670" s="5">
        <f t="shared" si="2"/>
        <v>4500</v>
      </c>
      <c r="K1670" s="3" t="str">
        <f>IFNA(VLOOKUP(D1670,Price!$A$2:$C$18,3,0),"")</f>
        <v>услуга</v>
      </c>
      <c r="L1670" s="6">
        <f t="shared" si="3"/>
        <v>2</v>
      </c>
      <c r="M1670" s="6" t="str">
        <f>IFNA(VLOOKUP(F1670,Promocodes!A:B,2,0),"")</f>
        <v/>
      </c>
      <c r="N1670" s="3" t="str">
        <f>IFNA(VLOOKUP(M1670,Promocodes!G:H,2,0),"")</f>
        <v/>
      </c>
      <c r="O1670" s="3" t="str">
        <f>IFNA(VLOOKUP(D1670,Price!$E$2:$F$4,2,0),"")</f>
        <v/>
      </c>
      <c r="P1670" s="7" t="str">
        <f t="shared" si="4"/>
        <v>без промо</v>
      </c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ht="15.75" customHeight="1">
      <c r="A1671" s="3">
        <v>1188.0</v>
      </c>
      <c r="B1671" s="1" t="s">
        <v>16</v>
      </c>
      <c r="C1671" s="1" t="s">
        <v>17</v>
      </c>
      <c r="D1671" s="1" t="s">
        <v>24</v>
      </c>
      <c r="E1671" s="2">
        <v>44238.0</v>
      </c>
      <c r="F1671" s="3"/>
      <c r="G1671" s="5">
        <v>4500.0</v>
      </c>
      <c r="H1671" s="3" t="str">
        <f>IFNA(VLOOKUP(F1671,Promocodes!A:E,4,0),"")</f>
        <v/>
      </c>
      <c r="I1671" s="3"/>
      <c r="J1671" s="5">
        <f t="shared" si="2"/>
        <v>4500</v>
      </c>
      <c r="K1671" s="3" t="str">
        <f>IFNA(VLOOKUP(D1671,Price!$A$2:$C$18,3,0),"")</f>
        <v>услуга</v>
      </c>
      <c r="L1671" s="6">
        <f t="shared" si="3"/>
        <v>2</v>
      </c>
      <c r="M1671" s="6" t="str">
        <f>IFNA(VLOOKUP(F1671,Promocodes!A:B,2,0),"")</f>
        <v/>
      </c>
      <c r="N1671" s="3" t="str">
        <f>IFNA(VLOOKUP(M1671,Promocodes!G:H,2,0),"")</f>
        <v/>
      </c>
      <c r="O1671" s="3" t="str">
        <f>IFNA(VLOOKUP(D1671,Price!$E$2:$F$4,2,0),"")</f>
        <v/>
      </c>
      <c r="P1671" s="7" t="str">
        <f t="shared" si="4"/>
        <v>без промо</v>
      </c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ht="15.75" customHeight="1">
      <c r="A1672" s="3">
        <v>1189.0</v>
      </c>
      <c r="B1672" s="1" t="s">
        <v>16</v>
      </c>
      <c r="C1672" s="1" t="s">
        <v>17</v>
      </c>
      <c r="D1672" s="1" t="s">
        <v>23</v>
      </c>
      <c r="E1672" s="2">
        <v>44238.0</v>
      </c>
      <c r="F1672" s="3"/>
      <c r="G1672" s="5">
        <v>5500.0</v>
      </c>
      <c r="H1672" s="3" t="str">
        <f>IFNA(VLOOKUP(F1672,Promocodes!A:E,4,0),"")</f>
        <v/>
      </c>
      <c r="I1672" s="3"/>
      <c r="J1672" s="5">
        <f t="shared" si="2"/>
        <v>5500</v>
      </c>
      <c r="K1672" s="3" t="str">
        <f>IFNA(VLOOKUP(D1672,Price!$A$2:$C$18,3,0),"")</f>
        <v>услуга</v>
      </c>
      <c r="L1672" s="6">
        <f t="shared" si="3"/>
        <v>2</v>
      </c>
      <c r="M1672" s="6" t="str">
        <f>IFNA(VLOOKUP(F1672,Promocodes!A:B,2,0),"")</f>
        <v/>
      </c>
      <c r="N1672" s="3" t="str">
        <f>IFNA(VLOOKUP(M1672,Promocodes!G:H,2,0),"")</f>
        <v/>
      </c>
      <c r="O1672" s="3" t="str">
        <f>IFNA(VLOOKUP(D1672,Price!$E$2:$F$4,2,0),"")</f>
        <v/>
      </c>
      <c r="P1672" s="7" t="str">
        <f t="shared" si="4"/>
        <v>без промо</v>
      </c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ht="15.75" customHeight="1">
      <c r="A1673" s="3">
        <v>1190.0</v>
      </c>
      <c r="B1673" s="1" t="s">
        <v>16</v>
      </c>
      <c r="C1673" s="1" t="s">
        <v>17</v>
      </c>
      <c r="D1673" s="1" t="s">
        <v>23</v>
      </c>
      <c r="E1673" s="2">
        <v>44238.0</v>
      </c>
      <c r="F1673" s="3"/>
      <c r="G1673" s="5">
        <v>5500.0</v>
      </c>
      <c r="H1673" s="3" t="str">
        <f>IFNA(VLOOKUP(F1673,Promocodes!A:E,4,0),"")</f>
        <v/>
      </c>
      <c r="I1673" s="3"/>
      <c r="J1673" s="5">
        <f t="shared" si="2"/>
        <v>5500</v>
      </c>
      <c r="K1673" s="3" t="str">
        <f>IFNA(VLOOKUP(D1673,Price!$A$2:$C$18,3,0),"")</f>
        <v>услуга</v>
      </c>
      <c r="L1673" s="6">
        <f t="shared" si="3"/>
        <v>2</v>
      </c>
      <c r="M1673" s="6" t="str">
        <f>IFNA(VLOOKUP(F1673,Promocodes!A:B,2,0),"")</f>
        <v/>
      </c>
      <c r="N1673" s="3" t="str">
        <f>IFNA(VLOOKUP(M1673,Promocodes!G:H,2,0),"")</f>
        <v/>
      </c>
      <c r="O1673" s="3" t="str">
        <f>IFNA(VLOOKUP(D1673,Price!$E$2:$F$4,2,0),"")</f>
        <v/>
      </c>
      <c r="P1673" s="7" t="str">
        <f t="shared" si="4"/>
        <v>без промо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ht="15.75" customHeight="1">
      <c r="A1674" s="3">
        <v>1191.0</v>
      </c>
      <c r="B1674" s="1" t="s">
        <v>16</v>
      </c>
      <c r="C1674" s="1" t="s">
        <v>17</v>
      </c>
      <c r="D1674" s="1" t="s">
        <v>21</v>
      </c>
      <c r="E1674" s="2">
        <v>44238.0</v>
      </c>
      <c r="F1674" s="3"/>
      <c r="G1674" s="5">
        <v>3500.0</v>
      </c>
      <c r="H1674" s="3" t="str">
        <f>IFNA(VLOOKUP(F1674,Promocodes!A:E,4,0),"")</f>
        <v/>
      </c>
      <c r="I1674" s="3"/>
      <c r="J1674" s="5">
        <f t="shared" si="2"/>
        <v>3500</v>
      </c>
      <c r="K1674" s="3" t="str">
        <f>IFNA(VLOOKUP(D1674,Price!$A$2:$C$18,3,0),"")</f>
        <v>услуга</v>
      </c>
      <c r="L1674" s="6">
        <f t="shared" si="3"/>
        <v>2</v>
      </c>
      <c r="M1674" s="6" t="str">
        <f>IFNA(VLOOKUP(F1674,Promocodes!A:B,2,0),"")</f>
        <v/>
      </c>
      <c r="N1674" s="3" t="str">
        <f>IFNA(VLOOKUP(M1674,Promocodes!G:H,2,0),"")</f>
        <v/>
      </c>
      <c r="O1674" s="3" t="str">
        <f>IFNA(VLOOKUP(D1674,Price!$E$2:$F$4,2,0),"")</f>
        <v/>
      </c>
      <c r="P1674" s="7" t="str">
        <f t="shared" si="4"/>
        <v>без промо</v>
      </c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ht="15.75" customHeight="1">
      <c r="A1675" s="3">
        <v>1192.0</v>
      </c>
      <c r="B1675" s="1" t="s">
        <v>16</v>
      </c>
      <c r="C1675" s="1" t="s">
        <v>17</v>
      </c>
      <c r="D1675" s="1" t="s">
        <v>21</v>
      </c>
      <c r="E1675" s="2">
        <v>44238.0</v>
      </c>
      <c r="F1675" s="3"/>
      <c r="G1675" s="5">
        <v>3500.0</v>
      </c>
      <c r="H1675" s="3" t="str">
        <f>IFNA(VLOOKUP(F1675,Promocodes!A:E,4,0),"")</f>
        <v/>
      </c>
      <c r="I1675" s="3"/>
      <c r="J1675" s="5">
        <f t="shared" si="2"/>
        <v>3500</v>
      </c>
      <c r="K1675" s="3" t="str">
        <f>IFNA(VLOOKUP(D1675,Price!$A$2:$C$18,3,0),"")</f>
        <v>услуга</v>
      </c>
      <c r="L1675" s="6">
        <f t="shared" si="3"/>
        <v>2</v>
      </c>
      <c r="M1675" s="6" t="str">
        <f>IFNA(VLOOKUP(F1675,Promocodes!A:B,2,0),"")</f>
        <v/>
      </c>
      <c r="N1675" s="3" t="str">
        <f>IFNA(VLOOKUP(M1675,Promocodes!G:H,2,0),"")</f>
        <v/>
      </c>
      <c r="O1675" s="3" t="str">
        <f>IFNA(VLOOKUP(D1675,Price!$E$2:$F$4,2,0),"")</f>
        <v/>
      </c>
      <c r="P1675" s="7" t="str">
        <f t="shared" si="4"/>
        <v>без промо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ht="15.75" customHeight="1">
      <c r="A1676" s="3">
        <v>1193.0</v>
      </c>
      <c r="B1676" s="1" t="s">
        <v>16</v>
      </c>
      <c r="C1676" s="1" t="s">
        <v>17</v>
      </c>
      <c r="D1676" s="1" t="s">
        <v>23</v>
      </c>
      <c r="E1676" s="2">
        <v>44238.0</v>
      </c>
      <c r="F1676" s="3"/>
      <c r="G1676" s="5">
        <v>5500.0</v>
      </c>
      <c r="H1676" s="3" t="str">
        <f>IFNA(VLOOKUP(F1676,Promocodes!A:E,4,0),"")</f>
        <v/>
      </c>
      <c r="I1676" s="3"/>
      <c r="J1676" s="5">
        <f t="shared" si="2"/>
        <v>5500</v>
      </c>
      <c r="K1676" s="3" t="str">
        <f>IFNA(VLOOKUP(D1676,Price!$A$2:$C$18,3,0),"")</f>
        <v>услуга</v>
      </c>
      <c r="L1676" s="6">
        <f t="shared" si="3"/>
        <v>2</v>
      </c>
      <c r="M1676" s="6" t="str">
        <f>IFNA(VLOOKUP(F1676,Promocodes!A:B,2,0),"")</f>
        <v/>
      </c>
      <c r="N1676" s="3" t="str">
        <f>IFNA(VLOOKUP(M1676,Promocodes!G:H,2,0),"")</f>
        <v/>
      </c>
      <c r="O1676" s="3" t="str">
        <f>IFNA(VLOOKUP(D1676,Price!$E$2:$F$4,2,0),"")</f>
        <v/>
      </c>
      <c r="P1676" s="7" t="str">
        <f t="shared" si="4"/>
        <v>без промо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ht="15.75" customHeight="1">
      <c r="A1677" s="3">
        <v>1194.0</v>
      </c>
      <c r="B1677" s="1" t="s">
        <v>16</v>
      </c>
      <c r="C1677" s="1" t="s">
        <v>17</v>
      </c>
      <c r="D1677" s="1" t="s">
        <v>24</v>
      </c>
      <c r="E1677" s="2">
        <v>44238.0</v>
      </c>
      <c r="F1677" s="3"/>
      <c r="G1677" s="5">
        <v>4500.0</v>
      </c>
      <c r="H1677" s="3" t="str">
        <f>IFNA(VLOOKUP(F1677,Promocodes!A:E,4,0),"")</f>
        <v/>
      </c>
      <c r="I1677" s="3"/>
      <c r="J1677" s="5">
        <f t="shared" si="2"/>
        <v>4500</v>
      </c>
      <c r="K1677" s="3" t="str">
        <f>IFNA(VLOOKUP(D1677,Price!$A$2:$C$18,3,0),"")</f>
        <v>услуга</v>
      </c>
      <c r="L1677" s="6">
        <f t="shared" si="3"/>
        <v>2</v>
      </c>
      <c r="M1677" s="6" t="str">
        <f>IFNA(VLOOKUP(F1677,Promocodes!A:B,2,0),"")</f>
        <v/>
      </c>
      <c r="N1677" s="3" t="str">
        <f>IFNA(VLOOKUP(M1677,Promocodes!G:H,2,0),"")</f>
        <v/>
      </c>
      <c r="O1677" s="3" t="str">
        <f>IFNA(VLOOKUP(D1677,Price!$E$2:$F$4,2,0),"")</f>
        <v/>
      </c>
      <c r="P1677" s="7" t="str">
        <f t="shared" si="4"/>
        <v>без промо</v>
      </c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ht="15.75" customHeight="1">
      <c r="A1678" s="3">
        <v>1195.0</v>
      </c>
      <c r="B1678" s="1" t="s">
        <v>139</v>
      </c>
      <c r="C1678" s="1" t="s">
        <v>17</v>
      </c>
      <c r="D1678" s="1" t="s">
        <v>141</v>
      </c>
      <c r="E1678" s="2">
        <v>44238.0</v>
      </c>
      <c r="F1678" s="3"/>
      <c r="G1678" s="5">
        <v>300.0</v>
      </c>
      <c r="H1678" s="3" t="str">
        <f>IFNA(VLOOKUP(F1678,Promocodes!A:E,4,0),"")</f>
        <v/>
      </c>
      <c r="I1678" s="3"/>
      <c r="J1678" s="5">
        <f t="shared" si="2"/>
        <v>300</v>
      </c>
      <c r="K1678" s="3" t="str">
        <f>IFNA(VLOOKUP(D1678,Price!$A$2:$C$18,3,0),"")</f>
        <v/>
      </c>
      <c r="L1678" s="6">
        <f t="shared" si="3"/>
        <v>2</v>
      </c>
      <c r="M1678" s="6" t="str">
        <f>IFNA(VLOOKUP(F1678,Promocodes!A:B,2,0),"")</f>
        <v/>
      </c>
      <c r="N1678" s="3" t="str">
        <f>IFNA(VLOOKUP(M1678,Promocodes!G:H,2,0),"")</f>
        <v/>
      </c>
      <c r="O1678" s="3" t="str">
        <f>IFNA(VLOOKUP(D1678,Price!$E$2:$F$4,2,0),"")</f>
        <v/>
      </c>
      <c r="P1678" s="7" t="str">
        <f t="shared" si="4"/>
        <v/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ht="15.75" customHeight="1">
      <c r="A1679" s="3">
        <v>1196.0</v>
      </c>
      <c r="B1679" s="1" t="s">
        <v>139</v>
      </c>
      <c r="C1679" s="1" t="s">
        <v>22</v>
      </c>
      <c r="D1679" s="1" t="s">
        <v>143</v>
      </c>
      <c r="E1679" s="2">
        <v>44238.0</v>
      </c>
      <c r="F1679" s="3"/>
      <c r="G1679" s="5">
        <v>500.0</v>
      </c>
      <c r="H1679" s="3" t="str">
        <f>IFNA(VLOOKUP(F1679,Promocodes!A:E,4,0),"")</f>
        <v/>
      </c>
      <c r="I1679" s="3"/>
      <c r="J1679" s="5">
        <f t="shared" si="2"/>
        <v>500</v>
      </c>
      <c r="K1679" s="3" t="str">
        <f>IFNA(VLOOKUP(D1679,Price!$A$2:$C$18,3,0),"")</f>
        <v/>
      </c>
      <c r="L1679" s="6">
        <f t="shared" si="3"/>
        <v>2</v>
      </c>
      <c r="M1679" s="6" t="str">
        <f>IFNA(VLOOKUP(F1679,Promocodes!A:B,2,0),"")</f>
        <v/>
      </c>
      <c r="N1679" s="3" t="str">
        <f>IFNA(VLOOKUP(M1679,Promocodes!G:H,2,0),"")</f>
        <v/>
      </c>
      <c r="O1679" s="3" t="str">
        <f>IFNA(VLOOKUP(D1679,Price!$E$2:$F$4,2,0),"")</f>
        <v/>
      </c>
      <c r="P1679" s="7" t="str">
        <f t="shared" si="4"/>
        <v/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ht="15.75" customHeight="1">
      <c r="A1680" s="3">
        <v>1197.0</v>
      </c>
      <c r="B1680" s="1" t="s">
        <v>16</v>
      </c>
      <c r="C1680" s="1" t="s">
        <v>17</v>
      </c>
      <c r="D1680" s="1" t="s">
        <v>24</v>
      </c>
      <c r="E1680" s="2">
        <v>44238.0</v>
      </c>
      <c r="F1680" s="3"/>
      <c r="G1680" s="5">
        <v>4500.0</v>
      </c>
      <c r="H1680" s="3" t="str">
        <f>IFNA(VLOOKUP(F1680,Promocodes!A:E,4,0),"")</f>
        <v/>
      </c>
      <c r="I1680" s="3"/>
      <c r="J1680" s="5">
        <f t="shared" si="2"/>
        <v>4500</v>
      </c>
      <c r="K1680" s="3" t="str">
        <f>IFNA(VLOOKUP(D1680,Price!$A$2:$C$18,3,0),"")</f>
        <v>услуга</v>
      </c>
      <c r="L1680" s="6">
        <f t="shared" si="3"/>
        <v>2</v>
      </c>
      <c r="M1680" s="6" t="str">
        <f>IFNA(VLOOKUP(F1680,Promocodes!A:B,2,0),"")</f>
        <v/>
      </c>
      <c r="N1680" s="3" t="str">
        <f>IFNA(VLOOKUP(M1680,Promocodes!G:H,2,0),"")</f>
        <v/>
      </c>
      <c r="O1680" s="3" t="str">
        <f>IFNA(VLOOKUP(D1680,Price!$E$2:$F$4,2,0),"")</f>
        <v/>
      </c>
      <c r="P1680" s="7" t="str">
        <f t="shared" si="4"/>
        <v>без промо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ht="15.75" customHeight="1">
      <c r="A1681" s="3">
        <v>1198.0</v>
      </c>
      <c r="B1681" s="1" t="s">
        <v>16</v>
      </c>
      <c r="C1681" s="1" t="s">
        <v>22</v>
      </c>
      <c r="D1681" s="1" t="s">
        <v>23</v>
      </c>
      <c r="E1681" s="2">
        <v>44238.0</v>
      </c>
      <c r="F1681" s="3"/>
      <c r="G1681" s="5">
        <v>5500.0</v>
      </c>
      <c r="H1681" s="3" t="str">
        <f>IFNA(VLOOKUP(F1681,Promocodes!A:E,4,0),"")</f>
        <v/>
      </c>
      <c r="I1681" s="3"/>
      <c r="J1681" s="5">
        <f t="shared" si="2"/>
        <v>5500</v>
      </c>
      <c r="K1681" s="3" t="str">
        <f>IFNA(VLOOKUP(D1681,Price!$A$2:$C$18,3,0),"")</f>
        <v>услуга</v>
      </c>
      <c r="L1681" s="6">
        <f t="shared" si="3"/>
        <v>2</v>
      </c>
      <c r="M1681" s="6" t="str">
        <f>IFNA(VLOOKUP(F1681,Promocodes!A:B,2,0),"")</f>
        <v/>
      </c>
      <c r="N1681" s="3" t="str">
        <f>IFNA(VLOOKUP(M1681,Promocodes!G:H,2,0),"")</f>
        <v/>
      </c>
      <c r="O1681" s="3" t="str">
        <f>IFNA(VLOOKUP(D1681,Price!$E$2:$F$4,2,0),"")</f>
        <v/>
      </c>
      <c r="P1681" s="7" t="str">
        <f t="shared" si="4"/>
        <v>без промо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ht="15.75" customHeight="1">
      <c r="A1682" s="3">
        <v>1200.0</v>
      </c>
      <c r="B1682" s="1" t="s">
        <v>16</v>
      </c>
      <c r="C1682" s="1" t="s">
        <v>17</v>
      </c>
      <c r="D1682" s="1" t="s">
        <v>18</v>
      </c>
      <c r="E1682" s="2">
        <v>44238.0</v>
      </c>
      <c r="F1682" s="3"/>
      <c r="G1682" s="5">
        <v>1000.0</v>
      </c>
      <c r="H1682" s="3" t="str">
        <f>IFNA(VLOOKUP(F1682,Promocodes!A:E,4,0),"")</f>
        <v/>
      </c>
      <c r="I1682" s="3"/>
      <c r="J1682" s="5">
        <f t="shared" si="2"/>
        <v>1000</v>
      </c>
      <c r="K1682" s="3" t="str">
        <f>IFNA(VLOOKUP(D1682,Price!$A$2:$C$18,3,0),"")</f>
        <v>товар</v>
      </c>
      <c r="L1682" s="6">
        <f t="shared" si="3"/>
        <v>2</v>
      </c>
      <c r="M1682" s="6" t="str">
        <f>IFNA(VLOOKUP(F1682,Promocodes!A:B,2,0),"")</f>
        <v/>
      </c>
      <c r="N1682" s="3" t="str">
        <f>IFNA(VLOOKUP(M1682,Promocodes!G:H,2,0),"")</f>
        <v/>
      </c>
      <c r="O1682" s="3">
        <f>IFNA(VLOOKUP(D1682,Price!$E$2:$F$4,2,0),"")</f>
        <v>500</v>
      </c>
      <c r="P1682" s="7" t="str">
        <f t="shared" si="4"/>
        <v>без промо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ht="15.75" customHeight="1">
      <c r="A1683" s="3">
        <v>1201.0</v>
      </c>
      <c r="B1683" s="1" t="s">
        <v>16</v>
      </c>
      <c r="C1683" s="1" t="s">
        <v>22</v>
      </c>
      <c r="D1683" s="1" t="s">
        <v>25</v>
      </c>
      <c r="E1683" s="2">
        <v>44238.0</v>
      </c>
      <c r="F1683" s="3"/>
      <c r="G1683" s="5">
        <v>300.0</v>
      </c>
      <c r="H1683" s="3" t="str">
        <f>IFNA(VLOOKUP(F1683,Promocodes!A:E,4,0),"")</f>
        <v/>
      </c>
      <c r="I1683" s="3"/>
      <c r="J1683" s="5">
        <f t="shared" si="2"/>
        <v>300</v>
      </c>
      <c r="K1683" s="3" t="str">
        <f>IFNA(VLOOKUP(D1683,Price!$A$2:$C$18,3,0),"")</f>
        <v>товар</v>
      </c>
      <c r="L1683" s="6">
        <f t="shared" si="3"/>
        <v>2</v>
      </c>
      <c r="M1683" s="6" t="str">
        <f>IFNA(VLOOKUP(F1683,Promocodes!A:B,2,0),"")</f>
        <v/>
      </c>
      <c r="N1683" s="3" t="str">
        <f>IFNA(VLOOKUP(M1683,Promocodes!G:H,2,0),"")</f>
        <v/>
      </c>
      <c r="O1683" s="3">
        <f>IFNA(VLOOKUP(D1683,Price!$E$2:$F$4,2,0),"")</f>
        <v>150</v>
      </c>
      <c r="P1683" s="7" t="str">
        <f t="shared" si="4"/>
        <v>без промо</v>
      </c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ht="15.75" customHeight="1">
      <c r="A1684" s="3">
        <v>1202.0</v>
      </c>
      <c r="B1684" s="1" t="s">
        <v>16</v>
      </c>
      <c r="C1684" s="1" t="s">
        <v>17</v>
      </c>
      <c r="D1684" s="1" t="s">
        <v>24</v>
      </c>
      <c r="E1684" s="2">
        <v>44238.0</v>
      </c>
      <c r="F1684" s="3"/>
      <c r="G1684" s="5">
        <v>4500.0</v>
      </c>
      <c r="H1684" s="3" t="str">
        <f>IFNA(VLOOKUP(F1684,Promocodes!A:E,4,0),"")</f>
        <v/>
      </c>
      <c r="I1684" s="3"/>
      <c r="J1684" s="5">
        <f t="shared" si="2"/>
        <v>4500</v>
      </c>
      <c r="K1684" s="3" t="str">
        <f>IFNA(VLOOKUP(D1684,Price!$A$2:$C$18,3,0),"")</f>
        <v>услуга</v>
      </c>
      <c r="L1684" s="6">
        <f t="shared" si="3"/>
        <v>2</v>
      </c>
      <c r="M1684" s="6" t="str">
        <f>IFNA(VLOOKUP(F1684,Promocodes!A:B,2,0),"")</f>
        <v/>
      </c>
      <c r="N1684" s="3" t="str">
        <f>IFNA(VLOOKUP(M1684,Promocodes!G:H,2,0),"")</f>
        <v/>
      </c>
      <c r="O1684" s="3" t="str">
        <f>IFNA(VLOOKUP(D1684,Price!$E$2:$F$4,2,0),"")</f>
        <v/>
      </c>
      <c r="P1684" s="7" t="str">
        <f t="shared" si="4"/>
        <v>без промо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ht="15.75" customHeight="1">
      <c r="A1685" s="3">
        <v>1203.0</v>
      </c>
      <c r="B1685" s="1" t="s">
        <v>16</v>
      </c>
      <c r="C1685" s="1" t="s">
        <v>17</v>
      </c>
      <c r="D1685" s="1" t="s">
        <v>24</v>
      </c>
      <c r="E1685" s="2">
        <v>44238.0</v>
      </c>
      <c r="F1685" s="3"/>
      <c r="G1685" s="5">
        <v>4500.0</v>
      </c>
      <c r="H1685" s="3" t="str">
        <f>IFNA(VLOOKUP(F1685,Promocodes!A:E,4,0),"")</f>
        <v/>
      </c>
      <c r="I1685" s="3"/>
      <c r="J1685" s="5">
        <f t="shared" si="2"/>
        <v>4500</v>
      </c>
      <c r="K1685" s="3" t="str">
        <f>IFNA(VLOOKUP(D1685,Price!$A$2:$C$18,3,0),"")</f>
        <v>услуга</v>
      </c>
      <c r="L1685" s="6">
        <f t="shared" si="3"/>
        <v>2</v>
      </c>
      <c r="M1685" s="6" t="str">
        <f>IFNA(VLOOKUP(F1685,Promocodes!A:B,2,0),"")</f>
        <v/>
      </c>
      <c r="N1685" s="3" t="str">
        <f>IFNA(VLOOKUP(M1685,Promocodes!G:H,2,0),"")</f>
        <v/>
      </c>
      <c r="O1685" s="3" t="str">
        <f>IFNA(VLOOKUP(D1685,Price!$E$2:$F$4,2,0),"")</f>
        <v/>
      </c>
      <c r="P1685" s="7" t="str">
        <f t="shared" si="4"/>
        <v>без промо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ht="15.75" customHeight="1">
      <c r="A1686" s="3">
        <v>1204.0</v>
      </c>
      <c r="B1686" s="1" t="s">
        <v>16</v>
      </c>
      <c r="C1686" s="1" t="s">
        <v>22</v>
      </c>
      <c r="D1686" s="1" t="s">
        <v>20</v>
      </c>
      <c r="E1686" s="2">
        <v>44238.0</v>
      </c>
      <c r="F1686" s="3"/>
      <c r="G1686" s="5">
        <v>500.0</v>
      </c>
      <c r="H1686" s="3" t="str">
        <f>IFNA(VLOOKUP(F1686,Promocodes!A:E,4,0),"")</f>
        <v/>
      </c>
      <c r="I1686" s="3"/>
      <c r="J1686" s="5">
        <f t="shared" si="2"/>
        <v>500</v>
      </c>
      <c r="K1686" s="3" t="str">
        <f>IFNA(VLOOKUP(D1686,Price!$A$2:$C$18,3,0),"")</f>
        <v>товар</v>
      </c>
      <c r="L1686" s="6">
        <f t="shared" si="3"/>
        <v>2</v>
      </c>
      <c r="M1686" s="6" t="str">
        <f>IFNA(VLOOKUP(F1686,Promocodes!A:B,2,0),"")</f>
        <v/>
      </c>
      <c r="N1686" s="3" t="str">
        <f>IFNA(VLOOKUP(M1686,Promocodes!G:H,2,0),"")</f>
        <v/>
      </c>
      <c r="O1686" s="3">
        <f>IFNA(VLOOKUP(D1686,Price!$E$2:$F$4,2,0),"")</f>
        <v>250</v>
      </c>
      <c r="P1686" s="7" t="str">
        <f t="shared" si="4"/>
        <v>без промо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ht="15.75" customHeight="1">
      <c r="A1687" s="3">
        <v>1205.0</v>
      </c>
      <c r="B1687" s="1" t="s">
        <v>16</v>
      </c>
      <c r="C1687" s="1" t="s">
        <v>17</v>
      </c>
      <c r="D1687" s="1" t="s">
        <v>21</v>
      </c>
      <c r="E1687" s="2">
        <v>44238.0</v>
      </c>
      <c r="F1687" s="3"/>
      <c r="G1687" s="5">
        <v>3500.0</v>
      </c>
      <c r="H1687" s="3" t="str">
        <f>IFNA(VLOOKUP(F1687,Promocodes!A:E,4,0),"")</f>
        <v/>
      </c>
      <c r="I1687" s="3"/>
      <c r="J1687" s="5">
        <f t="shared" si="2"/>
        <v>3500</v>
      </c>
      <c r="K1687" s="3" t="str">
        <f>IFNA(VLOOKUP(D1687,Price!$A$2:$C$18,3,0),"")</f>
        <v>услуга</v>
      </c>
      <c r="L1687" s="6">
        <f t="shared" si="3"/>
        <v>2</v>
      </c>
      <c r="M1687" s="6" t="str">
        <f>IFNA(VLOOKUP(F1687,Promocodes!A:B,2,0),"")</f>
        <v/>
      </c>
      <c r="N1687" s="3" t="str">
        <f>IFNA(VLOOKUP(M1687,Promocodes!G:H,2,0),"")</f>
        <v/>
      </c>
      <c r="O1687" s="3" t="str">
        <f>IFNA(VLOOKUP(D1687,Price!$E$2:$F$4,2,0),"")</f>
        <v/>
      </c>
      <c r="P1687" s="7" t="str">
        <f t="shared" si="4"/>
        <v>без промо</v>
      </c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ht="15.75" customHeight="1">
      <c r="A1688" s="3">
        <v>1206.0</v>
      </c>
      <c r="B1688" s="1" t="s">
        <v>16</v>
      </c>
      <c r="C1688" s="1" t="s">
        <v>17</v>
      </c>
      <c r="D1688" s="1" t="s">
        <v>18</v>
      </c>
      <c r="E1688" s="2">
        <v>44238.0</v>
      </c>
      <c r="F1688" s="3"/>
      <c r="G1688" s="5">
        <v>1000.0</v>
      </c>
      <c r="H1688" s="3" t="str">
        <f>IFNA(VLOOKUP(F1688,Promocodes!A:E,4,0),"")</f>
        <v/>
      </c>
      <c r="I1688" s="3"/>
      <c r="J1688" s="5">
        <f t="shared" si="2"/>
        <v>1000</v>
      </c>
      <c r="K1688" s="3" t="str">
        <f>IFNA(VLOOKUP(D1688,Price!$A$2:$C$18,3,0),"")</f>
        <v>товар</v>
      </c>
      <c r="L1688" s="6">
        <f t="shared" si="3"/>
        <v>2</v>
      </c>
      <c r="M1688" s="6" t="str">
        <f>IFNA(VLOOKUP(F1688,Promocodes!A:B,2,0),"")</f>
        <v/>
      </c>
      <c r="N1688" s="3" t="str">
        <f>IFNA(VLOOKUP(M1688,Promocodes!G:H,2,0),"")</f>
        <v/>
      </c>
      <c r="O1688" s="3">
        <f>IFNA(VLOOKUP(D1688,Price!$E$2:$F$4,2,0),"")</f>
        <v>500</v>
      </c>
      <c r="P1688" s="7" t="str">
        <f t="shared" si="4"/>
        <v>без промо</v>
      </c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ht="15.75" customHeight="1">
      <c r="A1689" s="3">
        <v>1207.0</v>
      </c>
      <c r="B1689" s="1" t="s">
        <v>139</v>
      </c>
      <c r="C1689" s="1" t="s">
        <v>17</v>
      </c>
      <c r="D1689" s="1" t="s">
        <v>143</v>
      </c>
      <c r="E1689" s="2">
        <v>44238.0</v>
      </c>
      <c r="F1689" s="3"/>
      <c r="G1689" s="5">
        <v>500.0</v>
      </c>
      <c r="H1689" s="3" t="str">
        <f>IFNA(VLOOKUP(F1689,Promocodes!A:E,4,0),"")</f>
        <v/>
      </c>
      <c r="I1689" s="3"/>
      <c r="J1689" s="5">
        <f t="shared" si="2"/>
        <v>500</v>
      </c>
      <c r="K1689" s="3" t="str">
        <f>IFNA(VLOOKUP(D1689,Price!$A$2:$C$18,3,0),"")</f>
        <v/>
      </c>
      <c r="L1689" s="6">
        <f t="shared" si="3"/>
        <v>2</v>
      </c>
      <c r="M1689" s="6" t="str">
        <f>IFNA(VLOOKUP(F1689,Promocodes!A:B,2,0),"")</f>
        <v/>
      </c>
      <c r="N1689" s="3" t="str">
        <f>IFNA(VLOOKUP(M1689,Promocodes!G:H,2,0),"")</f>
        <v/>
      </c>
      <c r="O1689" s="3" t="str">
        <f>IFNA(VLOOKUP(D1689,Price!$E$2:$F$4,2,0),"")</f>
        <v/>
      </c>
      <c r="P1689" s="7" t="str">
        <f t="shared" si="4"/>
        <v/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ht="15.75" customHeight="1">
      <c r="A1690" s="3">
        <v>1208.0</v>
      </c>
      <c r="B1690" s="1" t="s">
        <v>16</v>
      </c>
      <c r="C1690" s="1" t="s">
        <v>17</v>
      </c>
      <c r="D1690" s="1" t="s">
        <v>24</v>
      </c>
      <c r="E1690" s="2">
        <v>44238.0</v>
      </c>
      <c r="F1690" s="3"/>
      <c r="G1690" s="5">
        <v>4500.0</v>
      </c>
      <c r="H1690" s="3" t="str">
        <f>IFNA(VLOOKUP(F1690,Promocodes!A:E,4,0),"")</f>
        <v/>
      </c>
      <c r="I1690" s="3"/>
      <c r="J1690" s="5">
        <f t="shared" si="2"/>
        <v>4500</v>
      </c>
      <c r="K1690" s="3" t="str">
        <f>IFNA(VLOOKUP(D1690,Price!$A$2:$C$18,3,0),"")</f>
        <v>услуга</v>
      </c>
      <c r="L1690" s="6">
        <f t="shared" si="3"/>
        <v>2</v>
      </c>
      <c r="M1690" s="6" t="str">
        <f>IFNA(VLOOKUP(F1690,Promocodes!A:B,2,0),"")</f>
        <v/>
      </c>
      <c r="N1690" s="3" t="str">
        <f>IFNA(VLOOKUP(M1690,Promocodes!G:H,2,0),"")</f>
        <v/>
      </c>
      <c r="O1690" s="3" t="str">
        <f>IFNA(VLOOKUP(D1690,Price!$E$2:$F$4,2,0),"")</f>
        <v/>
      </c>
      <c r="P1690" s="7" t="str">
        <f t="shared" si="4"/>
        <v>без промо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ht="15.75" customHeight="1">
      <c r="A1691" s="3">
        <v>1209.0</v>
      </c>
      <c r="B1691" s="1" t="s">
        <v>16</v>
      </c>
      <c r="C1691" s="1" t="s">
        <v>22</v>
      </c>
      <c r="D1691" s="1" t="s">
        <v>24</v>
      </c>
      <c r="E1691" s="2">
        <v>44238.0</v>
      </c>
      <c r="F1691" s="3"/>
      <c r="G1691" s="5">
        <v>4500.0</v>
      </c>
      <c r="H1691" s="3" t="str">
        <f>IFNA(VLOOKUP(F1691,Promocodes!A:E,4,0),"")</f>
        <v/>
      </c>
      <c r="I1691" s="3"/>
      <c r="J1691" s="5">
        <f t="shared" si="2"/>
        <v>4500</v>
      </c>
      <c r="K1691" s="3" t="str">
        <f>IFNA(VLOOKUP(D1691,Price!$A$2:$C$18,3,0),"")</f>
        <v>услуга</v>
      </c>
      <c r="L1691" s="6">
        <f t="shared" si="3"/>
        <v>2</v>
      </c>
      <c r="M1691" s="6" t="str">
        <f>IFNA(VLOOKUP(F1691,Promocodes!A:B,2,0),"")</f>
        <v/>
      </c>
      <c r="N1691" s="3" t="str">
        <f>IFNA(VLOOKUP(M1691,Promocodes!G:H,2,0),"")</f>
        <v/>
      </c>
      <c r="O1691" s="3" t="str">
        <f>IFNA(VLOOKUP(D1691,Price!$E$2:$F$4,2,0),"")</f>
        <v/>
      </c>
      <c r="P1691" s="7" t="str">
        <f t="shared" si="4"/>
        <v>без промо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ht="15.75" customHeight="1">
      <c r="A1692" s="3">
        <v>1210.0</v>
      </c>
      <c r="B1692" s="1" t="s">
        <v>16</v>
      </c>
      <c r="C1692" s="1" t="s">
        <v>22</v>
      </c>
      <c r="D1692" s="1" t="s">
        <v>24</v>
      </c>
      <c r="E1692" s="2">
        <v>44238.0</v>
      </c>
      <c r="F1692" s="3"/>
      <c r="G1692" s="5">
        <v>4500.0</v>
      </c>
      <c r="H1692" s="3" t="str">
        <f>IFNA(VLOOKUP(F1692,Promocodes!A:E,4,0),"")</f>
        <v/>
      </c>
      <c r="I1692" s="3"/>
      <c r="J1692" s="5">
        <f t="shared" si="2"/>
        <v>4500</v>
      </c>
      <c r="K1692" s="3" t="str">
        <f>IFNA(VLOOKUP(D1692,Price!$A$2:$C$18,3,0),"")</f>
        <v>услуга</v>
      </c>
      <c r="L1692" s="6">
        <f t="shared" si="3"/>
        <v>2</v>
      </c>
      <c r="M1692" s="6" t="str">
        <f>IFNA(VLOOKUP(F1692,Promocodes!A:B,2,0),"")</f>
        <v/>
      </c>
      <c r="N1692" s="3" t="str">
        <f>IFNA(VLOOKUP(M1692,Promocodes!G:H,2,0),"")</f>
        <v/>
      </c>
      <c r="O1692" s="3" t="str">
        <f>IFNA(VLOOKUP(D1692,Price!$E$2:$F$4,2,0),"")</f>
        <v/>
      </c>
      <c r="P1692" s="7" t="str">
        <f t="shared" si="4"/>
        <v>без промо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ht="15.75" customHeight="1">
      <c r="A1693" s="3">
        <v>1211.0</v>
      </c>
      <c r="B1693" s="1" t="s">
        <v>16</v>
      </c>
      <c r="C1693" s="1" t="s">
        <v>17</v>
      </c>
      <c r="D1693" s="1" t="s">
        <v>20</v>
      </c>
      <c r="E1693" s="2">
        <v>44238.0</v>
      </c>
      <c r="F1693" s="3"/>
      <c r="G1693" s="5">
        <v>500.0</v>
      </c>
      <c r="H1693" s="3" t="str">
        <f>IFNA(VLOOKUP(F1693,Promocodes!A:E,4,0),"")</f>
        <v/>
      </c>
      <c r="I1693" s="3"/>
      <c r="J1693" s="5">
        <f t="shared" si="2"/>
        <v>500</v>
      </c>
      <c r="K1693" s="3" t="str">
        <f>IFNA(VLOOKUP(D1693,Price!$A$2:$C$18,3,0),"")</f>
        <v>товар</v>
      </c>
      <c r="L1693" s="6">
        <f t="shared" si="3"/>
        <v>2</v>
      </c>
      <c r="M1693" s="6" t="str">
        <f>IFNA(VLOOKUP(F1693,Promocodes!A:B,2,0),"")</f>
        <v/>
      </c>
      <c r="N1693" s="3" t="str">
        <f>IFNA(VLOOKUP(M1693,Promocodes!G:H,2,0),"")</f>
        <v/>
      </c>
      <c r="O1693" s="3">
        <f>IFNA(VLOOKUP(D1693,Price!$E$2:$F$4,2,0),"")</f>
        <v>250</v>
      </c>
      <c r="P1693" s="7" t="str">
        <f t="shared" si="4"/>
        <v>без промо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ht="15.75" customHeight="1">
      <c r="A1694" s="3">
        <v>1212.0</v>
      </c>
      <c r="B1694" s="1" t="s">
        <v>139</v>
      </c>
      <c r="C1694" s="1" t="s">
        <v>22</v>
      </c>
      <c r="D1694" s="1" t="s">
        <v>142</v>
      </c>
      <c r="E1694" s="2">
        <v>44238.0</v>
      </c>
      <c r="F1694" s="3"/>
      <c r="G1694" s="5">
        <v>1000.0</v>
      </c>
      <c r="H1694" s="3" t="str">
        <f>IFNA(VLOOKUP(F1694,Promocodes!A:E,4,0),"")</f>
        <v/>
      </c>
      <c r="I1694" s="3"/>
      <c r="J1694" s="5">
        <f t="shared" si="2"/>
        <v>1000</v>
      </c>
      <c r="K1694" s="3" t="str">
        <f>IFNA(VLOOKUP(D1694,Price!$A$2:$C$18,3,0),"")</f>
        <v/>
      </c>
      <c r="L1694" s="6">
        <f t="shared" si="3"/>
        <v>2</v>
      </c>
      <c r="M1694" s="6" t="str">
        <f>IFNA(VLOOKUP(F1694,Promocodes!A:B,2,0),"")</f>
        <v/>
      </c>
      <c r="N1694" s="3" t="str">
        <f>IFNA(VLOOKUP(M1694,Promocodes!G:H,2,0),"")</f>
        <v/>
      </c>
      <c r="O1694" s="3" t="str">
        <f>IFNA(VLOOKUP(D1694,Price!$E$2:$F$4,2,0),"")</f>
        <v/>
      </c>
      <c r="P1694" s="7" t="str">
        <f t="shared" si="4"/>
        <v/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ht="15.75" customHeight="1">
      <c r="A1695" s="3">
        <v>1213.0</v>
      </c>
      <c r="B1695" s="1" t="s">
        <v>16</v>
      </c>
      <c r="C1695" s="1" t="s">
        <v>17</v>
      </c>
      <c r="D1695" s="1" t="s">
        <v>23</v>
      </c>
      <c r="E1695" s="2">
        <v>44238.0</v>
      </c>
      <c r="F1695" s="3"/>
      <c r="G1695" s="5">
        <v>5500.0</v>
      </c>
      <c r="H1695" s="3" t="str">
        <f>IFNA(VLOOKUP(F1695,Promocodes!A:E,4,0),"")</f>
        <v/>
      </c>
      <c r="I1695" s="3"/>
      <c r="J1695" s="5">
        <f t="shared" si="2"/>
        <v>5500</v>
      </c>
      <c r="K1695" s="3" t="str">
        <f>IFNA(VLOOKUP(D1695,Price!$A$2:$C$18,3,0),"")</f>
        <v>услуга</v>
      </c>
      <c r="L1695" s="6">
        <f t="shared" si="3"/>
        <v>2</v>
      </c>
      <c r="M1695" s="6" t="str">
        <f>IFNA(VLOOKUP(F1695,Promocodes!A:B,2,0),"")</f>
        <v/>
      </c>
      <c r="N1695" s="3" t="str">
        <f>IFNA(VLOOKUP(M1695,Promocodes!G:H,2,0),"")</f>
        <v/>
      </c>
      <c r="O1695" s="3" t="str">
        <f>IFNA(VLOOKUP(D1695,Price!$E$2:$F$4,2,0),"")</f>
        <v/>
      </c>
      <c r="P1695" s="7" t="str">
        <f t="shared" si="4"/>
        <v>без промо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ht="15.75" customHeight="1">
      <c r="A1696" s="3">
        <v>1214.0</v>
      </c>
      <c r="B1696" s="1" t="s">
        <v>16</v>
      </c>
      <c r="C1696" s="1" t="s">
        <v>17</v>
      </c>
      <c r="D1696" s="1" t="s">
        <v>23</v>
      </c>
      <c r="E1696" s="2">
        <v>44239.0</v>
      </c>
      <c r="F1696" s="3"/>
      <c r="G1696" s="5">
        <v>5500.0</v>
      </c>
      <c r="H1696" s="3" t="str">
        <f>IFNA(VLOOKUP(F1696,Promocodes!A:E,4,0),"")</f>
        <v/>
      </c>
      <c r="I1696" s="3"/>
      <c r="J1696" s="5">
        <f t="shared" si="2"/>
        <v>5500</v>
      </c>
      <c r="K1696" s="3" t="str">
        <f>IFNA(VLOOKUP(D1696,Price!$A$2:$C$18,3,0),"")</f>
        <v>услуга</v>
      </c>
      <c r="L1696" s="6">
        <f t="shared" si="3"/>
        <v>2</v>
      </c>
      <c r="M1696" s="6" t="str">
        <f>IFNA(VLOOKUP(F1696,Promocodes!A:B,2,0),"")</f>
        <v/>
      </c>
      <c r="N1696" s="3" t="str">
        <f>IFNA(VLOOKUP(M1696,Promocodes!G:H,2,0),"")</f>
        <v/>
      </c>
      <c r="O1696" s="3" t="str">
        <f>IFNA(VLOOKUP(D1696,Price!$E$2:$F$4,2,0),"")</f>
        <v/>
      </c>
      <c r="P1696" s="7" t="str">
        <f t="shared" si="4"/>
        <v>без промо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ht="15.75" customHeight="1">
      <c r="A1697" s="3">
        <v>1215.0</v>
      </c>
      <c r="B1697" s="1" t="s">
        <v>16</v>
      </c>
      <c r="C1697" s="1" t="s">
        <v>22</v>
      </c>
      <c r="D1697" s="1" t="s">
        <v>24</v>
      </c>
      <c r="E1697" s="2">
        <v>44239.0</v>
      </c>
      <c r="F1697" s="3"/>
      <c r="G1697" s="5">
        <v>4500.0</v>
      </c>
      <c r="H1697" s="3" t="str">
        <f>IFNA(VLOOKUP(F1697,Promocodes!A:E,4,0),"")</f>
        <v/>
      </c>
      <c r="I1697" s="3"/>
      <c r="J1697" s="5">
        <f t="shared" si="2"/>
        <v>4500</v>
      </c>
      <c r="K1697" s="3" t="str">
        <f>IFNA(VLOOKUP(D1697,Price!$A$2:$C$18,3,0),"")</f>
        <v>услуга</v>
      </c>
      <c r="L1697" s="6">
        <f t="shared" si="3"/>
        <v>2</v>
      </c>
      <c r="M1697" s="6" t="str">
        <f>IFNA(VLOOKUP(F1697,Promocodes!A:B,2,0),"")</f>
        <v/>
      </c>
      <c r="N1697" s="3" t="str">
        <f>IFNA(VLOOKUP(M1697,Promocodes!G:H,2,0),"")</f>
        <v/>
      </c>
      <c r="O1697" s="3" t="str">
        <f>IFNA(VLOOKUP(D1697,Price!$E$2:$F$4,2,0),"")</f>
        <v/>
      </c>
      <c r="P1697" s="7" t="str">
        <f t="shared" si="4"/>
        <v>без промо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ht="15.75" customHeight="1">
      <c r="A1698" s="3">
        <v>1216.0</v>
      </c>
      <c r="B1698" s="1" t="s">
        <v>16</v>
      </c>
      <c r="C1698" s="1" t="s">
        <v>22</v>
      </c>
      <c r="D1698" s="1" t="s">
        <v>20</v>
      </c>
      <c r="E1698" s="2">
        <v>44239.0</v>
      </c>
      <c r="F1698" s="3"/>
      <c r="G1698" s="5">
        <v>500.0</v>
      </c>
      <c r="H1698" s="3" t="str">
        <f>IFNA(VLOOKUP(F1698,Promocodes!A:E,4,0),"")</f>
        <v/>
      </c>
      <c r="I1698" s="3"/>
      <c r="J1698" s="5">
        <f t="shared" si="2"/>
        <v>500</v>
      </c>
      <c r="K1698" s="3" t="str">
        <f>IFNA(VLOOKUP(D1698,Price!$A$2:$C$18,3,0),"")</f>
        <v>товар</v>
      </c>
      <c r="L1698" s="6">
        <f t="shared" si="3"/>
        <v>2</v>
      </c>
      <c r="M1698" s="6" t="str">
        <f>IFNA(VLOOKUP(F1698,Promocodes!A:B,2,0),"")</f>
        <v/>
      </c>
      <c r="N1698" s="3" t="str">
        <f>IFNA(VLOOKUP(M1698,Promocodes!G:H,2,0),"")</f>
        <v/>
      </c>
      <c r="O1698" s="3">
        <f>IFNA(VLOOKUP(D1698,Price!$E$2:$F$4,2,0),"")</f>
        <v>250</v>
      </c>
      <c r="P1698" s="7" t="str">
        <f t="shared" si="4"/>
        <v>без промо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ht="15.75" customHeight="1">
      <c r="A1699" s="3">
        <v>1217.0</v>
      </c>
      <c r="B1699" s="1" t="s">
        <v>16</v>
      </c>
      <c r="C1699" s="1" t="s">
        <v>17</v>
      </c>
      <c r="D1699" s="1" t="s">
        <v>23</v>
      </c>
      <c r="E1699" s="2">
        <v>44239.0</v>
      </c>
      <c r="F1699" s="3"/>
      <c r="G1699" s="5">
        <v>5500.0</v>
      </c>
      <c r="H1699" s="3" t="str">
        <f>IFNA(VLOOKUP(F1699,Promocodes!A:E,4,0),"")</f>
        <v/>
      </c>
      <c r="I1699" s="3"/>
      <c r="J1699" s="5">
        <f t="shared" si="2"/>
        <v>5500</v>
      </c>
      <c r="K1699" s="3" t="str">
        <f>IFNA(VLOOKUP(D1699,Price!$A$2:$C$18,3,0),"")</f>
        <v>услуга</v>
      </c>
      <c r="L1699" s="6">
        <f t="shared" si="3"/>
        <v>2</v>
      </c>
      <c r="M1699" s="6" t="str">
        <f>IFNA(VLOOKUP(F1699,Promocodes!A:B,2,0),"")</f>
        <v/>
      </c>
      <c r="N1699" s="3" t="str">
        <f>IFNA(VLOOKUP(M1699,Promocodes!G:H,2,0),"")</f>
        <v/>
      </c>
      <c r="O1699" s="3" t="str">
        <f>IFNA(VLOOKUP(D1699,Price!$E$2:$F$4,2,0),"")</f>
        <v/>
      </c>
      <c r="P1699" s="7" t="str">
        <f t="shared" si="4"/>
        <v>без промо</v>
      </c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ht="15.75" customHeight="1">
      <c r="A1700" s="3">
        <v>1218.0</v>
      </c>
      <c r="B1700" s="1" t="s">
        <v>139</v>
      </c>
      <c r="C1700" s="1" t="s">
        <v>17</v>
      </c>
      <c r="D1700" s="1" t="s">
        <v>142</v>
      </c>
      <c r="E1700" s="2">
        <v>44239.0</v>
      </c>
      <c r="F1700" s="3"/>
      <c r="G1700" s="5">
        <v>1000.0</v>
      </c>
      <c r="H1700" s="3" t="str">
        <f>IFNA(VLOOKUP(F1700,Promocodes!A:E,4,0),"")</f>
        <v/>
      </c>
      <c r="I1700" s="3"/>
      <c r="J1700" s="5">
        <f t="shared" si="2"/>
        <v>1000</v>
      </c>
      <c r="K1700" s="3" t="str">
        <f>IFNA(VLOOKUP(D1700,Price!$A$2:$C$18,3,0),"")</f>
        <v/>
      </c>
      <c r="L1700" s="6">
        <f t="shared" si="3"/>
        <v>2</v>
      </c>
      <c r="M1700" s="6" t="str">
        <f>IFNA(VLOOKUP(F1700,Promocodes!A:B,2,0),"")</f>
        <v/>
      </c>
      <c r="N1700" s="3" t="str">
        <f>IFNA(VLOOKUP(M1700,Promocodes!G:H,2,0),"")</f>
        <v/>
      </c>
      <c r="O1700" s="3" t="str">
        <f>IFNA(VLOOKUP(D1700,Price!$E$2:$F$4,2,0),"")</f>
        <v/>
      </c>
      <c r="P1700" s="7" t="str">
        <f t="shared" si="4"/>
        <v/>
      </c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ht="15.75" customHeight="1">
      <c r="A1701" s="3">
        <v>1219.0</v>
      </c>
      <c r="B1701" s="1" t="s">
        <v>16</v>
      </c>
      <c r="C1701" s="1" t="s">
        <v>22</v>
      </c>
      <c r="D1701" s="1" t="s">
        <v>23</v>
      </c>
      <c r="E1701" s="2">
        <v>44239.0</v>
      </c>
      <c r="F1701" s="3"/>
      <c r="G1701" s="5">
        <v>5500.0</v>
      </c>
      <c r="H1701" s="3" t="str">
        <f>IFNA(VLOOKUP(F1701,Promocodes!A:E,4,0),"")</f>
        <v/>
      </c>
      <c r="I1701" s="3"/>
      <c r="J1701" s="5">
        <f t="shared" si="2"/>
        <v>5500</v>
      </c>
      <c r="K1701" s="3" t="str">
        <f>IFNA(VLOOKUP(D1701,Price!$A$2:$C$18,3,0),"")</f>
        <v>услуга</v>
      </c>
      <c r="L1701" s="6">
        <f t="shared" si="3"/>
        <v>2</v>
      </c>
      <c r="M1701" s="6" t="str">
        <f>IFNA(VLOOKUP(F1701,Promocodes!A:B,2,0),"")</f>
        <v/>
      </c>
      <c r="N1701" s="3" t="str">
        <f>IFNA(VLOOKUP(M1701,Promocodes!G:H,2,0),"")</f>
        <v/>
      </c>
      <c r="O1701" s="3" t="str">
        <f>IFNA(VLOOKUP(D1701,Price!$E$2:$F$4,2,0),"")</f>
        <v/>
      </c>
      <c r="P1701" s="7" t="str">
        <f t="shared" si="4"/>
        <v>без промо</v>
      </c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ht="15.75" customHeight="1">
      <c r="A1702" s="3">
        <v>1221.0</v>
      </c>
      <c r="B1702" s="1" t="s">
        <v>16</v>
      </c>
      <c r="C1702" s="1" t="s">
        <v>17</v>
      </c>
      <c r="D1702" s="1" t="s">
        <v>18</v>
      </c>
      <c r="E1702" s="2">
        <v>44239.0</v>
      </c>
      <c r="F1702" s="3"/>
      <c r="G1702" s="5">
        <v>1000.0</v>
      </c>
      <c r="H1702" s="3" t="str">
        <f>IFNA(VLOOKUP(F1702,Promocodes!A:E,4,0),"")</f>
        <v/>
      </c>
      <c r="I1702" s="3"/>
      <c r="J1702" s="5">
        <f t="shared" si="2"/>
        <v>1000</v>
      </c>
      <c r="K1702" s="3" t="str">
        <f>IFNA(VLOOKUP(D1702,Price!$A$2:$C$18,3,0),"")</f>
        <v>товар</v>
      </c>
      <c r="L1702" s="6">
        <f t="shared" si="3"/>
        <v>2</v>
      </c>
      <c r="M1702" s="6" t="str">
        <f>IFNA(VLOOKUP(F1702,Promocodes!A:B,2,0),"")</f>
        <v/>
      </c>
      <c r="N1702" s="3" t="str">
        <f>IFNA(VLOOKUP(M1702,Promocodes!G:H,2,0),"")</f>
        <v/>
      </c>
      <c r="O1702" s="3">
        <f>IFNA(VLOOKUP(D1702,Price!$E$2:$F$4,2,0),"")</f>
        <v>500</v>
      </c>
      <c r="P1702" s="7" t="str">
        <f t="shared" si="4"/>
        <v>без промо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ht="15.75" customHeight="1">
      <c r="A1703" s="3">
        <v>1222.0</v>
      </c>
      <c r="B1703" s="1" t="s">
        <v>16</v>
      </c>
      <c r="C1703" s="1" t="s">
        <v>17</v>
      </c>
      <c r="D1703" s="1" t="s">
        <v>24</v>
      </c>
      <c r="E1703" s="2">
        <v>44239.0</v>
      </c>
      <c r="F1703" s="3"/>
      <c r="G1703" s="5">
        <v>4500.0</v>
      </c>
      <c r="H1703" s="3" t="str">
        <f>IFNA(VLOOKUP(F1703,Promocodes!A:E,4,0),"")</f>
        <v/>
      </c>
      <c r="I1703" s="3"/>
      <c r="J1703" s="5">
        <f t="shared" si="2"/>
        <v>4500</v>
      </c>
      <c r="K1703" s="3" t="str">
        <f>IFNA(VLOOKUP(D1703,Price!$A$2:$C$18,3,0),"")</f>
        <v>услуга</v>
      </c>
      <c r="L1703" s="6">
        <f t="shared" si="3"/>
        <v>2</v>
      </c>
      <c r="M1703" s="6" t="str">
        <f>IFNA(VLOOKUP(F1703,Promocodes!A:B,2,0),"")</f>
        <v/>
      </c>
      <c r="N1703" s="3" t="str">
        <f>IFNA(VLOOKUP(M1703,Promocodes!G:H,2,0),"")</f>
        <v/>
      </c>
      <c r="O1703" s="3" t="str">
        <f>IFNA(VLOOKUP(D1703,Price!$E$2:$F$4,2,0),"")</f>
        <v/>
      </c>
      <c r="P1703" s="7" t="str">
        <f t="shared" si="4"/>
        <v>без промо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ht="15.75" customHeight="1">
      <c r="A1704" s="3">
        <v>1223.0</v>
      </c>
      <c r="B1704" s="1" t="s">
        <v>16</v>
      </c>
      <c r="C1704" s="1" t="s">
        <v>22</v>
      </c>
      <c r="D1704" s="1" t="s">
        <v>21</v>
      </c>
      <c r="E1704" s="2">
        <v>44239.0</v>
      </c>
      <c r="F1704" s="3"/>
      <c r="G1704" s="5">
        <v>3500.0</v>
      </c>
      <c r="H1704" s="3" t="str">
        <f>IFNA(VLOOKUP(F1704,Promocodes!A:E,4,0),"")</f>
        <v/>
      </c>
      <c r="I1704" s="3"/>
      <c r="J1704" s="5">
        <f t="shared" si="2"/>
        <v>3500</v>
      </c>
      <c r="K1704" s="3" t="str">
        <f>IFNA(VLOOKUP(D1704,Price!$A$2:$C$18,3,0),"")</f>
        <v>услуга</v>
      </c>
      <c r="L1704" s="6">
        <f t="shared" si="3"/>
        <v>2</v>
      </c>
      <c r="M1704" s="6" t="str">
        <f>IFNA(VLOOKUP(F1704,Promocodes!A:B,2,0),"")</f>
        <v/>
      </c>
      <c r="N1704" s="3" t="str">
        <f>IFNA(VLOOKUP(M1704,Promocodes!G:H,2,0),"")</f>
        <v/>
      </c>
      <c r="O1704" s="3" t="str">
        <f>IFNA(VLOOKUP(D1704,Price!$E$2:$F$4,2,0),"")</f>
        <v/>
      </c>
      <c r="P1704" s="7" t="str">
        <f t="shared" si="4"/>
        <v>без промо</v>
      </c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ht="15.75" customHeight="1">
      <c r="A1705" s="3">
        <v>1224.0</v>
      </c>
      <c r="B1705" s="1" t="s">
        <v>139</v>
      </c>
      <c r="C1705" s="1" t="s">
        <v>17</v>
      </c>
      <c r="D1705" s="1" t="s">
        <v>143</v>
      </c>
      <c r="E1705" s="2">
        <v>44239.0</v>
      </c>
      <c r="F1705" s="3"/>
      <c r="G1705" s="5">
        <v>500.0</v>
      </c>
      <c r="H1705" s="3" t="str">
        <f>IFNA(VLOOKUP(F1705,Promocodes!A:E,4,0),"")</f>
        <v/>
      </c>
      <c r="I1705" s="3"/>
      <c r="J1705" s="5">
        <f t="shared" si="2"/>
        <v>500</v>
      </c>
      <c r="K1705" s="3" t="str">
        <f>IFNA(VLOOKUP(D1705,Price!$A$2:$C$18,3,0),"")</f>
        <v/>
      </c>
      <c r="L1705" s="6">
        <f t="shared" si="3"/>
        <v>2</v>
      </c>
      <c r="M1705" s="6" t="str">
        <f>IFNA(VLOOKUP(F1705,Promocodes!A:B,2,0),"")</f>
        <v/>
      </c>
      <c r="N1705" s="3" t="str">
        <f>IFNA(VLOOKUP(M1705,Promocodes!G:H,2,0),"")</f>
        <v/>
      </c>
      <c r="O1705" s="3" t="str">
        <f>IFNA(VLOOKUP(D1705,Price!$E$2:$F$4,2,0),"")</f>
        <v/>
      </c>
      <c r="P1705" s="7" t="str">
        <f t="shared" si="4"/>
        <v/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ht="15.75" customHeight="1">
      <c r="A1706" s="3">
        <v>1225.0</v>
      </c>
      <c r="B1706" s="1" t="s">
        <v>16</v>
      </c>
      <c r="C1706" s="1" t="s">
        <v>22</v>
      </c>
      <c r="D1706" s="1" t="s">
        <v>21</v>
      </c>
      <c r="E1706" s="2">
        <v>44239.0</v>
      </c>
      <c r="F1706" s="3"/>
      <c r="G1706" s="5">
        <v>3500.0</v>
      </c>
      <c r="H1706" s="3" t="str">
        <f>IFNA(VLOOKUP(F1706,Promocodes!A:E,4,0),"")</f>
        <v/>
      </c>
      <c r="I1706" s="3"/>
      <c r="J1706" s="5">
        <f t="shared" si="2"/>
        <v>3500</v>
      </c>
      <c r="K1706" s="3" t="str">
        <f>IFNA(VLOOKUP(D1706,Price!$A$2:$C$18,3,0),"")</f>
        <v>услуга</v>
      </c>
      <c r="L1706" s="6">
        <f t="shared" si="3"/>
        <v>2</v>
      </c>
      <c r="M1706" s="6" t="str">
        <f>IFNA(VLOOKUP(F1706,Promocodes!A:B,2,0),"")</f>
        <v/>
      </c>
      <c r="N1706" s="3" t="str">
        <f>IFNA(VLOOKUP(M1706,Promocodes!G:H,2,0),"")</f>
        <v/>
      </c>
      <c r="O1706" s="3" t="str">
        <f>IFNA(VLOOKUP(D1706,Price!$E$2:$F$4,2,0),"")</f>
        <v/>
      </c>
      <c r="P1706" s="7" t="str">
        <f t="shared" si="4"/>
        <v>без промо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ht="15.75" customHeight="1">
      <c r="A1707" s="3">
        <v>1226.0</v>
      </c>
      <c r="B1707" s="1" t="s">
        <v>16</v>
      </c>
      <c r="C1707" s="1" t="s">
        <v>17</v>
      </c>
      <c r="D1707" s="1" t="s">
        <v>24</v>
      </c>
      <c r="E1707" s="2">
        <v>44239.0</v>
      </c>
      <c r="F1707" s="3"/>
      <c r="G1707" s="5">
        <v>4500.0</v>
      </c>
      <c r="H1707" s="3" t="str">
        <f>IFNA(VLOOKUP(F1707,Promocodes!A:E,4,0),"")</f>
        <v/>
      </c>
      <c r="I1707" s="3"/>
      <c r="J1707" s="5">
        <f t="shared" si="2"/>
        <v>4500</v>
      </c>
      <c r="K1707" s="3" t="str">
        <f>IFNA(VLOOKUP(D1707,Price!$A$2:$C$18,3,0),"")</f>
        <v>услуга</v>
      </c>
      <c r="L1707" s="6">
        <f t="shared" si="3"/>
        <v>2</v>
      </c>
      <c r="M1707" s="6" t="str">
        <f>IFNA(VLOOKUP(F1707,Promocodes!A:B,2,0),"")</f>
        <v/>
      </c>
      <c r="N1707" s="3" t="str">
        <f>IFNA(VLOOKUP(M1707,Promocodes!G:H,2,0),"")</f>
        <v/>
      </c>
      <c r="O1707" s="3" t="str">
        <f>IFNA(VLOOKUP(D1707,Price!$E$2:$F$4,2,0),"")</f>
        <v/>
      </c>
      <c r="P1707" s="7" t="str">
        <f t="shared" si="4"/>
        <v>без промо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ht="15.75" customHeight="1">
      <c r="A1708" s="3">
        <v>1228.0</v>
      </c>
      <c r="B1708" s="1" t="s">
        <v>16</v>
      </c>
      <c r="C1708" s="1" t="s">
        <v>17</v>
      </c>
      <c r="D1708" s="1" t="s">
        <v>23</v>
      </c>
      <c r="E1708" s="2">
        <v>44239.0</v>
      </c>
      <c r="F1708" s="3"/>
      <c r="G1708" s="5">
        <v>5500.0</v>
      </c>
      <c r="H1708" s="3" t="str">
        <f>IFNA(VLOOKUP(F1708,Promocodes!A:E,4,0),"")</f>
        <v/>
      </c>
      <c r="I1708" s="3"/>
      <c r="J1708" s="5">
        <f t="shared" si="2"/>
        <v>5500</v>
      </c>
      <c r="K1708" s="3" t="str">
        <f>IFNA(VLOOKUP(D1708,Price!$A$2:$C$18,3,0),"")</f>
        <v>услуга</v>
      </c>
      <c r="L1708" s="6">
        <f t="shared" si="3"/>
        <v>2</v>
      </c>
      <c r="M1708" s="6" t="str">
        <f>IFNA(VLOOKUP(F1708,Promocodes!A:B,2,0),"")</f>
        <v/>
      </c>
      <c r="N1708" s="3" t="str">
        <f>IFNA(VLOOKUP(M1708,Promocodes!G:H,2,0),"")</f>
        <v/>
      </c>
      <c r="O1708" s="3" t="str">
        <f>IFNA(VLOOKUP(D1708,Price!$E$2:$F$4,2,0),"")</f>
        <v/>
      </c>
      <c r="P1708" s="7" t="str">
        <f t="shared" si="4"/>
        <v>без промо</v>
      </c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ht="15.75" customHeight="1">
      <c r="A1709" s="3">
        <v>1229.0</v>
      </c>
      <c r="B1709" s="1" t="s">
        <v>16</v>
      </c>
      <c r="C1709" s="1" t="s">
        <v>17</v>
      </c>
      <c r="D1709" s="1" t="s">
        <v>25</v>
      </c>
      <c r="E1709" s="2">
        <v>44239.0</v>
      </c>
      <c r="F1709" s="3"/>
      <c r="G1709" s="5">
        <v>300.0</v>
      </c>
      <c r="H1709" s="3" t="str">
        <f>IFNA(VLOOKUP(F1709,Promocodes!A:E,4,0),"")</f>
        <v/>
      </c>
      <c r="I1709" s="3"/>
      <c r="J1709" s="5">
        <f t="shared" si="2"/>
        <v>300</v>
      </c>
      <c r="K1709" s="3" t="str">
        <f>IFNA(VLOOKUP(D1709,Price!$A$2:$C$18,3,0),"")</f>
        <v>товар</v>
      </c>
      <c r="L1709" s="6">
        <f t="shared" si="3"/>
        <v>2</v>
      </c>
      <c r="M1709" s="6" t="str">
        <f>IFNA(VLOOKUP(F1709,Promocodes!A:B,2,0),"")</f>
        <v/>
      </c>
      <c r="N1709" s="3" t="str">
        <f>IFNA(VLOOKUP(M1709,Promocodes!G:H,2,0),"")</f>
        <v/>
      </c>
      <c r="O1709" s="3">
        <f>IFNA(VLOOKUP(D1709,Price!$E$2:$F$4,2,0),"")</f>
        <v>150</v>
      </c>
      <c r="P1709" s="7" t="str">
        <f t="shared" si="4"/>
        <v>без промо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ht="15.75" customHeight="1">
      <c r="A1710" s="3">
        <v>1231.0</v>
      </c>
      <c r="B1710" s="1" t="s">
        <v>16</v>
      </c>
      <c r="C1710" s="1" t="s">
        <v>22</v>
      </c>
      <c r="D1710" s="1" t="s">
        <v>21</v>
      </c>
      <c r="E1710" s="2">
        <v>44239.0</v>
      </c>
      <c r="F1710" s="3"/>
      <c r="G1710" s="5">
        <v>3500.0</v>
      </c>
      <c r="H1710" s="3" t="str">
        <f>IFNA(VLOOKUP(F1710,Promocodes!A:E,4,0),"")</f>
        <v/>
      </c>
      <c r="I1710" s="3"/>
      <c r="J1710" s="5">
        <f t="shared" si="2"/>
        <v>3500</v>
      </c>
      <c r="K1710" s="3" t="str">
        <f>IFNA(VLOOKUP(D1710,Price!$A$2:$C$18,3,0),"")</f>
        <v>услуга</v>
      </c>
      <c r="L1710" s="6">
        <f t="shared" si="3"/>
        <v>2</v>
      </c>
      <c r="M1710" s="6" t="str">
        <f>IFNA(VLOOKUP(F1710,Promocodes!A:B,2,0),"")</f>
        <v/>
      </c>
      <c r="N1710" s="3" t="str">
        <f>IFNA(VLOOKUP(M1710,Promocodes!G:H,2,0),"")</f>
        <v/>
      </c>
      <c r="O1710" s="3" t="str">
        <f>IFNA(VLOOKUP(D1710,Price!$E$2:$F$4,2,0),"")</f>
        <v/>
      </c>
      <c r="P1710" s="7" t="str">
        <f t="shared" si="4"/>
        <v>без промо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ht="15.75" customHeight="1">
      <c r="A1711" s="3">
        <v>1234.0</v>
      </c>
      <c r="B1711" s="1" t="s">
        <v>16</v>
      </c>
      <c r="C1711" s="1" t="s">
        <v>17</v>
      </c>
      <c r="D1711" s="1" t="s">
        <v>21</v>
      </c>
      <c r="E1711" s="2">
        <v>44239.0</v>
      </c>
      <c r="F1711" s="3"/>
      <c r="G1711" s="5">
        <v>3500.0</v>
      </c>
      <c r="H1711" s="3" t="str">
        <f>IFNA(VLOOKUP(F1711,Promocodes!A:E,4,0),"")</f>
        <v/>
      </c>
      <c r="I1711" s="3"/>
      <c r="J1711" s="5">
        <f t="shared" si="2"/>
        <v>3500</v>
      </c>
      <c r="K1711" s="3" t="str">
        <f>IFNA(VLOOKUP(D1711,Price!$A$2:$C$18,3,0),"")</f>
        <v>услуга</v>
      </c>
      <c r="L1711" s="6">
        <f t="shared" si="3"/>
        <v>2</v>
      </c>
      <c r="M1711" s="6" t="str">
        <f>IFNA(VLOOKUP(F1711,Promocodes!A:B,2,0),"")</f>
        <v/>
      </c>
      <c r="N1711" s="3" t="str">
        <f>IFNA(VLOOKUP(M1711,Promocodes!G:H,2,0),"")</f>
        <v/>
      </c>
      <c r="O1711" s="3" t="str">
        <f>IFNA(VLOOKUP(D1711,Price!$E$2:$F$4,2,0),"")</f>
        <v/>
      </c>
      <c r="P1711" s="7" t="str">
        <f t="shared" si="4"/>
        <v>без промо</v>
      </c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ht="15.75" customHeight="1">
      <c r="A1712" s="3">
        <v>1236.0</v>
      </c>
      <c r="B1712" s="1" t="s">
        <v>139</v>
      </c>
      <c r="C1712" s="1" t="s">
        <v>17</v>
      </c>
      <c r="D1712" s="1" t="s">
        <v>141</v>
      </c>
      <c r="E1712" s="2">
        <v>44239.0</v>
      </c>
      <c r="F1712" s="3"/>
      <c r="G1712" s="5">
        <v>300.0</v>
      </c>
      <c r="H1712" s="3" t="str">
        <f>IFNA(VLOOKUP(F1712,Promocodes!A:E,4,0),"")</f>
        <v/>
      </c>
      <c r="I1712" s="3"/>
      <c r="J1712" s="5">
        <f t="shared" si="2"/>
        <v>300</v>
      </c>
      <c r="K1712" s="3" t="str">
        <f>IFNA(VLOOKUP(D1712,Price!$A$2:$C$18,3,0),"")</f>
        <v/>
      </c>
      <c r="L1712" s="6">
        <f t="shared" si="3"/>
        <v>2</v>
      </c>
      <c r="M1712" s="6" t="str">
        <f>IFNA(VLOOKUP(F1712,Promocodes!A:B,2,0),"")</f>
        <v/>
      </c>
      <c r="N1712" s="3" t="str">
        <f>IFNA(VLOOKUP(M1712,Promocodes!G:H,2,0),"")</f>
        <v/>
      </c>
      <c r="O1712" s="3" t="str">
        <f>IFNA(VLOOKUP(D1712,Price!$E$2:$F$4,2,0),"")</f>
        <v/>
      </c>
      <c r="P1712" s="7" t="str">
        <f t="shared" si="4"/>
        <v/>
      </c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ht="15.75" customHeight="1">
      <c r="A1713" s="3">
        <v>1237.0</v>
      </c>
      <c r="B1713" s="1" t="s">
        <v>16</v>
      </c>
      <c r="C1713" s="1" t="s">
        <v>17</v>
      </c>
      <c r="D1713" s="1" t="s">
        <v>21</v>
      </c>
      <c r="E1713" s="2">
        <v>44239.0</v>
      </c>
      <c r="F1713" s="3"/>
      <c r="G1713" s="5">
        <v>3500.0</v>
      </c>
      <c r="H1713" s="3" t="str">
        <f>IFNA(VLOOKUP(F1713,Promocodes!A:E,4,0),"")</f>
        <v/>
      </c>
      <c r="I1713" s="3"/>
      <c r="J1713" s="5">
        <f t="shared" si="2"/>
        <v>3500</v>
      </c>
      <c r="K1713" s="3" t="str">
        <f>IFNA(VLOOKUP(D1713,Price!$A$2:$C$18,3,0),"")</f>
        <v>услуга</v>
      </c>
      <c r="L1713" s="6">
        <f t="shared" si="3"/>
        <v>2</v>
      </c>
      <c r="M1713" s="6" t="str">
        <f>IFNA(VLOOKUP(F1713,Promocodes!A:B,2,0),"")</f>
        <v/>
      </c>
      <c r="N1713" s="3" t="str">
        <f>IFNA(VLOOKUP(M1713,Promocodes!G:H,2,0),"")</f>
        <v/>
      </c>
      <c r="O1713" s="3" t="str">
        <f>IFNA(VLOOKUP(D1713,Price!$E$2:$F$4,2,0),"")</f>
        <v/>
      </c>
      <c r="P1713" s="7" t="str">
        <f t="shared" si="4"/>
        <v>без промо</v>
      </c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ht="15.75" customHeight="1">
      <c r="A1714" s="3">
        <v>1238.0</v>
      </c>
      <c r="B1714" s="1" t="s">
        <v>16</v>
      </c>
      <c r="C1714" s="1" t="s">
        <v>17</v>
      </c>
      <c r="D1714" s="1" t="s">
        <v>25</v>
      </c>
      <c r="E1714" s="2">
        <v>44239.0</v>
      </c>
      <c r="F1714" s="3"/>
      <c r="G1714" s="5">
        <v>300.0</v>
      </c>
      <c r="H1714" s="3" t="str">
        <f>IFNA(VLOOKUP(F1714,Promocodes!A:E,4,0),"")</f>
        <v/>
      </c>
      <c r="I1714" s="3"/>
      <c r="J1714" s="5">
        <f t="shared" si="2"/>
        <v>300</v>
      </c>
      <c r="K1714" s="3" t="str">
        <f>IFNA(VLOOKUP(D1714,Price!$A$2:$C$18,3,0),"")</f>
        <v>товар</v>
      </c>
      <c r="L1714" s="6">
        <f t="shared" si="3"/>
        <v>2</v>
      </c>
      <c r="M1714" s="6" t="str">
        <f>IFNA(VLOOKUP(F1714,Promocodes!A:B,2,0),"")</f>
        <v/>
      </c>
      <c r="N1714" s="3" t="str">
        <f>IFNA(VLOOKUP(M1714,Promocodes!G:H,2,0),"")</f>
        <v/>
      </c>
      <c r="O1714" s="3">
        <f>IFNA(VLOOKUP(D1714,Price!$E$2:$F$4,2,0),"")</f>
        <v>150</v>
      </c>
      <c r="P1714" s="7" t="str">
        <f t="shared" si="4"/>
        <v>без промо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ht="15.75" customHeight="1">
      <c r="A1715" s="3">
        <v>1239.0</v>
      </c>
      <c r="B1715" s="1" t="s">
        <v>16</v>
      </c>
      <c r="C1715" s="1" t="s">
        <v>17</v>
      </c>
      <c r="D1715" s="1" t="s">
        <v>21</v>
      </c>
      <c r="E1715" s="2">
        <v>44239.0</v>
      </c>
      <c r="F1715" s="3"/>
      <c r="G1715" s="5">
        <v>3500.0</v>
      </c>
      <c r="H1715" s="3" t="str">
        <f>IFNA(VLOOKUP(F1715,Promocodes!A:E,4,0),"")</f>
        <v/>
      </c>
      <c r="I1715" s="3"/>
      <c r="J1715" s="5">
        <f t="shared" si="2"/>
        <v>3500</v>
      </c>
      <c r="K1715" s="3" t="str">
        <f>IFNA(VLOOKUP(D1715,Price!$A$2:$C$18,3,0),"")</f>
        <v>услуга</v>
      </c>
      <c r="L1715" s="6">
        <f t="shared" si="3"/>
        <v>2</v>
      </c>
      <c r="M1715" s="6" t="str">
        <f>IFNA(VLOOKUP(F1715,Promocodes!A:B,2,0),"")</f>
        <v/>
      </c>
      <c r="N1715" s="3" t="str">
        <f>IFNA(VLOOKUP(M1715,Promocodes!G:H,2,0),"")</f>
        <v/>
      </c>
      <c r="O1715" s="3" t="str">
        <f>IFNA(VLOOKUP(D1715,Price!$E$2:$F$4,2,0),"")</f>
        <v/>
      </c>
      <c r="P1715" s="7" t="str">
        <f t="shared" si="4"/>
        <v>без промо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ht="15.75" customHeight="1">
      <c r="A1716" s="3">
        <v>1241.0</v>
      </c>
      <c r="B1716" s="1" t="s">
        <v>16</v>
      </c>
      <c r="C1716" s="1" t="s">
        <v>17</v>
      </c>
      <c r="D1716" s="1" t="s">
        <v>24</v>
      </c>
      <c r="E1716" s="2">
        <v>44239.0</v>
      </c>
      <c r="F1716" s="3"/>
      <c r="G1716" s="5">
        <v>4500.0</v>
      </c>
      <c r="H1716" s="3" t="str">
        <f>IFNA(VLOOKUP(F1716,Promocodes!A:E,4,0),"")</f>
        <v/>
      </c>
      <c r="I1716" s="3"/>
      <c r="J1716" s="5">
        <f t="shared" si="2"/>
        <v>4500</v>
      </c>
      <c r="K1716" s="3" t="str">
        <f>IFNA(VLOOKUP(D1716,Price!$A$2:$C$18,3,0),"")</f>
        <v>услуга</v>
      </c>
      <c r="L1716" s="6">
        <f t="shared" si="3"/>
        <v>2</v>
      </c>
      <c r="M1716" s="6" t="str">
        <f>IFNA(VLOOKUP(F1716,Promocodes!A:B,2,0),"")</f>
        <v/>
      </c>
      <c r="N1716" s="3" t="str">
        <f>IFNA(VLOOKUP(M1716,Promocodes!G:H,2,0),"")</f>
        <v/>
      </c>
      <c r="O1716" s="3" t="str">
        <f>IFNA(VLOOKUP(D1716,Price!$E$2:$F$4,2,0),"")</f>
        <v/>
      </c>
      <c r="P1716" s="7" t="str">
        <f t="shared" si="4"/>
        <v>без промо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ht="15.75" customHeight="1">
      <c r="A1717" s="3">
        <v>1242.0</v>
      </c>
      <c r="B1717" s="1" t="s">
        <v>139</v>
      </c>
      <c r="C1717" s="1" t="s">
        <v>17</v>
      </c>
      <c r="D1717" s="1" t="s">
        <v>142</v>
      </c>
      <c r="E1717" s="2">
        <v>44239.0</v>
      </c>
      <c r="F1717" s="3"/>
      <c r="G1717" s="5">
        <v>1000.0</v>
      </c>
      <c r="H1717" s="3" t="str">
        <f>IFNA(VLOOKUP(F1717,Promocodes!A:E,4,0),"")</f>
        <v/>
      </c>
      <c r="I1717" s="3"/>
      <c r="J1717" s="5">
        <f t="shared" si="2"/>
        <v>1000</v>
      </c>
      <c r="K1717" s="3" t="str">
        <f>IFNA(VLOOKUP(D1717,Price!$A$2:$C$18,3,0),"")</f>
        <v/>
      </c>
      <c r="L1717" s="6">
        <f t="shared" si="3"/>
        <v>2</v>
      </c>
      <c r="M1717" s="6" t="str">
        <f>IFNA(VLOOKUP(F1717,Promocodes!A:B,2,0),"")</f>
        <v/>
      </c>
      <c r="N1717" s="3" t="str">
        <f>IFNA(VLOOKUP(M1717,Promocodes!G:H,2,0),"")</f>
        <v/>
      </c>
      <c r="O1717" s="3" t="str">
        <f>IFNA(VLOOKUP(D1717,Price!$E$2:$F$4,2,0),"")</f>
        <v/>
      </c>
      <c r="P1717" s="7" t="str">
        <f t="shared" si="4"/>
        <v/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ht="15.75" customHeight="1">
      <c r="A1718" s="3">
        <v>1243.0</v>
      </c>
      <c r="B1718" s="1" t="s">
        <v>16</v>
      </c>
      <c r="C1718" s="1" t="s">
        <v>17</v>
      </c>
      <c r="D1718" s="1" t="s">
        <v>25</v>
      </c>
      <c r="E1718" s="2">
        <v>44239.0</v>
      </c>
      <c r="F1718" s="3"/>
      <c r="G1718" s="5">
        <v>300.0</v>
      </c>
      <c r="H1718" s="3" t="str">
        <f>IFNA(VLOOKUP(F1718,Promocodes!A:E,4,0),"")</f>
        <v/>
      </c>
      <c r="I1718" s="3"/>
      <c r="J1718" s="5">
        <f t="shared" si="2"/>
        <v>300</v>
      </c>
      <c r="K1718" s="3" t="str">
        <f>IFNA(VLOOKUP(D1718,Price!$A$2:$C$18,3,0),"")</f>
        <v>товар</v>
      </c>
      <c r="L1718" s="6">
        <f t="shared" si="3"/>
        <v>2</v>
      </c>
      <c r="M1718" s="6" t="str">
        <f>IFNA(VLOOKUP(F1718,Promocodes!A:B,2,0),"")</f>
        <v/>
      </c>
      <c r="N1718" s="3" t="str">
        <f>IFNA(VLOOKUP(M1718,Promocodes!G:H,2,0),"")</f>
        <v/>
      </c>
      <c r="O1718" s="3">
        <f>IFNA(VLOOKUP(D1718,Price!$E$2:$F$4,2,0),"")</f>
        <v>150</v>
      </c>
      <c r="P1718" s="7" t="str">
        <f t="shared" si="4"/>
        <v>без промо</v>
      </c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ht="15.75" customHeight="1">
      <c r="A1719" s="3">
        <v>1244.0</v>
      </c>
      <c r="B1719" s="1" t="s">
        <v>16</v>
      </c>
      <c r="C1719" s="1" t="s">
        <v>17</v>
      </c>
      <c r="D1719" s="1" t="s">
        <v>21</v>
      </c>
      <c r="E1719" s="2">
        <v>44239.0</v>
      </c>
      <c r="F1719" s="3"/>
      <c r="G1719" s="5">
        <v>3500.0</v>
      </c>
      <c r="H1719" s="3" t="str">
        <f>IFNA(VLOOKUP(F1719,Promocodes!A:E,4,0),"")</f>
        <v/>
      </c>
      <c r="I1719" s="3"/>
      <c r="J1719" s="5">
        <f t="shared" si="2"/>
        <v>3500</v>
      </c>
      <c r="K1719" s="3" t="str">
        <f>IFNA(VLOOKUP(D1719,Price!$A$2:$C$18,3,0),"")</f>
        <v>услуга</v>
      </c>
      <c r="L1719" s="6">
        <f t="shared" si="3"/>
        <v>2</v>
      </c>
      <c r="M1719" s="6" t="str">
        <f>IFNA(VLOOKUP(F1719,Promocodes!A:B,2,0),"")</f>
        <v/>
      </c>
      <c r="N1719" s="3" t="str">
        <f>IFNA(VLOOKUP(M1719,Promocodes!G:H,2,0),"")</f>
        <v/>
      </c>
      <c r="O1719" s="3" t="str">
        <f>IFNA(VLOOKUP(D1719,Price!$E$2:$F$4,2,0),"")</f>
        <v/>
      </c>
      <c r="P1719" s="7" t="str">
        <f t="shared" si="4"/>
        <v>без промо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ht="15.75" customHeight="1">
      <c r="A1720" s="3">
        <v>1245.0</v>
      </c>
      <c r="B1720" s="1" t="s">
        <v>16</v>
      </c>
      <c r="C1720" s="1" t="s">
        <v>17</v>
      </c>
      <c r="D1720" s="1" t="s">
        <v>21</v>
      </c>
      <c r="E1720" s="2">
        <v>44240.0</v>
      </c>
      <c r="F1720" s="3"/>
      <c r="G1720" s="5">
        <v>3500.0</v>
      </c>
      <c r="H1720" s="3" t="str">
        <f>IFNA(VLOOKUP(F1720,Promocodes!A:E,4,0),"")</f>
        <v/>
      </c>
      <c r="I1720" s="3"/>
      <c r="J1720" s="5">
        <f t="shared" si="2"/>
        <v>3500</v>
      </c>
      <c r="K1720" s="3" t="str">
        <f>IFNA(VLOOKUP(D1720,Price!$A$2:$C$18,3,0),"")</f>
        <v>услуга</v>
      </c>
      <c r="L1720" s="6">
        <f t="shared" si="3"/>
        <v>2</v>
      </c>
      <c r="M1720" s="6" t="str">
        <f>IFNA(VLOOKUP(F1720,Promocodes!A:B,2,0),"")</f>
        <v/>
      </c>
      <c r="N1720" s="3" t="str">
        <f>IFNA(VLOOKUP(M1720,Promocodes!G:H,2,0),"")</f>
        <v/>
      </c>
      <c r="O1720" s="3" t="str">
        <f>IFNA(VLOOKUP(D1720,Price!$E$2:$F$4,2,0),"")</f>
        <v/>
      </c>
      <c r="P1720" s="7" t="str">
        <f t="shared" si="4"/>
        <v>без промо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ht="15.75" customHeight="1">
      <c r="A1721" s="3">
        <v>1246.0</v>
      </c>
      <c r="B1721" s="1" t="s">
        <v>139</v>
      </c>
      <c r="C1721" s="1" t="s">
        <v>17</v>
      </c>
      <c r="D1721" s="1" t="s">
        <v>143</v>
      </c>
      <c r="E1721" s="2">
        <v>44240.0</v>
      </c>
      <c r="F1721" s="3"/>
      <c r="G1721" s="5">
        <v>500.0</v>
      </c>
      <c r="H1721" s="3" t="str">
        <f>IFNA(VLOOKUP(F1721,Promocodes!A:E,4,0),"")</f>
        <v/>
      </c>
      <c r="I1721" s="3"/>
      <c r="J1721" s="5">
        <f t="shared" si="2"/>
        <v>500</v>
      </c>
      <c r="K1721" s="3" t="str">
        <f>IFNA(VLOOKUP(D1721,Price!$A$2:$C$18,3,0),"")</f>
        <v/>
      </c>
      <c r="L1721" s="6">
        <f t="shared" si="3"/>
        <v>2</v>
      </c>
      <c r="M1721" s="6" t="str">
        <f>IFNA(VLOOKUP(F1721,Promocodes!A:B,2,0),"")</f>
        <v/>
      </c>
      <c r="N1721" s="3" t="str">
        <f>IFNA(VLOOKUP(M1721,Promocodes!G:H,2,0),"")</f>
        <v/>
      </c>
      <c r="O1721" s="3" t="str">
        <f>IFNA(VLOOKUP(D1721,Price!$E$2:$F$4,2,0),"")</f>
        <v/>
      </c>
      <c r="P1721" s="7" t="str">
        <f t="shared" si="4"/>
        <v/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ht="15.75" customHeight="1">
      <c r="A1722" s="3">
        <v>1248.0</v>
      </c>
      <c r="B1722" s="1" t="s">
        <v>16</v>
      </c>
      <c r="C1722" s="1" t="s">
        <v>17</v>
      </c>
      <c r="D1722" s="1" t="s">
        <v>23</v>
      </c>
      <c r="E1722" s="2">
        <v>44240.0</v>
      </c>
      <c r="F1722" s="3"/>
      <c r="G1722" s="5">
        <v>5500.0</v>
      </c>
      <c r="H1722" s="3" t="str">
        <f>IFNA(VLOOKUP(F1722,Promocodes!A:E,4,0),"")</f>
        <v/>
      </c>
      <c r="I1722" s="3"/>
      <c r="J1722" s="5">
        <f t="shared" si="2"/>
        <v>5500</v>
      </c>
      <c r="K1722" s="3" t="str">
        <f>IFNA(VLOOKUP(D1722,Price!$A$2:$C$18,3,0),"")</f>
        <v>услуга</v>
      </c>
      <c r="L1722" s="6">
        <f t="shared" si="3"/>
        <v>2</v>
      </c>
      <c r="M1722" s="6" t="str">
        <f>IFNA(VLOOKUP(F1722,Promocodes!A:B,2,0),"")</f>
        <v/>
      </c>
      <c r="N1722" s="3" t="str">
        <f>IFNA(VLOOKUP(M1722,Promocodes!G:H,2,0),"")</f>
        <v/>
      </c>
      <c r="O1722" s="3" t="str">
        <f>IFNA(VLOOKUP(D1722,Price!$E$2:$F$4,2,0),"")</f>
        <v/>
      </c>
      <c r="P1722" s="7" t="str">
        <f t="shared" si="4"/>
        <v>без промо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ht="15.75" customHeight="1">
      <c r="A1723" s="3">
        <v>1249.0</v>
      </c>
      <c r="B1723" s="1" t="s">
        <v>16</v>
      </c>
      <c r="C1723" s="1" t="s">
        <v>17</v>
      </c>
      <c r="D1723" s="1" t="s">
        <v>23</v>
      </c>
      <c r="E1723" s="2">
        <v>44240.0</v>
      </c>
      <c r="F1723" s="3"/>
      <c r="G1723" s="5">
        <v>5500.0</v>
      </c>
      <c r="H1723" s="3" t="str">
        <f>IFNA(VLOOKUP(F1723,Promocodes!A:E,4,0),"")</f>
        <v/>
      </c>
      <c r="I1723" s="3"/>
      <c r="J1723" s="5">
        <f t="shared" si="2"/>
        <v>5500</v>
      </c>
      <c r="K1723" s="3" t="str">
        <f>IFNA(VLOOKUP(D1723,Price!$A$2:$C$18,3,0),"")</f>
        <v>услуга</v>
      </c>
      <c r="L1723" s="6">
        <f t="shared" si="3"/>
        <v>2</v>
      </c>
      <c r="M1723" s="6" t="str">
        <f>IFNA(VLOOKUP(F1723,Promocodes!A:B,2,0),"")</f>
        <v/>
      </c>
      <c r="N1723" s="3" t="str">
        <f>IFNA(VLOOKUP(M1723,Promocodes!G:H,2,0),"")</f>
        <v/>
      </c>
      <c r="O1723" s="3" t="str">
        <f>IFNA(VLOOKUP(D1723,Price!$E$2:$F$4,2,0),"")</f>
        <v/>
      </c>
      <c r="P1723" s="7" t="str">
        <f t="shared" si="4"/>
        <v>без промо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ht="15.75" customHeight="1">
      <c r="A1724" s="3">
        <v>1250.0</v>
      </c>
      <c r="B1724" s="1" t="s">
        <v>16</v>
      </c>
      <c r="C1724" s="1" t="s">
        <v>22</v>
      </c>
      <c r="D1724" s="1" t="s">
        <v>18</v>
      </c>
      <c r="E1724" s="2">
        <v>44240.0</v>
      </c>
      <c r="F1724" s="3"/>
      <c r="G1724" s="5">
        <v>1000.0</v>
      </c>
      <c r="H1724" s="3" t="str">
        <f>IFNA(VLOOKUP(F1724,Promocodes!A:E,4,0),"")</f>
        <v/>
      </c>
      <c r="I1724" s="3"/>
      <c r="J1724" s="5">
        <f t="shared" si="2"/>
        <v>1000</v>
      </c>
      <c r="K1724" s="3" t="str">
        <f>IFNA(VLOOKUP(D1724,Price!$A$2:$C$18,3,0),"")</f>
        <v>товар</v>
      </c>
      <c r="L1724" s="6">
        <f t="shared" si="3"/>
        <v>2</v>
      </c>
      <c r="M1724" s="6" t="str">
        <f>IFNA(VLOOKUP(F1724,Promocodes!A:B,2,0),"")</f>
        <v/>
      </c>
      <c r="N1724" s="3" t="str">
        <f>IFNA(VLOOKUP(M1724,Promocodes!G:H,2,0),"")</f>
        <v/>
      </c>
      <c r="O1724" s="3">
        <f>IFNA(VLOOKUP(D1724,Price!$E$2:$F$4,2,0),"")</f>
        <v>500</v>
      </c>
      <c r="P1724" s="7" t="str">
        <f t="shared" si="4"/>
        <v>без промо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ht="15.75" customHeight="1">
      <c r="A1725" s="3">
        <v>1251.0</v>
      </c>
      <c r="B1725" s="1" t="s">
        <v>16</v>
      </c>
      <c r="C1725" s="1" t="s">
        <v>17</v>
      </c>
      <c r="D1725" s="1" t="s">
        <v>18</v>
      </c>
      <c r="E1725" s="2">
        <v>44240.0</v>
      </c>
      <c r="F1725" s="3"/>
      <c r="G1725" s="5">
        <v>1000.0</v>
      </c>
      <c r="H1725" s="3" t="str">
        <f>IFNA(VLOOKUP(F1725,Promocodes!A:E,4,0),"")</f>
        <v/>
      </c>
      <c r="I1725" s="3"/>
      <c r="J1725" s="5">
        <f t="shared" si="2"/>
        <v>1000</v>
      </c>
      <c r="K1725" s="3" t="str">
        <f>IFNA(VLOOKUP(D1725,Price!$A$2:$C$18,3,0),"")</f>
        <v>товар</v>
      </c>
      <c r="L1725" s="6">
        <f t="shared" si="3"/>
        <v>2</v>
      </c>
      <c r="M1725" s="6" t="str">
        <f>IFNA(VLOOKUP(F1725,Promocodes!A:B,2,0),"")</f>
        <v/>
      </c>
      <c r="N1725" s="3" t="str">
        <f>IFNA(VLOOKUP(M1725,Promocodes!G:H,2,0),"")</f>
        <v/>
      </c>
      <c r="O1725" s="3">
        <f>IFNA(VLOOKUP(D1725,Price!$E$2:$F$4,2,0),"")</f>
        <v>500</v>
      </c>
      <c r="P1725" s="7" t="str">
        <f t="shared" si="4"/>
        <v>без промо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ht="15.75" customHeight="1">
      <c r="A1726" s="3">
        <v>1252.0</v>
      </c>
      <c r="B1726" s="1" t="s">
        <v>16</v>
      </c>
      <c r="C1726" s="1" t="s">
        <v>22</v>
      </c>
      <c r="D1726" s="1" t="s">
        <v>24</v>
      </c>
      <c r="E1726" s="2">
        <v>44240.0</v>
      </c>
      <c r="F1726" s="3"/>
      <c r="G1726" s="5">
        <v>4500.0</v>
      </c>
      <c r="H1726" s="3" t="str">
        <f>IFNA(VLOOKUP(F1726,Promocodes!A:E,4,0),"")</f>
        <v/>
      </c>
      <c r="I1726" s="3"/>
      <c r="J1726" s="5">
        <f t="shared" si="2"/>
        <v>4500</v>
      </c>
      <c r="K1726" s="3" t="str">
        <f>IFNA(VLOOKUP(D1726,Price!$A$2:$C$18,3,0),"")</f>
        <v>услуга</v>
      </c>
      <c r="L1726" s="6">
        <f t="shared" si="3"/>
        <v>2</v>
      </c>
      <c r="M1726" s="6" t="str">
        <f>IFNA(VLOOKUP(F1726,Promocodes!A:B,2,0),"")</f>
        <v/>
      </c>
      <c r="N1726" s="3" t="str">
        <f>IFNA(VLOOKUP(M1726,Promocodes!G:H,2,0),"")</f>
        <v/>
      </c>
      <c r="O1726" s="3" t="str">
        <f>IFNA(VLOOKUP(D1726,Price!$E$2:$F$4,2,0),"")</f>
        <v/>
      </c>
      <c r="P1726" s="7" t="str">
        <f t="shared" si="4"/>
        <v>без промо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ht="15.75" customHeight="1">
      <c r="A1727" s="3">
        <v>1254.0</v>
      </c>
      <c r="B1727" s="1" t="s">
        <v>16</v>
      </c>
      <c r="C1727" s="1" t="s">
        <v>22</v>
      </c>
      <c r="D1727" s="1" t="s">
        <v>25</v>
      </c>
      <c r="E1727" s="2">
        <v>44240.0</v>
      </c>
      <c r="F1727" s="3"/>
      <c r="G1727" s="5">
        <v>300.0</v>
      </c>
      <c r="H1727" s="3" t="str">
        <f>IFNA(VLOOKUP(F1727,Promocodes!A:E,4,0),"")</f>
        <v/>
      </c>
      <c r="I1727" s="3"/>
      <c r="J1727" s="5">
        <f t="shared" si="2"/>
        <v>300</v>
      </c>
      <c r="K1727" s="3" t="str">
        <f>IFNA(VLOOKUP(D1727,Price!$A$2:$C$18,3,0),"")</f>
        <v>товар</v>
      </c>
      <c r="L1727" s="6">
        <f t="shared" si="3"/>
        <v>2</v>
      </c>
      <c r="M1727" s="6" t="str">
        <f>IFNA(VLOOKUP(F1727,Promocodes!A:B,2,0),"")</f>
        <v/>
      </c>
      <c r="N1727" s="3" t="str">
        <f>IFNA(VLOOKUP(M1727,Promocodes!G:H,2,0),"")</f>
        <v/>
      </c>
      <c r="O1727" s="3">
        <f>IFNA(VLOOKUP(D1727,Price!$E$2:$F$4,2,0),"")</f>
        <v>150</v>
      </c>
      <c r="P1727" s="7" t="str">
        <f t="shared" si="4"/>
        <v>без промо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ht="15.75" customHeight="1">
      <c r="A1728" s="3">
        <v>1255.0</v>
      </c>
      <c r="B1728" s="1" t="s">
        <v>139</v>
      </c>
      <c r="C1728" s="1" t="s">
        <v>17</v>
      </c>
      <c r="D1728" s="1" t="s">
        <v>142</v>
      </c>
      <c r="E1728" s="2">
        <v>44240.0</v>
      </c>
      <c r="F1728" s="3"/>
      <c r="G1728" s="5">
        <v>1000.0</v>
      </c>
      <c r="H1728" s="3" t="str">
        <f>IFNA(VLOOKUP(F1728,Promocodes!A:E,4,0),"")</f>
        <v/>
      </c>
      <c r="I1728" s="3"/>
      <c r="J1728" s="5">
        <f t="shared" si="2"/>
        <v>1000</v>
      </c>
      <c r="K1728" s="3" t="str">
        <f>IFNA(VLOOKUP(D1728,Price!$A$2:$C$18,3,0),"")</f>
        <v/>
      </c>
      <c r="L1728" s="6">
        <f t="shared" si="3"/>
        <v>2</v>
      </c>
      <c r="M1728" s="6" t="str">
        <f>IFNA(VLOOKUP(F1728,Promocodes!A:B,2,0),"")</f>
        <v/>
      </c>
      <c r="N1728" s="3" t="str">
        <f>IFNA(VLOOKUP(M1728,Promocodes!G:H,2,0),"")</f>
        <v/>
      </c>
      <c r="O1728" s="3" t="str">
        <f>IFNA(VLOOKUP(D1728,Price!$E$2:$F$4,2,0),"")</f>
        <v/>
      </c>
      <c r="P1728" s="7" t="str">
        <f t="shared" si="4"/>
        <v/>
      </c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ht="15.75" customHeight="1">
      <c r="A1729" s="3">
        <v>1256.0</v>
      </c>
      <c r="B1729" s="1" t="s">
        <v>16</v>
      </c>
      <c r="C1729" s="1" t="s">
        <v>22</v>
      </c>
      <c r="D1729" s="1" t="s">
        <v>24</v>
      </c>
      <c r="E1729" s="2">
        <v>44240.0</v>
      </c>
      <c r="F1729" s="3"/>
      <c r="G1729" s="5">
        <v>4500.0</v>
      </c>
      <c r="H1729" s="3" t="str">
        <f>IFNA(VLOOKUP(F1729,Promocodes!A:E,4,0),"")</f>
        <v/>
      </c>
      <c r="I1729" s="3"/>
      <c r="J1729" s="5">
        <f t="shared" si="2"/>
        <v>4500</v>
      </c>
      <c r="K1729" s="3" t="str">
        <f>IFNA(VLOOKUP(D1729,Price!$A$2:$C$18,3,0),"")</f>
        <v>услуга</v>
      </c>
      <c r="L1729" s="6">
        <f t="shared" si="3"/>
        <v>2</v>
      </c>
      <c r="M1729" s="6" t="str">
        <f>IFNA(VLOOKUP(F1729,Promocodes!A:B,2,0),"")</f>
        <v/>
      </c>
      <c r="N1729" s="3" t="str">
        <f>IFNA(VLOOKUP(M1729,Promocodes!G:H,2,0),"")</f>
        <v/>
      </c>
      <c r="O1729" s="3" t="str">
        <f>IFNA(VLOOKUP(D1729,Price!$E$2:$F$4,2,0),"")</f>
        <v/>
      </c>
      <c r="P1729" s="7" t="str">
        <f t="shared" si="4"/>
        <v>без промо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ht="15.75" customHeight="1">
      <c r="A1730" s="3">
        <v>1258.0</v>
      </c>
      <c r="B1730" s="1" t="s">
        <v>16</v>
      </c>
      <c r="C1730" s="1" t="s">
        <v>17</v>
      </c>
      <c r="D1730" s="1" t="s">
        <v>24</v>
      </c>
      <c r="E1730" s="2">
        <v>44240.0</v>
      </c>
      <c r="F1730" s="3"/>
      <c r="G1730" s="5">
        <v>4500.0</v>
      </c>
      <c r="H1730" s="3" t="str">
        <f>IFNA(VLOOKUP(F1730,Promocodes!A:E,4,0),"")</f>
        <v/>
      </c>
      <c r="I1730" s="3"/>
      <c r="J1730" s="5">
        <f t="shared" si="2"/>
        <v>4500</v>
      </c>
      <c r="K1730" s="3" t="str">
        <f>IFNA(VLOOKUP(D1730,Price!$A$2:$C$18,3,0),"")</f>
        <v>услуга</v>
      </c>
      <c r="L1730" s="6">
        <f t="shared" si="3"/>
        <v>2</v>
      </c>
      <c r="M1730" s="6" t="str">
        <f>IFNA(VLOOKUP(F1730,Promocodes!A:B,2,0),"")</f>
        <v/>
      </c>
      <c r="N1730" s="3" t="str">
        <f>IFNA(VLOOKUP(M1730,Promocodes!G:H,2,0),"")</f>
        <v/>
      </c>
      <c r="O1730" s="3" t="str">
        <f>IFNA(VLOOKUP(D1730,Price!$E$2:$F$4,2,0),"")</f>
        <v/>
      </c>
      <c r="P1730" s="7" t="str">
        <f t="shared" si="4"/>
        <v>без промо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ht="15.75" customHeight="1">
      <c r="A1731" s="3">
        <v>1259.0</v>
      </c>
      <c r="B1731" s="1" t="s">
        <v>16</v>
      </c>
      <c r="C1731" s="1" t="s">
        <v>17</v>
      </c>
      <c r="D1731" s="1" t="s">
        <v>23</v>
      </c>
      <c r="E1731" s="2">
        <v>44240.0</v>
      </c>
      <c r="F1731" s="3"/>
      <c r="G1731" s="5">
        <v>5500.0</v>
      </c>
      <c r="H1731" s="3" t="str">
        <f>IFNA(VLOOKUP(F1731,Promocodes!A:E,4,0),"")</f>
        <v/>
      </c>
      <c r="I1731" s="3"/>
      <c r="J1731" s="5">
        <f t="shared" si="2"/>
        <v>5500</v>
      </c>
      <c r="K1731" s="3" t="str">
        <f>IFNA(VLOOKUP(D1731,Price!$A$2:$C$18,3,0),"")</f>
        <v>услуга</v>
      </c>
      <c r="L1731" s="6">
        <f t="shared" si="3"/>
        <v>2</v>
      </c>
      <c r="M1731" s="6" t="str">
        <f>IFNA(VLOOKUP(F1731,Promocodes!A:B,2,0),"")</f>
        <v/>
      </c>
      <c r="N1731" s="3" t="str">
        <f>IFNA(VLOOKUP(M1731,Promocodes!G:H,2,0),"")</f>
        <v/>
      </c>
      <c r="O1731" s="3" t="str">
        <f>IFNA(VLOOKUP(D1731,Price!$E$2:$F$4,2,0),"")</f>
        <v/>
      </c>
      <c r="P1731" s="7" t="str">
        <f t="shared" si="4"/>
        <v>без промо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ht="15.75" customHeight="1">
      <c r="A1732" s="3">
        <v>1260.0</v>
      </c>
      <c r="B1732" s="1" t="s">
        <v>16</v>
      </c>
      <c r="C1732" s="1" t="s">
        <v>17</v>
      </c>
      <c r="D1732" s="1" t="s">
        <v>21</v>
      </c>
      <c r="E1732" s="2">
        <v>44240.0</v>
      </c>
      <c r="F1732" s="3"/>
      <c r="G1732" s="5">
        <v>3500.0</v>
      </c>
      <c r="H1732" s="3" t="str">
        <f>IFNA(VLOOKUP(F1732,Promocodes!A:E,4,0),"")</f>
        <v/>
      </c>
      <c r="I1732" s="3"/>
      <c r="J1732" s="5">
        <f t="shared" si="2"/>
        <v>3500</v>
      </c>
      <c r="K1732" s="3" t="str">
        <f>IFNA(VLOOKUP(D1732,Price!$A$2:$C$18,3,0),"")</f>
        <v>услуга</v>
      </c>
      <c r="L1732" s="6">
        <f t="shared" si="3"/>
        <v>2</v>
      </c>
      <c r="M1732" s="6" t="str">
        <f>IFNA(VLOOKUP(F1732,Promocodes!A:B,2,0),"")</f>
        <v/>
      </c>
      <c r="N1732" s="3" t="str">
        <f>IFNA(VLOOKUP(M1732,Promocodes!G:H,2,0),"")</f>
        <v/>
      </c>
      <c r="O1732" s="3" t="str">
        <f>IFNA(VLOOKUP(D1732,Price!$E$2:$F$4,2,0),"")</f>
        <v/>
      </c>
      <c r="P1732" s="7" t="str">
        <f t="shared" si="4"/>
        <v>без промо</v>
      </c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ht="15.75" customHeight="1">
      <c r="A1733" s="3">
        <v>1261.0</v>
      </c>
      <c r="B1733" s="1" t="s">
        <v>16</v>
      </c>
      <c r="C1733" s="1" t="s">
        <v>17</v>
      </c>
      <c r="D1733" s="1" t="s">
        <v>24</v>
      </c>
      <c r="E1733" s="2">
        <v>44240.0</v>
      </c>
      <c r="F1733" s="3"/>
      <c r="G1733" s="5">
        <v>4500.0</v>
      </c>
      <c r="H1733" s="3" t="str">
        <f>IFNA(VLOOKUP(F1733,Promocodes!A:E,4,0),"")</f>
        <v/>
      </c>
      <c r="I1733" s="3"/>
      <c r="J1733" s="5">
        <f t="shared" si="2"/>
        <v>4500</v>
      </c>
      <c r="K1733" s="3" t="str">
        <f>IFNA(VLOOKUP(D1733,Price!$A$2:$C$18,3,0),"")</f>
        <v>услуга</v>
      </c>
      <c r="L1733" s="6">
        <f t="shared" si="3"/>
        <v>2</v>
      </c>
      <c r="M1733" s="6" t="str">
        <f>IFNA(VLOOKUP(F1733,Promocodes!A:B,2,0),"")</f>
        <v/>
      </c>
      <c r="N1733" s="3" t="str">
        <f>IFNA(VLOOKUP(M1733,Promocodes!G:H,2,0),"")</f>
        <v/>
      </c>
      <c r="O1733" s="3" t="str">
        <f>IFNA(VLOOKUP(D1733,Price!$E$2:$F$4,2,0),"")</f>
        <v/>
      </c>
      <c r="P1733" s="7" t="str">
        <f t="shared" si="4"/>
        <v>без промо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ht="15.75" customHeight="1">
      <c r="A1734" s="3">
        <v>1262.0</v>
      </c>
      <c r="B1734" s="1" t="s">
        <v>16</v>
      </c>
      <c r="C1734" s="1" t="s">
        <v>17</v>
      </c>
      <c r="D1734" s="1" t="s">
        <v>24</v>
      </c>
      <c r="E1734" s="2">
        <v>44240.0</v>
      </c>
      <c r="F1734" s="3"/>
      <c r="G1734" s="5">
        <v>4500.0</v>
      </c>
      <c r="H1734" s="3" t="str">
        <f>IFNA(VLOOKUP(F1734,Promocodes!A:E,4,0),"")</f>
        <v/>
      </c>
      <c r="I1734" s="3"/>
      <c r="J1734" s="5">
        <f t="shared" si="2"/>
        <v>4500</v>
      </c>
      <c r="K1734" s="3" t="str">
        <f>IFNA(VLOOKUP(D1734,Price!$A$2:$C$18,3,0),"")</f>
        <v>услуга</v>
      </c>
      <c r="L1734" s="6">
        <f t="shared" si="3"/>
        <v>2</v>
      </c>
      <c r="M1734" s="6" t="str">
        <f>IFNA(VLOOKUP(F1734,Promocodes!A:B,2,0),"")</f>
        <v/>
      </c>
      <c r="N1734" s="3" t="str">
        <f>IFNA(VLOOKUP(M1734,Promocodes!G:H,2,0),"")</f>
        <v/>
      </c>
      <c r="O1734" s="3" t="str">
        <f>IFNA(VLOOKUP(D1734,Price!$E$2:$F$4,2,0),"")</f>
        <v/>
      </c>
      <c r="P1734" s="7" t="str">
        <f t="shared" si="4"/>
        <v>без промо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ht="15.75" customHeight="1">
      <c r="A1735" s="3">
        <v>1263.0</v>
      </c>
      <c r="B1735" s="1" t="s">
        <v>16</v>
      </c>
      <c r="C1735" s="1" t="s">
        <v>17</v>
      </c>
      <c r="D1735" s="1" t="s">
        <v>23</v>
      </c>
      <c r="E1735" s="2">
        <v>44240.0</v>
      </c>
      <c r="F1735" s="3"/>
      <c r="G1735" s="5">
        <v>5500.0</v>
      </c>
      <c r="H1735" s="3" t="str">
        <f>IFNA(VLOOKUP(F1735,Promocodes!A:E,4,0),"")</f>
        <v/>
      </c>
      <c r="I1735" s="3"/>
      <c r="J1735" s="5">
        <f t="shared" si="2"/>
        <v>5500</v>
      </c>
      <c r="K1735" s="3" t="str">
        <f>IFNA(VLOOKUP(D1735,Price!$A$2:$C$18,3,0),"")</f>
        <v>услуга</v>
      </c>
      <c r="L1735" s="6">
        <f t="shared" si="3"/>
        <v>2</v>
      </c>
      <c r="M1735" s="6" t="str">
        <f>IFNA(VLOOKUP(F1735,Promocodes!A:B,2,0),"")</f>
        <v/>
      </c>
      <c r="N1735" s="3" t="str">
        <f>IFNA(VLOOKUP(M1735,Promocodes!G:H,2,0),"")</f>
        <v/>
      </c>
      <c r="O1735" s="3" t="str">
        <f>IFNA(VLOOKUP(D1735,Price!$E$2:$F$4,2,0),"")</f>
        <v/>
      </c>
      <c r="P1735" s="7" t="str">
        <f t="shared" si="4"/>
        <v>без промо</v>
      </c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ht="15.75" customHeight="1">
      <c r="A1736" s="3">
        <v>1264.0</v>
      </c>
      <c r="B1736" s="1" t="s">
        <v>139</v>
      </c>
      <c r="C1736" s="1" t="s">
        <v>17</v>
      </c>
      <c r="D1736" s="1" t="s">
        <v>143</v>
      </c>
      <c r="E1736" s="2">
        <v>44240.0</v>
      </c>
      <c r="F1736" s="3"/>
      <c r="G1736" s="5">
        <v>500.0</v>
      </c>
      <c r="H1736" s="3" t="str">
        <f>IFNA(VLOOKUP(F1736,Promocodes!A:E,4,0),"")</f>
        <v/>
      </c>
      <c r="I1736" s="3"/>
      <c r="J1736" s="5">
        <f t="shared" si="2"/>
        <v>500</v>
      </c>
      <c r="K1736" s="3" t="str">
        <f>IFNA(VLOOKUP(D1736,Price!$A$2:$C$18,3,0),"")</f>
        <v/>
      </c>
      <c r="L1736" s="6">
        <f t="shared" si="3"/>
        <v>2</v>
      </c>
      <c r="M1736" s="6" t="str">
        <f>IFNA(VLOOKUP(F1736,Promocodes!A:B,2,0),"")</f>
        <v/>
      </c>
      <c r="N1736" s="3" t="str">
        <f>IFNA(VLOOKUP(M1736,Promocodes!G:H,2,0),"")</f>
        <v/>
      </c>
      <c r="O1736" s="3" t="str">
        <f>IFNA(VLOOKUP(D1736,Price!$E$2:$F$4,2,0),"")</f>
        <v/>
      </c>
      <c r="P1736" s="7" t="str">
        <f t="shared" si="4"/>
        <v/>
      </c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ht="15.75" customHeight="1">
      <c r="A1737" s="3">
        <v>1265.0</v>
      </c>
      <c r="B1737" s="1" t="s">
        <v>16</v>
      </c>
      <c r="C1737" s="1" t="s">
        <v>17</v>
      </c>
      <c r="D1737" s="1" t="s">
        <v>18</v>
      </c>
      <c r="E1737" s="2">
        <v>44240.0</v>
      </c>
      <c r="F1737" s="3"/>
      <c r="G1737" s="5">
        <v>1000.0</v>
      </c>
      <c r="H1737" s="3" t="str">
        <f>IFNA(VLOOKUP(F1737,Promocodes!A:E,4,0),"")</f>
        <v/>
      </c>
      <c r="I1737" s="3"/>
      <c r="J1737" s="5">
        <f t="shared" si="2"/>
        <v>1000</v>
      </c>
      <c r="K1737" s="3" t="str">
        <f>IFNA(VLOOKUP(D1737,Price!$A$2:$C$18,3,0),"")</f>
        <v>товар</v>
      </c>
      <c r="L1737" s="6">
        <f t="shared" si="3"/>
        <v>2</v>
      </c>
      <c r="M1737" s="6" t="str">
        <f>IFNA(VLOOKUP(F1737,Promocodes!A:B,2,0),"")</f>
        <v/>
      </c>
      <c r="N1737" s="3" t="str">
        <f>IFNA(VLOOKUP(M1737,Promocodes!G:H,2,0),"")</f>
        <v/>
      </c>
      <c r="O1737" s="3">
        <f>IFNA(VLOOKUP(D1737,Price!$E$2:$F$4,2,0),"")</f>
        <v>500</v>
      </c>
      <c r="P1737" s="7" t="str">
        <f t="shared" si="4"/>
        <v>без промо</v>
      </c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ht="15.75" customHeight="1">
      <c r="A1738" s="3">
        <v>1267.0</v>
      </c>
      <c r="B1738" s="1" t="s">
        <v>139</v>
      </c>
      <c r="C1738" s="1" t="s">
        <v>17</v>
      </c>
      <c r="D1738" s="1" t="s">
        <v>142</v>
      </c>
      <c r="E1738" s="2">
        <v>44240.0</v>
      </c>
      <c r="F1738" s="3"/>
      <c r="G1738" s="5">
        <v>1000.0</v>
      </c>
      <c r="H1738" s="3" t="str">
        <f>IFNA(VLOOKUP(F1738,Promocodes!A:E,4,0),"")</f>
        <v/>
      </c>
      <c r="I1738" s="3"/>
      <c r="J1738" s="5">
        <f t="shared" si="2"/>
        <v>1000</v>
      </c>
      <c r="K1738" s="3" t="str">
        <f>IFNA(VLOOKUP(D1738,Price!$A$2:$C$18,3,0),"")</f>
        <v/>
      </c>
      <c r="L1738" s="6">
        <f t="shared" si="3"/>
        <v>2</v>
      </c>
      <c r="M1738" s="6" t="str">
        <f>IFNA(VLOOKUP(F1738,Promocodes!A:B,2,0),"")</f>
        <v/>
      </c>
      <c r="N1738" s="3" t="str">
        <f>IFNA(VLOOKUP(M1738,Promocodes!G:H,2,0),"")</f>
        <v/>
      </c>
      <c r="O1738" s="3" t="str">
        <f>IFNA(VLOOKUP(D1738,Price!$E$2:$F$4,2,0),"")</f>
        <v/>
      </c>
      <c r="P1738" s="7" t="str">
        <f t="shared" si="4"/>
        <v/>
      </c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ht="15.75" customHeight="1">
      <c r="A1739" s="3">
        <v>1269.0</v>
      </c>
      <c r="B1739" s="1" t="s">
        <v>139</v>
      </c>
      <c r="C1739" s="1" t="s">
        <v>22</v>
      </c>
      <c r="D1739" s="1" t="s">
        <v>141</v>
      </c>
      <c r="E1739" s="2">
        <v>44240.0</v>
      </c>
      <c r="F1739" s="3"/>
      <c r="G1739" s="5">
        <v>300.0</v>
      </c>
      <c r="H1739" s="3" t="str">
        <f>IFNA(VLOOKUP(F1739,Promocodes!A:E,4,0),"")</f>
        <v/>
      </c>
      <c r="I1739" s="3"/>
      <c r="J1739" s="5">
        <f t="shared" si="2"/>
        <v>300</v>
      </c>
      <c r="K1739" s="3" t="str">
        <f>IFNA(VLOOKUP(D1739,Price!$A$2:$C$18,3,0),"")</f>
        <v/>
      </c>
      <c r="L1739" s="6">
        <f t="shared" si="3"/>
        <v>2</v>
      </c>
      <c r="M1739" s="6" t="str">
        <f>IFNA(VLOOKUP(F1739,Promocodes!A:B,2,0),"")</f>
        <v/>
      </c>
      <c r="N1739" s="3" t="str">
        <f>IFNA(VLOOKUP(M1739,Promocodes!G:H,2,0),"")</f>
        <v/>
      </c>
      <c r="O1739" s="3" t="str">
        <f>IFNA(VLOOKUP(D1739,Price!$E$2:$F$4,2,0),"")</f>
        <v/>
      </c>
      <c r="P1739" s="7" t="str">
        <f t="shared" si="4"/>
        <v/>
      </c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ht="15.75" customHeight="1">
      <c r="A1740" s="3">
        <v>1270.0</v>
      </c>
      <c r="B1740" s="1" t="s">
        <v>139</v>
      </c>
      <c r="C1740" s="1" t="s">
        <v>17</v>
      </c>
      <c r="D1740" s="1" t="s">
        <v>143</v>
      </c>
      <c r="E1740" s="2">
        <v>44240.0</v>
      </c>
      <c r="F1740" s="3"/>
      <c r="G1740" s="5">
        <v>500.0</v>
      </c>
      <c r="H1740" s="3" t="str">
        <f>IFNA(VLOOKUP(F1740,Promocodes!A:E,4,0),"")</f>
        <v/>
      </c>
      <c r="I1740" s="3"/>
      <c r="J1740" s="5">
        <f t="shared" si="2"/>
        <v>500</v>
      </c>
      <c r="K1740" s="3" t="str">
        <f>IFNA(VLOOKUP(D1740,Price!$A$2:$C$18,3,0),"")</f>
        <v/>
      </c>
      <c r="L1740" s="6">
        <f t="shared" si="3"/>
        <v>2</v>
      </c>
      <c r="M1740" s="6" t="str">
        <f>IFNA(VLOOKUP(F1740,Promocodes!A:B,2,0),"")</f>
        <v/>
      </c>
      <c r="N1740" s="3" t="str">
        <f>IFNA(VLOOKUP(M1740,Promocodes!G:H,2,0),"")</f>
        <v/>
      </c>
      <c r="O1740" s="3" t="str">
        <f>IFNA(VLOOKUP(D1740,Price!$E$2:$F$4,2,0),"")</f>
        <v/>
      </c>
      <c r="P1740" s="7" t="str">
        <f t="shared" si="4"/>
        <v/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ht="15.75" customHeight="1">
      <c r="A1741" s="3">
        <v>1271.0</v>
      </c>
      <c r="B1741" s="1" t="s">
        <v>16</v>
      </c>
      <c r="C1741" s="1" t="s">
        <v>17</v>
      </c>
      <c r="D1741" s="1" t="s">
        <v>24</v>
      </c>
      <c r="E1741" s="2">
        <v>44240.0</v>
      </c>
      <c r="F1741" s="3"/>
      <c r="G1741" s="5">
        <v>4500.0</v>
      </c>
      <c r="H1741" s="3" t="str">
        <f>IFNA(VLOOKUP(F1741,Promocodes!A:E,4,0),"")</f>
        <v/>
      </c>
      <c r="I1741" s="3"/>
      <c r="J1741" s="5">
        <f t="shared" si="2"/>
        <v>4500</v>
      </c>
      <c r="K1741" s="3" t="str">
        <f>IFNA(VLOOKUP(D1741,Price!$A$2:$C$18,3,0),"")</f>
        <v>услуга</v>
      </c>
      <c r="L1741" s="6">
        <f t="shared" si="3"/>
        <v>2</v>
      </c>
      <c r="M1741" s="6" t="str">
        <f>IFNA(VLOOKUP(F1741,Promocodes!A:B,2,0),"")</f>
        <v/>
      </c>
      <c r="N1741" s="3" t="str">
        <f>IFNA(VLOOKUP(M1741,Promocodes!G:H,2,0),"")</f>
        <v/>
      </c>
      <c r="O1741" s="3" t="str">
        <f>IFNA(VLOOKUP(D1741,Price!$E$2:$F$4,2,0),"")</f>
        <v/>
      </c>
      <c r="P1741" s="7" t="str">
        <f t="shared" si="4"/>
        <v>без промо</v>
      </c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ht="15.75" customHeight="1">
      <c r="A1742" s="3">
        <v>1272.0</v>
      </c>
      <c r="B1742" s="1" t="s">
        <v>16</v>
      </c>
      <c r="C1742" s="1" t="s">
        <v>22</v>
      </c>
      <c r="D1742" s="1" t="s">
        <v>24</v>
      </c>
      <c r="E1742" s="2">
        <v>44240.0</v>
      </c>
      <c r="F1742" s="3"/>
      <c r="G1742" s="5">
        <v>4500.0</v>
      </c>
      <c r="H1742" s="3" t="str">
        <f>IFNA(VLOOKUP(F1742,Promocodes!A:E,4,0),"")</f>
        <v/>
      </c>
      <c r="I1742" s="3"/>
      <c r="J1742" s="5">
        <f t="shared" si="2"/>
        <v>4500</v>
      </c>
      <c r="K1742" s="3" t="str">
        <f>IFNA(VLOOKUP(D1742,Price!$A$2:$C$18,3,0),"")</f>
        <v>услуга</v>
      </c>
      <c r="L1742" s="6">
        <f t="shared" si="3"/>
        <v>2</v>
      </c>
      <c r="M1742" s="6" t="str">
        <f>IFNA(VLOOKUP(F1742,Promocodes!A:B,2,0),"")</f>
        <v/>
      </c>
      <c r="N1742" s="3" t="str">
        <f>IFNA(VLOOKUP(M1742,Promocodes!G:H,2,0),"")</f>
        <v/>
      </c>
      <c r="O1742" s="3" t="str">
        <f>IFNA(VLOOKUP(D1742,Price!$E$2:$F$4,2,0),"")</f>
        <v/>
      </c>
      <c r="P1742" s="7" t="str">
        <f t="shared" si="4"/>
        <v>без промо</v>
      </c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ht="15.75" customHeight="1">
      <c r="A1743" s="3">
        <v>1273.0</v>
      </c>
      <c r="B1743" s="1" t="s">
        <v>16</v>
      </c>
      <c r="C1743" s="1" t="s">
        <v>22</v>
      </c>
      <c r="D1743" s="1" t="s">
        <v>23</v>
      </c>
      <c r="E1743" s="2">
        <v>44240.0</v>
      </c>
      <c r="F1743" s="3"/>
      <c r="G1743" s="5">
        <v>5500.0</v>
      </c>
      <c r="H1743" s="3" t="str">
        <f>IFNA(VLOOKUP(F1743,Promocodes!A:E,4,0),"")</f>
        <v/>
      </c>
      <c r="I1743" s="3"/>
      <c r="J1743" s="5">
        <f t="shared" si="2"/>
        <v>5500</v>
      </c>
      <c r="K1743" s="3" t="str">
        <f>IFNA(VLOOKUP(D1743,Price!$A$2:$C$18,3,0),"")</f>
        <v>услуга</v>
      </c>
      <c r="L1743" s="6">
        <f t="shared" si="3"/>
        <v>2</v>
      </c>
      <c r="M1743" s="6" t="str">
        <f>IFNA(VLOOKUP(F1743,Promocodes!A:B,2,0),"")</f>
        <v/>
      </c>
      <c r="N1743" s="3" t="str">
        <f>IFNA(VLOOKUP(M1743,Promocodes!G:H,2,0),"")</f>
        <v/>
      </c>
      <c r="O1743" s="3" t="str">
        <f>IFNA(VLOOKUP(D1743,Price!$E$2:$F$4,2,0),"")</f>
        <v/>
      </c>
      <c r="P1743" s="7" t="str">
        <f t="shared" si="4"/>
        <v>без промо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ht="15.75" customHeight="1">
      <c r="A1744" s="3">
        <v>1274.0</v>
      </c>
      <c r="B1744" s="1" t="s">
        <v>16</v>
      </c>
      <c r="C1744" s="1" t="s">
        <v>17</v>
      </c>
      <c r="D1744" s="1" t="s">
        <v>18</v>
      </c>
      <c r="E1744" s="2">
        <v>44240.0</v>
      </c>
      <c r="F1744" s="3"/>
      <c r="G1744" s="5">
        <v>1000.0</v>
      </c>
      <c r="H1744" s="3" t="str">
        <f>IFNA(VLOOKUP(F1744,Promocodes!A:E,4,0),"")</f>
        <v/>
      </c>
      <c r="I1744" s="3"/>
      <c r="J1744" s="5">
        <f t="shared" si="2"/>
        <v>1000</v>
      </c>
      <c r="K1744" s="3" t="str">
        <f>IFNA(VLOOKUP(D1744,Price!$A$2:$C$18,3,0),"")</f>
        <v>товар</v>
      </c>
      <c r="L1744" s="6">
        <f t="shared" si="3"/>
        <v>2</v>
      </c>
      <c r="M1744" s="6" t="str">
        <f>IFNA(VLOOKUP(F1744,Promocodes!A:B,2,0),"")</f>
        <v/>
      </c>
      <c r="N1744" s="3" t="str">
        <f>IFNA(VLOOKUP(M1744,Promocodes!G:H,2,0),"")</f>
        <v/>
      </c>
      <c r="O1744" s="3">
        <f>IFNA(VLOOKUP(D1744,Price!$E$2:$F$4,2,0),"")</f>
        <v>500</v>
      </c>
      <c r="P1744" s="7" t="str">
        <f t="shared" si="4"/>
        <v>без промо</v>
      </c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ht="15.75" customHeight="1">
      <c r="A1745" s="3">
        <v>1275.0</v>
      </c>
      <c r="B1745" s="1" t="s">
        <v>16</v>
      </c>
      <c r="C1745" s="1" t="s">
        <v>17</v>
      </c>
      <c r="D1745" s="1" t="s">
        <v>24</v>
      </c>
      <c r="E1745" s="2">
        <v>44240.0</v>
      </c>
      <c r="F1745" s="3"/>
      <c r="G1745" s="5">
        <v>4500.0</v>
      </c>
      <c r="H1745" s="3" t="str">
        <f>IFNA(VLOOKUP(F1745,Promocodes!A:E,4,0),"")</f>
        <v/>
      </c>
      <c r="I1745" s="3"/>
      <c r="J1745" s="5">
        <f t="shared" si="2"/>
        <v>4500</v>
      </c>
      <c r="K1745" s="3" t="str">
        <f>IFNA(VLOOKUP(D1745,Price!$A$2:$C$18,3,0),"")</f>
        <v>услуга</v>
      </c>
      <c r="L1745" s="6">
        <f t="shared" si="3"/>
        <v>2</v>
      </c>
      <c r="M1745" s="6" t="str">
        <f>IFNA(VLOOKUP(F1745,Promocodes!A:B,2,0),"")</f>
        <v/>
      </c>
      <c r="N1745" s="3" t="str">
        <f>IFNA(VLOOKUP(M1745,Promocodes!G:H,2,0),"")</f>
        <v/>
      </c>
      <c r="O1745" s="3" t="str">
        <f>IFNA(VLOOKUP(D1745,Price!$E$2:$F$4,2,0),"")</f>
        <v/>
      </c>
      <c r="P1745" s="7" t="str">
        <f t="shared" si="4"/>
        <v>без промо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ht="15.75" customHeight="1">
      <c r="A1746" s="3">
        <v>1276.0</v>
      </c>
      <c r="B1746" s="1" t="s">
        <v>16</v>
      </c>
      <c r="C1746" s="1" t="s">
        <v>17</v>
      </c>
      <c r="D1746" s="1" t="s">
        <v>21</v>
      </c>
      <c r="E1746" s="2">
        <v>44241.0</v>
      </c>
      <c r="F1746" s="3"/>
      <c r="G1746" s="5">
        <v>3500.0</v>
      </c>
      <c r="H1746" s="3" t="str">
        <f>IFNA(VLOOKUP(F1746,Promocodes!A:E,4,0),"")</f>
        <v/>
      </c>
      <c r="I1746" s="3"/>
      <c r="J1746" s="5">
        <f t="shared" si="2"/>
        <v>3500</v>
      </c>
      <c r="K1746" s="3" t="str">
        <f>IFNA(VLOOKUP(D1746,Price!$A$2:$C$18,3,0),"")</f>
        <v>услуга</v>
      </c>
      <c r="L1746" s="6">
        <f t="shared" si="3"/>
        <v>2</v>
      </c>
      <c r="M1746" s="6" t="str">
        <f>IFNA(VLOOKUP(F1746,Promocodes!A:B,2,0),"")</f>
        <v/>
      </c>
      <c r="N1746" s="3" t="str">
        <f>IFNA(VLOOKUP(M1746,Promocodes!G:H,2,0),"")</f>
        <v/>
      </c>
      <c r="O1746" s="3" t="str">
        <f>IFNA(VLOOKUP(D1746,Price!$E$2:$F$4,2,0),"")</f>
        <v/>
      </c>
      <c r="P1746" s="7" t="str">
        <f t="shared" si="4"/>
        <v>без промо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ht="15.75" customHeight="1">
      <c r="A1747" s="3">
        <v>1277.0</v>
      </c>
      <c r="B1747" s="1" t="s">
        <v>16</v>
      </c>
      <c r="C1747" s="1" t="s">
        <v>22</v>
      </c>
      <c r="D1747" s="1" t="s">
        <v>20</v>
      </c>
      <c r="E1747" s="2">
        <v>44241.0</v>
      </c>
      <c r="F1747" s="3"/>
      <c r="G1747" s="5">
        <v>500.0</v>
      </c>
      <c r="H1747" s="3" t="str">
        <f>IFNA(VLOOKUP(F1747,Promocodes!A:E,4,0),"")</f>
        <v/>
      </c>
      <c r="I1747" s="3"/>
      <c r="J1747" s="5">
        <f t="shared" si="2"/>
        <v>500</v>
      </c>
      <c r="K1747" s="3" t="str">
        <f>IFNA(VLOOKUP(D1747,Price!$A$2:$C$18,3,0),"")</f>
        <v>товар</v>
      </c>
      <c r="L1747" s="6">
        <f t="shared" si="3"/>
        <v>2</v>
      </c>
      <c r="M1747" s="6" t="str">
        <f>IFNA(VLOOKUP(F1747,Promocodes!A:B,2,0),"")</f>
        <v/>
      </c>
      <c r="N1747" s="3" t="str">
        <f>IFNA(VLOOKUP(M1747,Promocodes!G:H,2,0),"")</f>
        <v/>
      </c>
      <c r="O1747" s="3">
        <f>IFNA(VLOOKUP(D1747,Price!$E$2:$F$4,2,0),"")</f>
        <v>250</v>
      </c>
      <c r="P1747" s="7" t="str">
        <f t="shared" si="4"/>
        <v>без промо</v>
      </c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ht="15.75" customHeight="1">
      <c r="A1748" s="3">
        <v>1278.0</v>
      </c>
      <c r="B1748" s="1" t="s">
        <v>16</v>
      </c>
      <c r="C1748" s="1" t="s">
        <v>17</v>
      </c>
      <c r="D1748" s="1" t="s">
        <v>24</v>
      </c>
      <c r="E1748" s="2">
        <v>44241.0</v>
      </c>
      <c r="F1748" s="3"/>
      <c r="G1748" s="5">
        <v>4500.0</v>
      </c>
      <c r="H1748" s="3" t="str">
        <f>IFNA(VLOOKUP(F1748,Promocodes!A:E,4,0),"")</f>
        <v/>
      </c>
      <c r="I1748" s="3"/>
      <c r="J1748" s="5">
        <f t="shared" si="2"/>
        <v>4500</v>
      </c>
      <c r="K1748" s="3" t="str">
        <f>IFNA(VLOOKUP(D1748,Price!$A$2:$C$18,3,0),"")</f>
        <v>услуга</v>
      </c>
      <c r="L1748" s="6">
        <f t="shared" si="3"/>
        <v>2</v>
      </c>
      <c r="M1748" s="6" t="str">
        <f>IFNA(VLOOKUP(F1748,Promocodes!A:B,2,0),"")</f>
        <v/>
      </c>
      <c r="N1748" s="3" t="str">
        <f>IFNA(VLOOKUP(M1748,Promocodes!G:H,2,0),"")</f>
        <v/>
      </c>
      <c r="O1748" s="3" t="str">
        <f>IFNA(VLOOKUP(D1748,Price!$E$2:$F$4,2,0),"")</f>
        <v/>
      </c>
      <c r="P1748" s="7" t="str">
        <f t="shared" si="4"/>
        <v>без промо</v>
      </c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ht="15.75" customHeight="1">
      <c r="A1749" s="3">
        <v>1280.0</v>
      </c>
      <c r="B1749" s="1" t="s">
        <v>16</v>
      </c>
      <c r="C1749" s="1" t="s">
        <v>17</v>
      </c>
      <c r="D1749" s="1" t="s">
        <v>20</v>
      </c>
      <c r="E1749" s="2">
        <v>44241.0</v>
      </c>
      <c r="F1749" s="3"/>
      <c r="G1749" s="5">
        <v>500.0</v>
      </c>
      <c r="H1749" s="3" t="str">
        <f>IFNA(VLOOKUP(F1749,Promocodes!A:E,4,0),"")</f>
        <v/>
      </c>
      <c r="I1749" s="3"/>
      <c r="J1749" s="5">
        <f t="shared" si="2"/>
        <v>500</v>
      </c>
      <c r="K1749" s="3" t="str">
        <f>IFNA(VLOOKUP(D1749,Price!$A$2:$C$18,3,0),"")</f>
        <v>товар</v>
      </c>
      <c r="L1749" s="6">
        <f t="shared" si="3"/>
        <v>2</v>
      </c>
      <c r="M1749" s="6" t="str">
        <f>IFNA(VLOOKUP(F1749,Promocodes!A:B,2,0),"")</f>
        <v/>
      </c>
      <c r="N1749" s="3" t="str">
        <f>IFNA(VLOOKUP(M1749,Promocodes!G:H,2,0),"")</f>
        <v/>
      </c>
      <c r="O1749" s="3">
        <f>IFNA(VLOOKUP(D1749,Price!$E$2:$F$4,2,0),"")</f>
        <v>250</v>
      </c>
      <c r="P1749" s="7" t="str">
        <f t="shared" si="4"/>
        <v>без промо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ht="15.75" customHeight="1">
      <c r="A1750" s="3">
        <v>1281.0</v>
      </c>
      <c r="B1750" s="1" t="s">
        <v>16</v>
      </c>
      <c r="C1750" s="1" t="s">
        <v>17</v>
      </c>
      <c r="D1750" s="1" t="s">
        <v>23</v>
      </c>
      <c r="E1750" s="2">
        <v>44241.0</v>
      </c>
      <c r="F1750" s="3"/>
      <c r="G1750" s="5">
        <v>5500.0</v>
      </c>
      <c r="H1750" s="3" t="str">
        <f>IFNA(VLOOKUP(F1750,Promocodes!A:E,4,0),"")</f>
        <v/>
      </c>
      <c r="I1750" s="3"/>
      <c r="J1750" s="5">
        <f t="shared" si="2"/>
        <v>5500</v>
      </c>
      <c r="K1750" s="3" t="str">
        <f>IFNA(VLOOKUP(D1750,Price!$A$2:$C$18,3,0),"")</f>
        <v>услуга</v>
      </c>
      <c r="L1750" s="6">
        <f t="shared" si="3"/>
        <v>2</v>
      </c>
      <c r="M1750" s="6" t="str">
        <f>IFNA(VLOOKUP(F1750,Promocodes!A:B,2,0),"")</f>
        <v/>
      </c>
      <c r="N1750" s="3" t="str">
        <f>IFNA(VLOOKUP(M1750,Promocodes!G:H,2,0),"")</f>
        <v/>
      </c>
      <c r="O1750" s="3" t="str">
        <f>IFNA(VLOOKUP(D1750,Price!$E$2:$F$4,2,0),"")</f>
        <v/>
      </c>
      <c r="P1750" s="7" t="str">
        <f t="shared" si="4"/>
        <v>без промо</v>
      </c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ht="15.75" customHeight="1">
      <c r="A1751" s="3">
        <v>1282.0</v>
      </c>
      <c r="B1751" s="1" t="s">
        <v>16</v>
      </c>
      <c r="C1751" s="1" t="s">
        <v>17</v>
      </c>
      <c r="D1751" s="1" t="s">
        <v>18</v>
      </c>
      <c r="E1751" s="2">
        <v>44241.0</v>
      </c>
      <c r="F1751" s="3"/>
      <c r="G1751" s="5">
        <v>1000.0</v>
      </c>
      <c r="H1751" s="3" t="str">
        <f>IFNA(VLOOKUP(F1751,Promocodes!A:E,4,0),"")</f>
        <v/>
      </c>
      <c r="I1751" s="3"/>
      <c r="J1751" s="5">
        <f t="shared" si="2"/>
        <v>1000</v>
      </c>
      <c r="K1751" s="3" t="str">
        <f>IFNA(VLOOKUP(D1751,Price!$A$2:$C$18,3,0),"")</f>
        <v>товар</v>
      </c>
      <c r="L1751" s="6">
        <f t="shared" si="3"/>
        <v>2</v>
      </c>
      <c r="M1751" s="6" t="str">
        <f>IFNA(VLOOKUP(F1751,Promocodes!A:B,2,0),"")</f>
        <v/>
      </c>
      <c r="N1751" s="3" t="str">
        <f>IFNA(VLOOKUP(M1751,Promocodes!G:H,2,0),"")</f>
        <v/>
      </c>
      <c r="O1751" s="3">
        <f>IFNA(VLOOKUP(D1751,Price!$E$2:$F$4,2,0),"")</f>
        <v>500</v>
      </c>
      <c r="P1751" s="7" t="str">
        <f t="shared" si="4"/>
        <v>без промо</v>
      </c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ht="15.75" customHeight="1">
      <c r="A1752" s="3">
        <v>1284.0</v>
      </c>
      <c r="B1752" s="1" t="s">
        <v>16</v>
      </c>
      <c r="C1752" s="1" t="s">
        <v>17</v>
      </c>
      <c r="D1752" s="1" t="s">
        <v>24</v>
      </c>
      <c r="E1752" s="2">
        <v>44241.0</v>
      </c>
      <c r="F1752" s="3"/>
      <c r="G1752" s="5">
        <v>4500.0</v>
      </c>
      <c r="H1752" s="3" t="str">
        <f>IFNA(VLOOKUP(F1752,Promocodes!A:E,4,0),"")</f>
        <v/>
      </c>
      <c r="I1752" s="3"/>
      <c r="J1752" s="5">
        <f t="shared" si="2"/>
        <v>4500</v>
      </c>
      <c r="K1752" s="3" t="str">
        <f>IFNA(VLOOKUP(D1752,Price!$A$2:$C$18,3,0),"")</f>
        <v>услуга</v>
      </c>
      <c r="L1752" s="6">
        <f t="shared" si="3"/>
        <v>2</v>
      </c>
      <c r="M1752" s="6" t="str">
        <f>IFNA(VLOOKUP(F1752,Promocodes!A:B,2,0),"")</f>
        <v/>
      </c>
      <c r="N1752" s="3" t="str">
        <f>IFNA(VLOOKUP(M1752,Promocodes!G:H,2,0),"")</f>
        <v/>
      </c>
      <c r="O1752" s="3" t="str">
        <f>IFNA(VLOOKUP(D1752,Price!$E$2:$F$4,2,0),"")</f>
        <v/>
      </c>
      <c r="P1752" s="7" t="str">
        <f t="shared" si="4"/>
        <v>без промо</v>
      </c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ht="15.75" customHeight="1">
      <c r="A1753" s="3">
        <v>1285.0</v>
      </c>
      <c r="B1753" s="1" t="s">
        <v>16</v>
      </c>
      <c r="C1753" s="1" t="s">
        <v>17</v>
      </c>
      <c r="D1753" s="1" t="s">
        <v>21</v>
      </c>
      <c r="E1753" s="2">
        <v>44241.0</v>
      </c>
      <c r="F1753" s="3"/>
      <c r="G1753" s="5">
        <v>3500.0</v>
      </c>
      <c r="H1753" s="3" t="str">
        <f>IFNA(VLOOKUP(F1753,Promocodes!A:E,4,0),"")</f>
        <v/>
      </c>
      <c r="I1753" s="3"/>
      <c r="J1753" s="5">
        <f t="shared" si="2"/>
        <v>3500</v>
      </c>
      <c r="K1753" s="3" t="str">
        <f>IFNA(VLOOKUP(D1753,Price!$A$2:$C$18,3,0),"")</f>
        <v>услуга</v>
      </c>
      <c r="L1753" s="6">
        <f t="shared" si="3"/>
        <v>2</v>
      </c>
      <c r="M1753" s="6" t="str">
        <f>IFNA(VLOOKUP(F1753,Promocodes!A:B,2,0),"")</f>
        <v/>
      </c>
      <c r="N1753" s="3" t="str">
        <f>IFNA(VLOOKUP(M1753,Promocodes!G:H,2,0),"")</f>
        <v/>
      </c>
      <c r="O1753" s="3" t="str">
        <f>IFNA(VLOOKUP(D1753,Price!$E$2:$F$4,2,0),"")</f>
        <v/>
      </c>
      <c r="P1753" s="7" t="str">
        <f t="shared" si="4"/>
        <v>без промо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ht="15.75" customHeight="1">
      <c r="A1754" s="3">
        <v>1286.0</v>
      </c>
      <c r="B1754" s="1" t="s">
        <v>16</v>
      </c>
      <c r="C1754" s="1" t="s">
        <v>17</v>
      </c>
      <c r="D1754" s="1" t="s">
        <v>23</v>
      </c>
      <c r="E1754" s="2">
        <v>44241.0</v>
      </c>
      <c r="F1754" s="3"/>
      <c r="G1754" s="5">
        <v>5500.0</v>
      </c>
      <c r="H1754" s="3" t="str">
        <f>IFNA(VLOOKUP(F1754,Promocodes!A:E,4,0),"")</f>
        <v/>
      </c>
      <c r="I1754" s="3"/>
      <c r="J1754" s="5">
        <f t="shared" si="2"/>
        <v>5500</v>
      </c>
      <c r="K1754" s="3" t="str">
        <f>IFNA(VLOOKUP(D1754,Price!$A$2:$C$18,3,0),"")</f>
        <v>услуга</v>
      </c>
      <c r="L1754" s="6">
        <f t="shared" si="3"/>
        <v>2</v>
      </c>
      <c r="M1754" s="6" t="str">
        <f>IFNA(VLOOKUP(F1754,Promocodes!A:B,2,0),"")</f>
        <v/>
      </c>
      <c r="N1754" s="3" t="str">
        <f>IFNA(VLOOKUP(M1754,Promocodes!G:H,2,0),"")</f>
        <v/>
      </c>
      <c r="O1754" s="3" t="str">
        <f>IFNA(VLOOKUP(D1754,Price!$E$2:$F$4,2,0),"")</f>
        <v/>
      </c>
      <c r="P1754" s="7" t="str">
        <f t="shared" si="4"/>
        <v>без промо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ht="15.75" customHeight="1">
      <c r="A1755" s="3">
        <v>1287.0</v>
      </c>
      <c r="B1755" s="1" t="s">
        <v>16</v>
      </c>
      <c r="C1755" s="1" t="s">
        <v>17</v>
      </c>
      <c r="D1755" s="1" t="s">
        <v>24</v>
      </c>
      <c r="E1755" s="2">
        <v>44241.0</v>
      </c>
      <c r="F1755" s="3"/>
      <c r="G1755" s="5">
        <v>4500.0</v>
      </c>
      <c r="H1755" s="3" t="str">
        <f>IFNA(VLOOKUP(F1755,Promocodes!A:E,4,0),"")</f>
        <v/>
      </c>
      <c r="I1755" s="3"/>
      <c r="J1755" s="5">
        <f t="shared" si="2"/>
        <v>4500</v>
      </c>
      <c r="K1755" s="3" t="str">
        <f>IFNA(VLOOKUP(D1755,Price!$A$2:$C$18,3,0),"")</f>
        <v>услуга</v>
      </c>
      <c r="L1755" s="6">
        <f t="shared" si="3"/>
        <v>2</v>
      </c>
      <c r="M1755" s="6" t="str">
        <f>IFNA(VLOOKUP(F1755,Promocodes!A:B,2,0),"")</f>
        <v/>
      </c>
      <c r="N1755" s="3" t="str">
        <f>IFNA(VLOOKUP(M1755,Promocodes!G:H,2,0),"")</f>
        <v/>
      </c>
      <c r="O1755" s="3" t="str">
        <f>IFNA(VLOOKUP(D1755,Price!$E$2:$F$4,2,0),"")</f>
        <v/>
      </c>
      <c r="P1755" s="7" t="str">
        <f t="shared" si="4"/>
        <v>без промо</v>
      </c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ht="15.75" customHeight="1">
      <c r="A1756" s="3">
        <v>1288.0</v>
      </c>
      <c r="B1756" s="1" t="s">
        <v>16</v>
      </c>
      <c r="C1756" s="1" t="s">
        <v>17</v>
      </c>
      <c r="D1756" s="1" t="s">
        <v>23</v>
      </c>
      <c r="E1756" s="2">
        <v>44241.0</v>
      </c>
      <c r="F1756" s="3"/>
      <c r="G1756" s="5">
        <v>5500.0</v>
      </c>
      <c r="H1756" s="3" t="str">
        <f>IFNA(VLOOKUP(F1756,Promocodes!A:E,4,0),"")</f>
        <v/>
      </c>
      <c r="I1756" s="3"/>
      <c r="J1756" s="5">
        <f t="shared" si="2"/>
        <v>5500</v>
      </c>
      <c r="K1756" s="3" t="str">
        <f>IFNA(VLOOKUP(D1756,Price!$A$2:$C$18,3,0),"")</f>
        <v>услуга</v>
      </c>
      <c r="L1756" s="6">
        <f t="shared" si="3"/>
        <v>2</v>
      </c>
      <c r="M1756" s="6" t="str">
        <f>IFNA(VLOOKUP(F1756,Promocodes!A:B,2,0),"")</f>
        <v/>
      </c>
      <c r="N1756" s="3" t="str">
        <f>IFNA(VLOOKUP(M1756,Promocodes!G:H,2,0),"")</f>
        <v/>
      </c>
      <c r="O1756" s="3" t="str">
        <f>IFNA(VLOOKUP(D1756,Price!$E$2:$F$4,2,0),"")</f>
        <v/>
      </c>
      <c r="P1756" s="7" t="str">
        <f t="shared" si="4"/>
        <v>без промо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ht="15.75" customHeight="1">
      <c r="A1757" s="3">
        <v>1289.0</v>
      </c>
      <c r="B1757" s="1" t="s">
        <v>16</v>
      </c>
      <c r="C1757" s="1" t="s">
        <v>17</v>
      </c>
      <c r="D1757" s="1" t="s">
        <v>20</v>
      </c>
      <c r="E1757" s="2">
        <v>44241.0</v>
      </c>
      <c r="F1757" s="3"/>
      <c r="G1757" s="5">
        <v>500.0</v>
      </c>
      <c r="H1757" s="3" t="str">
        <f>IFNA(VLOOKUP(F1757,Promocodes!A:E,4,0),"")</f>
        <v/>
      </c>
      <c r="I1757" s="3"/>
      <c r="J1757" s="5">
        <f t="shared" si="2"/>
        <v>500</v>
      </c>
      <c r="K1757" s="3" t="str">
        <f>IFNA(VLOOKUP(D1757,Price!$A$2:$C$18,3,0),"")</f>
        <v>товар</v>
      </c>
      <c r="L1757" s="6">
        <f t="shared" si="3"/>
        <v>2</v>
      </c>
      <c r="M1757" s="6" t="str">
        <f>IFNA(VLOOKUP(F1757,Promocodes!A:B,2,0),"")</f>
        <v/>
      </c>
      <c r="N1757" s="3" t="str">
        <f>IFNA(VLOOKUP(M1757,Promocodes!G:H,2,0),"")</f>
        <v/>
      </c>
      <c r="O1757" s="3">
        <f>IFNA(VLOOKUP(D1757,Price!$E$2:$F$4,2,0),"")</f>
        <v>250</v>
      </c>
      <c r="P1757" s="7" t="str">
        <f t="shared" si="4"/>
        <v>без промо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ht="15.75" customHeight="1">
      <c r="A1758" s="3">
        <v>1290.0</v>
      </c>
      <c r="B1758" s="1" t="s">
        <v>16</v>
      </c>
      <c r="C1758" s="1" t="s">
        <v>17</v>
      </c>
      <c r="D1758" s="1" t="s">
        <v>21</v>
      </c>
      <c r="E1758" s="2">
        <v>44241.0</v>
      </c>
      <c r="F1758" s="3"/>
      <c r="G1758" s="5">
        <v>3500.0</v>
      </c>
      <c r="H1758" s="3" t="str">
        <f>IFNA(VLOOKUP(F1758,Promocodes!A:E,4,0),"")</f>
        <v/>
      </c>
      <c r="I1758" s="3"/>
      <c r="J1758" s="5">
        <f t="shared" si="2"/>
        <v>3500</v>
      </c>
      <c r="K1758" s="3" t="str">
        <f>IFNA(VLOOKUP(D1758,Price!$A$2:$C$18,3,0),"")</f>
        <v>услуга</v>
      </c>
      <c r="L1758" s="6">
        <f t="shared" si="3"/>
        <v>2</v>
      </c>
      <c r="M1758" s="6" t="str">
        <f>IFNA(VLOOKUP(F1758,Promocodes!A:B,2,0),"")</f>
        <v/>
      </c>
      <c r="N1758" s="3" t="str">
        <f>IFNA(VLOOKUP(M1758,Promocodes!G:H,2,0),"")</f>
        <v/>
      </c>
      <c r="O1758" s="3" t="str">
        <f>IFNA(VLOOKUP(D1758,Price!$E$2:$F$4,2,0),"")</f>
        <v/>
      </c>
      <c r="P1758" s="7" t="str">
        <f t="shared" si="4"/>
        <v>без промо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ht="15.75" customHeight="1">
      <c r="A1759" s="3">
        <v>1291.0</v>
      </c>
      <c r="B1759" s="1" t="s">
        <v>16</v>
      </c>
      <c r="C1759" s="1" t="s">
        <v>17</v>
      </c>
      <c r="D1759" s="1" t="s">
        <v>23</v>
      </c>
      <c r="E1759" s="2">
        <v>44241.0</v>
      </c>
      <c r="F1759" s="3"/>
      <c r="G1759" s="5">
        <v>5500.0</v>
      </c>
      <c r="H1759" s="3" t="str">
        <f>IFNA(VLOOKUP(F1759,Promocodes!A:E,4,0),"")</f>
        <v/>
      </c>
      <c r="I1759" s="3"/>
      <c r="J1759" s="5">
        <f t="shared" si="2"/>
        <v>5500</v>
      </c>
      <c r="K1759" s="3" t="str">
        <f>IFNA(VLOOKUP(D1759,Price!$A$2:$C$18,3,0),"")</f>
        <v>услуга</v>
      </c>
      <c r="L1759" s="6">
        <f t="shared" si="3"/>
        <v>2</v>
      </c>
      <c r="M1759" s="6" t="str">
        <f>IFNA(VLOOKUP(F1759,Promocodes!A:B,2,0),"")</f>
        <v/>
      </c>
      <c r="N1759" s="3" t="str">
        <f>IFNA(VLOOKUP(M1759,Promocodes!G:H,2,0),"")</f>
        <v/>
      </c>
      <c r="O1759" s="3" t="str">
        <f>IFNA(VLOOKUP(D1759,Price!$E$2:$F$4,2,0),"")</f>
        <v/>
      </c>
      <c r="P1759" s="7" t="str">
        <f t="shared" si="4"/>
        <v>без промо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ht="15.75" customHeight="1">
      <c r="A1760" s="3">
        <v>1292.0</v>
      </c>
      <c r="B1760" s="1" t="s">
        <v>139</v>
      </c>
      <c r="C1760" s="1" t="s">
        <v>17</v>
      </c>
      <c r="D1760" s="1" t="s">
        <v>140</v>
      </c>
      <c r="E1760" s="2">
        <v>44241.0</v>
      </c>
      <c r="F1760" s="3"/>
      <c r="G1760" s="5">
        <v>50000.0</v>
      </c>
      <c r="H1760" s="3" t="str">
        <f>IFNA(VLOOKUP(F1760,Promocodes!A:E,4,0),"")</f>
        <v/>
      </c>
      <c r="I1760" s="3"/>
      <c r="J1760" s="5">
        <f t="shared" si="2"/>
        <v>50000</v>
      </c>
      <c r="K1760" s="3" t="str">
        <f>IFNA(VLOOKUP(D1760,Price!$A$2:$C$18,3,0),"")</f>
        <v/>
      </c>
      <c r="L1760" s="6">
        <f t="shared" si="3"/>
        <v>2</v>
      </c>
      <c r="M1760" s="6" t="str">
        <f>IFNA(VLOOKUP(F1760,Promocodes!A:B,2,0),"")</f>
        <v/>
      </c>
      <c r="N1760" s="3" t="str">
        <f>IFNA(VLOOKUP(M1760,Promocodes!G:H,2,0),"")</f>
        <v/>
      </c>
      <c r="O1760" s="3" t="str">
        <f>IFNA(VLOOKUP(D1760,Price!$E$2:$F$4,2,0),"")</f>
        <v/>
      </c>
      <c r="P1760" s="7" t="str">
        <f t="shared" si="4"/>
        <v/>
      </c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ht="15.75" customHeight="1">
      <c r="A1761" s="3">
        <v>1293.0</v>
      </c>
      <c r="B1761" s="1" t="s">
        <v>16</v>
      </c>
      <c r="C1761" s="1" t="s">
        <v>17</v>
      </c>
      <c r="D1761" s="1" t="s">
        <v>21</v>
      </c>
      <c r="E1761" s="2">
        <v>44241.0</v>
      </c>
      <c r="F1761" s="3"/>
      <c r="G1761" s="5">
        <v>3500.0</v>
      </c>
      <c r="H1761" s="3" t="str">
        <f>IFNA(VLOOKUP(F1761,Promocodes!A:E,4,0),"")</f>
        <v/>
      </c>
      <c r="I1761" s="3"/>
      <c r="J1761" s="5">
        <f t="shared" si="2"/>
        <v>3500</v>
      </c>
      <c r="K1761" s="3" t="str">
        <f>IFNA(VLOOKUP(D1761,Price!$A$2:$C$18,3,0),"")</f>
        <v>услуга</v>
      </c>
      <c r="L1761" s="6">
        <f t="shared" si="3"/>
        <v>2</v>
      </c>
      <c r="M1761" s="6" t="str">
        <f>IFNA(VLOOKUP(F1761,Promocodes!A:B,2,0),"")</f>
        <v/>
      </c>
      <c r="N1761" s="3" t="str">
        <f>IFNA(VLOOKUP(M1761,Promocodes!G:H,2,0),"")</f>
        <v/>
      </c>
      <c r="O1761" s="3" t="str">
        <f>IFNA(VLOOKUP(D1761,Price!$E$2:$F$4,2,0),"")</f>
        <v/>
      </c>
      <c r="P1761" s="7" t="str">
        <f t="shared" si="4"/>
        <v>без промо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ht="15.75" customHeight="1">
      <c r="A1762" s="3">
        <v>1294.0</v>
      </c>
      <c r="B1762" s="1" t="s">
        <v>16</v>
      </c>
      <c r="C1762" s="1" t="s">
        <v>17</v>
      </c>
      <c r="D1762" s="1" t="s">
        <v>23</v>
      </c>
      <c r="E1762" s="2">
        <v>44241.0</v>
      </c>
      <c r="F1762" s="3"/>
      <c r="G1762" s="5">
        <v>5500.0</v>
      </c>
      <c r="H1762" s="3" t="str">
        <f>IFNA(VLOOKUP(F1762,Promocodes!A:E,4,0),"")</f>
        <v/>
      </c>
      <c r="I1762" s="3"/>
      <c r="J1762" s="5">
        <f t="shared" si="2"/>
        <v>5500</v>
      </c>
      <c r="K1762" s="3" t="str">
        <f>IFNA(VLOOKUP(D1762,Price!$A$2:$C$18,3,0),"")</f>
        <v>услуга</v>
      </c>
      <c r="L1762" s="6">
        <f t="shared" si="3"/>
        <v>2</v>
      </c>
      <c r="M1762" s="6" t="str">
        <f>IFNA(VLOOKUP(F1762,Promocodes!A:B,2,0),"")</f>
        <v/>
      </c>
      <c r="N1762" s="3" t="str">
        <f>IFNA(VLOOKUP(M1762,Promocodes!G:H,2,0),"")</f>
        <v/>
      </c>
      <c r="O1762" s="3" t="str">
        <f>IFNA(VLOOKUP(D1762,Price!$E$2:$F$4,2,0),"")</f>
        <v/>
      </c>
      <c r="P1762" s="7" t="str">
        <f t="shared" si="4"/>
        <v>без промо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ht="15.75" customHeight="1">
      <c r="A1763" s="3">
        <v>1295.0</v>
      </c>
      <c r="B1763" s="1" t="s">
        <v>16</v>
      </c>
      <c r="C1763" s="1" t="s">
        <v>17</v>
      </c>
      <c r="D1763" s="1" t="s">
        <v>21</v>
      </c>
      <c r="E1763" s="2">
        <v>44241.0</v>
      </c>
      <c r="F1763" s="3"/>
      <c r="G1763" s="5">
        <v>3500.0</v>
      </c>
      <c r="H1763" s="3" t="str">
        <f>IFNA(VLOOKUP(F1763,Promocodes!A:E,4,0),"")</f>
        <v/>
      </c>
      <c r="I1763" s="3"/>
      <c r="J1763" s="5">
        <f t="shared" si="2"/>
        <v>3500</v>
      </c>
      <c r="K1763" s="3" t="str">
        <f>IFNA(VLOOKUP(D1763,Price!$A$2:$C$18,3,0),"")</f>
        <v>услуга</v>
      </c>
      <c r="L1763" s="6">
        <f t="shared" si="3"/>
        <v>2</v>
      </c>
      <c r="M1763" s="6" t="str">
        <f>IFNA(VLOOKUP(F1763,Promocodes!A:B,2,0),"")</f>
        <v/>
      </c>
      <c r="N1763" s="3" t="str">
        <f>IFNA(VLOOKUP(M1763,Promocodes!G:H,2,0),"")</f>
        <v/>
      </c>
      <c r="O1763" s="3" t="str">
        <f>IFNA(VLOOKUP(D1763,Price!$E$2:$F$4,2,0),"")</f>
        <v/>
      </c>
      <c r="P1763" s="7" t="str">
        <f t="shared" si="4"/>
        <v>без промо</v>
      </c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ht="15.75" customHeight="1">
      <c r="A1764" s="3">
        <v>1296.0</v>
      </c>
      <c r="B1764" s="1" t="s">
        <v>16</v>
      </c>
      <c r="C1764" s="1" t="s">
        <v>22</v>
      </c>
      <c r="D1764" s="1" t="s">
        <v>23</v>
      </c>
      <c r="E1764" s="2">
        <v>44241.0</v>
      </c>
      <c r="F1764" s="3"/>
      <c r="G1764" s="5">
        <v>5500.0</v>
      </c>
      <c r="H1764" s="3" t="str">
        <f>IFNA(VLOOKUP(F1764,Promocodes!A:E,4,0),"")</f>
        <v/>
      </c>
      <c r="I1764" s="3"/>
      <c r="J1764" s="5">
        <f t="shared" si="2"/>
        <v>5500</v>
      </c>
      <c r="K1764" s="3" t="str">
        <f>IFNA(VLOOKUP(D1764,Price!$A$2:$C$18,3,0),"")</f>
        <v>услуга</v>
      </c>
      <c r="L1764" s="6">
        <f t="shared" si="3"/>
        <v>2</v>
      </c>
      <c r="M1764" s="6" t="str">
        <f>IFNA(VLOOKUP(F1764,Promocodes!A:B,2,0),"")</f>
        <v/>
      </c>
      <c r="N1764" s="3" t="str">
        <f>IFNA(VLOOKUP(M1764,Promocodes!G:H,2,0),"")</f>
        <v/>
      </c>
      <c r="O1764" s="3" t="str">
        <f>IFNA(VLOOKUP(D1764,Price!$E$2:$F$4,2,0),"")</f>
        <v/>
      </c>
      <c r="P1764" s="7" t="str">
        <f t="shared" si="4"/>
        <v>без промо</v>
      </c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ht="15.75" customHeight="1">
      <c r="A1765" s="3">
        <v>1297.0</v>
      </c>
      <c r="B1765" s="1" t="s">
        <v>16</v>
      </c>
      <c r="C1765" s="1" t="s">
        <v>17</v>
      </c>
      <c r="D1765" s="1" t="s">
        <v>20</v>
      </c>
      <c r="E1765" s="2">
        <v>44241.0</v>
      </c>
      <c r="F1765" s="3"/>
      <c r="G1765" s="5">
        <v>500.0</v>
      </c>
      <c r="H1765" s="3" t="str">
        <f>IFNA(VLOOKUP(F1765,Promocodes!A:E,4,0),"")</f>
        <v/>
      </c>
      <c r="I1765" s="3"/>
      <c r="J1765" s="5">
        <f t="shared" si="2"/>
        <v>500</v>
      </c>
      <c r="K1765" s="3" t="str">
        <f>IFNA(VLOOKUP(D1765,Price!$A$2:$C$18,3,0),"")</f>
        <v>товар</v>
      </c>
      <c r="L1765" s="6">
        <f t="shared" si="3"/>
        <v>2</v>
      </c>
      <c r="M1765" s="6" t="str">
        <f>IFNA(VLOOKUP(F1765,Promocodes!A:B,2,0),"")</f>
        <v/>
      </c>
      <c r="N1765" s="3" t="str">
        <f>IFNA(VLOOKUP(M1765,Promocodes!G:H,2,0),"")</f>
        <v/>
      </c>
      <c r="O1765" s="3">
        <f>IFNA(VLOOKUP(D1765,Price!$E$2:$F$4,2,0),"")</f>
        <v>250</v>
      </c>
      <c r="P1765" s="7" t="str">
        <f t="shared" si="4"/>
        <v>без промо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ht="15.75" customHeight="1">
      <c r="A1766" s="3">
        <v>1298.0</v>
      </c>
      <c r="B1766" s="1" t="s">
        <v>16</v>
      </c>
      <c r="C1766" s="1" t="s">
        <v>17</v>
      </c>
      <c r="D1766" s="1" t="s">
        <v>24</v>
      </c>
      <c r="E1766" s="2">
        <v>44241.0</v>
      </c>
      <c r="F1766" s="3"/>
      <c r="G1766" s="5">
        <v>4500.0</v>
      </c>
      <c r="H1766" s="3" t="str">
        <f>IFNA(VLOOKUP(F1766,Promocodes!A:E,4,0),"")</f>
        <v/>
      </c>
      <c r="I1766" s="3"/>
      <c r="J1766" s="5">
        <f t="shared" si="2"/>
        <v>4500</v>
      </c>
      <c r="K1766" s="3" t="str">
        <f>IFNA(VLOOKUP(D1766,Price!$A$2:$C$18,3,0),"")</f>
        <v>услуга</v>
      </c>
      <c r="L1766" s="6">
        <f t="shared" si="3"/>
        <v>2</v>
      </c>
      <c r="M1766" s="6" t="str">
        <f>IFNA(VLOOKUP(F1766,Promocodes!A:B,2,0),"")</f>
        <v/>
      </c>
      <c r="N1766" s="3" t="str">
        <f>IFNA(VLOOKUP(M1766,Promocodes!G:H,2,0),"")</f>
        <v/>
      </c>
      <c r="O1766" s="3" t="str">
        <f>IFNA(VLOOKUP(D1766,Price!$E$2:$F$4,2,0),"")</f>
        <v/>
      </c>
      <c r="P1766" s="7" t="str">
        <f t="shared" si="4"/>
        <v>без промо</v>
      </c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ht="15.75" customHeight="1">
      <c r="A1767" s="3">
        <v>1299.0</v>
      </c>
      <c r="B1767" s="1" t="s">
        <v>16</v>
      </c>
      <c r="C1767" s="1" t="s">
        <v>17</v>
      </c>
      <c r="D1767" s="1" t="s">
        <v>23</v>
      </c>
      <c r="E1767" s="2">
        <v>44241.0</v>
      </c>
      <c r="F1767" s="3"/>
      <c r="G1767" s="5">
        <v>5500.0</v>
      </c>
      <c r="H1767" s="3" t="str">
        <f>IFNA(VLOOKUP(F1767,Promocodes!A:E,4,0),"")</f>
        <v/>
      </c>
      <c r="I1767" s="3"/>
      <c r="J1767" s="5">
        <f t="shared" si="2"/>
        <v>5500</v>
      </c>
      <c r="K1767" s="3" t="str">
        <f>IFNA(VLOOKUP(D1767,Price!$A$2:$C$18,3,0),"")</f>
        <v>услуга</v>
      </c>
      <c r="L1767" s="6">
        <f t="shared" si="3"/>
        <v>2</v>
      </c>
      <c r="M1767" s="6" t="str">
        <f>IFNA(VLOOKUP(F1767,Promocodes!A:B,2,0),"")</f>
        <v/>
      </c>
      <c r="N1767" s="3" t="str">
        <f>IFNA(VLOOKUP(M1767,Promocodes!G:H,2,0),"")</f>
        <v/>
      </c>
      <c r="O1767" s="3" t="str">
        <f>IFNA(VLOOKUP(D1767,Price!$E$2:$F$4,2,0),"")</f>
        <v/>
      </c>
      <c r="P1767" s="7" t="str">
        <f t="shared" si="4"/>
        <v>без промо</v>
      </c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ht="15.75" customHeight="1">
      <c r="A1768" s="3">
        <v>1300.0</v>
      </c>
      <c r="B1768" s="1" t="s">
        <v>16</v>
      </c>
      <c r="C1768" s="1" t="s">
        <v>17</v>
      </c>
      <c r="D1768" s="1" t="s">
        <v>23</v>
      </c>
      <c r="E1768" s="2">
        <v>44241.0</v>
      </c>
      <c r="F1768" s="3"/>
      <c r="G1768" s="5">
        <v>5500.0</v>
      </c>
      <c r="H1768" s="3" t="str">
        <f>IFNA(VLOOKUP(F1768,Promocodes!A:E,4,0),"")</f>
        <v/>
      </c>
      <c r="I1768" s="3"/>
      <c r="J1768" s="5">
        <f t="shared" si="2"/>
        <v>5500</v>
      </c>
      <c r="K1768" s="3" t="str">
        <f>IFNA(VLOOKUP(D1768,Price!$A$2:$C$18,3,0),"")</f>
        <v>услуга</v>
      </c>
      <c r="L1768" s="6">
        <f t="shared" si="3"/>
        <v>2</v>
      </c>
      <c r="M1768" s="6" t="str">
        <f>IFNA(VLOOKUP(F1768,Promocodes!A:B,2,0),"")</f>
        <v/>
      </c>
      <c r="N1768" s="3" t="str">
        <f>IFNA(VLOOKUP(M1768,Promocodes!G:H,2,0),"")</f>
        <v/>
      </c>
      <c r="O1768" s="3" t="str">
        <f>IFNA(VLOOKUP(D1768,Price!$E$2:$F$4,2,0),"")</f>
        <v/>
      </c>
      <c r="P1768" s="7" t="str">
        <f t="shared" si="4"/>
        <v>без промо</v>
      </c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ht="15.75" customHeight="1">
      <c r="A1769" s="3">
        <v>1302.0</v>
      </c>
      <c r="B1769" s="1" t="s">
        <v>16</v>
      </c>
      <c r="C1769" s="1" t="s">
        <v>17</v>
      </c>
      <c r="D1769" s="1" t="s">
        <v>23</v>
      </c>
      <c r="E1769" s="2">
        <v>44241.0</v>
      </c>
      <c r="F1769" s="3"/>
      <c r="G1769" s="5">
        <v>5500.0</v>
      </c>
      <c r="H1769" s="3" t="str">
        <f>IFNA(VLOOKUP(F1769,Promocodes!A:E,4,0),"")</f>
        <v/>
      </c>
      <c r="I1769" s="3"/>
      <c r="J1769" s="5">
        <f t="shared" si="2"/>
        <v>5500</v>
      </c>
      <c r="K1769" s="3" t="str">
        <f>IFNA(VLOOKUP(D1769,Price!$A$2:$C$18,3,0),"")</f>
        <v>услуга</v>
      </c>
      <c r="L1769" s="6">
        <f t="shared" si="3"/>
        <v>2</v>
      </c>
      <c r="M1769" s="6" t="str">
        <f>IFNA(VLOOKUP(F1769,Promocodes!A:B,2,0),"")</f>
        <v/>
      </c>
      <c r="N1769" s="3" t="str">
        <f>IFNA(VLOOKUP(M1769,Promocodes!G:H,2,0),"")</f>
        <v/>
      </c>
      <c r="O1769" s="3" t="str">
        <f>IFNA(VLOOKUP(D1769,Price!$E$2:$F$4,2,0),"")</f>
        <v/>
      </c>
      <c r="P1769" s="7" t="str">
        <f t="shared" si="4"/>
        <v>без промо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ht="15.75" customHeight="1">
      <c r="A1770" s="3">
        <v>1303.0</v>
      </c>
      <c r="B1770" s="1" t="s">
        <v>16</v>
      </c>
      <c r="C1770" s="1" t="s">
        <v>17</v>
      </c>
      <c r="D1770" s="1" t="s">
        <v>25</v>
      </c>
      <c r="E1770" s="2">
        <v>44241.0</v>
      </c>
      <c r="F1770" s="3"/>
      <c r="G1770" s="5">
        <v>300.0</v>
      </c>
      <c r="H1770" s="3" t="str">
        <f>IFNA(VLOOKUP(F1770,Promocodes!A:E,4,0),"")</f>
        <v/>
      </c>
      <c r="I1770" s="3"/>
      <c r="J1770" s="5">
        <f t="shared" si="2"/>
        <v>300</v>
      </c>
      <c r="K1770" s="3" t="str">
        <f>IFNA(VLOOKUP(D1770,Price!$A$2:$C$18,3,0),"")</f>
        <v>товар</v>
      </c>
      <c r="L1770" s="6">
        <f t="shared" si="3"/>
        <v>2</v>
      </c>
      <c r="M1770" s="6" t="str">
        <f>IFNA(VLOOKUP(F1770,Promocodes!A:B,2,0),"")</f>
        <v/>
      </c>
      <c r="N1770" s="3" t="str">
        <f>IFNA(VLOOKUP(M1770,Promocodes!G:H,2,0),"")</f>
        <v/>
      </c>
      <c r="O1770" s="3">
        <f>IFNA(VLOOKUP(D1770,Price!$E$2:$F$4,2,0),"")</f>
        <v>150</v>
      </c>
      <c r="P1770" s="7" t="str">
        <f t="shared" si="4"/>
        <v>без промо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ht="15.75" customHeight="1">
      <c r="A1771" s="3">
        <v>1305.0</v>
      </c>
      <c r="B1771" s="1" t="s">
        <v>139</v>
      </c>
      <c r="C1771" s="1" t="s">
        <v>17</v>
      </c>
      <c r="D1771" s="1" t="s">
        <v>141</v>
      </c>
      <c r="E1771" s="2">
        <v>44241.0</v>
      </c>
      <c r="F1771" s="3"/>
      <c r="G1771" s="5">
        <v>300.0</v>
      </c>
      <c r="H1771" s="3" t="str">
        <f>IFNA(VLOOKUP(F1771,Promocodes!A:E,4,0),"")</f>
        <v/>
      </c>
      <c r="I1771" s="3"/>
      <c r="J1771" s="5">
        <f t="shared" si="2"/>
        <v>300</v>
      </c>
      <c r="K1771" s="3" t="str">
        <f>IFNA(VLOOKUP(D1771,Price!$A$2:$C$18,3,0),"")</f>
        <v/>
      </c>
      <c r="L1771" s="6">
        <f t="shared" si="3"/>
        <v>2</v>
      </c>
      <c r="M1771" s="6" t="str">
        <f>IFNA(VLOOKUP(F1771,Promocodes!A:B,2,0),"")</f>
        <v/>
      </c>
      <c r="N1771" s="3" t="str">
        <f>IFNA(VLOOKUP(M1771,Promocodes!G:H,2,0),"")</f>
        <v/>
      </c>
      <c r="O1771" s="3" t="str">
        <f>IFNA(VLOOKUP(D1771,Price!$E$2:$F$4,2,0),"")</f>
        <v/>
      </c>
      <c r="P1771" s="7" t="str">
        <f t="shared" si="4"/>
        <v/>
      </c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ht="15.75" customHeight="1">
      <c r="A1772" s="3">
        <v>1306.0</v>
      </c>
      <c r="B1772" s="1" t="s">
        <v>16</v>
      </c>
      <c r="C1772" s="1" t="s">
        <v>17</v>
      </c>
      <c r="D1772" s="1" t="s">
        <v>23</v>
      </c>
      <c r="E1772" s="2">
        <v>44241.0</v>
      </c>
      <c r="F1772" s="3"/>
      <c r="G1772" s="5">
        <v>5500.0</v>
      </c>
      <c r="H1772" s="3" t="str">
        <f>IFNA(VLOOKUP(F1772,Promocodes!A:E,4,0),"")</f>
        <v/>
      </c>
      <c r="I1772" s="3"/>
      <c r="J1772" s="5">
        <f t="shared" si="2"/>
        <v>5500</v>
      </c>
      <c r="K1772" s="3" t="str">
        <f>IFNA(VLOOKUP(D1772,Price!$A$2:$C$18,3,0),"")</f>
        <v>услуга</v>
      </c>
      <c r="L1772" s="6">
        <f t="shared" si="3"/>
        <v>2</v>
      </c>
      <c r="M1772" s="6" t="str">
        <f>IFNA(VLOOKUP(F1772,Promocodes!A:B,2,0),"")</f>
        <v/>
      </c>
      <c r="N1772" s="3" t="str">
        <f>IFNA(VLOOKUP(M1772,Promocodes!G:H,2,0),"")</f>
        <v/>
      </c>
      <c r="O1772" s="3" t="str">
        <f>IFNA(VLOOKUP(D1772,Price!$E$2:$F$4,2,0),"")</f>
        <v/>
      </c>
      <c r="P1772" s="7" t="str">
        <f t="shared" si="4"/>
        <v>без промо</v>
      </c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ht="15.75" customHeight="1">
      <c r="A1773" s="3">
        <v>1307.0</v>
      </c>
      <c r="B1773" s="1" t="s">
        <v>16</v>
      </c>
      <c r="C1773" s="1" t="s">
        <v>17</v>
      </c>
      <c r="D1773" s="1" t="s">
        <v>21</v>
      </c>
      <c r="E1773" s="2">
        <v>44242.0</v>
      </c>
      <c r="F1773" s="3"/>
      <c r="G1773" s="5">
        <v>3500.0</v>
      </c>
      <c r="H1773" s="3" t="str">
        <f>IFNA(VLOOKUP(F1773,Promocodes!A:E,4,0),"")</f>
        <v/>
      </c>
      <c r="I1773" s="3"/>
      <c r="J1773" s="5">
        <f t="shared" si="2"/>
        <v>3500</v>
      </c>
      <c r="K1773" s="3" t="str">
        <f>IFNA(VLOOKUP(D1773,Price!$A$2:$C$18,3,0),"")</f>
        <v>услуга</v>
      </c>
      <c r="L1773" s="6">
        <f t="shared" si="3"/>
        <v>2</v>
      </c>
      <c r="M1773" s="6" t="str">
        <f>IFNA(VLOOKUP(F1773,Promocodes!A:B,2,0),"")</f>
        <v/>
      </c>
      <c r="N1773" s="3" t="str">
        <f>IFNA(VLOOKUP(M1773,Promocodes!G:H,2,0),"")</f>
        <v/>
      </c>
      <c r="O1773" s="3" t="str">
        <f>IFNA(VLOOKUP(D1773,Price!$E$2:$F$4,2,0),"")</f>
        <v/>
      </c>
      <c r="P1773" s="7" t="str">
        <f t="shared" si="4"/>
        <v>без промо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ht="15.75" customHeight="1">
      <c r="A1774" s="3">
        <v>1309.0</v>
      </c>
      <c r="B1774" s="1" t="s">
        <v>139</v>
      </c>
      <c r="C1774" s="1" t="s">
        <v>17</v>
      </c>
      <c r="D1774" s="1" t="s">
        <v>141</v>
      </c>
      <c r="E1774" s="2">
        <v>44242.0</v>
      </c>
      <c r="F1774" s="3"/>
      <c r="G1774" s="5">
        <v>300.0</v>
      </c>
      <c r="H1774" s="3" t="str">
        <f>IFNA(VLOOKUP(F1774,Promocodes!A:E,4,0),"")</f>
        <v/>
      </c>
      <c r="I1774" s="3"/>
      <c r="J1774" s="5">
        <f t="shared" si="2"/>
        <v>300</v>
      </c>
      <c r="K1774" s="3" t="str">
        <f>IFNA(VLOOKUP(D1774,Price!$A$2:$C$18,3,0),"")</f>
        <v/>
      </c>
      <c r="L1774" s="6">
        <f t="shared" si="3"/>
        <v>2</v>
      </c>
      <c r="M1774" s="6" t="str">
        <f>IFNA(VLOOKUP(F1774,Promocodes!A:B,2,0),"")</f>
        <v/>
      </c>
      <c r="N1774" s="3" t="str">
        <f>IFNA(VLOOKUP(M1774,Promocodes!G:H,2,0),"")</f>
        <v/>
      </c>
      <c r="O1774" s="3" t="str">
        <f>IFNA(VLOOKUP(D1774,Price!$E$2:$F$4,2,0),"")</f>
        <v/>
      </c>
      <c r="P1774" s="7" t="str">
        <f t="shared" si="4"/>
        <v/>
      </c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ht="15.75" customHeight="1">
      <c r="A1775" s="3">
        <v>1310.0</v>
      </c>
      <c r="B1775" s="1" t="s">
        <v>16</v>
      </c>
      <c r="C1775" s="1" t="s">
        <v>17</v>
      </c>
      <c r="D1775" s="1" t="s">
        <v>21</v>
      </c>
      <c r="E1775" s="2">
        <v>44242.0</v>
      </c>
      <c r="F1775" s="3"/>
      <c r="G1775" s="5">
        <v>3500.0</v>
      </c>
      <c r="H1775" s="3" t="str">
        <f>IFNA(VLOOKUP(F1775,Promocodes!A:E,4,0),"")</f>
        <v/>
      </c>
      <c r="I1775" s="3"/>
      <c r="J1775" s="5">
        <f t="shared" si="2"/>
        <v>3500</v>
      </c>
      <c r="K1775" s="3" t="str">
        <f>IFNA(VLOOKUP(D1775,Price!$A$2:$C$18,3,0),"")</f>
        <v>услуга</v>
      </c>
      <c r="L1775" s="6">
        <f t="shared" si="3"/>
        <v>2</v>
      </c>
      <c r="M1775" s="6" t="str">
        <f>IFNA(VLOOKUP(F1775,Promocodes!A:B,2,0),"")</f>
        <v/>
      </c>
      <c r="N1775" s="3" t="str">
        <f>IFNA(VLOOKUP(M1775,Promocodes!G:H,2,0),"")</f>
        <v/>
      </c>
      <c r="O1775" s="3" t="str">
        <f>IFNA(VLOOKUP(D1775,Price!$E$2:$F$4,2,0),"")</f>
        <v/>
      </c>
      <c r="P1775" s="7" t="str">
        <f t="shared" si="4"/>
        <v>без промо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ht="15.75" customHeight="1">
      <c r="A1776" s="3">
        <v>1311.0</v>
      </c>
      <c r="B1776" s="1" t="s">
        <v>16</v>
      </c>
      <c r="C1776" s="1" t="s">
        <v>17</v>
      </c>
      <c r="D1776" s="1" t="s">
        <v>24</v>
      </c>
      <c r="E1776" s="2">
        <v>44242.0</v>
      </c>
      <c r="F1776" s="3"/>
      <c r="G1776" s="5">
        <v>4500.0</v>
      </c>
      <c r="H1776" s="3" t="str">
        <f>IFNA(VLOOKUP(F1776,Promocodes!A:E,4,0),"")</f>
        <v/>
      </c>
      <c r="I1776" s="3"/>
      <c r="J1776" s="5">
        <f t="shared" si="2"/>
        <v>4500</v>
      </c>
      <c r="K1776" s="3" t="str">
        <f>IFNA(VLOOKUP(D1776,Price!$A$2:$C$18,3,0),"")</f>
        <v>услуга</v>
      </c>
      <c r="L1776" s="6">
        <f t="shared" si="3"/>
        <v>2</v>
      </c>
      <c r="M1776" s="6" t="str">
        <f>IFNA(VLOOKUP(F1776,Promocodes!A:B,2,0),"")</f>
        <v/>
      </c>
      <c r="N1776" s="3" t="str">
        <f>IFNA(VLOOKUP(M1776,Promocodes!G:H,2,0),"")</f>
        <v/>
      </c>
      <c r="O1776" s="3" t="str">
        <f>IFNA(VLOOKUP(D1776,Price!$E$2:$F$4,2,0),"")</f>
        <v/>
      </c>
      <c r="P1776" s="7" t="str">
        <f t="shared" si="4"/>
        <v>без промо</v>
      </c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ht="15.75" customHeight="1">
      <c r="A1777" s="3">
        <v>1312.0</v>
      </c>
      <c r="B1777" s="1" t="s">
        <v>16</v>
      </c>
      <c r="C1777" s="1" t="s">
        <v>17</v>
      </c>
      <c r="D1777" s="1" t="s">
        <v>24</v>
      </c>
      <c r="E1777" s="2">
        <v>44242.0</v>
      </c>
      <c r="F1777" s="3"/>
      <c r="G1777" s="5">
        <v>4500.0</v>
      </c>
      <c r="H1777" s="3" t="str">
        <f>IFNA(VLOOKUP(F1777,Promocodes!A:E,4,0),"")</f>
        <v/>
      </c>
      <c r="I1777" s="3"/>
      <c r="J1777" s="5">
        <f t="shared" si="2"/>
        <v>4500</v>
      </c>
      <c r="K1777" s="3" t="str">
        <f>IFNA(VLOOKUP(D1777,Price!$A$2:$C$18,3,0),"")</f>
        <v>услуга</v>
      </c>
      <c r="L1777" s="6">
        <f t="shared" si="3"/>
        <v>2</v>
      </c>
      <c r="M1777" s="6" t="str">
        <f>IFNA(VLOOKUP(F1777,Promocodes!A:B,2,0),"")</f>
        <v/>
      </c>
      <c r="N1777" s="3" t="str">
        <f>IFNA(VLOOKUP(M1777,Promocodes!G:H,2,0),"")</f>
        <v/>
      </c>
      <c r="O1777" s="3" t="str">
        <f>IFNA(VLOOKUP(D1777,Price!$E$2:$F$4,2,0),"")</f>
        <v/>
      </c>
      <c r="P1777" s="7" t="str">
        <f t="shared" si="4"/>
        <v>без промо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ht="15.75" customHeight="1">
      <c r="A1778" s="3">
        <v>1314.0</v>
      </c>
      <c r="B1778" s="1" t="s">
        <v>16</v>
      </c>
      <c r="C1778" s="1" t="s">
        <v>17</v>
      </c>
      <c r="D1778" s="1" t="s">
        <v>21</v>
      </c>
      <c r="E1778" s="2">
        <v>44242.0</v>
      </c>
      <c r="F1778" s="3"/>
      <c r="G1778" s="5">
        <v>3500.0</v>
      </c>
      <c r="H1778" s="3" t="str">
        <f>IFNA(VLOOKUP(F1778,Promocodes!A:E,4,0),"")</f>
        <v/>
      </c>
      <c r="I1778" s="3"/>
      <c r="J1778" s="5">
        <f t="shared" si="2"/>
        <v>3500</v>
      </c>
      <c r="K1778" s="3" t="str">
        <f>IFNA(VLOOKUP(D1778,Price!$A$2:$C$18,3,0),"")</f>
        <v>услуга</v>
      </c>
      <c r="L1778" s="6">
        <f t="shared" si="3"/>
        <v>2</v>
      </c>
      <c r="M1778" s="6" t="str">
        <f>IFNA(VLOOKUP(F1778,Promocodes!A:B,2,0),"")</f>
        <v/>
      </c>
      <c r="N1778" s="3" t="str">
        <f>IFNA(VLOOKUP(M1778,Promocodes!G:H,2,0),"")</f>
        <v/>
      </c>
      <c r="O1778" s="3" t="str">
        <f>IFNA(VLOOKUP(D1778,Price!$E$2:$F$4,2,0),"")</f>
        <v/>
      </c>
      <c r="P1778" s="7" t="str">
        <f t="shared" si="4"/>
        <v>без промо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ht="15.75" customHeight="1">
      <c r="A1779" s="3">
        <v>1315.0</v>
      </c>
      <c r="B1779" s="1" t="s">
        <v>16</v>
      </c>
      <c r="C1779" s="1" t="s">
        <v>22</v>
      </c>
      <c r="D1779" s="1" t="s">
        <v>24</v>
      </c>
      <c r="E1779" s="2">
        <v>44242.0</v>
      </c>
      <c r="F1779" s="3"/>
      <c r="G1779" s="5">
        <v>4500.0</v>
      </c>
      <c r="H1779" s="3" t="str">
        <f>IFNA(VLOOKUP(F1779,Promocodes!A:E,4,0),"")</f>
        <v/>
      </c>
      <c r="I1779" s="3"/>
      <c r="J1779" s="5">
        <f t="shared" si="2"/>
        <v>4500</v>
      </c>
      <c r="K1779" s="3" t="str">
        <f>IFNA(VLOOKUP(D1779,Price!$A$2:$C$18,3,0),"")</f>
        <v>услуга</v>
      </c>
      <c r="L1779" s="6">
        <f t="shared" si="3"/>
        <v>2</v>
      </c>
      <c r="M1779" s="6" t="str">
        <f>IFNA(VLOOKUP(F1779,Promocodes!A:B,2,0),"")</f>
        <v/>
      </c>
      <c r="N1779" s="3" t="str">
        <f>IFNA(VLOOKUP(M1779,Promocodes!G:H,2,0),"")</f>
        <v/>
      </c>
      <c r="O1779" s="3" t="str">
        <f>IFNA(VLOOKUP(D1779,Price!$E$2:$F$4,2,0),"")</f>
        <v/>
      </c>
      <c r="P1779" s="7" t="str">
        <f t="shared" si="4"/>
        <v>без промо</v>
      </c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ht="15.75" customHeight="1">
      <c r="A1780" s="3">
        <v>1316.0</v>
      </c>
      <c r="B1780" s="1" t="s">
        <v>16</v>
      </c>
      <c r="C1780" s="1" t="s">
        <v>22</v>
      </c>
      <c r="D1780" s="1" t="s">
        <v>21</v>
      </c>
      <c r="E1780" s="2">
        <v>44242.0</v>
      </c>
      <c r="F1780" s="3"/>
      <c r="G1780" s="5">
        <v>3500.0</v>
      </c>
      <c r="H1780" s="3" t="str">
        <f>IFNA(VLOOKUP(F1780,Promocodes!A:E,4,0),"")</f>
        <v/>
      </c>
      <c r="I1780" s="3"/>
      <c r="J1780" s="5">
        <f t="shared" si="2"/>
        <v>3500</v>
      </c>
      <c r="K1780" s="3" t="str">
        <f>IFNA(VLOOKUP(D1780,Price!$A$2:$C$18,3,0),"")</f>
        <v>услуга</v>
      </c>
      <c r="L1780" s="6">
        <f t="shared" si="3"/>
        <v>2</v>
      </c>
      <c r="M1780" s="6" t="str">
        <f>IFNA(VLOOKUP(F1780,Promocodes!A:B,2,0),"")</f>
        <v/>
      </c>
      <c r="N1780" s="3" t="str">
        <f>IFNA(VLOOKUP(M1780,Promocodes!G:H,2,0),"")</f>
        <v/>
      </c>
      <c r="O1780" s="3" t="str">
        <f>IFNA(VLOOKUP(D1780,Price!$E$2:$F$4,2,0),"")</f>
        <v/>
      </c>
      <c r="P1780" s="7" t="str">
        <f t="shared" si="4"/>
        <v>без промо</v>
      </c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ht="15.75" customHeight="1">
      <c r="A1781" s="3">
        <v>1317.0</v>
      </c>
      <c r="B1781" s="1" t="s">
        <v>16</v>
      </c>
      <c r="C1781" s="1" t="s">
        <v>17</v>
      </c>
      <c r="D1781" s="1" t="s">
        <v>24</v>
      </c>
      <c r="E1781" s="2">
        <v>44242.0</v>
      </c>
      <c r="F1781" s="3"/>
      <c r="G1781" s="5">
        <v>4500.0</v>
      </c>
      <c r="H1781" s="3" t="str">
        <f>IFNA(VLOOKUP(F1781,Promocodes!A:E,4,0),"")</f>
        <v/>
      </c>
      <c r="I1781" s="3"/>
      <c r="J1781" s="5">
        <f t="shared" si="2"/>
        <v>4500</v>
      </c>
      <c r="K1781" s="3" t="str">
        <f>IFNA(VLOOKUP(D1781,Price!$A$2:$C$18,3,0),"")</f>
        <v>услуга</v>
      </c>
      <c r="L1781" s="6">
        <f t="shared" si="3"/>
        <v>2</v>
      </c>
      <c r="M1781" s="6" t="str">
        <f>IFNA(VLOOKUP(F1781,Promocodes!A:B,2,0),"")</f>
        <v/>
      </c>
      <c r="N1781" s="3" t="str">
        <f>IFNA(VLOOKUP(M1781,Promocodes!G:H,2,0),"")</f>
        <v/>
      </c>
      <c r="O1781" s="3" t="str">
        <f>IFNA(VLOOKUP(D1781,Price!$E$2:$F$4,2,0),"")</f>
        <v/>
      </c>
      <c r="P1781" s="7" t="str">
        <f t="shared" si="4"/>
        <v>без промо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ht="15.75" customHeight="1">
      <c r="A1782" s="3">
        <v>1318.0</v>
      </c>
      <c r="B1782" s="1" t="s">
        <v>16</v>
      </c>
      <c r="C1782" s="1" t="s">
        <v>17</v>
      </c>
      <c r="D1782" s="1" t="s">
        <v>24</v>
      </c>
      <c r="E1782" s="2">
        <v>44242.0</v>
      </c>
      <c r="F1782" s="3"/>
      <c r="G1782" s="5">
        <v>4500.0</v>
      </c>
      <c r="H1782" s="3" t="str">
        <f>IFNA(VLOOKUP(F1782,Promocodes!A:E,4,0),"")</f>
        <v/>
      </c>
      <c r="I1782" s="3"/>
      <c r="J1782" s="5">
        <f t="shared" si="2"/>
        <v>4500</v>
      </c>
      <c r="K1782" s="3" t="str">
        <f>IFNA(VLOOKUP(D1782,Price!$A$2:$C$18,3,0),"")</f>
        <v>услуга</v>
      </c>
      <c r="L1782" s="6">
        <f t="shared" si="3"/>
        <v>2</v>
      </c>
      <c r="M1782" s="6" t="str">
        <f>IFNA(VLOOKUP(F1782,Promocodes!A:B,2,0),"")</f>
        <v/>
      </c>
      <c r="N1782" s="3" t="str">
        <f>IFNA(VLOOKUP(M1782,Promocodes!G:H,2,0),"")</f>
        <v/>
      </c>
      <c r="O1782" s="3" t="str">
        <f>IFNA(VLOOKUP(D1782,Price!$E$2:$F$4,2,0),"")</f>
        <v/>
      </c>
      <c r="P1782" s="7" t="str">
        <f t="shared" si="4"/>
        <v>без промо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ht="15.75" customHeight="1">
      <c r="A1783" s="3">
        <v>1319.0</v>
      </c>
      <c r="B1783" s="1" t="s">
        <v>16</v>
      </c>
      <c r="C1783" s="1" t="s">
        <v>22</v>
      </c>
      <c r="D1783" s="1" t="s">
        <v>21</v>
      </c>
      <c r="E1783" s="2">
        <v>44242.0</v>
      </c>
      <c r="F1783" s="3"/>
      <c r="G1783" s="5">
        <v>3500.0</v>
      </c>
      <c r="H1783" s="3" t="str">
        <f>IFNA(VLOOKUP(F1783,Promocodes!A:E,4,0),"")</f>
        <v/>
      </c>
      <c r="I1783" s="3"/>
      <c r="J1783" s="5">
        <f t="shared" si="2"/>
        <v>3500</v>
      </c>
      <c r="K1783" s="3" t="str">
        <f>IFNA(VLOOKUP(D1783,Price!$A$2:$C$18,3,0),"")</f>
        <v>услуга</v>
      </c>
      <c r="L1783" s="6">
        <f t="shared" si="3"/>
        <v>2</v>
      </c>
      <c r="M1783" s="6" t="str">
        <f>IFNA(VLOOKUP(F1783,Promocodes!A:B,2,0),"")</f>
        <v/>
      </c>
      <c r="N1783" s="3" t="str">
        <f>IFNA(VLOOKUP(M1783,Promocodes!G:H,2,0),"")</f>
        <v/>
      </c>
      <c r="O1783" s="3" t="str">
        <f>IFNA(VLOOKUP(D1783,Price!$E$2:$F$4,2,0),"")</f>
        <v/>
      </c>
      <c r="P1783" s="7" t="str">
        <f t="shared" si="4"/>
        <v>без промо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ht="15.75" customHeight="1">
      <c r="A1784" s="3">
        <v>1320.0</v>
      </c>
      <c r="B1784" s="1" t="s">
        <v>16</v>
      </c>
      <c r="C1784" s="1" t="s">
        <v>22</v>
      </c>
      <c r="D1784" s="1" t="s">
        <v>25</v>
      </c>
      <c r="E1784" s="2">
        <v>44242.0</v>
      </c>
      <c r="F1784" s="3"/>
      <c r="G1784" s="5">
        <v>300.0</v>
      </c>
      <c r="H1784" s="3" t="str">
        <f>IFNA(VLOOKUP(F1784,Promocodes!A:E,4,0),"")</f>
        <v/>
      </c>
      <c r="I1784" s="3"/>
      <c r="J1784" s="5">
        <f t="shared" si="2"/>
        <v>300</v>
      </c>
      <c r="K1784" s="3" t="str">
        <f>IFNA(VLOOKUP(D1784,Price!$A$2:$C$18,3,0),"")</f>
        <v>товар</v>
      </c>
      <c r="L1784" s="6">
        <f t="shared" si="3"/>
        <v>2</v>
      </c>
      <c r="M1784" s="6" t="str">
        <f>IFNA(VLOOKUP(F1784,Promocodes!A:B,2,0),"")</f>
        <v/>
      </c>
      <c r="N1784" s="3" t="str">
        <f>IFNA(VLOOKUP(M1784,Promocodes!G:H,2,0),"")</f>
        <v/>
      </c>
      <c r="O1784" s="3">
        <f>IFNA(VLOOKUP(D1784,Price!$E$2:$F$4,2,0),"")</f>
        <v>150</v>
      </c>
      <c r="P1784" s="7" t="str">
        <f t="shared" si="4"/>
        <v>без промо</v>
      </c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ht="15.75" customHeight="1">
      <c r="A1785" s="3">
        <v>1321.0</v>
      </c>
      <c r="B1785" s="1" t="s">
        <v>16</v>
      </c>
      <c r="C1785" s="1" t="s">
        <v>17</v>
      </c>
      <c r="D1785" s="1" t="s">
        <v>21</v>
      </c>
      <c r="E1785" s="2">
        <v>44242.0</v>
      </c>
      <c r="F1785" s="3"/>
      <c r="G1785" s="5">
        <v>3500.0</v>
      </c>
      <c r="H1785" s="3" t="str">
        <f>IFNA(VLOOKUP(F1785,Promocodes!A:E,4,0),"")</f>
        <v/>
      </c>
      <c r="I1785" s="3"/>
      <c r="J1785" s="5">
        <f t="shared" si="2"/>
        <v>3500</v>
      </c>
      <c r="K1785" s="3" t="str">
        <f>IFNA(VLOOKUP(D1785,Price!$A$2:$C$18,3,0),"")</f>
        <v>услуга</v>
      </c>
      <c r="L1785" s="6">
        <f t="shared" si="3"/>
        <v>2</v>
      </c>
      <c r="M1785" s="6" t="str">
        <f>IFNA(VLOOKUP(F1785,Promocodes!A:B,2,0),"")</f>
        <v/>
      </c>
      <c r="N1785" s="3" t="str">
        <f>IFNA(VLOOKUP(M1785,Promocodes!G:H,2,0),"")</f>
        <v/>
      </c>
      <c r="O1785" s="3" t="str">
        <f>IFNA(VLOOKUP(D1785,Price!$E$2:$F$4,2,0),"")</f>
        <v/>
      </c>
      <c r="P1785" s="7" t="str">
        <f t="shared" si="4"/>
        <v>без промо</v>
      </c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ht="15.75" customHeight="1">
      <c r="A1786" s="3">
        <v>1322.0</v>
      </c>
      <c r="B1786" s="1" t="s">
        <v>139</v>
      </c>
      <c r="C1786" s="1" t="s">
        <v>17</v>
      </c>
      <c r="D1786" s="1" t="s">
        <v>142</v>
      </c>
      <c r="E1786" s="2">
        <v>44242.0</v>
      </c>
      <c r="F1786" s="3"/>
      <c r="G1786" s="5">
        <v>1000.0</v>
      </c>
      <c r="H1786" s="3" t="str">
        <f>IFNA(VLOOKUP(F1786,Promocodes!A:E,4,0),"")</f>
        <v/>
      </c>
      <c r="I1786" s="3"/>
      <c r="J1786" s="5">
        <f t="shared" si="2"/>
        <v>1000</v>
      </c>
      <c r="K1786" s="3" t="str">
        <f>IFNA(VLOOKUP(D1786,Price!$A$2:$C$18,3,0),"")</f>
        <v/>
      </c>
      <c r="L1786" s="6">
        <f t="shared" si="3"/>
        <v>2</v>
      </c>
      <c r="M1786" s="6" t="str">
        <f>IFNA(VLOOKUP(F1786,Promocodes!A:B,2,0),"")</f>
        <v/>
      </c>
      <c r="N1786" s="3" t="str">
        <f>IFNA(VLOOKUP(M1786,Promocodes!G:H,2,0),"")</f>
        <v/>
      </c>
      <c r="O1786" s="3" t="str">
        <f>IFNA(VLOOKUP(D1786,Price!$E$2:$F$4,2,0),"")</f>
        <v/>
      </c>
      <c r="P1786" s="7" t="str">
        <f t="shared" si="4"/>
        <v/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ht="15.75" customHeight="1">
      <c r="A1787" s="3">
        <v>1323.0</v>
      </c>
      <c r="B1787" s="1" t="s">
        <v>16</v>
      </c>
      <c r="C1787" s="1" t="s">
        <v>22</v>
      </c>
      <c r="D1787" s="1" t="s">
        <v>25</v>
      </c>
      <c r="E1787" s="2">
        <v>44242.0</v>
      </c>
      <c r="F1787" s="3"/>
      <c r="G1787" s="5">
        <v>300.0</v>
      </c>
      <c r="H1787" s="3" t="str">
        <f>IFNA(VLOOKUP(F1787,Promocodes!A:E,4,0),"")</f>
        <v/>
      </c>
      <c r="I1787" s="3"/>
      <c r="J1787" s="5">
        <f t="shared" si="2"/>
        <v>300</v>
      </c>
      <c r="K1787" s="3" t="str">
        <f>IFNA(VLOOKUP(D1787,Price!$A$2:$C$18,3,0),"")</f>
        <v>товар</v>
      </c>
      <c r="L1787" s="6">
        <f t="shared" si="3"/>
        <v>2</v>
      </c>
      <c r="M1787" s="6" t="str">
        <f>IFNA(VLOOKUP(F1787,Promocodes!A:B,2,0),"")</f>
        <v/>
      </c>
      <c r="N1787" s="3" t="str">
        <f>IFNA(VLOOKUP(M1787,Promocodes!G:H,2,0),"")</f>
        <v/>
      </c>
      <c r="O1787" s="3">
        <f>IFNA(VLOOKUP(D1787,Price!$E$2:$F$4,2,0),"")</f>
        <v>150</v>
      </c>
      <c r="P1787" s="7" t="str">
        <f t="shared" si="4"/>
        <v>без промо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ht="15.75" customHeight="1">
      <c r="A1788" s="3">
        <v>1324.0</v>
      </c>
      <c r="B1788" s="1" t="s">
        <v>139</v>
      </c>
      <c r="C1788" s="1" t="s">
        <v>17</v>
      </c>
      <c r="D1788" s="1" t="s">
        <v>141</v>
      </c>
      <c r="E1788" s="2">
        <v>44242.0</v>
      </c>
      <c r="F1788" s="3"/>
      <c r="G1788" s="5">
        <v>300.0</v>
      </c>
      <c r="H1788" s="3" t="str">
        <f>IFNA(VLOOKUP(F1788,Promocodes!A:E,4,0),"")</f>
        <v/>
      </c>
      <c r="I1788" s="3"/>
      <c r="J1788" s="5">
        <f t="shared" si="2"/>
        <v>300</v>
      </c>
      <c r="K1788" s="3" t="str">
        <f>IFNA(VLOOKUP(D1788,Price!$A$2:$C$18,3,0),"")</f>
        <v/>
      </c>
      <c r="L1788" s="6">
        <f t="shared" si="3"/>
        <v>2</v>
      </c>
      <c r="M1788" s="6" t="str">
        <f>IFNA(VLOOKUP(F1788,Promocodes!A:B,2,0),"")</f>
        <v/>
      </c>
      <c r="N1788" s="3" t="str">
        <f>IFNA(VLOOKUP(M1788,Promocodes!G:H,2,0),"")</f>
        <v/>
      </c>
      <c r="O1788" s="3" t="str">
        <f>IFNA(VLOOKUP(D1788,Price!$E$2:$F$4,2,0),"")</f>
        <v/>
      </c>
      <c r="P1788" s="7" t="str">
        <f t="shared" si="4"/>
        <v/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ht="15.75" customHeight="1">
      <c r="A1789" s="3">
        <v>1325.0</v>
      </c>
      <c r="B1789" s="1" t="s">
        <v>16</v>
      </c>
      <c r="C1789" s="1" t="s">
        <v>22</v>
      </c>
      <c r="D1789" s="1" t="s">
        <v>21</v>
      </c>
      <c r="E1789" s="2">
        <v>44242.0</v>
      </c>
      <c r="F1789" s="3"/>
      <c r="G1789" s="5">
        <v>3500.0</v>
      </c>
      <c r="H1789" s="3" t="str">
        <f>IFNA(VLOOKUP(F1789,Promocodes!A:E,4,0),"")</f>
        <v/>
      </c>
      <c r="I1789" s="3"/>
      <c r="J1789" s="5">
        <f t="shared" si="2"/>
        <v>3500</v>
      </c>
      <c r="K1789" s="3" t="str">
        <f>IFNA(VLOOKUP(D1789,Price!$A$2:$C$18,3,0),"")</f>
        <v>услуга</v>
      </c>
      <c r="L1789" s="6">
        <f t="shared" si="3"/>
        <v>2</v>
      </c>
      <c r="M1789" s="6" t="str">
        <f>IFNA(VLOOKUP(F1789,Promocodes!A:B,2,0),"")</f>
        <v/>
      </c>
      <c r="N1789" s="3" t="str">
        <f>IFNA(VLOOKUP(M1789,Promocodes!G:H,2,0),"")</f>
        <v/>
      </c>
      <c r="O1789" s="3" t="str">
        <f>IFNA(VLOOKUP(D1789,Price!$E$2:$F$4,2,0),"")</f>
        <v/>
      </c>
      <c r="P1789" s="7" t="str">
        <f t="shared" si="4"/>
        <v>без промо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ht="15.75" customHeight="1">
      <c r="A1790" s="3">
        <v>1326.0</v>
      </c>
      <c r="B1790" s="1" t="s">
        <v>16</v>
      </c>
      <c r="C1790" s="1" t="s">
        <v>17</v>
      </c>
      <c r="D1790" s="1" t="s">
        <v>18</v>
      </c>
      <c r="E1790" s="2">
        <v>44242.0</v>
      </c>
      <c r="F1790" s="3"/>
      <c r="G1790" s="5">
        <v>1000.0</v>
      </c>
      <c r="H1790" s="3" t="str">
        <f>IFNA(VLOOKUP(F1790,Promocodes!A:E,4,0),"")</f>
        <v/>
      </c>
      <c r="I1790" s="3"/>
      <c r="J1790" s="5">
        <f t="shared" si="2"/>
        <v>1000</v>
      </c>
      <c r="K1790" s="3" t="str">
        <f>IFNA(VLOOKUP(D1790,Price!$A$2:$C$18,3,0),"")</f>
        <v>товар</v>
      </c>
      <c r="L1790" s="6">
        <f t="shared" si="3"/>
        <v>2</v>
      </c>
      <c r="M1790" s="6" t="str">
        <f>IFNA(VLOOKUP(F1790,Promocodes!A:B,2,0),"")</f>
        <v/>
      </c>
      <c r="N1790" s="3" t="str">
        <f>IFNA(VLOOKUP(M1790,Promocodes!G:H,2,0),"")</f>
        <v/>
      </c>
      <c r="O1790" s="3">
        <f>IFNA(VLOOKUP(D1790,Price!$E$2:$F$4,2,0),"")</f>
        <v>500</v>
      </c>
      <c r="P1790" s="7" t="str">
        <f t="shared" si="4"/>
        <v>без промо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ht="15.75" customHeight="1">
      <c r="A1791" s="3">
        <v>1327.0</v>
      </c>
      <c r="B1791" s="1" t="s">
        <v>139</v>
      </c>
      <c r="C1791" s="1" t="s">
        <v>17</v>
      </c>
      <c r="D1791" s="1" t="s">
        <v>141</v>
      </c>
      <c r="E1791" s="2">
        <v>44242.0</v>
      </c>
      <c r="F1791" s="3"/>
      <c r="G1791" s="5">
        <v>300.0</v>
      </c>
      <c r="H1791" s="3" t="str">
        <f>IFNA(VLOOKUP(F1791,Promocodes!A:E,4,0),"")</f>
        <v/>
      </c>
      <c r="I1791" s="3"/>
      <c r="J1791" s="5">
        <f t="shared" si="2"/>
        <v>300</v>
      </c>
      <c r="K1791" s="3" t="str">
        <f>IFNA(VLOOKUP(D1791,Price!$A$2:$C$18,3,0),"")</f>
        <v/>
      </c>
      <c r="L1791" s="6">
        <f t="shared" si="3"/>
        <v>2</v>
      </c>
      <c r="M1791" s="6" t="str">
        <f>IFNA(VLOOKUP(F1791,Promocodes!A:B,2,0),"")</f>
        <v/>
      </c>
      <c r="N1791" s="3" t="str">
        <f>IFNA(VLOOKUP(M1791,Promocodes!G:H,2,0),"")</f>
        <v/>
      </c>
      <c r="O1791" s="3" t="str">
        <f>IFNA(VLOOKUP(D1791,Price!$E$2:$F$4,2,0),"")</f>
        <v/>
      </c>
      <c r="P1791" s="7" t="str">
        <f t="shared" si="4"/>
        <v/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ht="15.75" customHeight="1">
      <c r="A1792" s="3">
        <v>1329.0</v>
      </c>
      <c r="B1792" s="1" t="s">
        <v>139</v>
      </c>
      <c r="C1792" s="1" t="s">
        <v>17</v>
      </c>
      <c r="D1792" s="1" t="s">
        <v>143</v>
      </c>
      <c r="E1792" s="2">
        <v>44242.0</v>
      </c>
      <c r="F1792" s="3"/>
      <c r="G1792" s="5">
        <v>500.0</v>
      </c>
      <c r="H1792" s="3" t="str">
        <f>IFNA(VLOOKUP(F1792,Promocodes!A:E,4,0),"")</f>
        <v/>
      </c>
      <c r="I1792" s="3"/>
      <c r="J1792" s="5">
        <f t="shared" si="2"/>
        <v>500</v>
      </c>
      <c r="K1792" s="3" t="str">
        <f>IFNA(VLOOKUP(D1792,Price!$A$2:$C$18,3,0),"")</f>
        <v/>
      </c>
      <c r="L1792" s="6">
        <f t="shared" si="3"/>
        <v>2</v>
      </c>
      <c r="M1792" s="6" t="str">
        <f>IFNA(VLOOKUP(F1792,Promocodes!A:B,2,0),"")</f>
        <v/>
      </c>
      <c r="N1792" s="3" t="str">
        <f>IFNA(VLOOKUP(M1792,Promocodes!G:H,2,0),"")</f>
        <v/>
      </c>
      <c r="O1792" s="3" t="str">
        <f>IFNA(VLOOKUP(D1792,Price!$E$2:$F$4,2,0),"")</f>
        <v/>
      </c>
      <c r="P1792" s="7" t="str">
        <f t="shared" si="4"/>
        <v/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ht="15.75" customHeight="1">
      <c r="A1793" s="3">
        <v>1330.0</v>
      </c>
      <c r="B1793" s="1" t="s">
        <v>16</v>
      </c>
      <c r="C1793" s="1" t="s">
        <v>17</v>
      </c>
      <c r="D1793" s="1" t="s">
        <v>23</v>
      </c>
      <c r="E1793" s="2">
        <v>44242.0</v>
      </c>
      <c r="F1793" s="3"/>
      <c r="G1793" s="5">
        <v>5500.0</v>
      </c>
      <c r="H1793" s="3" t="str">
        <f>IFNA(VLOOKUP(F1793,Promocodes!A:E,4,0),"")</f>
        <v/>
      </c>
      <c r="I1793" s="3"/>
      <c r="J1793" s="5">
        <f t="shared" si="2"/>
        <v>5500</v>
      </c>
      <c r="K1793" s="3" t="str">
        <f>IFNA(VLOOKUP(D1793,Price!$A$2:$C$18,3,0),"")</f>
        <v>услуга</v>
      </c>
      <c r="L1793" s="6">
        <f t="shared" si="3"/>
        <v>2</v>
      </c>
      <c r="M1793" s="6" t="str">
        <f>IFNA(VLOOKUP(F1793,Promocodes!A:B,2,0),"")</f>
        <v/>
      </c>
      <c r="N1793" s="3" t="str">
        <f>IFNA(VLOOKUP(M1793,Promocodes!G:H,2,0),"")</f>
        <v/>
      </c>
      <c r="O1793" s="3" t="str">
        <f>IFNA(VLOOKUP(D1793,Price!$E$2:$F$4,2,0),"")</f>
        <v/>
      </c>
      <c r="P1793" s="7" t="str">
        <f t="shared" si="4"/>
        <v>без промо</v>
      </c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ht="15.75" customHeight="1">
      <c r="A1794" s="3">
        <v>1332.0</v>
      </c>
      <c r="B1794" s="1" t="s">
        <v>16</v>
      </c>
      <c r="C1794" s="1" t="s">
        <v>17</v>
      </c>
      <c r="D1794" s="1" t="s">
        <v>23</v>
      </c>
      <c r="E1794" s="2">
        <v>44242.0</v>
      </c>
      <c r="F1794" s="3"/>
      <c r="G1794" s="5">
        <v>5500.0</v>
      </c>
      <c r="H1794" s="3" t="str">
        <f>IFNA(VLOOKUP(F1794,Promocodes!A:E,4,0),"")</f>
        <v/>
      </c>
      <c r="I1794" s="3"/>
      <c r="J1794" s="5">
        <f t="shared" si="2"/>
        <v>5500</v>
      </c>
      <c r="K1794" s="3" t="str">
        <f>IFNA(VLOOKUP(D1794,Price!$A$2:$C$18,3,0),"")</f>
        <v>услуга</v>
      </c>
      <c r="L1794" s="6">
        <f t="shared" si="3"/>
        <v>2</v>
      </c>
      <c r="M1794" s="6" t="str">
        <f>IFNA(VLOOKUP(F1794,Promocodes!A:B,2,0),"")</f>
        <v/>
      </c>
      <c r="N1794" s="3" t="str">
        <f>IFNA(VLOOKUP(M1794,Promocodes!G:H,2,0),"")</f>
        <v/>
      </c>
      <c r="O1794" s="3" t="str">
        <f>IFNA(VLOOKUP(D1794,Price!$E$2:$F$4,2,0),"")</f>
        <v/>
      </c>
      <c r="P1794" s="7" t="str">
        <f t="shared" si="4"/>
        <v>без промо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ht="15.75" customHeight="1">
      <c r="A1795" s="3">
        <v>1333.0</v>
      </c>
      <c r="B1795" s="1" t="s">
        <v>16</v>
      </c>
      <c r="C1795" s="1" t="s">
        <v>17</v>
      </c>
      <c r="D1795" s="1" t="s">
        <v>25</v>
      </c>
      <c r="E1795" s="2">
        <v>44242.0</v>
      </c>
      <c r="F1795" s="3"/>
      <c r="G1795" s="5">
        <v>300.0</v>
      </c>
      <c r="H1795" s="3" t="str">
        <f>IFNA(VLOOKUP(F1795,Promocodes!A:E,4,0),"")</f>
        <v/>
      </c>
      <c r="I1795" s="3"/>
      <c r="J1795" s="5">
        <f t="shared" si="2"/>
        <v>300</v>
      </c>
      <c r="K1795" s="3" t="str">
        <f>IFNA(VLOOKUP(D1795,Price!$A$2:$C$18,3,0),"")</f>
        <v>товар</v>
      </c>
      <c r="L1795" s="6">
        <f t="shared" si="3"/>
        <v>2</v>
      </c>
      <c r="M1795" s="6" t="str">
        <f>IFNA(VLOOKUP(F1795,Promocodes!A:B,2,0),"")</f>
        <v/>
      </c>
      <c r="N1795" s="3" t="str">
        <f>IFNA(VLOOKUP(M1795,Promocodes!G:H,2,0),"")</f>
        <v/>
      </c>
      <c r="O1795" s="3">
        <f>IFNA(VLOOKUP(D1795,Price!$E$2:$F$4,2,0),"")</f>
        <v>150</v>
      </c>
      <c r="P1795" s="7" t="str">
        <f t="shared" si="4"/>
        <v>без промо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ht="15.75" customHeight="1">
      <c r="A1796" s="3">
        <v>1334.0</v>
      </c>
      <c r="B1796" s="1" t="s">
        <v>16</v>
      </c>
      <c r="C1796" s="1" t="s">
        <v>17</v>
      </c>
      <c r="D1796" s="1" t="s">
        <v>24</v>
      </c>
      <c r="E1796" s="2">
        <v>44242.0</v>
      </c>
      <c r="F1796" s="3"/>
      <c r="G1796" s="5">
        <v>4500.0</v>
      </c>
      <c r="H1796" s="3" t="str">
        <f>IFNA(VLOOKUP(F1796,Promocodes!A:E,4,0),"")</f>
        <v/>
      </c>
      <c r="I1796" s="3"/>
      <c r="J1796" s="5">
        <f t="shared" si="2"/>
        <v>4500</v>
      </c>
      <c r="K1796" s="3" t="str">
        <f>IFNA(VLOOKUP(D1796,Price!$A$2:$C$18,3,0),"")</f>
        <v>услуга</v>
      </c>
      <c r="L1796" s="6">
        <f t="shared" si="3"/>
        <v>2</v>
      </c>
      <c r="M1796" s="6" t="str">
        <f>IFNA(VLOOKUP(F1796,Promocodes!A:B,2,0),"")</f>
        <v/>
      </c>
      <c r="N1796" s="3" t="str">
        <f>IFNA(VLOOKUP(M1796,Promocodes!G:H,2,0),"")</f>
        <v/>
      </c>
      <c r="O1796" s="3" t="str">
        <f>IFNA(VLOOKUP(D1796,Price!$E$2:$F$4,2,0),"")</f>
        <v/>
      </c>
      <c r="P1796" s="7" t="str">
        <f t="shared" si="4"/>
        <v>без промо</v>
      </c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ht="15.75" customHeight="1">
      <c r="A1797" s="3">
        <v>1335.0</v>
      </c>
      <c r="B1797" s="1" t="s">
        <v>16</v>
      </c>
      <c r="C1797" s="1" t="s">
        <v>22</v>
      </c>
      <c r="D1797" s="1" t="s">
        <v>23</v>
      </c>
      <c r="E1797" s="2">
        <v>44242.0</v>
      </c>
      <c r="F1797" s="3"/>
      <c r="G1797" s="5">
        <v>5500.0</v>
      </c>
      <c r="H1797" s="3" t="str">
        <f>IFNA(VLOOKUP(F1797,Promocodes!A:E,4,0),"")</f>
        <v/>
      </c>
      <c r="I1797" s="3"/>
      <c r="J1797" s="5">
        <f t="shared" si="2"/>
        <v>5500</v>
      </c>
      <c r="K1797" s="3" t="str">
        <f>IFNA(VLOOKUP(D1797,Price!$A$2:$C$18,3,0),"")</f>
        <v>услуга</v>
      </c>
      <c r="L1797" s="6">
        <f t="shared" si="3"/>
        <v>2</v>
      </c>
      <c r="M1797" s="6" t="str">
        <f>IFNA(VLOOKUP(F1797,Promocodes!A:B,2,0),"")</f>
        <v/>
      </c>
      <c r="N1797" s="3" t="str">
        <f>IFNA(VLOOKUP(M1797,Promocodes!G:H,2,0),"")</f>
        <v/>
      </c>
      <c r="O1797" s="3" t="str">
        <f>IFNA(VLOOKUP(D1797,Price!$E$2:$F$4,2,0),"")</f>
        <v/>
      </c>
      <c r="P1797" s="7" t="str">
        <f t="shared" si="4"/>
        <v>без промо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ht="15.75" customHeight="1">
      <c r="A1798" s="3">
        <v>1336.0</v>
      </c>
      <c r="B1798" s="1" t="s">
        <v>16</v>
      </c>
      <c r="C1798" s="1" t="s">
        <v>17</v>
      </c>
      <c r="D1798" s="1" t="s">
        <v>23</v>
      </c>
      <c r="E1798" s="2">
        <v>44242.0</v>
      </c>
      <c r="F1798" s="3"/>
      <c r="G1798" s="5">
        <v>5500.0</v>
      </c>
      <c r="H1798" s="3" t="str">
        <f>IFNA(VLOOKUP(F1798,Promocodes!A:E,4,0),"")</f>
        <v/>
      </c>
      <c r="I1798" s="3"/>
      <c r="J1798" s="5">
        <f t="shared" si="2"/>
        <v>5500</v>
      </c>
      <c r="K1798" s="3" t="str">
        <f>IFNA(VLOOKUP(D1798,Price!$A$2:$C$18,3,0),"")</f>
        <v>услуга</v>
      </c>
      <c r="L1798" s="6">
        <f t="shared" si="3"/>
        <v>2</v>
      </c>
      <c r="M1798" s="6" t="str">
        <f>IFNA(VLOOKUP(F1798,Promocodes!A:B,2,0),"")</f>
        <v/>
      </c>
      <c r="N1798" s="3" t="str">
        <f>IFNA(VLOOKUP(M1798,Promocodes!G:H,2,0),"")</f>
        <v/>
      </c>
      <c r="O1798" s="3" t="str">
        <f>IFNA(VLOOKUP(D1798,Price!$E$2:$F$4,2,0),"")</f>
        <v/>
      </c>
      <c r="P1798" s="7" t="str">
        <f t="shared" si="4"/>
        <v>без промо</v>
      </c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ht="15.75" customHeight="1">
      <c r="A1799" s="3">
        <v>1337.0</v>
      </c>
      <c r="B1799" s="1" t="s">
        <v>16</v>
      </c>
      <c r="C1799" s="1" t="s">
        <v>17</v>
      </c>
      <c r="D1799" s="1" t="s">
        <v>24</v>
      </c>
      <c r="E1799" s="2">
        <v>44242.0</v>
      </c>
      <c r="F1799" s="3"/>
      <c r="G1799" s="5">
        <v>4500.0</v>
      </c>
      <c r="H1799" s="3" t="str">
        <f>IFNA(VLOOKUP(F1799,Promocodes!A:E,4,0),"")</f>
        <v/>
      </c>
      <c r="I1799" s="3"/>
      <c r="J1799" s="5">
        <f t="shared" si="2"/>
        <v>4500</v>
      </c>
      <c r="K1799" s="3" t="str">
        <f>IFNA(VLOOKUP(D1799,Price!$A$2:$C$18,3,0),"")</f>
        <v>услуга</v>
      </c>
      <c r="L1799" s="6">
        <f t="shared" si="3"/>
        <v>2</v>
      </c>
      <c r="M1799" s="6" t="str">
        <f>IFNA(VLOOKUP(F1799,Promocodes!A:B,2,0),"")</f>
        <v/>
      </c>
      <c r="N1799" s="3" t="str">
        <f>IFNA(VLOOKUP(M1799,Promocodes!G:H,2,0),"")</f>
        <v/>
      </c>
      <c r="O1799" s="3" t="str">
        <f>IFNA(VLOOKUP(D1799,Price!$E$2:$F$4,2,0),"")</f>
        <v/>
      </c>
      <c r="P1799" s="7" t="str">
        <f t="shared" si="4"/>
        <v>без промо</v>
      </c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ht="15.75" customHeight="1">
      <c r="A1800" s="3">
        <v>1338.0</v>
      </c>
      <c r="B1800" s="1" t="s">
        <v>16</v>
      </c>
      <c r="C1800" s="1" t="s">
        <v>17</v>
      </c>
      <c r="D1800" s="1" t="s">
        <v>21</v>
      </c>
      <c r="E1800" s="2">
        <v>44243.0</v>
      </c>
      <c r="F1800" s="3"/>
      <c r="G1800" s="5">
        <v>3500.0</v>
      </c>
      <c r="H1800" s="3" t="str">
        <f>IFNA(VLOOKUP(F1800,Promocodes!A:E,4,0),"")</f>
        <v/>
      </c>
      <c r="I1800" s="3"/>
      <c r="J1800" s="5">
        <f t="shared" si="2"/>
        <v>3500</v>
      </c>
      <c r="K1800" s="3" t="str">
        <f>IFNA(VLOOKUP(D1800,Price!$A$2:$C$18,3,0),"")</f>
        <v>услуга</v>
      </c>
      <c r="L1800" s="6">
        <f t="shared" si="3"/>
        <v>2</v>
      </c>
      <c r="M1800" s="6" t="str">
        <f>IFNA(VLOOKUP(F1800,Promocodes!A:B,2,0),"")</f>
        <v/>
      </c>
      <c r="N1800" s="3" t="str">
        <f>IFNA(VLOOKUP(M1800,Promocodes!G:H,2,0),"")</f>
        <v/>
      </c>
      <c r="O1800" s="3" t="str">
        <f>IFNA(VLOOKUP(D1800,Price!$E$2:$F$4,2,0),"")</f>
        <v/>
      </c>
      <c r="P1800" s="7" t="str">
        <f t="shared" si="4"/>
        <v>без промо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ht="15.75" customHeight="1">
      <c r="A1801" s="3">
        <v>1339.0</v>
      </c>
      <c r="B1801" s="1" t="s">
        <v>16</v>
      </c>
      <c r="C1801" s="1" t="s">
        <v>17</v>
      </c>
      <c r="D1801" s="1" t="s">
        <v>24</v>
      </c>
      <c r="E1801" s="2">
        <v>44243.0</v>
      </c>
      <c r="F1801" s="3"/>
      <c r="G1801" s="5">
        <v>4500.0</v>
      </c>
      <c r="H1801" s="3" t="str">
        <f>IFNA(VLOOKUP(F1801,Promocodes!A:E,4,0),"")</f>
        <v/>
      </c>
      <c r="I1801" s="3"/>
      <c r="J1801" s="5">
        <f t="shared" si="2"/>
        <v>4500</v>
      </c>
      <c r="K1801" s="3" t="str">
        <f>IFNA(VLOOKUP(D1801,Price!$A$2:$C$18,3,0),"")</f>
        <v>услуга</v>
      </c>
      <c r="L1801" s="6">
        <f t="shared" si="3"/>
        <v>2</v>
      </c>
      <c r="M1801" s="6" t="str">
        <f>IFNA(VLOOKUP(F1801,Promocodes!A:B,2,0),"")</f>
        <v/>
      </c>
      <c r="N1801" s="3" t="str">
        <f>IFNA(VLOOKUP(M1801,Promocodes!G:H,2,0),"")</f>
        <v/>
      </c>
      <c r="O1801" s="3" t="str">
        <f>IFNA(VLOOKUP(D1801,Price!$E$2:$F$4,2,0),"")</f>
        <v/>
      </c>
      <c r="P1801" s="7" t="str">
        <f t="shared" si="4"/>
        <v>без промо</v>
      </c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ht="15.75" customHeight="1">
      <c r="A1802" s="3">
        <v>1340.0</v>
      </c>
      <c r="B1802" s="1" t="s">
        <v>16</v>
      </c>
      <c r="C1802" s="1" t="s">
        <v>22</v>
      </c>
      <c r="D1802" s="1" t="s">
        <v>21</v>
      </c>
      <c r="E1802" s="2">
        <v>44243.0</v>
      </c>
      <c r="F1802" s="3"/>
      <c r="G1802" s="5">
        <v>3500.0</v>
      </c>
      <c r="H1802" s="3" t="str">
        <f>IFNA(VLOOKUP(F1802,Promocodes!A:E,4,0),"")</f>
        <v/>
      </c>
      <c r="I1802" s="3"/>
      <c r="J1802" s="5">
        <f t="shared" si="2"/>
        <v>3500</v>
      </c>
      <c r="K1802" s="3" t="str">
        <f>IFNA(VLOOKUP(D1802,Price!$A$2:$C$18,3,0),"")</f>
        <v>услуга</v>
      </c>
      <c r="L1802" s="6">
        <f t="shared" si="3"/>
        <v>2</v>
      </c>
      <c r="M1802" s="6" t="str">
        <f>IFNA(VLOOKUP(F1802,Promocodes!A:B,2,0),"")</f>
        <v/>
      </c>
      <c r="N1802" s="3" t="str">
        <f>IFNA(VLOOKUP(M1802,Promocodes!G:H,2,0),"")</f>
        <v/>
      </c>
      <c r="O1802" s="3" t="str">
        <f>IFNA(VLOOKUP(D1802,Price!$E$2:$F$4,2,0),"")</f>
        <v/>
      </c>
      <c r="P1802" s="7" t="str">
        <f t="shared" si="4"/>
        <v>без промо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ht="15.75" customHeight="1">
      <c r="A1803" s="3">
        <v>1341.0</v>
      </c>
      <c r="B1803" s="1" t="s">
        <v>16</v>
      </c>
      <c r="C1803" s="1" t="s">
        <v>17</v>
      </c>
      <c r="D1803" s="1" t="s">
        <v>23</v>
      </c>
      <c r="E1803" s="2">
        <v>44243.0</v>
      </c>
      <c r="F1803" s="3"/>
      <c r="G1803" s="5">
        <v>5500.0</v>
      </c>
      <c r="H1803" s="3" t="str">
        <f>IFNA(VLOOKUP(F1803,Promocodes!A:E,4,0),"")</f>
        <v/>
      </c>
      <c r="I1803" s="3"/>
      <c r="J1803" s="5">
        <f t="shared" si="2"/>
        <v>5500</v>
      </c>
      <c r="K1803" s="3" t="str">
        <f>IFNA(VLOOKUP(D1803,Price!$A$2:$C$18,3,0),"")</f>
        <v>услуга</v>
      </c>
      <c r="L1803" s="6">
        <f t="shared" si="3"/>
        <v>2</v>
      </c>
      <c r="M1803" s="6" t="str">
        <f>IFNA(VLOOKUP(F1803,Promocodes!A:B,2,0),"")</f>
        <v/>
      </c>
      <c r="N1803" s="3" t="str">
        <f>IFNA(VLOOKUP(M1803,Promocodes!G:H,2,0),"")</f>
        <v/>
      </c>
      <c r="O1803" s="3" t="str">
        <f>IFNA(VLOOKUP(D1803,Price!$E$2:$F$4,2,0),"")</f>
        <v/>
      </c>
      <c r="P1803" s="7" t="str">
        <f t="shared" si="4"/>
        <v>без промо</v>
      </c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ht="15.75" customHeight="1">
      <c r="A1804" s="3">
        <v>1343.0</v>
      </c>
      <c r="B1804" s="1" t="s">
        <v>16</v>
      </c>
      <c r="C1804" s="1" t="s">
        <v>17</v>
      </c>
      <c r="D1804" s="1" t="s">
        <v>18</v>
      </c>
      <c r="E1804" s="2">
        <v>44243.0</v>
      </c>
      <c r="F1804" s="3"/>
      <c r="G1804" s="5">
        <v>1000.0</v>
      </c>
      <c r="H1804" s="3" t="str">
        <f>IFNA(VLOOKUP(F1804,Promocodes!A:E,4,0),"")</f>
        <v/>
      </c>
      <c r="I1804" s="3"/>
      <c r="J1804" s="5">
        <f t="shared" si="2"/>
        <v>1000</v>
      </c>
      <c r="K1804" s="3" t="str">
        <f>IFNA(VLOOKUP(D1804,Price!$A$2:$C$18,3,0),"")</f>
        <v>товар</v>
      </c>
      <c r="L1804" s="6">
        <f t="shared" si="3"/>
        <v>2</v>
      </c>
      <c r="M1804" s="6" t="str">
        <f>IFNA(VLOOKUP(F1804,Promocodes!A:B,2,0),"")</f>
        <v/>
      </c>
      <c r="N1804" s="3" t="str">
        <f>IFNA(VLOOKUP(M1804,Promocodes!G:H,2,0),"")</f>
        <v/>
      </c>
      <c r="O1804" s="3">
        <f>IFNA(VLOOKUP(D1804,Price!$E$2:$F$4,2,0),"")</f>
        <v>500</v>
      </c>
      <c r="P1804" s="7" t="str">
        <f t="shared" si="4"/>
        <v>без промо</v>
      </c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ht="15.75" customHeight="1">
      <c r="A1805" s="3">
        <v>1344.0</v>
      </c>
      <c r="B1805" s="1" t="s">
        <v>16</v>
      </c>
      <c r="C1805" s="1" t="s">
        <v>22</v>
      </c>
      <c r="D1805" s="1" t="s">
        <v>24</v>
      </c>
      <c r="E1805" s="2">
        <v>44243.0</v>
      </c>
      <c r="F1805" s="3"/>
      <c r="G1805" s="5">
        <v>4500.0</v>
      </c>
      <c r="H1805" s="3" t="str">
        <f>IFNA(VLOOKUP(F1805,Promocodes!A:E,4,0),"")</f>
        <v/>
      </c>
      <c r="I1805" s="3"/>
      <c r="J1805" s="5">
        <f t="shared" si="2"/>
        <v>4500</v>
      </c>
      <c r="K1805" s="3" t="str">
        <f>IFNA(VLOOKUP(D1805,Price!$A$2:$C$18,3,0),"")</f>
        <v>услуга</v>
      </c>
      <c r="L1805" s="6">
        <f t="shared" si="3"/>
        <v>2</v>
      </c>
      <c r="M1805" s="6" t="str">
        <f>IFNA(VLOOKUP(F1805,Promocodes!A:B,2,0),"")</f>
        <v/>
      </c>
      <c r="N1805" s="3" t="str">
        <f>IFNA(VLOOKUP(M1805,Promocodes!G:H,2,0),"")</f>
        <v/>
      </c>
      <c r="O1805" s="3" t="str">
        <f>IFNA(VLOOKUP(D1805,Price!$E$2:$F$4,2,0),"")</f>
        <v/>
      </c>
      <c r="P1805" s="7" t="str">
        <f t="shared" si="4"/>
        <v>без промо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ht="15.75" customHeight="1">
      <c r="A1806" s="3">
        <v>1345.0</v>
      </c>
      <c r="B1806" s="1" t="s">
        <v>16</v>
      </c>
      <c r="C1806" s="1" t="s">
        <v>17</v>
      </c>
      <c r="D1806" s="1" t="s">
        <v>23</v>
      </c>
      <c r="E1806" s="2">
        <v>44243.0</v>
      </c>
      <c r="F1806" s="3"/>
      <c r="G1806" s="5">
        <v>5500.0</v>
      </c>
      <c r="H1806" s="3" t="str">
        <f>IFNA(VLOOKUP(F1806,Promocodes!A:E,4,0),"")</f>
        <v/>
      </c>
      <c r="I1806" s="3"/>
      <c r="J1806" s="5">
        <f t="shared" si="2"/>
        <v>5500</v>
      </c>
      <c r="K1806" s="3" t="str">
        <f>IFNA(VLOOKUP(D1806,Price!$A$2:$C$18,3,0),"")</f>
        <v>услуга</v>
      </c>
      <c r="L1806" s="6">
        <f t="shared" si="3"/>
        <v>2</v>
      </c>
      <c r="M1806" s="6" t="str">
        <f>IFNA(VLOOKUP(F1806,Promocodes!A:B,2,0),"")</f>
        <v/>
      </c>
      <c r="N1806" s="3" t="str">
        <f>IFNA(VLOOKUP(M1806,Promocodes!G:H,2,0),"")</f>
        <v/>
      </c>
      <c r="O1806" s="3" t="str">
        <f>IFNA(VLOOKUP(D1806,Price!$E$2:$F$4,2,0),"")</f>
        <v/>
      </c>
      <c r="P1806" s="7" t="str">
        <f t="shared" si="4"/>
        <v>без промо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ht="15.75" customHeight="1">
      <c r="A1807" s="3">
        <v>1346.0</v>
      </c>
      <c r="B1807" s="1" t="s">
        <v>139</v>
      </c>
      <c r="C1807" s="1" t="s">
        <v>22</v>
      </c>
      <c r="D1807" s="1" t="s">
        <v>143</v>
      </c>
      <c r="E1807" s="2">
        <v>44243.0</v>
      </c>
      <c r="F1807" s="3"/>
      <c r="G1807" s="5">
        <v>500.0</v>
      </c>
      <c r="H1807" s="3" t="str">
        <f>IFNA(VLOOKUP(F1807,Promocodes!A:E,4,0),"")</f>
        <v/>
      </c>
      <c r="I1807" s="3"/>
      <c r="J1807" s="5">
        <f t="shared" si="2"/>
        <v>500</v>
      </c>
      <c r="K1807" s="3" t="str">
        <f>IFNA(VLOOKUP(D1807,Price!$A$2:$C$18,3,0),"")</f>
        <v/>
      </c>
      <c r="L1807" s="6">
        <f t="shared" si="3"/>
        <v>2</v>
      </c>
      <c r="M1807" s="6" t="str">
        <f>IFNA(VLOOKUP(F1807,Promocodes!A:B,2,0),"")</f>
        <v/>
      </c>
      <c r="N1807" s="3" t="str">
        <f>IFNA(VLOOKUP(M1807,Promocodes!G:H,2,0),"")</f>
        <v/>
      </c>
      <c r="O1807" s="3" t="str">
        <f>IFNA(VLOOKUP(D1807,Price!$E$2:$F$4,2,0),"")</f>
        <v/>
      </c>
      <c r="P1807" s="7" t="str">
        <f t="shared" si="4"/>
        <v/>
      </c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ht="15.75" customHeight="1">
      <c r="A1808" s="3">
        <v>1347.0</v>
      </c>
      <c r="B1808" s="1" t="s">
        <v>139</v>
      </c>
      <c r="C1808" s="1" t="s">
        <v>17</v>
      </c>
      <c r="D1808" s="1" t="s">
        <v>142</v>
      </c>
      <c r="E1808" s="2">
        <v>44243.0</v>
      </c>
      <c r="F1808" s="3"/>
      <c r="G1808" s="5">
        <v>1000.0</v>
      </c>
      <c r="H1808" s="3" t="str">
        <f>IFNA(VLOOKUP(F1808,Promocodes!A:E,4,0),"")</f>
        <v/>
      </c>
      <c r="I1808" s="3"/>
      <c r="J1808" s="5">
        <f t="shared" si="2"/>
        <v>1000</v>
      </c>
      <c r="K1808" s="3" t="str">
        <f>IFNA(VLOOKUP(D1808,Price!$A$2:$C$18,3,0),"")</f>
        <v/>
      </c>
      <c r="L1808" s="6">
        <f t="shared" si="3"/>
        <v>2</v>
      </c>
      <c r="M1808" s="6" t="str">
        <f>IFNA(VLOOKUP(F1808,Promocodes!A:B,2,0),"")</f>
        <v/>
      </c>
      <c r="N1808" s="3" t="str">
        <f>IFNA(VLOOKUP(M1808,Promocodes!G:H,2,0),"")</f>
        <v/>
      </c>
      <c r="O1808" s="3" t="str">
        <f>IFNA(VLOOKUP(D1808,Price!$E$2:$F$4,2,0),"")</f>
        <v/>
      </c>
      <c r="P1808" s="7" t="str">
        <f t="shared" si="4"/>
        <v/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ht="15.75" customHeight="1">
      <c r="A1809" s="3">
        <v>1348.0</v>
      </c>
      <c r="B1809" s="1" t="s">
        <v>16</v>
      </c>
      <c r="C1809" s="1" t="s">
        <v>17</v>
      </c>
      <c r="D1809" s="1" t="s">
        <v>23</v>
      </c>
      <c r="E1809" s="2">
        <v>44243.0</v>
      </c>
      <c r="F1809" s="3"/>
      <c r="G1809" s="5">
        <v>5500.0</v>
      </c>
      <c r="H1809" s="3" t="str">
        <f>IFNA(VLOOKUP(F1809,Promocodes!A:E,4,0),"")</f>
        <v/>
      </c>
      <c r="I1809" s="3"/>
      <c r="J1809" s="5">
        <f t="shared" si="2"/>
        <v>5500</v>
      </c>
      <c r="K1809" s="3" t="str">
        <f>IFNA(VLOOKUP(D1809,Price!$A$2:$C$18,3,0),"")</f>
        <v>услуга</v>
      </c>
      <c r="L1809" s="6">
        <f t="shared" si="3"/>
        <v>2</v>
      </c>
      <c r="M1809" s="6" t="str">
        <f>IFNA(VLOOKUP(F1809,Promocodes!A:B,2,0),"")</f>
        <v/>
      </c>
      <c r="N1809" s="3" t="str">
        <f>IFNA(VLOOKUP(M1809,Promocodes!G:H,2,0),"")</f>
        <v/>
      </c>
      <c r="O1809" s="3" t="str">
        <f>IFNA(VLOOKUP(D1809,Price!$E$2:$F$4,2,0),"")</f>
        <v/>
      </c>
      <c r="P1809" s="7" t="str">
        <f t="shared" si="4"/>
        <v>без промо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ht="15.75" customHeight="1">
      <c r="A1810" s="3">
        <v>1349.0</v>
      </c>
      <c r="B1810" s="1" t="s">
        <v>139</v>
      </c>
      <c r="C1810" s="1" t="s">
        <v>17</v>
      </c>
      <c r="D1810" s="1" t="s">
        <v>141</v>
      </c>
      <c r="E1810" s="2">
        <v>44243.0</v>
      </c>
      <c r="F1810" s="3"/>
      <c r="G1810" s="5">
        <v>300.0</v>
      </c>
      <c r="H1810" s="3" t="str">
        <f>IFNA(VLOOKUP(F1810,Promocodes!A:E,4,0),"")</f>
        <v/>
      </c>
      <c r="I1810" s="3"/>
      <c r="J1810" s="5">
        <f t="shared" si="2"/>
        <v>300</v>
      </c>
      <c r="K1810" s="3" t="str">
        <f>IFNA(VLOOKUP(D1810,Price!$A$2:$C$18,3,0),"")</f>
        <v/>
      </c>
      <c r="L1810" s="6">
        <f t="shared" si="3"/>
        <v>2</v>
      </c>
      <c r="M1810" s="6" t="str">
        <f>IFNA(VLOOKUP(F1810,Promocodes!A:B,2,0),"")</f>
        <v/>
      </c>
      <c r="N1810" s="3" t="str">
        <f>IFNA(VLOOKUP(M1810,Promocodes!G:H,2,0),"")</f>
        <v/>
      </c>
      <c r="O1810" s="3" t="str">
        <f>IFNA(VLOOKUP(D1810,Price!$E$2:$F$4,2,0),"")</f>
        <v/>
      </c>
      <c r="P1810" s="7" t="str">
        <f t="shared" si="4"/>
        <v/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ht="15.75" customHeight="1">
      <c r="A1811" s="3">
        <v>1350.0</v>
      </c>
      <c r="B1811" s="1" t="s">
        <v>16</v>
      </c>
      <c r="C1811" s="1" t="s">
        <v>17</v>
      </c>
      <c r="D1811" s="1" t="s">
        <v>23</v>
      </c>
      <c r="E1811" s="2">
        <v>44243.0</v>
      </c>
      <c r="F1811" s="3"/>
      <c r="G1811" s="5">
        <v>5500.0</v>
      </c>
      <c r="H1811" s="3" t="str">
        <f>IFNA(VLOOKUP(F1811,Promocodes!A:E,4,0),"")</f>
        <v/>
      </c>
      <c r="I1811" s="3"/>
      <c r="J1811" s="5">
        <f t="shared" si="2"/>
        <v>5500</v>
      </c>
      <c r="K1811" s="3" t="str">
        <f>IFNA(VLOOKUP(D1811,Price!$A$2:$C$18,3,0),"")</f>
        <v>услуга</v>
      </c>
      <c r="L1811" s="6">
        <f t="shared" si="3"/>
        <v>2</v>
      </c>
      <c r="M1811" s="6" t="str">
        <f>IFNA(VLOOKUP(F1811,Promocodes!A:B,2,0),"")</f>
        <v/>
      </c>
      <c r="N1811" s="3" t="str">
        <f>IFNA(VLOOKUP(M1811,Promocodes!G:H,2,0),"")</f>
        <v/>
      </c>
      <c r="O1811" s="3" t="str">
        <f>IFNA(VLOOKUP(D1811,Price!$E$2:$F$4,2,0),"")</f>
        <v/>
      </c>
      <c r="P1811" s="7" t="str">
        <f t="shared" si="4"/>
        <v>без промо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ht="15.75" customHeight="1">
      <c r="A1812" s="3">
        <v>1351.0</v>
      </c>
      <c r="B1812" s="1" t="s">
        <v>16</v>
      </c>
      <c r="C1812" s="1" t="s">
        <v>17</v>
      </c>
      <c r="D1812" s="1" t="s">
        <v>21</v>
      </c>
      <c r="E1812" s="2">
        <v>44243.0</v>
      </c>
      <c r="F1812" s="3"/>
      <c r="G1812" s="5">
        <v>3500.0</v>
      </c>
      <c r="H1812" s="3" t="str">
        <f>IFNA(VLOOKUP(F1812,Promocodes!A:E,4,0),"")</f>
        <v/>
      </c>
      <c r="I1812" s="3"/>
      <c r="J1812" s="5">
        <f t="shared" si="2"/>
        <v>3500</v>
      </c>
      <c r="K1812" s="3" t="str">
        <f>IFNA(VLOOKUP(D1812,Price!$A$2:$C$18,3,0),"")</f>
        <v>услуга</v>
      </c>
      <c r="L1812" s="6">
        <f t="shared" si="3"/>
        <v>2</v>
      </c>
      <c r="M1812" s="6" t="str">
        <f>IFNA(VLOOKUP(F1812,Promocodes!A:B,2,0),"")</f>
        <v/>
      </c>
      <c r="N1812" s="3" t="str">
        <f>IFNA(VLOOKUP(M1812,Promocodes!G:H,2,0),"")</f>
        <v/>
      </c>
      <c r="O1812" s="3" t="str">
        <f>IFNA(VLOOKUP(D1812,Price!$E$2:$F$4,2,0),"")</f>
        <v/>
      </c>
      <c r="P1812" s="7" t="str">
        <f t="shared" si="4"/>
        <v>без промо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ht="15.75" customHeight="1">
      <c r="A1813" s="3">
        <v>1352.0</v>
      </c>
      <c r="B1813" s="1" t="s">
        <v>16</v>
      </c>
      <c r="C1813" s="1" t="s">
        <v>17</v>
      </c>
      <c r="D1813" s="1" t="s">
        <v>24</v>
      </c>
      <c r="E1813" s="2">
        <v>44243.0</v>
      </c>
      <c r="F1813" s="3"/>
      <c r="G1813" s="5">
        <v>4500.0</v>
      </c>
      <c r="H1813" s="3" t="str">
        <f>IFNA(VLOOKUP(F1813,Promocodes!A:E,4,0),"")</f>
        <v/>
      </c>
      <c r="I1813" s="3"/>
      <c r="J1813" s="5">
        <f t="shared" si="2"/>
        <v>4500</v>
      </c>
      <c r="K1813" s="3" t="str">
        <f>IFNA(VLOOKUP(D1813,Price!$A$2:$C$18,3,0),"")</f>
        <v>услуга</v>
      </c>
      <c r="L1813" s="6">
        <f t="shared" si="3"/>
        <v>2</v>
      </c>
      <c r="M1813" s="6" t="str">
        <f>IFNA(VLOOKUP(F1813,Promocodes!A:B,2,0),"")</f>
        <v/>
      </c>
      <c r="N1813" s="3" t="str">
        <f>IFNA(VLOOKUP(M1813,Promocodes!G:H,2,0),"")</f>
        <v/>
      </c>
      <c r="O1813" s="3" t="str">
        <f>IFNA(VLOOKUP(D1813,Price!$E$2:$F$4,2,0),"")</f>
        <v/>
      </c>
      <c r="P1813" s="7" t="str">
        <f t="shared" si="4"/>
        <v>без промо</v>
      </c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ht="15.75" customHeight="1">
      <c r="A1814" s="3">
        <v>1354.0</v>
      </c>
      <c r="B1814" s="1" t="s">
        <v>139</v>
      </c>
      <c r="C1814" s="1" t="s">
        <v>17</v>
      </c>
      <c r="D1814" s="1" t="s">
        <v>142</v>
      </c>
      <c r="E1814" s="2">
        <v>44243.0</v>
      </c>
      <c r="F1814" s="3"/>
      <c r="G1814" s="5">
        <v>1000.0</v>
      </c>
      <c r="H1814" s="3" t="str">
        <f>IFNA(VLOOKUP(F1814,Promocodes!A:E,4,0),"")</f>
        <v/>
      </c>
      <c r="I1814" s="3"/>
      <c r="J1814" s="5">
        <f t="shared" si="2"/>
        <v>1000</v>
      </c>
      <c r="K1814" s="3" t="str">
        <f>IFNA(VLOOKUP(D1814,Price!$A$2:$C$18,3,0),"")</f>
        <v/>
      </c>
      <c r="L1814" s="6">
        <f t="shared" si="3"/>
        <v>2</v>
      </c>
      <c r="M1814" s="6" t="str">
        <f>IFNA(VLOOKUP(F1814,Promocodes!A:B,2,0),"")</f>
        <v/>
      </c>
      <c r="N1814" s="3" t="str">
        <f>IFNA(VLOOKUP(M1814,Promocodes!G:H,2,0),"")</f>
        <v/>
      </c>
      <c r="O1814" s="3" t="str">
        <f>IFNA(VLOOKUP(D1814,Price!$E$2:$F$4,2,0),"")</f>
        <v/>
      </c>
      <c r="P1814" s="7" t="str">
        <f t="shared" si="4"/>
        <v/>
      </c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ht="15.75" customHeight="1">
      <c r="A1815" s="3">
        <v>1355.0</v>
      </c>
      <c r="B1815" s="1" t="s">
        <v>16</v>
      </c>
      <c r="C1815" s="1" t="s">
        <v>17</v>
      </c>
      <c r="D1815" s="1" t="s">
        <v>18</v>
      </c>
      <c r="E1815" s="2">
        <v>44243.0</v>
      </c>
      <c r="F1815" s="3"/>
      <c r="G1815" s="5">
        <v>1000.0</v>
      </c>
      <c r="H1815" s="3" t="str">
        <f>IFNA(VLOOKUP(F1815,Promocodes!A:E,4,0),"")</f>
        <v/>
      </c>
      <c r="I1815" s="3"/>
      <c r="J1815" s="5">
        <f t="shared" si="2"/>
        <v>1000</v>
      </c>
      <c r="K1815" s="3" t="str">
        <f>IFNA(VLOOKUP(D1815,Price!$A$2:$C$18,3,0),"")</f>
        <v>товар</v>
      </c>
      <c r="L1815" s="6">
        <f t="shared" si="3"/>
        <v>2</v>
      </c>
      <c r="M1815" s="6" t="str">
        <f>IFNA(VLOOKUP(F1815,Promocodes!A:B,2,0),"")</f>
        <v/>
      </c>
      <c r="N1815" s="3" t="str">
        <f>IFNA(VLOOKUP(M1815,Promocodes!G:H,2,0),"")</f>
        <v/>
      </c>
      <c r="O1815" s="3">
        <f>IFNA(VLOOKUP(D1815,Price!$E$2:$F$4,2,0),"")</f>
        <v>500</v>
      </c>
      <c r="P1815" s="7" t="str">
        <f t="shared" si="4"/>
        <v>без промо</v>
      </c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ht="15.75" customHeight="1">
      <c r="A1816" s="3">
        <v>1356.0</v>
      </c>
      <c r="B1816" s="1" t="s">
        <v>139</v>
      </c>
      <c r="C1816" s="1" t="s">
        <v>17</v>
      </c>
      <c r="D1816" s="1" t="s">
        <v>143</v>
      </c>
      <c r="E1816" s="2">
        <v>44243.0</v>
      </c>
      <c r="F1816" s="3"/>
      <c r="G1816" s="5">
        <v>500.0</v>
      </c>
      <c r="H1816" s="3" t="str">
        <f>IFNA(VLOOKUP(F1816,Promocodes!A:E,4,0),"")</f>
        <v/>
      </c>
      <c r="I1816" s="3"/>
      <c r="J1816" s="5">
        <f t="shared" si="2"/>
        <v>500</v>
      </c>
      <c r="K1816" s="3" t="str">
        <f>IFNA(VLOOKUP(D1816,Price!$A$2:$C$18,3,0),"")</f>
        <v/>
      </c>
      <c r="L1816" s="6">
        <f t="shared" si="3"/>
        <v>2</v>
      </c>
      <c r="M1816" s="6" t="str">
        <f>IFNA(VLOOKUP(F1816,Promocodes!A:B,2,0),"")</f>
        <v/>
      </c>
      <c r="N1816" s="3" t="str">
        <f>IFNA(VLOOKUP(M1816,Promocodes!G:H,2,0),"")</f>
        <v/>
      </c>
      <c r="O1816" s="3" t="str">
        <f>IFNA(VLOOKUP(D1816,Price!$E$2:$F$4,2,0),"")</f>
        <v/>
      </c>
      <c r="P1816" s="7" t="str">
        <f t="shared" si="4"/>
        <v/>
      </c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ht="15.75" customHeight="1">
      <c r="A1817" s="3">
        <v>1357.0</v>
      </c>
      <c r="B1817" s="1" t="s">
        <v>16</v>
      </c>
      <c r="C1817" s="1" t="s">
        <v>17</v>
      </c>
      <c r="D1817" s="1" t="s">
        <v>21</v>
      </c>
      <c r="E1817" s="2">
        <v>44243.0</v>
      </c>
      <c r="F1817" s="3"/>
      <c r="G1817" s="5">
        <v>3500.0</v>
      </c>
      <c r="H1817" s="3" t="str">
        <f>IFNA(VLOOKUP(F1817,Promocodes!A:E,4,0),"")</f>
        <v/>
      </c>
      <c r="I1817" s="3"/>
      <c r="J1817" s="5">
        <f t="shared" si="2"/>
        <v>3500</v>
      </c>
      <c r="K1817" s="3" t="str">
        <f>IFNA(VLOOKUP(D1817,Price!$A$2:$C$18,3,0),"")</f>
        <v>услуга</v>
      </c>
      <c r="L1817" s="6">
        <f t="shared" si="3"/>
        <v>2</v>
      </c>
      <c r="M1817" s="6" t="str">
        <f>IFNA(VLOOKUP(F1817,Promocodes!A:B,2,0),"")</f>
        <v/>
      </c>
      <c r="N1817" s="3" t="str">
        <f>IFNA(VLOOKUP(M1817,Promocodes!G:H,2,0),"")</f>
        <v/>
      </c>
      <c r="O1817" s="3" t="str">
        <f>IFNA(VLOOKUP(D1817,Price!$E$2:$F$4,2,0),"")</f>
        <v/>
      </c>
      <c r="P1817" s="7" t="str">
        <f t="shared" si="4"/>
        <v>без промо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ht="15.75" customHeight="1">
      <c r="A1818" s="3">
        <v>1358.0</v>
      </c>
      <c r="B1818" s="1" t="s">
        <v>16</v>
      </c>
      <c r="C1818" s="1" t="s">
        <v>22</v>
      </c>
      <c r="D1818" s="1" t="s">
        <v>23</v>
      </c>
      <c r="E1818" s="2">
        <v>44243.0</v>
      </c>
      <c r="F1818" s="3"/>
      <c r="G1818" s="5">
        <v>5500.0</v>
      </c>
      <c r="H1818" s="3" t="str">
        <f>IFNA(VLOOKUP(F1818,Promocodes!A:E,4,0),"")</f>
        <v/>
      </c>
      <c r="I1818" s="3"/>
      <c r="J1818" s="5">
        <f t="shared" si="2"/>
        <v>5500</v>
      </c>
      <c r="K1818" s="3" t="str">
        <f>IFNA(VLOOKUP(D1818,Price!$A$2:$C$18,3,0),"")</f>
        <v>услуга</v>
      </c>
      <c r="L1818" s="6">
        <f t="shared" si="3"/>
        <v>2</v>
      </c>
      <c r="M1818" s="6" t="str">
        <f>IFNA(VLOOKUP(F1818,Promocodes!A:B,2,0),"")</f>
        <v/>
      </c>
      <c r="N1818" s="3" t="str">
        <f>IFNA(VLOOKUP(M1818,Promocodes!G:H,2,0),"")</f>
        <v/>
      </c>
      <c r="O1818" s="3" t="str">
        <f>IFNA(VLOOKUP(D1818,Price!$E$2:$F$4,2,0),"")</f>
        <v/>
      </c>
      <c r="P1818" s="7" t="str">
        <f t="shared" si="4"/>
        <v>без промо</v>
      </c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ht="15.75" customHeight="1">
      <c r="A1819" s="3">
        <v>1359.0</v>
      </c>
      <c r="B1819" s="1" t="s">
        <v>16</v>
      </c>
      <c r="C1819" s="1" t="s">
        <v>17</v>
      </c>
      <c r="D1819" s="1" t="s">
        <v>23</v>
      </c>
      <c r="E1819" s="2">
        <v>44243.0</v>
      </c>
      <c r="F1819" s="3"/>
      <c r="G1819" s="5">
        <v>5500.0</v>
      </c>
      <c r="H1819" s="3" t="str">
        <f>IFNA(VLOOKUP(F1819,Promocodes!A:E,4,0),"")</f>
        <v/>
      </c>
      <c r="I1819" s="3"/>
      <c r="J1819" s="5">
        <f t="shared" si="2"/>
        <v>5500</v>
      </c>
      <c r="K1819" s="3" t="str">
        <f>IFNA(VLOOKUP(D1819,Price!$A$2:$C$18,3,0),"")</f>
        <v>услуга</v>
      </c>
      <c r="L1819" s="6">
        <f t="shared" si="3"/>
        <v>2</v>
      </c>
      <c r="M1819" s="6" t="str">
        <f>IFNA(VLOOKUP(F1819,Promocodes!A:B,2,0),"")</f>
        <v/>
      </c>
      <c r="N1819" s="3" t="str">
        <f>IFNA(VLOOKUP(M1819,Promocodes!G:H,2,0),"")</f>
        <v/>
      </c>
      <c r="O1819" s="3" t="str">
        <f>IFNA(VLOOKUP(D1819,Price!$E$2:$F$4,2,0),"")</f>
        <v/>
      </c>
      <c r="P1819" s="7" t="str">
        <f t="shared" si="4"/>
        <v>без промо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ht="15.75" customHeight="1">
      <c r="A1820" s="3">
        <v>1360.0</v>
      </c>
      <c r="B1820" s="1" t="s">
        <v>16</v>
      </c>
      <c r="C1820" s="1" t="s">
        <v>17</v>
      </c>
      <c r="D1820" s="1" t="s">
        <v>23</v>
      </c>
      <c r="E1820" s="2">
        <v>44243.0</v>
      </c>
      <c r="F1820" s="3"/>
      <c r="G1820" s="5">
        <v>5500.0</v>
      </c>
      <c r="H1820" s="3" t="str">
        <f>IFNA(VLOOKUP(F1820,Promocodes!A:E,4,0),"")</f>
        <v/>
      </c>
      <c r="I1820" s="3"/>
      <c r="J1820" s="5">
        <f t="shared" si="2"/>
        <v>5500</v>
      </c>
      <c r="K1820" s="3" t="str">
        <f>IFNA(VLOOKUP(D1820,Price!$A$2:$C$18,3,0),"")</f>
        <v>услуга</v>
      </c>
      <c r="L1820" s="6">
        <f t="shared" si="3"/>
        <v>2</v>
      </c>
      <c r="M1820" s="6" t="str">
        <f>IFNA(VLOOKUP(F1820,Promocodes!A:B,2,0),"")</f>
        <v/>
      </c>
      <c r="N1820" s="3" t="str">
        <f>IFNA(VLOOKUP(M1820,Promocodes!G:H,2,0),"")</f>
        <v/>
      </c>
      <c r="O1820" s="3" t="str">
        <f>IFNA(VLOOKUP(D1820,Price!$E$2:$F$4,2,0),"")</f>
        <v/>
      </c>
      <c r="P1820" s="7" t="str">
        <f t="shared" si="4"/>
        <v>без промо</v>
      </c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ht="15.75" customHeight="1">
      <c r="A1821" s="3">
        <v>1361.0</v>
      </c>
      <c r="B1821" s="1" t="s">
        <v>16</v>
      </c>
      <c r="C1821" s="1" t="s">
        <v>17</v>
      </c>
      <c r="D1821" s="1" t="s">
        <v>24</v>
      </c>
      <c r="E1821" s="2">
        <v>44243.0</v>
      </c>
      <c r="F1821" s="3"/>
      <c r="G1821" s="5">
        <v>4500.0</v>
      </c>
      <c r="H1821" s="3" t="str">
        <f>IFNA(VLOOKUP(F1821,Promocodes!A:E,4,0),"")</f>
        <v/>
      </c>
      <c r="I1821" s="3"/>
      <c r="J1821" s="5">
        <f t="shared" si="2"/>
        <v>4500</v>
      </c>
      <c r="K1821" s="3" t="str">
        <f>IFNA(VLOOKUP(D1821,Price!$A$2:$C$18,3,0),"")</f>
        <v>услуга</v>
      </c>
      <c r="L1821" s="6">
        <f t="shared" si="3"/>
        <v>2</v>
      </c>
      <c r="M1821" s="6" t="str">
        <f>IFNA(VLOOKUP(F1821,Promocodes!A:B,2,0),"")</f>
        <v/>
      </c>
      <c r="N1821" s="3" t="str">
        <f>IFNA(VLOOKUP(M1821,Promocodes!G:H,2,0),"")</f>
        <v/>
      </c>
      <c r="O1821" s="3" t="str">
        <f>IFNA(VLOOKUP(D1821,Price!$E$2:$F$4,2,0),"")</f>
        <v/>
      </c>
      <c r="P1821" s="7" t="str">
        <f t="shared" si="4"/>
        <v>без промо</v>
      </c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ht="15.75" customHeight="1">
      <c r="A1822" s="3">
        <v>1362.0</v>
      </c>
      <c r="B1822" s="1" t="s">
        <v>16</v>
      </c>
      <c r="C1822" s="1" t="s">
        <v>17</v>
      </c>
      <c r="D1822" s="1" t="s">
        <v>20</v>
      </c>
      <c r="E1822" s="2">
        <v>44243.0</v>
      </c>
      <c r="F1822" s="3"/>
      <c r="G1822" s="5">
        <v>500.0</v>
      </c>
      <c r="H1822" s="3" t="str">
        <f>IFNA(VLOOKUP(F1822,Promocodes!A:E,4,0),"")</f>
        <v/>
      </c>
      <c r="I1822" s="3"/>
      <c r="J1822" s="5">
        <f t="shared" si="2"/>
        <v>500</v>
      </c>
      <c r="K1822" s="3" t="str">
        <f>IFNA(VLOOKUP(D1822,Price!$A$2:$C$18,3,0),"")</f>
        <v>товар</v>
      </c>
      <c r="L1822" s="6">
        <f t="shared" si="3"/>
        <v>2</v>
      </c>
      <c r="M1822" s="6" t="str">
        <f>IFNA(VLOOKUP(F1822,Promocodes!A:B,2,0),"")</f>
        <v/>
      </c>
      <c r="N1822" s="3" t="str">
        <f>IFNA(VLOOKUP(M1822,Promocodes!G:H,2,0),"")</f>
        <v/>
      </c>
      <c r="O1822" s="3">
        <f>IFNA(VLOOKUP(D1822,Price!$E$2:$F$4,2,0),"")</f>
        <v>250</v>
      </c>
      <c r="P1822" s="7" t="str">
        <f t="shared" si="4"/>
        <v>без промо</v>
      </c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ht="15.75" customHeight="1">
      <c r="A1823" s="3">
        <v>1363.0</v>
      </c>
      <c r="B1823" s="1" t="s">
        <v>16</v>
      </c>
      <c r="C1823" s="1" t="s">
        <v>17</v>
      </c>
      <c r="D1823" s="1" t="s">
        <v>24</v>
      </c>
      <c r="E1823" s="2">
        <v>44243.0</v>
      </c>
      <c r="F1823" s="3"/>
      <c r="G1823" s="5">
        <v>4500.0</v>
      </c>
      <c r="H1823" s="3" t="str">
        <f>IFNA(VLOOKUP(F1823,Promocodes!A:E,4,0),"")</f>
        <v/>
      </c>
      <c r="I1823" s="3"/>
      <c r="J1823" s="5">
        <f t="shared" si="2"/>
        <v>4500</v>
      </c>
      <c r="K1823" s="3" t="str">
        <f>IFNA(VLOOKUP(D1823,Price!$A$2:$C$18,3,0),"")</f>
        <v>услуга</v>
      </c>
      <c r="L1823" s="6">
        <f t="shared" si="3"/>
        <v>2</v>
      </c>
      <c r="M1823" s="6" t="str">
        <f>IFNA(VLOOKUP(F1823,Promocodes!A:B,2,0),"")</f>
        <v/>
      </c>
      <c r="N1823" s="3" t="str">
        <f>IFNA(VLOOKUP(M1823,Promocodes!G:H,2,0),"")</f>
        <v/>
      </c>
      <c r="O1823" s="3" t="str">
        <f>IFNA(VLOOKUP(D1823,Price!$E$2:$F$4,2,0),"")</f>
        <v/>
      </c>
      <c r="P1823" s="7" t="str">
        <f t="shared" si="4"/>
        <v>без промо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ht="15.75" customHeight="1">
      <c r="A1824" s="3">
        <v>1364.0</v>
      </c>
      <c r="B1824" s="1" t="s">
        <v>16</v>
      </c>
      <c r="C1824" s="1" t="s">
        <v>17</v>
      </c>
      <c r="D1824" s="1" t="s">
        <v>23</v>
      </c>
      <c r="E1824" s="2">
        <v>44243.0</v>
      </c>
      <c r="F1824" s="3"/>
      <c r="G1824" s="5">
        <v>5500.0</v>
      </c>
      <c r="H1824" s="3" t="str">
        <f>IFNA(VLOOKUP(F1824,Promocodes!A:E,4,0),"")</f>
        <v/>
      </c>
      <c r="I1824" s="3"/>
      <c r="J1824" s="5">
        <f t="shared" si="2"/>
        <v>5500</v>
      </c>
      <c r="K1824" s="3" t="str">
        <f>IFNA(VLOOKUP(D1824,Price!$A$2:$C$18,3,0),"")</f>
        <v>услуга</v>
      </c>
      <c r="L1824" s="6">
        <f t="shared" si="3"/>
        <v>2</v>
      </c>
      <c r="M1824" s="6" t="str">
        <f>IFNA(VLOOKUP(F1824,Promocodes!A:B,2,0),"")</f>
        <v/>
      </c>
      <c r="N1824" s="3" t="str">
        <f>IFNA(VLOOKUP(M1824,Promocodes!G:H,2,0),"")</f>
        <v/>
      </c>
      <c r="O1824" s="3" t="str">
        <f>IFNA(VLOOKUP(D1824,Price!$E$2:$F$4,2,0),"")</f>
        <v/>
      </c>
      <c r="P1824" s="7" t="str">
        <f t="shared" si="4"/>
        <v>без промо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ht="15.75" customHeight="1">
      <c r="A1825" s="3">
        <v>1365.0</v>
      </c>
      <c r="B1825" s="1" t="s">
        <v>16</v>
      </c>
      <c r="C1825" s="1" t="s">
        <v>17</v>
      </c>
      <c r="D1825" s="1" t="s">
        <v>20</v>
      </c>
      <c r="E1825" s="2">
        <v>44243.0</v>
      </c>
      <c r="F1825" s="3"/>
      <c r="G1825" s="5">
        <v>500.0</v>
      </c>
      <c r="H1825" s="3" t="str">
        <f>IFNA(VLOOKUP(F1825,Promocodes!A:E,4,0),"")</f>
        <v/>
      </c>
      <c r="I1825" s="3"/>
      <c r="J1825" s="5">
        <f t="shared" si="2"/>
        <v>500</v>
      </c>
      <c r="K1825" s="3" t="str">
        <f>IFNA(VLOOKUP(D1825,Price!$A$2:$C$18,3,0),"")</f>
        <v>товар</v>
      </c>
      <c r="L1825" s="6">
        <f t="shared" si="3"/>
        <v>2</v>
      </c>
      <c r="M1825" s="6" t="str">
        <f>IFNA(VLOOKUP(F1825,Promocodes!A:B,2,0),"")</f>
        <v/>
      </c>
      <c r="N1825" s="3" t="str">
        <f>IFNA(VLOOKUP(M1825,Promocodes!G:H,2,0),"")</f>
        <v/>
      </c>
      <c r="O1825" s="3">
        <f>IFNA(VLOOKUP(D1825,Price!$E$2:$F$4,2,0),"")</f>
        <v>250</v>
      </c>
      <c r="P1825" s="7" t="str">
        <f t="shared" si="4"/>
        <v>без промо</v>
      </c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ht="15.75" customHeight="1">
      <c r="A1826" s="3">
        <v>1366.0</v>
      </c>
      <c r="B1826" s="1" t="s">
        <v>16</v>
      </c>
      <c r="C1826" s="1" t="s">
        <v>17</v>
      </c>
      <c r="D1826" s="1" t="s">
        <v>21</v>
      </c>
      <c r="E1826" s="2">
        <v>44243.0</v>
      </c>
      <c r="F1826" s="3"/>
      <c r="G1826" s="5">
        <v>3500.0</v>
      </c>
      <c r="H1826" s="3" t="str">
        <f>IFNA(VLOOKUP(F1826,Promocodes!A:E,4,0),"")</f>
        <v/>
      </c>
      <c r="I1826" s="3"/>
      <c r="J1826" s="5">
        <f t="shared" si="2"/>
        <v>3500</v>
      </c>
      <c r="K1826" s="3" t="str">
        <f>IFNA(VLOOKUP(D1826,Price!$A$2:$C$18,3,0),"")</f>
        <v>услуга</v>
      </c>
      <c r="L1826" s="6">
        <f t="shared" si="3"/>
        <v>2</v>
      </c>
      <c r="M1826" s="6" t="str">
        <f>IFNA(VLOOKUP(F1826,Promocodes!A:B,2,0),"")</f>
        <v/>
      </c>
      <c r="N1826" s="3" t="str">
        <f>IFNA(VLOOKUP(M1826,Promocodes!G:H,2,0),"")</f>
        <v/>
      </c>
      <c r="O1826" s="3" t="str">
        <f>IFNA(VLOOKUP(D1826,Price!$E$2:$F$4,2,0),"")</f>
        <v/>
      </c>
      <c r="P1826" s="7" t="str">
        <f t="shared" si="4"/>
        <v>без промо</v>
      </c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ht="15.75" customHeight="1">
      <c r="A1827" s="3">
        <v>1367.0</v>
      </c>
      <c r="B1827" s="1" t="s">
        <v>16</v>
      </c>
      <c r="C1827" s="1" t="s">
        <v>17</v>
      </c>
      <c r="D1827" s="1" t="s">
        <v>23</v>
      </c>
      <c r="E1827" s="2">
        <v>44243.0</v>
      </c>
      <c r="F1827" s="3"/>
      <c r="G1827" s="5">
        <v>5500.0</v>
      </c>
      <c r="H1827" s="3" t="str">
        <f>IFNA(VLOOKUP(F1827,Promocodes!A:E,4,0),"")</f>
        <v/>
      </c>
      <c r="I1827" s="3"/>
      <c r="J1827" s="5">
        <f t="shared" si="2"/>
        <v>5500</v>
      </c>
      <c r="K1827" s="3" t="str">
        <f>IFNA(VLOOKUP(D1827,Price!$A$2:$C$18,3,0),"")</f>
        <v>услуга</v>
      </c>
      <c r="L1827" s="6">
        <f t="shared" si="3"/>
        <v>2</v>
      </c>
      <c r="M1827" s="6" t="str">
        <f>IFNA(VLOOKUP(F1827,Promocodes!A:B,2,0),"")</f>
        <v/>
      </c>
      <c r="N1827" s="3" t="str">
        <f>IFNA(VLOOKUP(M1827,Promocodes!G:H,2,0),"")</f>
        <v/>
      </c>
      <c r="O1827" s="3" t="str">
        <f>IFNA(VLOOKUP(D1827,Price!$E$2:$F$4,2,0),"")</f>
        <v/>
      </c>
      <c r="P1827" s="7" t="str">
        <f t="shared" si="4"/>
        <v>без промо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ht="15.75" customHeight="1">
      <c r="A1828" s="3">
        <v>1368.0</v>
      </c>
      <c r="B1828" s="1" t="s">
        <v>139</v>
      </c>
      <c r="C1828" s="1" t="s">
        <v>17</v>
      </c>
      <c r="D1828" s="1" t="s">
        <v>143</v>
      </c>
      <c r="E1828" s="2">
        <v>44243.0</v>
      </c>
      <c r="F1828" s="3"/>
      <c r="G1828" s="5">
        <v>500.0</v>
      </c>
      <c r="H1828" s="3" t="str">
        <f>IFNA(VLOOKUP(F1828,Promocodes!A:E,4,0),"")</f>
        <v/>
      </c>
      <c r="I1828" s="3"/>
      <c r="J1828" s="5">
        <f t="shared" si="2"/>
        <v>500</v>
      </c>
      <c r="K1828" s="3" t="str">
        <f>IFNA(VLOOKUP(D1828,Price!$A$2:$C$18,3,0),"")</f>
        <v/>
      </c>
      <c r="L1828" s="6">
        <f t="shared" si="3"/>
        <v>2</v>
      </c>
      <c r="M1828" s="6" t="str">
        <f>IFNA(VLOOKUP(F1828,Promocodes!A:B,2,0),"")</f>
        <v/>
      </c>
      <c r="N1828" s="3" t="str">
        <f>IFNA(VLOOKUP(M1828,Promocodes!G:H,2,0),"")</f>
        <v/>
      </c>
      <c r="O1828" s="3" t="str">
        <f>IFNA(VLOOKUP(D1828,Price!$E$2:$F$4,2,0),"")</f>
        <v/>
      </c>
      <c r="P1828" s="7" t="str">
        <f t="shared" si="4"/>
        <v/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ht="15.75" customHeight="1">
      <c r="A1829" s="3">
        <v>1369.0</v>
      </c>
      <c r="B1829" s="1" t="s">
        <v>16</v>
      </c>
      <c r="C1829" s="1" t="s">
        <v>17</v>
      </c>
      <c r="D1829" s="1" t="s">
        <v>21</v>
      </c>
      <c r="E1829" s="2">
        <v>44244.0</v>
      </c>
      <c r="F1829" s="3"/>
      <c r="G1829" s="5">
        <v>3500.0</v>
      </c>
      <c r="H1829" s="3" t="str">
        <f>IFNA(VLOOKUP(F1829,Promocodes!A:E,4,0),"")</f>
        <v/>
      </c>
      <c r="I1829" s="3"/>
      <c r="J1829" s="5">
        <f t="shared" si="2"/>
        <v>3500</v>
      </c>
      <c r="K1829" s="3" t="str">
        <f>IFNA(VLOOKUP(D1829,Price!$A$2:$C$18,3,0),"")</f>
        <v>услуга</v>
      </c>
      <c r="L1829" s="6">
        <f t="shared" si="3"/>
        <v>2</v>
      </c>
      <c r="M1829" s="6" t="str">
        <f>IFNA(VLOOKUP(F1829,Promocodes!A:B,2,0),"")</f>
        <v/>
      </c>
      <c r="N1829" s="3" t="str">
        <f>IFNA(VLOOKUP(M1829,Promocodes!G:H,2,0),"")</f>
        <v/>
      </c>
      <c r="O1829" s="3" t="str">
        <f>IFNA(VLOOKUP(D1829,Price!$E$2:$F$4,2,0),"")</f>
        <v/>
      </c>
      <c r="P1829" s="7" t="str">
        <f t="shared" si="4"/>
        <v>без промо</v>
      </c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ht="15.75" customHeight="1">
      <c r="A1830" s="3">
        <v>1370.0</v>
      </c>
      <c r="B1830" s="1" t="s">
        <v>16</v>
      </c>
      <c r="C1830" s="1" t="s">
        <v>17</v>
      </c>
      <c r="D1830" s="1" t="s">
        <v>24</v>
      </c>
      <c r="E1830" s="2">
        <v>44244.0</v>
      </c>
      <c r="F1830" s="3"/>
      <c r="G1830" s="5">
        <v>4500.0</v>
      </c>
      <c r="H1830" s="3" t="str">
        <f>IFNA(VLOOKUP(F1830,Promocodes!A:E,4,0),"")</f>
        <v/>
      </c>
      <c r="I1830" s="3"/>
      <c r="J1830" s="5">
        <f t="shared" si="2"/>
        <v>4500</v>
      </c>
      <c r="K1830" s="3" t="str">
        <f>IFNA(VLOOKUP(D1830,Price!$A$2:$C$18,3,0),"")</f>
        <v>услуга</v>
      </c>
      <c r="L1830" s="6">
        <f t="shared" si="3"/>
        <v>2</v>
      </c>
      <c r="M1830" s="6" t="str">
        <f>IFNA(VLOOKUP(F1830,Promocodes!A:B,2,0),"")</f>
        <v/>
      </c>
      <c r="N1830" s="3" t="str">
        <f>IFNA(VLOOKUP(M1830,Promocodes!G:H,2,0),"")</f>
        <v/>
      </c>
      <c r="O1830" s="3" t="str">
        <f>IFNA(VLOOKUP(D1830,Price!$E$2:$F$4,2,0),"")</f>
        <v/>
      </c>
      <c r="P1830" s="7" t="str">
        <f t="shared" si="4"/>
        <v>без промо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ht="15.75" customHeight="1">
      <c r="A1831" s="3">
        <v>1371.0</v>
      </c>
      <c r="B1831" s="1" t="s">
        <v>16</v>
      </c>
      <c r="C1831" s="1" t="s">
        <v>17</v>
      </c>
      <c r="D1831" s="1" t="s">
        <v>23</v>
      </c>
      <c r="E1831" s="2">
        <v>44244.0</v>
      </c>
      <c r="F1831" s="3"/>
      <c r="G1831" s="5">
        <v>5500.0</v>
      </c>
      <c r="H1831" s="3" t="str">
        <f>IFNA(VLOOKUP(F1831,Promocodes!A:E,4,0),"")</f>
        <v/>
      </c>
      <c r="I1831" s="3"/>
      <c r="J1831" s="5">
        <f t="shared" si="2"/>
        <v>5500</v>
      </c>
      <c r="K1831" s="3" t="str">
        <f>IFNA(VLOOKUP(D1831,Price!$A$2:$C$18,3,0),"")</f>
        <v>услуга</v>
      </c>
      <c r="L1831" s="6">
        <f t="shared" si="3"/>
        <v>2</v>
      </c>
      <c r="M1831" s="6" t="str">
        <f>IFNA(VLOOKUP(F1831,Promocodes!A:B,2,0),"")</f>
        <v/>
      </c>
      <c r="N1831" s="3" t="str">
        <f>IFNA(VLOOKUP(M1831,Promocodes!G:H,2,0),"")</f>
        <v/>
      </c>
      <c r="O1831" s="3" t="str">
        <f>IFNA(VLOOKUP(D1831,Price!$E$2:$F$4,2,0),"")</f>
        <v/>
      </c>
      <c r="P1831" s="7" t="str">
        <f t="shared" si="4"/>
        <v>без промо</v>
      </c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ht="15.75" customHeight="1">
      <c r="A1832" s="3">
        <v>1372.0</v>
      </c>
      <c r="B1832" s="1" t="s">
        <v>16</v>
      </c>
      <c r="C1832" s="1" t="s">
        <v>17</v>
      </c>
      <c r="D1832" s="1" t="s">
        <v>20</v>
      </c>
      <c r="E1832" s="2">
        <v>44244.0</v>
      </c>
      <c r="F1832" s="3"/>
      <c r="G1832" s="5">
        <v>500.0</v>
      </c>
      <c r="H1832" s="3" t="str">
        <f>IFNA(VLOOKUP(F1832,Promocodes!A:E,4,0),"")</f>
        <v/>
      </c>
      <c r="I1832" s="3"/>
      <c r="J1832" s="5">
        <f t="shared" si="2"/>
        <v>500</v>
      </c>
      <c r="K1832" s="3" t="str">
        <f>IFNA(VLOOKUP(D1832,Price!$A$2:$C$18,3,0),"")</f>
        <v>товар</v>
      </c>
      <c r="L1832" s="6">
        <f t="shared" si="3"/>
        <v>2</v>
      </c>
      <c r="M1832" s="6" t="str">
        <f>IFNA(VLOOKUP(F1832,Promocodes!A:B,2,0),"")</f>
        <v/>
      </c>
      <c r="N1832" s="3" t="str">
        <f>IFNA(VLOOKUP(M1832,Promocodes!G:H,2,0),"")</f>
        <v/>
      </c>
      <c r="O1832" s="3">
        <f>IFNA(VLOOKUP(D1832,Price!$E$2:$F$4,2,0),"")</f>
        <v>250</v>
      </c>
      <c r="P1832" s="7" t="str">
        <f t="shared" si="4"/>
        <v>без промо</v>
      </c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ht="15.75" customHeight="1">
      <c r="A1833" s="3">
        <v>1373.0</v>
      </c>
      <c r="B1833" s="1" t="s">
        <v>139</v>
      </c>
      <c r="C1833" s="1" t="s">
        <v>17</v>
      </c>
      <c r="D1833" s="1" t="s">
        <v>142</v>
      </c>
      <c r="E1833" s="2">
        <v>44244.0</v>
      </c>
      <c r="F1833" s="3"/>
      <c r="G1833" s="5">
        <v>1000.0</v>
      </c>
      <c r="H1833" s="3" t="str">
        <f>IFNA(VLOOKUP(F1833,Promocodes!A:E,4,0),"")</f>
        <v/>
      </c>
      <c r="I1833" s="3"/>
      <c r="J1833" s="5">
        <f t="shared" si="2"/>
        <v>1000</v>
      </c>
      <c r="K1833" s="3" t="str">
        <f>IFNA(VLOOKUP(D1833,Price!$A$2:$C$18,3,0),"")</f>
        <v/>
      </c>
      <c r="L1833" s="6">
        <f t="shared" si="3"/>
        <v>2</v>
      </c>
      <c r="M1833" s="6" t="str">
        <f>IFNA(VLOOKUP(F1833,Promocodes!A:B,2,0),"")</f>
        <v/>
      </c>
      <c r="N1833" s="3" t="str">
        <f>IFNA(VLOOKUP(M1833,Promocodes!G:H,2,0),"")</f>
        <v/>
      </c>
      <c r="O1833" s="3" t="str">
        <f>IFNA(VLOOKUP(D1833,Price!$E$2:$F$4,2,0),"")</f>
        <v/>
      </c>
      <c r="P1833" s="7" t="str">
        <f t="shared" si="4"/>
        <v/>
      </c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ht="15.75" customHeight="1">
      <c r="A1834" s="3">
        <v>1374.0</v>
      </c>
      <c r="B1834" s="1" t="s">
        <v>16</v>
      </c>
      <c r="C1834" s="1" t="s">
        <v>17</v>
      </c>
      <c r="D1834" s="1" t="s">
        <v>21</v>
      </c>
      <c r="E1834" s="2">
        <v>44244.0</v>
      </c>
      <c r="F1834" s="3"/>
      <c r="G1834" s="5">
        <v>3500.0</v>
      </c>
      <c r="H1834" s="3" t="str">
        <f>IFNA(VLOOKUP(F1834,Promocodes!A:E,4,0),"")</f>
        <v/>
      </c>
      <c r="I1834" s="3"/>
      <c r="J1834" s="5">
        <f t="shared" si="2"/>
        <v>3500</v>
      </c>
      <c r="K1834" s="3" t="str">
        <f>IFNA(VLOOKUP(D1834,Price!$A$2:$C$18,3,0),"")</f>
        <v>услуга</v>
      </c>
      <c r="L1834" s="6">
        <f t="shared" si="3"/>
        <v>2</v>
      </c>
      <c r="M1834" s="6" t="str">
        <f>IFNA(VLOOKUP(F1834,Promocodes!A:B,2,0),"")</f>
        <v/>
      </c>
      <c r="N1834" s="3" t="str">
        <f>IFNA(VLOOKUP(M1834,Promocodes!G:H,2,0),"")</f>
        <v/>
      </c>
      <c r="O1834" s="3" t="str">
        <f>IFNA(VLOOKUP(D1834,Price!$E$2:$F$4,2,0),"")</f>
        <v/>
      </c>
      <c r="P1834" s="7" t="str">
        <f t="shared" si="4"/>
        <v>без промо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ht="15.75" customHeight="1">
      <c r="A1835" s="3">
        <v>1375.0</v>
      </c>
      <c r="B1835" s="1" t="s">
        <v>16</v>
      </c>
      <c r="C1835" s="1" t="s">
        <v>17</v>
      </c>
      <c r="D1835" s="1" t="s">
        <v>24</v>
      </c>
      <c r="E1835" s="2">
        <v>44244.0</v>
      </c>
      <c r="F1835" s="3"/>
      <c r="G1835" s="5">
        <v>4500.0</v>
      </c>
      <c r="H1835" s="3" t="str">
        <f>IFNA(VLOOKUP(F1835,Promocodes!A:E,4,0),"")</f>
        <v/>
      </c>
      <c r="I1835" s="3"/>
      <c r="J1835" s="5">
        <f t="shared" si="2"/>
        <v>4500</v>
      </c>
      <c r="K1835" s="3" t="str">
        <f>IFNA(VLOOKUP(D1835,Price!$A$2:$C$18,3,0),"")</f>
        <v>услуга</v>
      </c>
      <c r="L1835" s="6">
        <f t="shared" si="3"/>
        <v>2</v>
      </c>
      <c r="M1835" s="6" t="str">
        <f>IFNA(VLOOKUP(F1835,Promocodes!A:B,2,0),"")</f>
        <v/>
      </c>
      <c r="N1835" s="3" t="str">
        <f>IFNA(VLOOKUP(M1835,Promocodes!G:H,2,0),"")</f>
        <v/>
      </c>
      <c r="O1835" s="3" t="str">
        <f>IFNA(VLOOKUP(D1835,Price!$E$2:$F$4,2,0),"")</f>
        <v/>
      </c>
      <c r="P1835" s="7" t="str">
        <f t="shared" si="4"/>
        <v>без промо</v>
      </c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ht="15.75" customHeight="1">
      <c r="A1836" s="3">
        <v>1376.0</v>
      </c>
      <c r="B1836" s="1" t="s">
        <v>16</v>
      </c>
      <c r="C1836" s="1" t="s">
        <v>17</v>
      </c>
      <c r="D1836" s="1" t="s">
        <v>25</v>
      </c>
      <c r="E1836" s="2">
        <v>44244.0</v>
      </c>
      <c r="F1836" s="3"/>
      <c r="G1836" s="5">
        <v>300.0</v>
      </c>
      <c r="H1836" s="3" t="str">
        <f>IFNA(VLOOKUP(F1836,Promocodes!A:E,4,0),"")</f>
        <v/>
      </c>
      <c r="I1836" s="3"/>
      <c r="J1836" s="5">
        <f t="shared" si="2"/>
        <v>300</v>
      </c>
      <c r="K1836" s="3" t="str">
        <f>IFNA(VLOOKUP(D1836,Price!$A$2:$C$18,3,0),"")</f>
        <v>товар</v>
      </c>
      <c r="L1836" s="6">
        <f t="shared" si="3"/>
        <v>2</v>
      </c>
      <c r="M1836" s="6" t="str">
        <f>IFNA(VLOOKUP(F1836,Promocodes!A:B,2,0),"")</f>
        <v/>
      </c>
      <c r="N1836" s="3" t="str">
        <f>IFNA(VLOOKUP(M1836,Promocodes!G:H,2,0),"")</f>
        <v/>
      </c>
      <c r="O1836" s="3">
        <f>IFNA(VLOOKUP(D1836,Price!$E$2:$F$4,2,0),"")</f>
        <v>150</v>
      </c>
      <c r="P1836" s="7" t="str">
        <f t="shared" si="4"/>
        <v>без промо</v>
      </c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ht="15.75" customHeight="1">
      <c r="A1837" s="3">
        <v>1377.0</v>
      </c>
      <c r="B1837" s="1" t="s">
        <v>16</v>
      </c>
      <c r="C1837" s="1" t="s">
        <v>17</v>
      </c>
      <c r="D1837" s="1" t="s">
        <v>18</v>
      </c>
      <c r="E1837" s="2">
        <v>44244.0</v>
      </c>
      <c r="F1837" s="3"/>
      <c r="G1837" s="5">
        <v>1000.0</v>
      </c>
      <c r="H1837" s="3" t="str">
        <f>IFNA(VLOOKUP(F1837,Promocodes!A:E,4,0),"")</f>
        <v/>
      </c>
      <c r="I1837" s="3"/>
      <c r="J1837" s="5">
        <f t="shared" si="2"/>
        <v>1000</v>
      </c>
      <c r="K1837" s="3" t="str">
        <f>IFNA(VLOOKUP(D1837,Price!$A$2:$C$18,3,0),"")</f>
        <v>товар</v>
      </c>
      <c r="L1837" s="6">
        <f t="shared" si="3"/>
        <v>2</v>
      </c>
      <c r="M1837" s="6" t="str">
        <f>IFNA(VLOOKUP(F1837,Promocodes!A:B,2,0),"")</f>
        <v/>
      </c>
      <c r="N1837" s="3" t="str">
        <f>IFNA(VLOOKUP(M1837,Promocodes!G:H,2,0),"")</f>
        <v/>
      </c>
      <c r="O1837" s="3">
        <f>IFNA(VLOOKUP(D1837,Price!$E$2:$F$4,2,0),"")</f>
        <v>500</v>
      </c>
      <c r="P1837" s="7" t="str">
        <f t="shared" si="4"/>
        <v>без промо</v>
      </c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ht="15.75" customHeight="1">
      <c r="A1838" s="3">
        <v>1378.0</v>
      </c>
      <c r="B1838" s="1" t="s">
        <v>16</v>
      </c>
      <c r="C1838" s="1" t="s">
        <v>17</v>
      </c>
      <c r="D1838" s="1" t="s">
        <v>21</v>
      </c>
      <c r="E1838" s="2">
        <v>44244.0</v>
      </c>
      <c r="F1838" s="3"/>
      <c r="G1838" s="5">
        <v>3500.0</v>
      </c>
      <c r="H1838" s="3" t="str">
        <f>IFNA(VLOOKUP(F1838,Promocodes!A:E,4,0),"")</f>
        <v/>
      </c>
      <c r="I1838" s="3"/>
      <c r="J1838" s="5">
        <f t="shared" si="2"/>
        <v>3500</v>
      </c>
      <c r="K1838" s="3" t="str">
        <f>IFNA(VLOOKUP(D1838,Price!$A$2:$C$18,3,0),"")</f>
        <v>услуга</v>
      </c>
      <c r="L1838" s="6">
        <f t="shared" si="3"/>
        <v>2</v>
      </c>
      <c r="M1838" s="6" t="str">
        <f>IFNA(VLOOKUP(F1838,Promocodes!A:B,2,0),"")</f>
        <v/>
      </c>
      <c r="N1838" s="3" t="str">
        <f>IFNA(VLOOKUP(M1838,Promocodes!G:H,2,0),"")</f>
        <v/>
      </c>
      <c r="O1838" s="3" t="str">
        <f>IFNA(VLOOKUP(D1838,Price!$E$2:$F$4,2,0),"")</f>
        <v/>
      </c>
      <c r="P1838" s="7" t="str">
        <f t="shared" si="4"/>
        <v>без промо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ht="15.75" customHeight="1">
      <c r="A1839" s="3">
        <v>1379.0</v>
      </c>
      <c r="B1839" s="1" t="s">
        <v>16</v>
      </c>
      <c r="C1839" s="1" t="s">
        <v>17</v>
      </c>
      <c r="D1839" s="1" t="s">
        <v>23</v>
      </c>
      <c r="E1839" s="2">
        <v>44244.0</v>
      </c>
      <c r="F1839" s="3"/>
      <c r="G1839" s="5">
        <v>5500.0</v>
      </c>
      <c r="H1839" s="3" t="str">
        <f>IFNA(VLOOKUP(F1839,Promocodes!A:E,4,0),"")</f>
        <v/>
      </c>
      <c r="I1839" s="3"/>
      <c r="J1839" s="5">
        <f t="shared" si="2"/>
        <v>5500</v>
      </c>
      <c r="K1839" s="3" t="str">
        <f>IFNA(VLOOKUP(D1839,Price!$A$2:$C$18,3,0),"")</f>
        <v>услуга</v>
      </c>
      <c r="L1839" s="6">
        <f t="shared" si="3"/>
        <v>2</v>
      </c>
      <c r="M1839" s="6" t="str">
        <f>IFNA(VLOOKUP(F1839,Promocodes!A:B,2,0),"")</f>
        <v/>
      </c>
      <c r="N1839" s="3" t="str">
        <f>IFNA(VLOOKUP(M1839,Promocodes!G:H,2,0),"")</f>
        <v/>
      </c>
      <c r="O1839" s="3" t="str">
        <f>IFNA(VLOOKUP(D1839,Price!$E$2:$F$4,2,0),"")</f>
        <v/>
      </c>
      <c r="P1839" s="7" t="str">
        <f t="shared" si="4"/>
        <v>без промо</v>
      </c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ht="15.75" customHeight="1">
      <c r="A1840" s="3">
        <v>1380.0</v>
      </c>
      <c r="B1840" s="1" t="s">
        <v>16</v>
      </c>
      <c r="C1840" s="1" t="s">
        <v>17</v>
      </c>
      <c r="D1840" s="1" t="s">
        <v>24</v>
      </c>
      <c r="E1840" s="2">
        <v>44244.0</v>
      </c>
      <c r="F1840" s="3"/>
      <c r="G1840" s="5">
        <v>4500.0</v>
      </c>
      <c r="H1840" s="3" t="str">
        <f>IFNA(VLOOKUP(F1840,Promocodes!A:E,4,0),"")</f>
        <v/>
      </c>
      <c r="I1840" s="3"/>
      <c r="J1840" s="5">
        <f t="shared" si="2"/>
        <v>4500</v>
      </c>
      <c r="K1840" s="3" t="str">
        <f>IFNA(VLOOKUP(D1840,Price!$A$2:$C$18,3,0),"")</f>
        <v>услуга</v>
      </c>
      <c r="L1840" s="6">
        <f t="shared" si="3"/>
        <v>2</v>
      </c>
      <c r="M1840" s="6" t="str">
        <f>IFNA(VLOOKUP(F1840,Promocodes!A:B,2,0),"")</f>
        <v/>
      </c>
      <c r="N1840" s="3" t="str">
        <f>IFNA(VLOOKUP(M1840,Promocodes!G:H,2,0),"")</f>
        <v/>
      </c>
      <c r="O1840" s="3" t="str">
        <f>IFNA(VLOOKUP(D1840,Price!$E$2:$F$4,2,0),"")</f>
        <v/>
      </c>
      <c r="P1840" s="7" t="str">
        <f t="shared" si="4"/>
        <v>без промо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ht="15.75" customHeight="1">
      <c r="A1841" s="3">
        <v>1381.0</v>
      </c>
      <c r="B1841" s="1" t="s">
        <v>139</v>
      </c>
      <c r="C1841" s="1" t="s">
        <v>22</v>
      </c>
      <c r="D1841" s="1" t="s">
        <v>141</v>
      </c>
      <c r="E1841" s="2">
        <v>44244.0</v>
      </c>
      <c r="F1841" s="3"/>
      <c r="G1841" s="5">
        <v>300.0</v>
      </c>
      <c r="H1841" s="3" t="str">
        <f>IFNA(VLOOKUP(F1841,Promocodes!A:E,4,0),"")</f>
        <v/>
      </c>
      <c r="I1841" s="3"/>
      <c r="J1841" s="5">
        <f t="shared" si="2"/>
        <v>300</v>
      </c>
      <c r="K1841" s="3" t="str">
        <f>IFNA(VLOOKUP(D1841,Price!$A$2:$C$18,3,0),"")</f>
        <v/>
      </c>
      <c r="L1841" s="6">
        <f t="shared" si="3"/>
        <v>2</v>
      </c>
      <c r="M1841" s="6" t="str">
        <f>IFNA(VLOOKUP(F1841,Promocodes!A:B,2,0),"")</f>
        <v/>
      </c>
      <c r="N1841" s="3" t="str">
        <f>IFNA(VLOOKUP(M1841,Promocodes!G:H,2,0),"")</f>
        <v/>
      </c>
      <c r="O1841" s="3" t="str">
        <f>IFNA(VLOOKUP(D1841,Price!$E$2:$F$4,2,0),"")</f>
        <v/>
      </c>
      <c r="P1841" s="7" t="str">
        <f t="shared" si="4"/>
        <v/>
      </c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ht="15.75" customHeight="1">
      <c r="A1842" s="3">
        <v>1382.0</v>
      </c>
      <c r="B1842" s="1" t="s">
        <v>16</v>
      </c>
      <c r="C1842" s="1" t="s">
        <v>17</v>
      </c>
      <c r="D1842" s="1" t="s">
        <v>23</v>
      </c>
      <c r="E1842" s="2">
        <v>44244.0</v>
      </c>
      <c r="F1842" s="3"/>
      <c r="G1842" s="5">
        <v>5500.0</v>
      </c>
      <c r="H1842" s="3" t="str">
        <f>IFNA(VLOOKUP(F1842,Promocodes!A:E,4,0),"")</f>
        <v/>
      </c>
      <c r="I1842" s="3"/>
      <c r="J1842" s="5">
        <f t="shared" si="2"/>
        <v>5500</v>
      </c>
      <c r="K1842" s="3" t="str">
        <f>IFNA(VLOOKUP(D1842,Price!$A$2:$C$18,3,0),"")</f>
        <v>услуга</v>
      </c>
      <c r="L1842" s="6">
        <f t="shared" si="3"/>
        <v>2</v>
      </c>
      <c r="M1842" s="6" t="str">
        <f>IFNA(VLOOKUP(F1842,Promocodes!A:B,2,0),"")</f>
        <v/>
      </c>
      <c r="N1842" s="3" t="str">
        <f>IFNA(VLOOKUP(M1842,Promocodes!G:H,2,0),"")</f>
        <v/>
      </c>
      <c r="O1842" s="3" t="str">
        <f>IFNA(VLOOKUP(D1842,Price!$E$2:$F$4,2,0),"")</f>
        <v/>
      </c>
      <c r="P1842" s="7" t="str">
        <f t="shared" si="4"/>
        <v>без промо</v>
      </c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ht="15.75" customHeight="1">
      <c r="A1843" s="3">
        <v>1384.0</v>
      </c>
      <c r="B1843" s="1" t="s">
        <v>16</v>
      </c>
      <c r="C1843" s="1" t="s">
        <v>22</v>
      </c>
      <c r="D1843" s="1" t="s">
        <v>21</v>
      </c>
      <c r="E1843" s="2">
        <v>44244.0</v>
      </c>
      <c r="F1843" s="3"/>
      <c r="G1843" s="5">
        <v>3500.0</v>
      </c>
      <c r="H1843" s="3" t="str">
        <f>IFNA(VLOOKUP(F1843,Promocodes!A:E,4,0),"")</f>
        <v/>
      </c>
      <c r="I1843" s="3"/>
      <c r="J1843" s="5">
        <f t="shared" si="2"/>
        <v>3500</v>
      </c>
      <c r="K1843" s="3" t="str">
        <f>IFNA(VLOOKUP(D1843,Price!$A$2:$C$18,3,0),"")</f>
        <v>услуга</v>
      </c>
      <c r="L1843" s="6">
        <f t="shared" si="3"/>
        <v>2</v>
      </c>
      <c r="M1843" s="6" t="str">
        <f>IFNA(VLOOKUP(F1843,Promocodes!A:B,2,0),"")</f>
        <v/>
      </c>
      <c r="N1843" s="3" t="str">
        <f>IFNA(VLOOKUP(M1843,Promocodes!G:H,2,0),"")</f>
        <v/>
      </c>
      <c r="O1843" s="3" t="str">
        <f>IFNA(VLOOKUP(D1843,Price!$E$2:$F$4,2,0),"")</f>
        <v/>
      </c>
      <c r="P1843" s="7" t="str">
        <f t="shared" si="4"/>
        <v>без промо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ht="15.75" customHeight="1">
      <c r="A1844" s="3">
        <v>1385.0</v>
      </c>
      <c r="B1844" s="1" t="s">
        <v>16</v>
      </c>
      <c r="C1844" s="1" t="s">
        <v>22</v>
      </c>
      <c r="D1844" s="1" t="s">
        <v>23</v>
      </c>
      <c r="E1844" s="2">
        <v>44244.0</v>
      </c>
      <c r="F1844" s="3"/>
      <c r="G1844" s="5">
        <v>5500.0</v>
      </c>
      <c r="H1844" s="3" t="str">
        <f>IFNA(VLOOKUP(F1844,Promocodes!A:E,4,0),"")</f>
        <v/>
      </c>
      <c r="I1844" s="3"/>
      <c r="J1844" s="5">
        <f t="shared" si="2"/>
        <v>5500</v>
      </c>
      <c r="K1844" s="3" t="str">
        <f>IFNA(VLOOKUP(D1844,Price!$A$2:$C$18,3,0),"")</f>
        <v>услуга</v>
      </c>
      <c r="L1844" s="6">
        <f t="shared" si="3"/>
        <v>2</v>
      </c>
      <c r="M1844" s="6" t="str">
        <f>IFNA(VLOOKUP(F1844,Promocodes!A:B,2,0),"")</f>
        <v/>
      </c>
      <c r="N1844" s="3" t="str">
        <f>IFNA(VLOOKUP(M1844,Promocodes!G:H,2,0),"")</f>
        <v/>
      </c>
      <c r="O1844" s="3" t="str">
        <f>IFNA(VLOOKUP(D1844,Price!$E$2:$F$4,2,0),"")</f>
        <v/>
      </c>
      <c r="P1844" s="7" t="str">
        <f t="shared" si="4"/>
        <v>без промо</v>
      </c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ht="15.75" customHeight="1">
      <c r="A1845" s="3">
        <v>1386.0</v>
      </c>
      <c r="B1845" s="1" t="s">
        <v>16</v>
      </c>
      <c r="C1845" s="1" t="s">
        <v>17</v>
      </c>
      <c r="D1845" s="1" t="s">
        <v>25</v>
      </c>
      <c r="E1845" s="2">
        <v>44244.0</v>
      </c>
      <c r="F1845" s="3"/>
      <c r="G1845" s="5">
        <v>300.0</v>
      </c>
      <c r="H1845" s="3" t="str">
        <f>IFNA(VLOOKUP(F1845,Promocodes!A:E,4,0),"")</f>
        <v/>
      </c>
      <c r="I1845" s="3"/>
      <c r="J1845" s="5">
        <f t="shared" si="2"/>
        <v>300</v>
      </c>
      <c r="K1845" s="3" t="str">
        <f>IFNA(VLOOKUP(D1845,Price!$A$2:$C$18,3,0),"")</f>
        <v>товар</v>
      </c>
      <c r="L1845" s="6">
        <f t="shared" si="3"/>
        <v>2</v>
      </c>
      <c r="M1845" s="6" t="str">
        <f>IFNA(VLOOKUP(F1845,Promocodes!A:B,2,0),"")</f>
        <v/>
      </c>
      <c r="N1845" s="3" t="str">
        <f>IFNA(VLOOKUP(M1845,Promocodes!G:H,2,0),"")</f>
        <v/>
      </c>
      <c r="O1845" s="3">
        <f>IFNA(VLOOKUP(D1845,Price!$E$2:$F$4,2,0),"")</f>
        <v>150</v>
      </c>
      <c r="P1845" s="7" t="str">
        <f t="shared" si="4"/>
        <v>без промо</v>
      </c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ht="15.75" customHeight="1">
      <c r="A1846" s="3">
        <v>1387.0</v>
      </c>
      <c r="B1846" s="1" t="s">
        <v>139</v>
      </c>
      <c r="C1846" s="1" t="s">
        <v>22</v>
      </c>
      <c r="D1846" s="1" t="s">
        <v>142</v>
      </c>
      <c r="E1846" s="2">
        <v>44244.0</v>
      </c>
      <c r="F1846" s="3"/>
      <c r="G1846" s="5">
        <v>1000.0</v>
      </c>
      <c r="H1846" s="3" t="str">
        <f>IFNA(VLOOKUP(F1846,Promocodes!A:E,4,0),"")</f>
        <v/>
      </c>
      <c r="I1846" s="3"/>
      <c r="J1846" s="5">
        <f t="shared" si="2"/>
        <v>1000</v>
      </c>
      <c r="K1846" s="3" t="str">
        <f>IFNA(VLOOKUP(D1846,Price!$A$2:$C$18,3,0),"")</f>
        <v/>
      </c>
      <c r="L1846" s="6">
        <f t="shared" si="3"/>
        <v>2</v>
      </c>
      <c r="M1846" s="6" t="str">
        <f>IFNA(VLOOKUP(F1846,Promocodes!A:B,2,0),"")</f>
        <v/>
      </c>
      <c r="N1846" s="3" t="str">
        <f>IFNA(VLOOKUP(M1846,Promocodes!G:H,2,0),"")</f>
        <v/>
      </c>
      <c r="O1846" s="3" t="str">
        <f>IFNA(VLOOKUP(D1846,Price!$E$2:$F$4,2,0),"")</f>
        <v/>
      </c>
      <c r="P1846" s="7" t="str">
        <f t="shared" si="4"/>
        <v/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ht="15.75" customHeight="1">
      <c r="A1847" s="3">
        <v>1388.0</v>
      </c>
      <c r="B1847" s="1" t="s">
        <v>16</v>
      </c>
      <c r="C1847" s="1" t="s">
        <v>17</v>
      </c>
      <c r="D1847" s="1" t="s">
        <v>24</v>
      </c>
      <c r="E1847" s="2">
        <v>44244.0</v>
      </c>
      <c r="F1847" s="3"/>
      <c r="G1847" s="5">
        <v>4500.0</v>
      </c>
      <c r="H1847" s="3" t="str">
        <f>IFNA(VLOOKUP(F1847,Promocodes!A:E,4,0),"")</f>
        <v/>
      </c>
      <c r="I1847" s="3"/>
      <c r="J1847" s="5">
        <f t="shared" si="2"/>
        <v>4500</v>
      </c>
      <c r="K1847" s="3" t="str">
        <f>IFNA(VLOOKUP(D1847,Price!$A$2:$C$18,3,0),"")</f>
        <v>услуга</v>
      </c>
      <c r="L1847" s="6">
        <f t="shared" si="3"/>
        <v>2</v>
      </c>
      <c r="M1847" s="6" t="str">
        <f>IFNA(VLOOKUP(F1847,Promocodes!A:B,2,0),"")</f>
        <v/>
      </c>
      <c r="N1847" s="3" t="str">
        <f>IFNA(VLOOKUP(M1847,Promocodes!G:H,2,0),"")</f>
        <v/>
      </c>
      <c r="O1847" s="3" t="str">
        <f>IFNA(VLOOKUP(D1847,Price!$E$2:$F$4,2,0),"")</f>
        <v/>
      </c>
      <c r="P1847" s="7" t="str">
        <f t="shared" si="4"/>
        <v>без промо</v>
      </c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ht="15.75" customHeight="1">
      <c r="A1848" s="3">
        <v>1389.0</v>
      </c>
      <c r="B1848" s="1" t="s">
        <v>16</v>
      </c>
      <c r="C1848" s="1" t="s">
        <v>22</v>
      </c>
      <c r="D1848" s="1" t="s">
        <v>23</v>
      </c>
      <c r="E1848" s="2">
        <v>44244.0</v>
      </c>
      <c r="F1848" s="3"/>
      <c r="G1848" s="5">
        <v>5500.0</v>
      </c>
      <c r="H1848" s="3" t="str">
        <f>IFNA(VLOOKUP(F1848,Promocodes!A:E,4,0),"")</f>
        <v/>
      </c>
      <c r="I1848" s="3"/>
      <c r="J1848" s="5">
        <f t="shared" si="2"/>
        <v>5500</v>
      </c>
      <c r="K1848" s="3" t="str">
        <f>IFNA(VLOOKUP(D1848,Price!$A$2:$C$18,3,0),"")</f>
        <v>услуга</v>
      </c>
      <c r="L1848" s="6">
        <f t="shared" si="3"/>
        <v>2</v>
      </c>
      <c r="M1848" s="6" t="str">
        <f>IFNA(VLOOKUP(F1848,Promocodes!A:B,2,0),"")</f>
        <v/>
      </c>
      <c r="N1848" s="3" t="str">
        <f>IFNA(VLOOKUP(M1848,Promocodes!G:H,2,0),"")</f>
        <v/>
      </c>
      <c r="O1848" s="3" t="str">
        <f>IFNA(VLOOKUP(D1848,Price!$E$2:$F$4,2,0),"")</f>
        <v/>
      </c>
      <c r="P1848" s="7" t="str">
        <f t="shared" si="4"/>
        <v>без промо</v>
      </c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ht="15.75" customHeight="1">
      <c r="A1849" s="3">
        <v>1390.0</v>
      </c>
      <c r="B1849" s="1" t="s">
        <v>16</v>
      </c>
      <c r="C1849" s="1" t="s">
        <v>22</v>
      </c>
      <c r="D1849" s="1" t="s">
        <v>24</v>
      </c>
      <c r="E1849" s="2">
        <v>44244.0</v>
      </c>
      <c r="F1849" s="3"/>
      <c r="G1849" s="5">
        <v>4500.0</v>
      </c>
      <c r="H1849" s="3" t="str">
        <f>IFNA(VLOOKUP(F1849,Promocodes!A:E,4,0),"")</f>
        <v/>
      </c>
      <c r="I1849" s="3"/>
      <c r="J1849" s="5">
        <f t="shared" si="2"/>
        <v>4500</v>
      </c>
      <c r="K1849" s="3" t="str">
        <f>IFNA(VLOOKUP(D1849,Price!$A$2:$C$18,3,0),"")</f>
        <v>услуга</v>
      </c>
      <c r="L1849" s="6">
        <f t="shared" si="3"/>
        <v>2</v>
      </c>
      <c r="M1849" s="6" t="str">
        <f>IFNA(VLOOKUP(F1849,Promocodes!A:B,2,0),"")</f>
        <v/>
      </c>
      <c r="N1849" s="3" t="str">
        <f>IFNA(VLOOKUP(M1849,Promocodes!G:H,2,0),"")</f>
        <v/>
      </c>
      <c r="O1849" s="3" t="str">
        <f>IFNA(VLOOKUP(D1849,Price!$E$2:$F$4,2,0),"")</f>
        <v/>
      </c>
      <c r="P1849" s="7" t="str">
        <f t="shared" si="4"/>
        <v>без промо</v>
      </c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ht="15.75" customHeight="1">
      <c r="A1850" s="3">
        <v>1391.0</v>
      </c>
      <c r="B1850" s="1" t="s">
        <v>139</v>
      </c>
      <c r="C1850" s="1" t="s">
        <v>17</v>
      </c>
      <c r="D1850" s="1" t="s">
        <v>141</v>
      </c>
      <c r="E1850" s="2">
        <v>44244.0</v>
      </c>
      <c r="F1850" s="3"/>
      <c r="G1850" s="5">
        <v>300.0</v>
      </c>
      <c r="H1850" s="3" t="str">
        <f>IFNA(VLOOKUP(F1850,Promocodes!A:E,4,0),"")</f>
        <v/>
      </c>
      <c r="I1850" s="3"/>
      <c r="J1850" s="5">
        <f t="shared" si="2"/>
        <v>300</v>
      </c>
      <c r="K1850" s="3" t="str">
        <f>IFNA(VLOOKUP(D1850,Price!$A$2:$C$18,3,0),"")</f>
        <v/>
      </c>
      <c r="L1850" s="6">
        <f t="shared" si="3"/>
        <v>2</v>
      </c>
      <c r="M1850" s="6" t="str">
        <f>IFNA(VLOOKUP(F1850,Promocodes!A:B,2,0),"")</f>
        <v/>
      </c>
      <c r="N1850" s="3" t="str">
        <f>IFNA(VLOOKUP(M1850,Promocodes!G:H,2,0),"")</f>
        <v/>
      </c>
      <c r="O1850" s="3" t="str">
        <f>IFNA(VLOOKUP(D1850,Price!$E$2:$F$4,2,0),"")</f>
        <v/>
      </c>
      <c r="P1850" s="7" t="str">
        <f t="shared" si="4"/>
        <v/>
      </c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ht="15.75" customHeight="1">
      <c r="A1851" s="3">
        <v>1392.0</v>
      </c>
      <c r="B1851" s="1" t="s">
        <v>139</v>
      </c>
      <c r="C1851" s="1" t="s">
        <v>17</v>
      </c>
      <c r="D1851" s="1" t="s">
        <v>141</v>
      </c>
      <c r="E1851" s="2">
        <v>44244.0</v>
      </c>
      <c r="F1851" s="3"/>
      <c r="G1851" s="5">
        <v>300.0</v>
      </c>
      <c r="H1851" s="3" t="str">
        <f>IFNA(VLOOKUP(F1851,Promocodes!A:E,4,0),"")</f>
        <v/>
      </c>
      <c r="I1851" s="3"/>
      <c r="J1851" s="5">
        <f t="shared" si="2"/>
        <v>300</v>
      </c>
      <c r="K1851" s="3" t="str">
        <f>IFNA(VLOOKUP(D1851,Price!$A$2:$C$18,3,0),"")</f>
        <v/>
      </c>
      <c r="L1851" s="6">
        <f t="shared" si="3"/>
        <v>2</v>
      </c>
      <c r="M1851" s="6" t="str">
        <f>IFNA(VLOOKUP(F1851,Promocodes!A:B,2,0),"")</f>
        <v/>
      </c>
      <c r="N1851" s="3" t="str">
        <f>IFNA(VLOOKUP(M1851,Promocodes!G:H,2,0),"")</f>
        <v/>
      </c>
      <c r="O1851" s="3" t="str">
        <f>IFNA(VLOOKUP(D1851,Price!$E$2:$F$4,2,0),"")</f>
        <v/>
      </c>
      <c r="P1851" s="7" t="str">
        <f t="shared" si="4"/>
        <v/>
      </c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ht="15.75" customHeight="1">
      <c r="A1852" s="3">
        <v>1393.0</v>
      </c>
      <c r="B1852" s="1" t="s">
        <v>16</v>
      </c>
      <c r="C1852" s="1" t="s">
        <v>17</v>
      </c>
      <c r="D1852" s="1" t="s">
        <v>24</v>
      </c>
      <c r="E1852" s="2">
        <v>44244.0</v>
      </c>
      <c r="F1852" s="3"/>
      <c r="G1852" s="5">
        <v>4500.0</v>
      </c>
      <c r="H1852" s="3" t="str">
        <f>IFNA(VLOOKUP(F1852,Promocodes!A:E,4,0),"")</f>
        <v/>
      </c>
      <c r="I1852" s="3"/>
      <c r="J1852" s="5">
        <f t="shared" si="2"/>
        <v>4500</v>
      </c>
      <c r="K1852" s="3" t="str">
        <f>IFNA(VLOOKUP(D1852,Price!$A$2:$C$18,3,0),"")</f>
        <v>услуга</v>
      </c>
      <c r="L1852" s="6">
        <f t="shared" si="3"/>
        <v>2</v>
      </c>
      <c r="M1852" s="6" t="str">
        <f>IFNA(VLOOKUP(F1852,Promocodes!A:B,2,0),"")</f>
        <v/>
      </c>
      <c r="N1852" s="3" t="str">
        <f>IFNA(VLOOKUP(M1852,Promocodes!G:H,2,0),"")</f>
        <v/>
      </c>
      <c r="O1852" s="3" t="str">
        <f>IFNA(VLOOKUP(D1852,Price!$E$2:$F$4,2,0),"")</f>
        <v/>
      </c>
      <c r="P1852" s="7" t="str">
        <f t="shared" si="4"/>
        <v>без промо</v>
      </c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ht="15.75" customHeight="1">
      <c r="A1853" s="3">
        <v>1394.0</v>
      </c>
      <c r="B1853" s="1" t="s">
        <v>16</v>
      </c>
      <c r="C1853" s="1" t="s">
        <v>17</v>
      </c>
      <c r="D1853" s="1" t="s">
        <v>21</v>
      </c>
      <c r="E1853" s="2">
        <v>44244.0</v>
      </c>
      <c r="F1853" s="3"/>
      <c r="G1853" s="5">
        <v>3500.0</v>
      </c>
      <c r="H1853" s="3" t="str">
        <f>IFNA(VLOOKUP(F1853,Promocodes!A:E,4,0),"")</f>
        <v/>
      </c>
      <c r="I1853" s="3"/>
      <c r="J1853" s="5">
        <f t="shared" si="2"/>
        <v>3500</v>
      </c>
      <c r="K1853" s="3" t="str">
        <f>IFNA(VLOOKUP(D1853,Price!$A$2:$C$18,3,0),"")</f>
        <v>услуга</v>
      </c>
      <c r="L1853" s="6">
        <f t="shared" si="3"/>
        <v>2</v>
      </c>
      <c r="M1853" s="6" t="str">
        <f>IFNA(VLOOKUP(F1853,Promocodes!A:B,2,0),"")</f>
        <v/>
      </c>
      <c r="N1853" s="3" t="str">
        <f>IFNA(VLOOKUP(M1853,Promocodes!G:H,2,0),"")</f>
        <v/>
      </c>
      <c r="O1853" s="3" t="str">
        <f>IFNA(VLOOKUP(D1853,Price!$E$2:$F$4,2,0),"")</f>
        <v/>
      </c>
      <c r="P1853" s="7" t="str">
        <f t="shared" si="4"/>
        <v>без промо</v>
      </c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ht="15.75" customHeight="1">
      <c r="A1854" s="3">
        <v>1395.0</v>
      </c>
      <c r="B1854" s="1" t="s">
        <v>16</v>
      </c>
      <c r="C1854" s="1" t="s">
        <v>17</v>
      </c>
      <c r="D1854" s="1" t="s">
        <v>24</v>
      </c>
      <c r="E1854" s="2">
        <v>44244.0</v>
      </c>
      <c r="F1854" s="3"/>
      <c r="G1854" s="5">
        <v>4500.0</v>
      </c>
      <c r="H1854" s="3" t="str">
        <f>IFNA(VLOOKUP(F1854,Promocodes!A:E,4,0),"")</f>
        <v/>
      </c>
      <c r="I1854" s="3"/>
      <c r="J1854" s="5">
        <f t="shared" si="2"/>
        <v>4500</v>
      </c>
      <c r="K1854" s="3" t="str">
        <f>IFNA(VLOOKUP(D1854,Price!$A$2:$C$18,3,0),"")</f>
        <v>услуга</v>
      </c>
      <c r="L1854" s="6">
        <f t="shared" si="3"/>
        <v>2</v>
      </c>
      <c r="M1854" s="6" t="str">
        <f>IFNA(VLOOKUP(F1854,Promocodes!A:B,2,0),"")</f>
        <v/>
      </c>
      <c r="N1854" s="3" t="str">
        <f>IFNA(VLOOKUP(M1854,Promocodes!G:H,2,0),"")</f>
        <v/>
      </c>
      <c r="O1854" s="3" t="str">
        <f>IFNA(VLOOKUP(D1854,Price!$E$2:$F$4,2,0),"")</f>
        <v/>
      </c>
      <c r="P1854" s="7" t="str">
        <f t="shared" si="4"/>
        <v>без промо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ht="15.75" customHeight="1">
      <c r="A1855" s="3">
        <v>1396.0</v>
      </c>
      <c r="B1855" s="1" t="s">
        <v>16</v>
      </c>
      <c r="C1855" s="1" t="s">
        <v>22</v>
      </c>
      <c r="D1855" s="1" t="s">
        <v>24</v>
      </c>
      <c r="E1855" s="2">
        <v>44244.0</v>
      </c>
      <c r="F1855" s="3"/>
      <c r="G1855" s="5">
        <v>4500.0</v>
      </c>
      <c r="H1855" s="3" t="str">
        <f>IFNA(VLOOKUP(F1855,Promocodes!A:E,4,0),"")</f>
        <v/>
      </c>
      <c r="I1855" s="3"/>
      <c r="J1855" s="5">
        <f t="shared" si="2"/>
        <v>4500</v>
      </c>
      <c r="K1855" s="3" t="str">
        <f>IFNA(VLOOKUP(D1855,Price!$A$2:$C$18,3,0),"")</f>
        <v>услуга</v>
      </c>
      <c r="L1855" s="6">
        <f t="shared" si="3"/>
        <v>2</v>
      </c>
      <c r="M1855" s="6" t="str">
        <f>IFNA(VLOOKUP(F1855,Promocodes!A:B,2,0),"")</f>
        <v/>
      </c>
      <c r="N1855" s="3" t="str">
        <f>IFNA(VLOOKUP(M1855,Promocodes!G:H,2,0),"")</f>
        <v/>
      </c>
      <c r="O1855" s="3" t="str">
        <f>IFNA(VLOOKUP(D1855,Price!$E$2:$F$4,2,0),"")</f>
        <v/>
      </c>
      <c r="P1855" s="7" t="str">
        <f t="shared" si="4"/>
        <v>без промо</v>
      </c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ht="15.75" customHeight="1">
      <c r="A1856" s="3">
        <v>1397.0</v>
      </c>
      <c r="B1856" s="1" t="s">
        <v>16</v>
      </c>
      <c r="C1856" s="1" t="s">
        <v>22</v>
      </c>
      <c r="D1856" s="1" t="s">
        <v>20</v>
      </c>
      <c r="E1856" s="2">
        <v>44244.0</v>
      </c>
      <c r="F1856" s="3"/>
      <c r="G1856" s="5">
        <v>500.0</v>
      </c>
      <c r="H1856" s="3" t="str">
        <f>IFNA(VLOOKUP(F1856,Promocodes!A:E,4,0),"")</f>
        <v/>
      </c>
      <c r="I1856" s="3"/>
      <c r="J1856" s="5">
        <f t="shared" si="2"/>
        <v>500</v>
      </c>
      <c r="K1856" s="3" t="str">
        <f>IFNA(VLOOKUP(D1856,Price!$A$2:$C$18,3,0),"")</f>
        <v>товар</v>
      </c>
      <c r="L1856" s="6">
        <f t="shared" si="3"/>
        <v>2</v>
      </c>
      <c r="M1856" s="6" t="str">
        <f>IFNA(VLOOKUP(F1856,Promocodes!A:B,2,0),"")</f>
        <v/>
      </c>
      <c r="N1856" s="3" t="str">
        <f>IFNA(VLOOKUP(M1856,Promocodes!G:H,2,0),"")</f>
        <v/>
      </c>
      <c r="O1856" s="3">
        <f>IFNA(VLOOKUP(D1856,Price!$E$2:$F$4,2,0),"")</f>
        <v>250</v>
      </c>
      <c r="P1856" s="7" t="str">
        <f t="shared" si="4"/>
        <v>без промо</v>
      </c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ht="15.75" customHeight="1">
      <c r="A1857" s="3">
        <v>1398.0</v>
      </c>
      <c r="B1857" s="1" t="s">
        <v>16</v>
      </c>
      <c r="C1857" s="1" t="s">
        <v>17</v>
      </c>
      <c r="D1857" s="1" t="s">
        <v>24</v>
      </c>
      <c r="E1857" s="2">
        <v>44244.0</v>
      </c>
      <c r="F1857" s="3"/>
      <c r="G1857" s="5">
        <v>4500.0</v>
      </c>
      <c r="H1857" s="3" t="str">
        <f>IFNA(VLOOKUP(F1857,Promocodes!A:E,4,0),"")</f>
        <v/>
      </c>
      <c r="I1857" s="3"/>
      <c r="J1857" s="5">
        <f t="shared" si="2"/>
        <v>4500</v>
      </c>
      <c r="K1857" s="3" t="str">
        <f>IFNA(VLOOKUP(D1857,Price!$A$2:$C$18,3,0),"")</f>
        <v>услуга</v>
      </c>
      <c r="L1857" s="6">
        <f t="shared" si="3"/>
        <v>2</v>
      </c>
      <c r="M1857" s="6" t="str">
        <f>IFNA(VLOOKUP(F1857,Promocodes!A:B,2,0),"")</f>
        <v/>
      </c>
      <c r="N1857" s="3" t="str">
        <f>IFNA(VLOOKUP(M1857,Promocodes!G:H,2,0),"")</f>
        <v/>
      </c>
      <c r="O1857" s="3" t="str">
        <f>IFNA(VLOOKUP(D1857,Price!$E$2:$F$4,2,0),"")</f>
        <v/>
      </c>
      <c r="P1857" s="7" t="str">
        <f t="shared" si="4"/>
        <v>без промо</v>
      </c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ht="15.75" customHeight="1">
      <c r="A1858" s="3">
        <v>1399.0</v>
      </c>
      <c r="B1858" s="1" t="s">
        <v>139</v>
      </c>
      <c r="C1858" s="1" t="s">
        <v>22</v>
      </c>
      <c r="D1858" s="1" t="s">
        <v>143</v>
      </c>
      <c r="E1858" s="2">
        <v>44244.0</v>
      </c>
      <c r="F1858" s="3"/>
      <c r="G1858" s="5">
        <v>500.0</v>
      </c>
      <c r="H1858" s="3" t="str">
        <f>IFNA(VLOOKUP(F1858,Promocodes!A:E,4,0),"")</f>
        <v/>
      </c>
      <c r="I1858" s="3"/>
      <c r="J1858" s="5">
        <f t="shared" si="2"/>
        <v>500</v>
      </c>
      <c r="K1858" s="3" t="str">
        <f>IFNA(VLOOKUP(D1858,Price!$A$2:$C$18,3,0),"")</f>
        <v/>
      </c>
      <c r="L1858" s="6">
        <f t="shared" si="3"/>
        <v>2</v>
      </c>
      <c r="M1858" s="6" t="str">
        <f>IFNA(VLOOKUP(F1858,Promocodes!A:B,2,0),"")</f>
        <v/>
      </c>
      <c r="N1858" s="3" t="str">
        <f>IFNA(VLOOKUP(M1858,Promocodes!G:H,2,0),"")</f>
        <v/>
      </c>
      <c r="O1858" s="3" t="str">
        <f>IFNA(VLOOKUP(D1858,Price!$E$2:$F$4,2,0),"")</f>
        <v/>
      </c>
      <c r="P1858" s="7" t="str">
        <f t="shared" si="4"/>
        <v/>
      </c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ht="15.75" customHeight="1">
      <c r="A1859" s="3">
        <v>1400.0</v>
      </c>
      <c r="B1859" s="1" t="s">
        <v>16</v>
      </c>
      <c r="C1859" s="1" t="s">
        <v>17</v>
      </c>
      <c r="D1859" s="1" t="s">
        <v>25</v>
      </c>
      <c r="E1859" s="2">
        <v>44245.0</v>
      </c>
      <c r="F1859" s="3"/>
      <c r="G1859" s="5">
        <v>300.0</v>
      </c>
      <c r="H1859" s="3" t="str">
        <f>IFNA(VLOOKUP(F1859,Promocodes!A:E,4,0),"")</f>
        <v/>
      </c>
      <c r="I1859" s="3"/>
      <c r="J1859" s="5">
        <f t="shared" si="2"/>
        <v>300</v>
      </c>
      <c r="K1859" s="3" t="str">
        <f>IFNA(VLOOKUP(D1859,Price!$A$2:$C$18,3,0),"")</f>
        <v>товар</v>
      </c>
      <c r="L1859" s="6">
        <f t="shared" si="3"/>
        <v>2</v>
      </c>
      <c r="M1859" s="6" t="str">
        <f>IFNA(VLOOKUP(F1859,Promocodes!A:B,2,0),"")</f>
        <v/>
      </c>
      <c r="N1859" s="3" t="str">
        <f>IFNA(VLOOKUP(M1859,Promocodes!G:H,2,0),"")</f>
        <v/>
      </c>
      <c r="O1859" s="3">
        <f>IFNA(VLOOKUP(D1859,Price!$E$2:$F$4,2,0),"")</f>
        <v>150</v>
      </c>
      <c r="P1859" s="7" t="str">
        <f t="shared" si="4"/>
        <v>без промо</v>
      </c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ht="15.75" customHeight="1">
      <c r="A1860" s="3">
        <v>1401.0</v>
      </c>
      <c r="B1860" s="1" t="s">
        <v>139</v>
      </c>
      <c r="C1860" s="1" t="s">
        <v>22</v>
      </c>
      <c r="D1860" s="1" t="s">
        <v>142</v>
      </c>
      <c r="E1860" s="2">
        <v>44245.0</v>
      </c>
      <c r="F1860" s="3"/>
      <c r="G1860" s="5">
        <v>1000.0</v>
      </c>
      <c r="H1860" s="3" t="str">
        <f>IFNA(VLOOKUP(F1860,Promocodes!A:E,4,0),"")</f>
        <v/>
      </c>
      <c r="I1860" s="3"/>
      <c r="J1860" s="5">
        <f t="shared" si="2"/>
        <v>1000</v>
      </c>
      <c r="K1860" s="3" t="str">
        <f>IFNA(VLOOKUP(D1860,Price!$A$2:$C$18,3,0),"")</f>
        <v/>
      </c>
      <c r="L1860" s="6">
        <f t="shared" si="3"/>
        <v>2</v>
      </c>
      <c r="M1860" s="6" t="str">
        <f>IFNA(VLOOKUP(F1860,Promocodes!A:B,2,0),"")</f>
        <v/>
      </c>
      <c r="N1860" s="3" t="str">
        <f>IFNA(VLOOKUP(M1860,Promocodes!G:H,2,0),"")</f>
        <v/>
      </c>
      <c r="O1860" s="3" t="str">
        <f>IFNA(VLOOKUP(D1860,Price!$E$2:$F$4,2,0),"")</f>
        <v/>
      </c>
      <c r="P1860" s="7" t="str">
        <f t="shared" si="4"/>
        <v/>
      </c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ht="15.75" customHeight="1">
      <c r="A1861" s="3">
        <v>1402.0</v>
      </c>
      <c r="B1861" s="1" t="s">
        <v>16</v>
      </c>
      <c r="C1861" s="1" t="s">
        <v>17</v>
      </c>
      <c r="D1861" s="1" t="s">
        <v>20</v>
      </c>
      <c r="E1861" s="2">
        <v>44245.0</v>
      </c>
      <c r="F1861" s="3"/>
      <c r="G1861" s="5">
        <v>500.0</v>
      </c>
      <c r="H1861" s="3" t="str">
        <f>IFNA(VLOOKUP(F1861,Promocodes!A:E,4,0),"")</f>
        <v/>
      </c>
      <c r="I1861" s="3"/>
      <c r="J1861" s="5">
        <f t="shared" si="2"/>
        <v>500</v>
      </c>
      <c r="K1861" s="3" t="str">
        <f>IFNA(VLOOKUP(D1861,Price!$A$2:$C$18,3,0),"")</f>
        <v>товар</v>
      </c>
      <c r="L1861" s="6">
        <f t="shared" si="3"/>
        <v>2</v>
      </c>
      <c r="M1861" s="6" t="str">
        <f>IFNA(VLOOKUP(F1861,Promocodes!A:B,2,0),"")</f>
        <v/>
      </c>
      <c r="N1861" s="3" t="str">
        <f>IFNA(VLOOKUP(M1861,Promocodes!G:H,2,0),"")</f>
        <v/>
      </c>
      <c r="O1861" s="3">
        <f>IFNA(VLOOKUP(D1861,Price!$E$2:$F$4,2,0),"")</f>
        <v>250</v>
      </c>
      <c r="P1861" s="7" t="str">
        <f t="shared" si="4"/>
        <v>без промо</v>
      </c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ht="15.75" customHeight="1">
      <c r="A1862" s="3">
        <v>1403.0</v>
      </c>
      <c r="B1862" s="1" t="s">
        <v>16</v>
      </c>
      <c r="C1862" s="1" t="s">
        <v>17</v>
      </c>
      <c r="D1862" s="1" t="s">
        <v>21</v>
      </c>
      <c r="E1862" s="2">
        <v>44245.0</v>
      </c>
      <c r="F1862" s="3"/>
      <c r="G1862" s="5">
        <v>3500.0</v>
      </c>
      <c r="H1862" s="3" t="str">
        <f>IFNA(VLOOKUP(F1862,Promocodes!A:E,4,0),"")</f>
        <v/>
      </c>
      <c r="I1862" s="3"/>
      <c r="J1862" s="5">
        <f t="shared" si="2"/>
        <v>3500</v>
      </c>
      <c r="K1862" s="3" t="str">
        <f>IFNA(VLOOKUP(D1862,Price!$A$2:$C$18,3,0),"")</f>
        <v>услуга</v>
      </c>
      <c r="L1862" s="6">
        <f t="shared" si="3"/>
        <v>2</v>
      </c>
      <c r="M1862" s="6" t="str">
        <f>IFNA(VLOOKUP(F1862,Promocodes!A:B,2,0),"")</f>
        <v/>
      </c>
      <c r="N1862" s="3" t="str">
        <f>IFNA(VLOOKUP(M1862,Promocodes!G:H,2,0),"")</f>
        <v/>
      </c>
      <c r="O1862" s="3" t="str">
        <f>IFNA(VLOOKUP(D1862,Price!$E$2:$F$4,2,0),"")</f>
        <v/>
      </c>
      <c r="P1862" s="7" t="str">
        <f t="shared" si="4"/>
        <v>без промо</v>
      </c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ht="15.75" customHeight="1">
      <c r="A1863" s="3">
        <v>1404.0</v>
      </c>
      <c r="B1863" s="1" t="s">
        <v>16</v>
      </c>
      <c r="C1863" s="1" t="s">
        <v>17</v>
      </c>
      <c r="D1863" s="1" t="s">
        <v>21</v>
      </c>
      <c r="E1863" s="2">
        <v>44245.0</v>
      </c>
      <c r="F1863" s="3"/>
      <c r="G1863" s="5">
        <v>3500.0</v>
      </c>
      <c r="H1863" s="3" t="str">
        <f>IFNA(VLOOKUP(F1863,Promocodes!A:E,4,0),"")</f>
        <v/>
      </c>
      <c r="I1863" s="3"/>
      <c r="J1863" s="5">
        <f t="shared" si="2"/>
        <v>3500</v>
      </c>
      <c r="K1863" s="3" t="str">
        <f>IFNA(VLOOKUP(D1863,Price!$A$2:$C$18,3,0),"")</f>
        <v>услуга</v>
      </c>
      <c r="L1863" s="6">
        <f t="shared" si="3"/>
        <v>2</v>
      </c>
      <c r="M1863" s="6" t="str">
        <f>IFNA(VLOOKUP(F1863,Promocodes!A:B,2,0),"")</f>
        <v/>
      </c>
      <c r="N1863" s="3" t="str">
        <f>IFNA(VLOOKUP(M1863,Promocodes!G:H,2,0),"")</f>
        <v/>
      </c>
      <c r="O1863" s="3" t="str">
        <f>IFNA(VLOOKUP(D1863,Price!$E$2:$F$4,2,0),"")</f>
        <v/>
      </c>
      <c r="P1863" s="7" t="str">
        <f t="shared" si="4"/>
        <v>без промо</v>
      </c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ht="15.75" customHeight="1">
      <c r="A1864" s="3">
        <v>1405.0</v>
      </c>
      <c r="B1864" s="1" t="s">
        <v>139</v>
      </c>
      <c r="C1864" s="1" t="s">
        <v>17</v>
      </c>
      <c r="D1864" s="1" t="s">
        <v>142</v>
      </c>
      <c r="E1864" s="2">
        <v>44245.0</v>
      </c>
      <c r="F1864" s="3"/>
      <c r="G1864" s="5">
        <v>1000.0</v>
      </c>
      <c r="H1864" s="3" t="str">
        <f>IFNA(VLOOKUP(F1864,Promocodes!A:E,4,0),"")</f>
        <v/>
      </c>
      <c r="I1864" s="3"/>
      <c r="J1864" s="5">
        <f t="shared" si="2"/>
        <v>1000</v>
      </c>
      <c r="K1864" s="3" t="str">
        <f>IFNA(VLOOKUP(D1864,Price!$A$2:$C$18,3,0),"")</f>
        <v/>
      </c>
      <c r="L1864" s="6">
        <f t="shared" si="3"/>
        <v>2</v>
      </c>
      <c r="M1864" s="6" t="str">
        <f>IFNA(VLOOKUP(F1864,Promocodes!A:B,2,0),"")</f>
        <v/>
      </c>
      <c r="N1864" s="3" t="str">
        <f>IFNA(VLOOKUP(M1864,Promocodes!G:H,2,0),"")</f>
        <v/>
      </c>
      <c r="O1864" s="3" t="str">
        <f>IFNA(VLOOKUP(D1864,Price!$E$2:$F$4,2,0),"")</f>
        <v/>
      </c>
      <c r="P1864" s="7" t="str">
        <f t="shared" si="4"/>
        <v/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ht="15.75" customHeight="1">
      <c r="A1865" s="3">
        <v>1406.0</v>
      </c>
      <c r="B1865" s="1" t="s">
        <v>139</v>
      </c>
      <c r="C1865" s="1" t="s">
        <v>17</v>
      </c>
      <c r="D1865" s="1" t="s">
        <v>141</v>
      </c>
      <c r="E1865" s="2">
        <v>44245.0</v>
      </c>
      <c r="F1865" s="3"/>
      <c r="G1865" s="5">
        <v>300.0</v>
      </c>
      <c r="H1865" s="3" t="str">
        <f>IFNA(VLOOKUP(F1865,Promocodes!A:E,4,0),"")</f>
        <v/>
      </c>
      <c r="I1865" s="3"/>
      <c r="J1865" s="5">
        <f t="shared" si="2"/>
        <v>300</v>
      </c>
      <c r="K1865" s="3" t="str">
        <f>IFNA(VLOOKUP(D1865,Price!$A$2:$C$18,3,0),"")</f>
        <v/>
      </c>
      <c r="L1865" s="6">
        <f t="shared" si="3"/>
        <v>2</v>
      </c>
      <c r="M1865" s="6" t="str">
        <f>IFNA(VLOOKUP(F1865,Promocodes!A:B,2,0),"")</f>
        <v/>
      </c>
      <c r="N1865" s="3" t="str">
        <f>IFNA(VLOOKUP(M1865,Promocodes!G:H,2,0),"")</f>
        <v/>
      </c>
      <c r="O1865" s="3" t="str">
        <f>IFNA(VLOOKUP(D1865,Price!$E$2:$F$4,2,0),"")</f>
        <v/>
      </c>
      <c r="P1865" s="7" t="str">
        <f t="shared" si="4"/>
        <v/>
      </c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ht="15.75" customHeight="1">
      <c r="A1866" s="3">
        <v>1407.0</v>
      </c>
      <c r="B1866" s="1" t="s">
        <v>139</v>
      </c>
      <c r="C1866" s="1" t="s">
        <v>17</v>
      </c>
      <c r="D1866" s="1" t="s">
        <v>143</v>
      </c>
      <c r="E1866" s="2">
        <v>44245.0</v>
      </c>
      <c r="F1866" s="3"/>
      <c r="G1866" s="5">
        <v>500.0</v>
      </c>
      <c r="H1866" s="3" t="str">
        <f>IFNA(VLOOKUP(F1866,Promocodes!A:E,4,0),"")</f>
        <v/>
      </c>
      <c r="I1866" s="3"/>
      <c r="J1866" s="5">
        <f t="shared" si="2"/>
        <v>500</v>
      </c>
      <c r="K1866" s="3" t="str">
        <f>IFNA(VLOOKUP(D1866,Price!$A$2:$C$18,3,0),"")</f>
        <v/>
      </c>
      <c r="L1866" s="6">
        <f t="shared" si="3"/>
        <v>2</v>
      </c>
      <c r="M1866" s="6" t="str">
        <f>IFNA(VLOOKUP(F1866,Promocodes!A:B,2,0),"")</f>
        <v/>
      </c>
      <c r="N1866" s="3" t="str">
        <f>IFNA(VLOOKUP(M1866,Promocodes!G:H,2,0),"")</f>
        <v/>
      </c>
      <c r="O1866" s="3" t="str">
        <f>IFNA(VLOOKUP(D1866,Price!$E$2:$F$4,2,0),"")</f>
        <v/>
      </c>
      <c r="P1866" s="7" t="str">
        <f t="shared" si="4"/>
        <v/>
      </c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ht="15.75" customHeight="1">
      <c r="A1867" s="3">
        <v>1408.0</v>
      </c>
      <c r="B1867" s="1" t="s">
        <v>16</v>
      </c>
      <c r="C1867" s="1" t="s">
        <v>17</v>
      </c>
      <c r="D1867" s="1" t="s">
        <v>21</v>
      </c>
      <c r="E1867" s="2">
        <v>44245.0</v>
      </c>
      <c r="F1867" s="3"/>
      <c r="G1867" s="5">
        <v>3500.0</v>
      </c>
      <c r="H1867" s="3" t="str">
        <f>IFNA(VLOOKUP(F1867,Promocodes!A:E,4,0),"")</f>
        <v/>
      </c>
      <c r="I1867" s="3"/>
      <c r="J1867" s="5">
        <f t="shared" si="2"/>
        <v>3500</v>
      </c>
      <c r="K1867" s="3" t="str">
        <f>IFNA(VLOOKUP(D1867,Price!$A$2:$C$18,3,0),"")</f>
        <v>услуга</v>
      </c>
      <c r="L1867" s="6">
        <f t="shared" si="3"/>
        <v>2</v>
      </c>
      <c r="M1867" s="6" t="str">
        <f>IFNA(VLOOKUP(F1867,Promocodes!A:B,2,0),"")</f>
        <v/>
      </c>
      <c r="N1867" s="3" t="str">
        <f>IFNA(VLOOKUP(M1867,Promocodes!G:H,2,0),"")</f>
        <v/>
      </c>
      <c r="O1867" s="3" t="str">
        <f>IFNA(VLOOKUP(D1867,Price!$E$2:$F$4,2,0),"")</f>
        <v/>
      </c>
      <c r="P1867" s="7" t="str">
        <f t="shared" si="4"/>
        <v>без промо</v>
      </c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ht="15.75" customHeight="1">
      <c r="A1868" s="3">
        <v>1409.0</v>
      </c>
      <c r="B1868" s="1" t="s">
        <v>16</v>
      </c>
      <c r="C1868" s="1" t="s">
        <v>17</v>
      </c>
      <c r="D1868" s="1" t="s">
        <v>24</v>
      </c>
      <c r="E1868" s="2">
        <v>44245.0</v>
      </c>
      <c r="F1868" s="3"/>
      <c r="G1868" s="5">
        <v>4500.0</v>
      </c>
      <c r="H1868" s="3" t="str">
        <f>IFNA(VLOOKUP(F1868,Promocodes!A:E,4,0),"")</f>
        <v/>
      </c>
      <c r="I1868" s="3"/>
      <c r="J1868" s="5">
        <f t="shared" si="2"/>
        <v>4500</v>
      </c>
      <c r="K1868" s="3" t="str">
        <f>IFNA(VLOOKUP(D1868,Price!$A$2:$C$18,3,0),"")</f>
        <v>услуга</v>
      </c>
      <c r="L1868" s="6">
        <f t="shared" si="3"/>
        <v>2</v>
      </c>
      <c r="M1868" s="6" t="str">
        <f>IFNA(VLOOKUP(F1868,Promocodes!A:B,2,0),"")</f>
        <v/>
      </c>
      <c r="N1868" s="3" t="str">
        <f>IFNA(VLOOKUP(M1868,Promocodes!G:H,2,0),"")</f>
        <v/>
      </c>
      <c r="O1868" s="3" t="str">
        <f>IFNA(VLOOKUP(D1868,Price!$E$2:$F$4,2,0),"")</f>
        <v/>
      </c>
      <c r="P1868" s="7" t="str">
        <f t="shared" si="4"/>
        <v>без промо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ht="15.75" customHeight="1">
      <c r="A1869" s="3">
        <v>1410.0</v>
      </c>
      <c r="B1869" s="1" t="s">
        <v>16</v>
      </c>
      <c r="C1869" s="1" t="s">
        <v>22</v>
      </c>
      <c r="D1869" s="1" t="s">
        <v>20</v>
      </c>
      <c r="E1869" s="2">
        <v>44245.0</v>
      </c>
      <c r="F1869" s="3"/>
      <c r="G1869" s="5">
        <v>500.0</v>
      </c>
      <c r="H1869" s="3" t="str">
        <f>IFNA(VLOOKUP(F1869,Promocodes!A:E,4,0),"")</f>
        <v/>
      </c>
      <c r="I1869" s="3"/>
      <c r="J1869" s="5">
        <f t="shared" si="2"/>
        <v>500</v>
      </c>
      <c r="K1869" s="3" t="str">
        <f>IFNA(VLOOKUP(D1869,Price!$A$2:$C$18,3,0),"")</f>
        <v>товар</v>
      </c>
      <c r="L1869" s="6">
        <f t="shared" si="3"/>
        <v>2</v>
      </c>
      <c r="M1869" s="6" t="str">
        <f>IFNA(VLOOKUP(F1869,Promocodes!A:B,2,0),"")</f>
        <v/>
      </c>
      <c r="N1869" s="3" t="str">
        <f>IFNA(VLOOKUP(M1869,Promocodes!G:H,2,0),"")</f>
        <v/>
      </c>
      <c r="O1869" s="3">
        <f>IFNA(VLOOKUP(D1869,Price!$E$2:$F$4,2,0),"")</f>
        <v>250</v>
      </c>
      <c r="P1869" s="7" t="str">
        <f t="shared" si="4"/>
        <v>без промо</v>
      </c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ht="15.75" customHeight="1">
      <c r="A1870" s="3">
        <v>1411.0</v>
      </c>
      <c r="B1870" s="1" t="s">
        <v>16</v>
      </c>
      <c r="C1870" s="1" t="s">
        <v>17</v>
      </c>
      <c r="D1870" s="1" t="s">
        <v>24</v>
      </c>
      <c r="E1870" s="2">
        <v>44245.0</v>
      </c>
      <c r="F1870" s="3"/>
      <c r="G1870" s="5">
        <v>4500.0</v>
      </c>
      <c r="H1870" s="3" t="str">
        <f>IFNA(VLOOKUP(F1870,Promocodes!A:E,4,0),"")</f>
        <v/>
      </c>
      <c r="I1870" s="3"/>
      <c r="J1870" s="5">
        <f t="shared" si="2"/>
        <v>4500</v>
      </c>
      <c r="K1870" s="3" t="str">
        <f>IFNA(VLOOKUP(D1870,Price!$A$2:$C$18,3,0),"")</f>
        <v>услуга</v>
      </c>
      <c r="L1870" s="6">
        <f t="shared" si="3"/>
        <v>2</v>
      </c>
      <c r="M1870" s="6" t="str">
        <f>IFNA(VLOOKUP(F1870,Promocodes!A:B,2,0),"")</f>
        <v/>
      </c>
      <c r="N1870" s="3" t="str">
        <f>IFNA(VLOOKUP(M1870,Promocodes!G:H,2,0),"")</f>
        <v/>
      </c>
      <c r="O1870" s="3" t="str">
        <f>IFNA(VLOOKUP(D1870,Price!$E$2:$F$4,2,0),"")</f>
        <v/>
      </c>
      <c r="P1870" s="7" t="str">
        <f t="shared" si="4"/>
        <v>без промо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ht="15.75" customHeight="1">
      <c r="A1871" s="3">
        <v>1412.0</v>
      </c>
      <c r="B1871" s="1" t="s">
        <v>16</v>
      </c>
      <c r="C1871" s="1" t="s">
        <v>17</v>
      </c>
      <c r="D1871" s="1" t="s">
        <v>24</v>
      </c>
      <c r="E1871" s="2">
        <v>44245.0</v>
      </c>
      <c r="F1871" s="3"/>
      <c r="G1871" s="5">
        <v>4500.0</v>
      </c>
      <c r="H1871" s="3" t="str">
        <f>IFNA(VLOOKUP(F1871,Promocodes!A:E,4,0),"")</f>
        <v/>
      </c>
      <c r="I1871" s="3"/>
      <c r="J1871" s="5">
        <f t="shared" si="2"/>
        <v>4500</v>
      </c>
      <c r="K1871" s="3" t="str">
        <f>IFNA(VLOOKUP(D1871,Price!$A$2:$C$18,3,0),"")</f>
        <v>услуга</v>
      </c>
      <c r="L1871" s="6">
        <f t="shared" si="3"/>
        <v>2</v>
      </c>
      <c r="M1871" s="6" t="str">
        <f>IFNA(VLOOKUP(F1871,Promocodes!A:B,2,0),"")</f>
        <v/>
      </c>
      <c r="N1871" s="3" t="str">
        <f>IFNA(VLOOKUP(M1871,Promocodes!G:H,2,0),"")</f>
        <v/>
      </c>
      <c r="O1871" s="3" t="str">
        <f>IFNA(VLOOKUP(D1871,Price!$E$2:$F$4,2,0),"")</f>
        <v/>
      </c>
      <c r="P1871" s="7" t="str">
        <f t="shared" si="4"/>
        <v>без промо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ht="15.75" customHeight="1">
      <c r="A1872" s="3">
        <v>1413.0</v>
      </c>
      <c r="B1872" s="1" t="s">
        <v>16</v>
      </c>
      <c r="C1872" s="1" t="s">
        <v>22</v>
      </c>
      <c r="D1872" s="1" t="s">
        <v>23</v>
      </c>
      <c r="E1872" s="2">
        <v>44245.0</v>
      </c>
      <c r="F1872" s="3"/>
      <c r="G1872" s="5">
        <v>5500.0</v>
      </c>
      <c r="H1872" s="3" t="str">
        <f>IFNA(VLOOKUP(F1872,Promocodes!A:E,4,0),"")</f>
        <v/>
      </c>
      <c r="I1872" s="3"/>
      <c r="J1872" s="5">
        <f t="shared" si="2"/>
        <v>5500</v>
      </c>
      <c r="K1872" s="3" t="str">
        <f>IFNA(VLOOKUP(D1872,Price!$A$2:$C$18,3,0),"")</f>
        <v>услуга</v>
      </c>
      <c r="L1872" s="6">
        <f t="shared" si="3"/>
        <v>2</v>
      </c>
      <c r="M1872" s="6" t="str">
        <f>IFNA(VLOOKUP(F1872,Promocodes!A:B,2,0),"")</f>
        <v/>
      </c>
      <c r="N1872" s="3" t="str">
        <f>IFNA(VLOOKUP(M1872,Promocodes!G:H,2,0),"")</f>
        <v/>
      </c>
      <c r="O1872" s="3" t="str">
        <f>IFNA(VLOOKUP(D1872,Price!$E$2:$F$4,2,0),"")</f>
        <v/>
      </c>
      <c r="P1872" s="7" t="str">
        <f t="shared" si="4"/>
        <v>без промо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ht="15.75" customHeight="1">
      <c r="A1873" s="3">
        <v>1414.0</v>
      </c>
      <c r="B1873" s="1" t="s">
        <v>16</v>
      </c>
      <c r="C1873" s="1" t="s">
        <v>22</v>
      </c>
      <c r="D1873" s="1" t="s">
        <v>21</v>
      </c>
      <c r="E1873" s="2">
        <v>44245.0</v>
      </c>
      <c r="F1873" s="3"/>
      <c r="G1873" s="5">
        <v>3500.0</v>
      </c>
      <c r="H1873" s="3" t="str">
        <f>IFNA(VLOOKUP(F1873,Promocodes!A:E,4,0),"")</f>
        <v/>
      </c>
      <c r="I1873" s="3"/>
      <c r="J1873" s="5">
        <f t="shared" si="2"/>
        <v>3500</v>
      </c>
      <c r="K1873" s="3" t="str">
        <f>IFNA(VLOOKUP(D1873,Price!$A$2:$C$18,3,0),"")</f>
        <v>услуга</v>
      </c>
      <c r="L1873" s="6">
        <f t="shared" si="3"/>
        <v>2</v>
      </c>
      <c r="M1873" s="6" t="str">
        <f>IFNA(VLOOKUP(F1873,Promocodes!A:B,2,0),"")</f>
        <v/>
      </c>
      <c r="N1873" s="3" t="str">
        <f>IFNA(VLOOKUP(M1873,Promocodes!G:H,2,0),"")</f>
        <v/>
      </c>
      <c r="O1873" s="3" t="str">
        <f>IFNA(VLOOKUP(D1873,Price!$E$2:$F$4,2,0),"")</f>
        <v/>
      </c>
      <c r="P1873" s="7" t="str">
        <f t="shared" si="4"/>
        <v>без промо</v>
      </c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ht="15.75" customHeight="1">
      <c r="A1874" s="3">
        <v>1415.0</v>
      </c>
      <c r="B1874" s="1" t="s">
        <v>16</v>
      </c>
      <c r="C1874" s="1" t="s">
        <v>17</v>
      </c>
      <c r="D1874" s="1" t="s">
        <v>25</v>
      </c>
      <c r="E1874" s="2">
        <v>44245.0</v>
      </c>
      <c r="F1874" s="3"/>
      <c r="G1874" s="5">
        <v>300.0</v>
      </c>
      <c r="H1874" s="3" t="str">
        <f>IFNA(VLOOKUP(F1874,Promocodes!A:E,4,0),"")</f>
        <v/>
      </c>
      <c r="I1874" s="3"/>
      <c r="J1874" s="5">
        <f t="shared" si="2"/>
        <v>300</v>
      </c>
      <c r="K1874" s="3" t="str">
        <f>IFNA(VLOOKUP(D1874,Price!$A$2:$C$18,3,0),"")</f>
        <v>товар</v>
      </c>
      <c r="L1874" s="6">
        <f t="shared" si="3"/>
        <v>2</v>
      </c>
      <c r="M1874" s="6" t="str">
        <f>IFNA(VLOOKUP(F1874,Promocodes!A:B,2,0),"")</f>
        <v/>
      </c>
      <c r="N1874" s="3" t="str">
        <f>IFNA(VLOOKUP(M1874,Promocodes!G:H,2,0),"")</f>
        <v/>
      </c>
      <c r="O1874" s="3">
        <f>IFNA(VLOOKUP(D1874,Price!$E$2:$F$4,2,0),"")</f>
        <v>150</v>
      </c>
      <c r="P1874" s="7" t="str">
        <f t="shared" si="4"/>
        <v>без промо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ht="15.75" customHeight="1">
      <c r="A1875" s="3">
        <v>1417.0</v>
      </c>
      <c r="B1875" s="1" t="s">
        <v>16</v>
      </c>
      <c r="C1875" s="1" t="s">
        <v>17</v>
      </c>
      <c r="D1875" s="1" t="s">
        <v>25</v>
      </c>
      <c r="E1875" s="2">
        <v>44245.0</v>
      </c>
      <c r="F1875" s="3"/>
      <c r="G1875" s="5">
        <v>300.0</v>
      </c>
      <c r="H1875" s="3" t="str">
        <f>IFNA(VLOOKUP(F1875,Promocodes!A:E,4,0),"")</f>
        <v/>
      </c>
      <c r="I1875" s="3"/>
      <c r="J1875" s="5">
        <f t="shared" si="2"/>
        <v>300</v>
      </c>
      <c r="K1875" s="3" t="str">
        <f>IFNA(VLOOKUP(D1875,Price!$A$2:$C$18,3,0),"")</f>
        <v>товар</v>
      </c>
      <c r="L1875" s="6">
        <f t="shared" si="3"/>
        <v>2</v>
      </c>
      <c r="M1875" s="6" t="str">
        <f>IFNA(VLOOKUP(F1875,Promocodes!A:B,2,0),"")</f>
        <v/>
      </c>
      <c r="N1875" s="3" t="str">
        <f>IFNA(VLOOKUP(M1875,Promocodes!G:H,2,0),"")</f>
        <v/>
      </c>
      <c r="O1875" s="3">
        <f>IFNA(VLOOKUP(D1875,Price!$E$2:$F$4,2,0),"")</f>
        <v>150</v>
      </c>
      <c r="P1875" s="7" t="str">
        <f t="shared" si="4"/>
        <v>без промо</v>
      </c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ht="15.75" customHeight="1">
      <c r="A1876" s="3">
        <v>1418.0</v>
      </c>
      <c r="B1876" s="1" t="s">
        <v>16</v>
      </c>
      <c r="C1876" s="1" t="s">
        <v>17</v>
      </c>
      <c r="D1876" s="1" t="s">
        <v>23</v>
      </c>
      <c r="E1876" s="2">
        <v>44245.0</v>
      </c>
      <c r="F1876" s="3"/>
      <c r="G1876" s="5">
        <v>5500.0</v>
      </c>
      <c r="H1876" s="3" t="str">
        <f>IFNA(VLOOKUP(F1876,Promocodes!A:E,4,0),"")</f>
        <v/>
      </c>
      <c r="I1876" s="3"/>
      <c r="J1876" s="5">
        <f t="shared" si="2"/>
        <v>5500</v>
      </c>
      <c r="K1876" s="3" t="str">
        <f>IFNA(VLOOKUP(D1876,Price!$A$2:$C$18,3,0),"")</f>
        <v>услуга</v>
      </c>
      <c r="L1876" s="6">
        <f t="shared" si="3"/>
        <v>2</v>
      </c>
      <c r="M1876" s="6" t="str">
        <f>IFNA(VLOOKUP(F1876,Promocodes!A:B,2,0),"")</f>
        <v/>
      </c>
      <c r="N1876" s="3" t="str">
        <f>IFNA(VLOOKUP(M1876,Promocodes!G:H,2,0),"")</f>
        <v/>
      </c>
      <c r="O1876" s="3" t="str">
        <f>IFNA(VLOOKUP(D1876,Price!$E$2:$F$4,2,0),"")</f>
        <v/>
      </c>
      <c r="P1876" s="7" t="str">
        <f t="shared" si="4"/>
        <v>без промо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ht="15.75" customHeight="1">
      <c r="A1877" s="3">
        <v>1419.0</v>
      </c>
      <c r="B1877" s="1" t="s">
        <v>16</v>
      </c>
      <c r="C1877" s="1" t="s">
        <v>17</v>
      </c>
      <c r="D1877" s="1" t="s">
        <v>20</v>
      </c>
      <c r="E1877" s="2">
        <v>44245.0</v>
      </c>
      <c r="F1877" s="3"/>
      <c r="G1877" s="5">
        <v>500.0</v>
      </c>
      <c r="H1877" s="3" t="str">
        <f>IFNA(VLOOKUP(F1877,Promocodes!A:E,4,0),"")</f>
        <v/>
      </c>
      <c r="I1877" s="3"/>
      <c r="J1877" s="5">
        <f t="shared" si="2"/>
        <v>500</v>
      </c>
      <c r="K1877" s="3" t="str">
        <f>IFNA(VLOOKUP(D1877,Price!$A$2:$C$18,3,0),"")</f>
        <v>товар</v>
      </c>
      <c r="L1877" s="6">
        <f t="shared" si="3"/>
        <v>2</v>
      </c>
      <c r="M1877" s="6" t="str">
        <f>IFNA(VLOOKUP(F1877,Promocodes!A:B,2,0),"")</f>
        <v/>
      </c>
      <c r="N1877" s="3" t="str">
        <f>IFNA(VLOOKUP(M1877,Promocodes!G:H,2,0),"")</f>
        <v/>
      </c>
      <c r="O1877" s="3">
        <f>IFNA(VLOOKUP(D1877,Price!$E$2:$F$4,2,0),"")</f>
        <v>250</v>
      </c>
      <c r="P1877" s="7" t="str">
        <f t="shared" si="4"/>
        <v>без промо</v>
      </c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ht="15.75" customHeight="1">
      <c r="A1878" s="3">
        <v>1420.0</v>
      </c>
      <c r="B1878" s="1" t="s">
        <v>139</v>
      </c>
      <c r="C1878" s="1" t="s">
        <v>17</v>
      </c>
      <c r="D1878" s="1" t="s">
        <v>142</v>
      </c>
      <c r="E1878" s="2">
        <v>44245.0</v>
      </c>
      <c r="F1878" s="3"/>
      <c r="G1878" s="5">
        <v>1000.0</v>
      </c>
      <c r="H1878" s="3" t="str">
        <f>IFNA(VLOOKUP(F1878,Promocodes!A:E,4,0),"")</f>
        <v/>
      </c>
      <c r="I1878" s="3"/>
      <c r="J1878" s="5">
        <f t="shared" si="2"/>
        <v>1000</v>
      </c>
      <c r="K1878" s="3" t="str">
        <f>IFNA(VLOOKUP(D1878,Price!$A$2:$C$18,3,0),"")</f>
        <v/>
      </c>
      <c r="L1878" s="6">
        <f t="shared" si="3"/>
        <v>2</v>
      </c>
      <c r="M1878" s="6" t="str">
        <f>IFNA(VLOOKUP(F1878,Promocodes!A:B,2,0),"")</f>
        <v/>
      </c>
      <c r="N1878" s="3" t="str">
        <f>IFNA(VLOOKUP(M1878,Promocodes!G:H,2,0),"")</f>
        <v/>
      </c>
      <c r="O1878" s="3" t="str">
        <f>IFNA(VLOOKUP(D1878,Price!$E$2:$F$4,2,0),"")</f>
        <v/>
      </c>
      <c r="P1878" s="7" t="str">
        <f t="shared" si="4"/>
        <v/>
      </c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ht="15.75" customHeight="1">
      <c r="A1879" s="3">
        <v>1421.0</v>
      </c>
      <c r="B1879" s="1" t="s">
        <v>16</v>
      </c>
      <c r="C1879" s="1" t="s">
        <v>17</v>
      </c>
      <c r="D1879" s="1" t="s">
        <v>20</v>
      </c>
      <c r="E1879" s="2">
        <v>44245.0</v>
      </c>
      <c r="F1879" s="3"/>
      <c r="G1879" s="5">
        <v>500.0</v>
      </c>
      <c r="H1879" s="3" t="str">
        <f>IFNA(VLOOKUP(F1879,Promocodes!A:E,4,0),"")</f>
        <v/>
      </c>
      <c r="I1879" s="3"/>
      <c r="J1879" s="5">
        <f t="shared" si="2"/>
        <v>500</v>
      </c>
      <c r="K1879" s="3" t="str">
        <f>IFNA(VLOOKUP(D1879,Price!$A$2:$C$18,3,0),"")</f>
        <v>товар</v>
      </c>
      <c r="L1879" s="6">
        <f t="shared" si="3"/>
        <v>2</v>
      </c>
      <c r="M1879" s="6" t="str">
        <f>IFNA(VLOOKUP(F1879,Promocodes!A:B,2,0),"")</f>
        <v/>
      </c>
      <c r="N1879" s="3" t="str">
        <f>IFNA(VLOOKUP(M1879,Promocodes!G:H,2,0),"")</f>
        <v/>
      </c>
      <c r="O1879" s="3">
        <f>IFNA(VLOOKUP(D1879,Price!$E$2:$F$4,2,0),"")</f>
        <v>250</v>
      </c>
      <c r="P1879" s="7" t="str">
        <f t="shared" si="4"/>
        <v>без промо</v>
      </c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ht="15.75" customHeight="1">
      <c r="A1880" s="3">
        <v>1422.0</v>
      </c>
      <c r="B1880" s="1" t="s">
        <v>16</v>
      </c>
      <c r="C1880" s="1" t="s">
        <v>17</v>
      </c>
      <c r="D1880" s="1" t="s">
        <v>21</v>
      </c>
      <c r="E1880" s="2">
        <v>44245.0</v>
      </c>
      <c r="F1880" s="3"/>
      <c r="G1880" s="5">
        <v>3500.0</v>
      </c>
      <c r="H1880" s="3" t="str">
        <f>IFNA(VLOOKUP(F1880,Promocodes!A:E,4,0),"")</f>
        <v/>
      </c>
      <c r="I1880" s="3"/>
      <c r="J1880" s="5">
        <f t="shared" si="2"/>
        <v>3500</v>
      </c>
      <c r="K1880" s="3" t="str">
        <f>IFNA(VLOOKUP(D1880,Price!$A$2:$C$18,3,0),"")</f>
        <v>услуга</v>
      </c>
      <c r="L1880" s="6">
        <f t="shared" si="3"/>
        <v>2</v>
      </c>
      <c r="M1880" s="6" t="str">
        <f>IFNA(VLOOKUP(F1880,Promocodes!A:B,2,0),"")</f>
        <v/>
      </c>
      <c r="N1880" s="3" t="str">
        <f>IFNA(VLOOKUP(M1880,Promocodes!G:H,2,0),"")</f>
        <v/>
      </c>
      <c r="O1880" s="3" t="str">
        <f>IFNA(VLOOKUP(D1880,Price!$E$2:$F$4,2,0),"")</f>
        <v/>
      </c>
      <c r="P1880" s="7" t="str">
        <f t="shared" si="4"/>
        <v>без промо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ht="15.75" customHeight="1">
      <c r="A1881" s="3">
        <v>1423.0</v>
      </c>
      <c r="B1881" s="1" t="s">
        <v>139</v>
      </c>
      <c r="C1881" s="1" t="s">
        <v>17</v>
      </c>
      <c r="D1881" s="1" t="s">
        <v>142</v>
      </c>
      <c r="E1881" s="2">
        <v>44245.0</v>
      </c>
      <c r="F1881" s="3"/>
      <c r="G1881" s="5">
        <v>1000.0</v>
      </c>
      <c r="H1881" s="3" t="str">
        <f>IFNA(VLOOKUP(F1881,Promocodes!A:E,4,0),"")</f>
        <v/>
      </c>
      <c r="I1881" s="3"/>
      <c r="J1881" s="5">
        <f t="shared" si="2"/>
        <v>1000</v>
      </c>
      <c r="K1881" s="3" t="str">
        <f>IFNA(VLOOKUP(D1881,Price!$A$2:$C$18,3,0),"")</f>
        <v/>
      </c>
      <c r="L1881" s="6">
        <f t="shared" si="3"/>
        <v>2</v>
      </c>
      <c r="M1881" s="6" t="str">
        <f>IFNA(VLOOKUP(F1881,Promocodes!A:B,2,0),"")</f>
        <v/>
      </c>
      <c r="N1881" s="3" t="str">
        <f>IFNA(VLOOKUP(M1881,Promocodes!G:H,2,0),"")</f>
        <v/>
      </c>
      <c r="O1881" s="3" t="str">
        <f>IFNA(VLOOKUP(D1881,Price!$E$2:$F$4,2,0),"")</f>
        <v/>
      </c>
      <c r="P1881" s="7" t="str">
        <f t="shared" si="4"/>
        <v/>
      </c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ht="15.75" customHeight="1">
      <c r="A1882" s="3">
        <v>1424.0</v>
      </c>
      <c r="B1882" s="1" t="s">
        <v>16</v>
      </c>
      <c r="C1882" s="1" t="s">
        <v>17</v>
      </c>
      <c r="D1882" s="1" t="s">
        <v>23</v>
      </c>
      <c r="E1882" s="2">
        <v>44245.0</v>
      </c>
      <c r="F1882" s="3"/>
      <c r="G1882" s="5">
        <v>5500.0</v>
      </c>
      <c r="H1882" s="3" t="str">
        <f>IFNA(VLOOKUP(F1882,Promocodes!A:E,4,0),"")</f>
        <v/>
      </c>
      <c r="I1882" s="3"/>
      <c r="J1882" s="5">
        <f t="shared" si="2"/>
        <v>5500</v>
      </c>
      <c r="K1882" s="3" t="str">
        <f>IFNA(VLOOKUP(D1882,Price!$A$2:$C$18,3,0),"")</f>
        <v>услуга</v>
      </c>
      <c r="L1882" s="6">
        <f t="shared" si="3"/>
        <v>2</v>
      </c>
      <c r="M1882" s="6" t="str">
        <f>IFNA(VLOOKUP(F1882,Promocodes!A:B,2,0),"")</f>
        <v/>
      </c>
      <c r="N1882" s="3" t="str">
        <f>IFNA(VLOOKUP(M1882,Promocodes!G:H,2,0),"")</f>
        <v/>
      </c>
      <c r="O1882" s="3" t="str">
        <f>IFNA(VLOOKUP(D1882,Price!$E$2:$F$4,2,0),"")</f>
        <v/>
      </c>
      <c r="P1882" s="7" t="str">
        <f t="shared" si="4"/>
        <v>без промо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ht="15.75" customHeight="1">
      <c r="A1883" s="3">
        <v>1425.0</v>
      </c>
      <c r="B1883" s="1" t="s">
        <v>16</v>
      </c>
      <c r="C1883" s="1" t="s">
        <v>17</v>
      </c>
      <c r="D1883" s="1" t="s">
        <v>21</v>
      </c>
      <c r="E1883" s="2">
        <v>44245.0</v>
      </c>
      <c r="F1883" s="3"/>
      <c r="G1883" s="5">
        <v>3500.0</v>
      </c>
      <c r="H1883" s="3" t="str">
        <f>IFNA(VLOOKUP(F1883,Promocodes!A:E,4,0),"")</f>
        <v/>
      </c>
      <c r="I1883" s="3"/>
      <c r="J1883" s="5">
        <f t="shared" si="2"/>
        <v>3500</v>
      </c>
      <c r="K1883" s="3" t="str">
        <f>IFNA(VLOOKUP(D1883,Price!$A$2:$C$18,3,0),"")</f>
        <v>услуга</v>
      </c>
      <c r="L1883" s="6">
        <f t="shared" si="3"/>
        <v>2</v>
      </c>
      <c r="M1883" s="6" t="str">
        <f>IFNA(VLOOKUP(F1883,Promocodes!A:B,2,0),"")</f>
        <v/>
      </c>
      <c r="N1883" s="3" t="str">
        <f>IFNA(VLOOKUP(M1883,Promocodes!G:H,2,0),"")</f>
        <v/>
      </c>
      <c r="O1883" s="3" t="str">
        <f>IFNA(VLOOKUP(D1883,Price!$E$2:$F$4,2,0),"")</f>
        <v/>
      </c>
      <c r="P1883" s="7" t="str">
        <f t="shared" si="4"/>
        <v>без промо</v>
      </c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ht="15.75" customHeight="1">
      <c r="A1884" s="3">
        <v>1426.0</v>
      </c>
      <c r="B1884" s="1" t="s">
        <v>16</v>
      </c>
      <c r="C1884" s="1" t="s">
        <v>17</v>
      </c>
      <c r="D1884" s="1" t="s">
        <v>24</v>
      </c>
      <c r="E1884" s="2">
        <v>44245.0</v>
      </c>
      <c r="F1884" s="3"/>
      <c r="G1884" s="5">
        <v>4500.0</v>
      </c>
      <c r="H1884" s="3" t="str">
        <f>IFNA(VLOOKUP(F1884,Promocodes!A:E,4,0),"")</f>
        <v/>
      </c>
      <c r="I1884" s="3"/>
      <c r="J1884" s="5">
        <f t="shared" si="2"/>
        <v>4500</v>
      </c>
      <c r="K1884" s="3" t="str">
        <f>IFNA(VLOOKUP(D1884,Price!$A$2:$C$18,3,0),"")</f>
        <v>услуга</v>
      </c>
      <c r="L1884" s="6">
        <f t="shared" si="3"/>
        <v>2</v>
      </c>
      <c r="M1884" s="6" t="str">
        <f>IFNA(VLOOKUP(F1884,Promocodes!A:B,2,0),"")</f>
        <v/>
      </c>
      <c r="N1884" s="3" t="str">
        <f>IFNA(VLOOKUP(M1884,Promocodes!G:H,2,0),"")</f>
        <v/>
      </c>
      <c r="O1884" s="3" t="str">
        <f>IFNA(VLOOKUP(D1884,Price!$E$2:$F$4,2,0),"")</f>
        <v/>
      </c>
      <c r="P1884" s="7" t="str">
        <f t="shared" si="4"/>
        <v>без промо</v>
      </c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ht="15.75" customHeight="1">
      <c r="A1885" s="3">
        <v>1427.0</v>
      </c>
      <c r="B1885" s="1" t="s">
        <v>139</v>
      </c>
      <c r="C1885" s="1" t="s">
        <v>17</v>
      </c>
      <c r="D1885" s="1" t="s">
        <v>143</v>
      </c>
      <c r="E1885" s="2">
        <v>44245.0</v>
      </c>
      <c r="F1885" s="3"/>
      <c r="G1885" s="5">
        <v>500.0</v>
      </c>
      <c r="H1885" s="3" t="str">
        <f>IFNA(VLOOKUP(F1885,Promocodes!A:E,4,0),"")</f>
        <v/>
      </c>
      <c r="I1885" s="3"/>
      <c r="J1885" s="5">
        <f t="shared" si="2"/>
        <v>500</v>
      </c>
      <c r="K1885" s="3" t="str">
        <f>IFNA(VLOOKUP(D1885,Price!$A$2:$C$18,3,0),"")</f>
        <v/>
      </c>
      <c r="L1885" s="6">
        <f t="shared" si="3"/>
        <v>2</v>
      </c>
      <c r="M1885" s="6" t="str">
        <f>IFNA(VLOOKUP(F1885,Promocodes!A:B,2,0),"")</f>
        <v/>
      </c>
      <c r="N1885" s="3" t="str">
        <f>IFNA(VLOOKUP(M1885,Promocodes!G:H,2,0),"")</f>
        <v/>
      </c>
      <c r="O1885" s="3" t="str">
        <f>IFNA(VLOOKUP(D1885,Price!$E$2:$F$4,2,0),"")</f>
        <v/>
      </c>
      <c r="P1885" s="7" t="str">
        <f t="shared" si="4"/>
        <v/>
      </c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ht="15.75" customHeight="1">
      <c r="A1886" s="3">
        <v>1428.0</v>
      </c>
      <c r="B1886" s="1" t="s">
        <v>16</v>
      </c>
      <c r="C1886" s="1" t="s">
        <v>22</v>
      </c>
      <c r="D1886" s="1" t="s">
        <v>21</v>
      </c>
      <c r="E1886" s="2">
        <v>44245.0</v>
      </c>
      <c r="F1886" s="3"/>
      <c r="G1886" s="5">
        <v>3500.0</v>
      </c>
      <c r="H1886" s="3" t="str">
        <f>IFNA(VLOOKUP(F1886,Promocodes!A:E,4,0),"")</f>
        <v/>
      </c>
      <c r="I1886" s="3"/>
      <c r="J1886" s="5">
        <f t="shared" si="2"/>
        <v>3500</v>
      </c>
      <c r="K1886" s="3" t="str">
        <f>IFNA(VLOOKUP(D1886,Price!$A$2:$C$18,3,0),"")</f>
        <v>услуга</v>
      </c>
      <c r="L1886" s="6">
        <f t="shared" si="3"/>
        <v>2</v>
      </c>
      <c r="M1886" s="6" t="str">
        <f>IFNA(VLOOKUP(F1886,Promocodes!A:B,2,0),"")</f>
        <v/>
      </c>
      <c r="N1886" s="3" t="str">
        <f>IFNA(VLOOKUP(M1886,Promocodes!G:H,2,0),"")</f>
        <v/>
      </c>
      <c r="O1886" s="3" t="str">
        <f>IFNA(VLOOKUP(D1886,Price!$E$2:$F$4,2,0),"")</f>
        <v/>
      </c>
      <c r="P1886" s="7" t="str">
        <f t="shared" si="4"/>
        <v>без промо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ht="15.75" customHeight="1">
      <c r="A1887" s="3">
        <v>1429.0</v>
      </c>
      <c r="B1887" s="1" t="s">
        <v>16</v>
      </c>
      <c r="C1887" s="1" t="s">
        <v>22</v>
      </c>
      <c r="D1887" s="1" t="s">
        <v>24</v>
      </c>
      <c r="E1887" s="2">
        <v>44245.0</v>
      </c>
      <c r="F1887" s="3"/>
      <c r="G1887" s="5">
        <v>4500.0</v>
      </c>
      <c r="H1887" s="3" t="str">
        <f>IFNA(VLOOKUP(F1887,Promocodes!A:E,4,0),"")</f>
        <v/>
      </c>
      <c r="I1887" s="3"/>
      <c r="J1887" s="5">
        <f t="shared" si="2"/>
        <v>4500</v>
      </c>
      <c r="K1887" s="3" t="str">
        <f>IFNA(VLOOKUP(D1887,Price!$A$2:$C$18,3,0),"")</f>
        <v>услуга</v>
      </c>
      <c r="L1887" s="6">
        <f t="shared" si="3"/>
        <v>2</v>
      </c>
      <c r="M1887" s="6" t="str">
        <f>IFNA(VLOOKUP(F1887,Promocodes!A:B,2,0),"")</f>
        <v/>
      </c>
      <c r="N1887" s="3" t="str">
        <f>IFNA(VLOOKUP(M1887,Promocodes!G:H,2,0),"")</f>
        <v/>
      </c>
      <c r="O1887" s="3" t="str">
        <f>IFNA(VLOOKUP(D1887,Price!$E$2:$F$4,2,0),"")</f>
        <v/>
      </c>
      <c r="P1887" s="7" t="str">
        <f t="shared" si="4"/>
        <v>без промо</v>
      </c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ht="15.75" customHeight="1">
      <c r="A1888" s="3">
        <v>1430.0</v>
      </c>
      <c r="B1888" s="1" t="s">
        <v>16</v>
      </c>
      <c r="C1888" s="1" t="s">
        <v>17</v>
      </c>
      <c r="D1888" s="1" t="s">
        <v>24</v>
      </c>
      <c r="E1888" s="2">
        <v>44245.0</v>
      </c>
      <c r="F1888" s="3"/>
      <c r="G1888" s="5">
        <v>4500.0</v>
      </c>
      <c r="H1888" s="3" t="str">
        <f>IFNA(VLOOKUP(F1888,Promocodes!A:E,4,0),"")</f>
        <v/>
      </c>
      <c r="I1888" s="3"/>
      <c r="J1888" s="5">
        <f t="shared" si="2"/>
        <v>4500</v>
      </c>
      <c r="K1888" s="3" t="str">
        <f>IFNA(VLOOKUP(D1888,Price!$A$2:$C$18,3,0),"")</f>
        <v>услуга</v>
      </c>
      <c r="L1888" s="6">
        <f t="shared" si="3"/>
        <v>2</v>
      </c>
      <c r="M1888" s="6" t="str">
        <f>IFNA(VLOOKUP(F1888,Promocodes!A:B,2,0),"")</f>
        <v/>
      </c>
      <c r="N1888" s="3" t="str">
        <f>IFNA(VLOOKUP(M1888,Promocodes!G:H,2,0),"")</f>
        <v/>
      </c>
      <c r="O1888" s="3" t="str">
        <f>IFNA(VLOOKUP(D1888,Price!$E$2:$F$4,2,0),"")</f>
        <v/>
      </c>
      <c r="P1888" s="7" t="str">
        <f t="shared" si="4"/>
        <v>без промо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ht="15.75" customHeight="1">
      <c r="A1889" s="3">
        <v>1431.0</v>
      </c>
      <c r="B1889" s="1" t="s">
        <v>16</v>
      </c>
      <c r="C1889" s="1" t="s">
        <v>17</v>
      </c>
      <c r="D1889" s="1" t="s">
        <v>25</v>
      </c>
      <c r="E1889" s="2">
        <v>44246.0</v>
      </c>
      <c r="F1889" s="3"/>
      <c r="G1889" s="5">
        <v>300.0</v>
      </c>
      <c r="H1889" s="3" t="str">
        <f>IFNA(VLOOKUP(F1889,Promocodes!A:E,4,0),"")</f>
        <v/>
      </c>
      <c r="I1889" s="3"/>
      <c r="J1889" s="5">
        <f t="shared" si="2"/>
        <v>300</v>
      </c>
      <c r="K1889" s="3" t="str">
        <f>IFNA(VLOOKUP(D1889,Price!$A$2:$C$18,3,0),"")</f>
        <v>товар</v>
      </c>
      <c r="L1889" s="6">
        <f t="shared" si="3"/>
        <v>2</v>
      </c>
      <c r="M1889" s="6" t="str">
        <f>IFNA(VLOOKUP(F1889,Promocodes!A:B,2,0),"")</f>
        <v/>
      </c>
      <c r="N1889" s="3" t="str">
        <f>IFNA(VLOOKUP(M1889,Promocodes!G:H,2,0),"")</f>
        <v/>
      </c>
      <c r="O1889" s="3">
        <f>IFNA(VLOOKUP(D1889,Price!$E$2:$F$4,2,0),"")</f>
        <v>150</v>
      </c>
      <c r="P1889" s="7" t="str">
        <f t="shared" si="4"/>
        <v>без промо</v>
      </c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ht="15.75" customHeight="1">
      <c r="A1890" s="3">
        <v>1432.0</v>
      </c>
      <c r="B1890" s="1" t="s">
        <v>16</v>
      </c>
      <c r="C1890" s="1" t="s">
        <v>17</v>
      </c>
      <c r="D1890" s="1" t="s">
        <v>24</v>
      </c>
      <c r="E1890" s="2">
        <v>44246.0</v>
      </c>
      <c r="F1890" s="3"/>
      <c r="G1890" s="5">
        <v>4500.0</v>
      </c>
      <c r="H1890" s="3" t="str">
        <f>IFNA(VLOOKUP(F1890,Promocodes!A:E,4,0),"")</f>
        <v/>
      </c>
      <c r="I1890" s="3"/>
      <c r="J1890" s="5">
        <f t="shared" si="2"/>
        <v>4500</v>
      </c>
      <c r="K1890" s="3" t="str">
        <f>IFNA(VLOOKUP(D1890,Price!$A$2:$C$18,3,0),"")</f>
        <v>услуга</v>
      </c>
      <c r="L1890" s="6">
        <f t="shared" si="3"/>
        <v>2</v>
      </c>
      <c r="M1890" s="6" t="str">
        <f>IFNA(VLOOKUP(F1890,Promocodes!A:B,2,0),"")</f>
        <v/>
      </c>
      <c r="N1890" s="3" t="str">
        <f>IFNA(VLOOKUP(M1890,Promocodes!G:H,2,0),"")</f>
        <v/>
      </c>
      <c r="O1890" s="3" t="str">
        <f>IFNA(VLOOKUP(D1890,Price!$E$2:$F$4,2,0),"")</f>
        <v/>
      </c>
      <c r="P1890" s="7" t="str">
        <f t="shared" si="4"/>
        <v>без промо</v>
      </c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ht="15.75" customHeight="1">
      <c r="A1891" s="3">
        <v>1433.0</v>
      </c>
      <c r="B1891" s="1" t="s">
        <v>16</v>
      </c>
      <c r="C1891" s="1" t="s">
        <v>17</v>
      </c>
      <c r="D1891" s="1" t="s">
        <v>24</v>
      </c>
      <c r="E1891" s="2">
        <v>44246.0</v>
      </c>
      <c r="F1891" s="3"/>
      <c r="G1891" s="5">
        <v>4500.0</v>
      </c>
      <c r="H1891" s="3" t="str">
        <f>IFNA(VLOOKUP(F1891,Promocodes!A:E,4,0),"")</f>
        <v/>
      </c>
      <c r="I1891" s="3"/>
      <c r="J1891" s="5">
        <f t="shared" si="2"/>
        <v>4500</v>
      </c>
      <c r="K1891" s="3" t="str">
        <f>IFNA(VLOOKUP(D1891,Price!$A$2:$C$18,3,0),"")</f>
        <v>услуга</v>
      </c>
      <c r="L1891" s="6">
        <f t="shared" si="3"/>
        <v>2</v>
      </c>
      <c r="M1891" s="6" t="str">
        <f>IFNA(VLOOKUP(F1891,Promocodes!A:B,2,0),"")</f>
        <v/>
      </c>
      <c r="N1891" s="3" t="str">
        <f>IFNA(VLOOKUP(M1891,Promocodes!G:H,2,0),"")</f>
        <v/>
      </c>
      <c r="O1891" s="3" t="str">
        <f>IFNA(VLOOKUP(D1891,Price!$E$2:$F$4,2,0),"")</f>
        <v/>
      </c>
      <c r="P1891" s="7" t="str">
        <f t="shared" si="4"/>
        <v>без промо</v>
      </c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ht="15.75" customHeight="1">
      <c r="A1892" s="3">
        <v>1434.0</v>
      </c>
      <c r="B1892" s="1" t="s">
        <v>16</v>
      </c>
      <c r="C1892" s="1" t="s">
        <v>17</v>
      </c>
      <c r="D1892" s="1" t="s">
        <v>23</v>
      </c>
      <c r="E1892" s="2">
        <v>44246.0</v>
      </c>
      <c r="F1892" s="3"/>
      <c r="G1892" s="5">
        <v>5500.0</v>
      </c>
      <c r="H1892" s="3" t="str">
        <f>IFNA(VLOOKUP(F1892,Promocodes!A:E,4,0),"")</f>
        <v/>
      </c>
      <c r="I1892" s="3"/>
      <c r="J1892" s="5">
        <f t="shared" si="2"/>
        <v>5500</v>
      </c>
      <c r="K1892" s="3" t="str">
        <f>IFNA(VLOOKUP(D1892,Price!$A$2:$C$18,3,0),"")</f>
        <v>услуга</v>
      </c>
      <c r="L1892" s="6">
        <f t="shared" si="3"/>
        <v>2</v>
      </c>
      <c r="M1892" s="6" t="str">
        <f>IFNA(VLOOKUP(F1892,Promocodes!A:B,2,0),"")</f>
        <v/>
      </c>
      <c r="N1892" s="3" t="str">
        <f>IFNA(VLOOKUP(M1892,Promocodes!G:H,2,0),"")</f>
        <v/>
      </c>
      <c r="O1892" s="3" t="str">
        <f>IFNA(VLOOKUP(D1892,Price!$E$2:$F$4,2,0),"")</f>
        <v/>
      </c>
      <c r="P1892" s="7" t="str">
        <f t="shared" si="4"/>
        <v>без промо</v>
      </c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ht="15.75" customHeight="1">
      <c r="A1893" s="3">
        <v>1435.0</v>
      </c>
      <c r="B1893" s="1" t="s">
        <v>16</v>
      </c>
      <c r="C1893" s="1" t="s">
        <v>22</v>
      </c>
      <c r="D1893" s="1" t="s">
        <v>23</v>
      </c>
      <c r="E1893" s="2">
        <v>44246.0</v>
      </c>
      <c r="F1893" s="3"/>
      <c r="G1893" s="5">
        <v>5500.0</v>
      </c>
      <c r="H1893" s="3" t="str">
        <f>IFNA(VLOOKUP(F1893,Promocodes!A:E,4,0),"")</f>
        <v/>
      </c>
      <c r="I1893" s="3"/>
      <c r="J1893" s="5">
        <f t="shared" si="2"/>
        <v>5500</v>
      </c>
      <c r="K1893" s="3" t="str">
        <f>IFNA(VLOOKUP(D1893,Price!$A$2:$C$18,3,0),"")</f>
        <v>услуга</v>
      </c>
      <c r="L1893" s="6">
        <f t="shared" si="3"/>
        <v>2</v>
      </c>
      <c r="M1893" s="6" t="str">
        <f>IFNA(VLOOKUP(F1893,Promocodes!A:B,2,0),"")</f>
        <v/>
      </c>
      <c r="N1893" s="3" t="str">
        <f>IFNA(VLOOKUP(M1893,Promocodes!G:H,2,0),"")</f>
        <v/>
      </c>
      <c r="O1893" s="3" t="str">
        <f>IFNA(VLOOKUP(D1893,Price!$E$2:$F$4,2,0),"")</f>
        <v/>
      </c>
      <c r="P1893" s="7" t="str">
        <f t="shared" si="4"/>
        <v>без промо</v>
      </c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ht="15.75" customHeight="1">
      <c r="A1894" s="3">
        <v>1436.0</v>
      </c>
      <c r="B1894" s="1" t="s">
        <v>16</v>
      </c>
      <c r="C1894" s="1" t="s">
        <v>17</v>
      </c>
      <c r="D1894" s="1" t="s">
        <v>23</v>
      </c>
      <c r="E1894" s="2">
        <v>44246.0</v>
      </c>
      <c r="F1894" s="3"/>
      <c r="G1894" s="5">
        <v>5500.0</v>
      </c>
      <c r="H1894" s="3" t="str">
        <f>IFNA(VLOOKUP(F1894,Promocodes!A:E,4,0),"")</f>
        <v/>
      </c>
      <c r="I1894" s="3"/>
      <c r="J1894" s="5">
        <f t="shared" si="2"/>
        <v>5500</v>
      </c>
      <c r="K1894" s="3" t="str">
        <f>IFNA(VLOOKUP(D1894,Price!$A$2:$C$18,3,0),"")</f>
        <v>услуга</v>
      </c>
      <c r="L1894" s="6">
        <f t="shared" si="3"/>
        <v>2</v>
      </c>
      <c r="M1894" s="6" t="str">
        <f>IFNA(VLOOKUP(F1894,Promocodes!A:B,2,0),"")</f>
        <v/>
      </c>
      <c r="N1894" s="3" t="str">
        <f>IFNA(VLOOKUP(M1894,Promocodes!G:H,2,0),"")</f>
        <v/>
      </c>
      <c r="O1894" s="3" t="str">
        <f>IFNA(VLOOKUP(D1894,Price!$E$2:$F$4,2,0),"")</f>
        <v/>
      </c>
      <c r="P1894" s="7" t="str">
        <f t="shared" si="4"/>
        <v>без промо</v>
      </c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ht="15.75" customHeight="1">
      <c r="A1895" s="3">
        <v>1437.0</v>
      </c>
      <c r="B1895" s="1" t="s">
        <v>139</v>
      </c>
      <c r="C1895" s="1" t="s">
        <v>22</v>
      </c>
      <c r="D1895" s="1" t="s">
        <v>141</v>
      </c>
      <c r="E1895" s="2">
        <v>44246.0</v>
      </c>
      <c r="F1895" s="3"/>
      <c r="G1895" s="5">
        <v>300.0</v>
      </c>
      <c r="H1895" s="3" t="str">
        <f>IFNA(VLOOKUP(F1895,Promocodes!A:E,4,0),"")</f>
        <v/>
      </c>
      <c r="I1895" s="3"/>
      <c r="J1895" s="5">
        <f t="shared" si="2"/>
        <v>300</v>
      </c>
      <c r="K1895" s="3" t="str">
        <f>IFNA(VLOOKUP(D1895,Price!$A$2:$C$18,3,0),"")</f>
        <v/>
      </c>
      <c r="L1895" s="6">
        <f t="shared" si="3"/>
        <v>2</v>
      </c>
      <c r="M1895" s="6" t="str">
        <f>IFNA(VLOOKUP(F1895,Promocodes!A:B,2,0),"")</f>
        <v/>
      </c>
      <c r="N1895" s="3" t="str">
        <f>IFNA(VLOOKUP(M1895,Promocodes!G:H,2,0),"")</f>
        <v/>
      </c>
      <c r="O1895" s="3" t="str">
        <f>IFNA(VLOOKUP(D1895,Price!$E$2:$F$4,2,0),"")</f>
        <v/>
      </c>
      <c r="P1895" s="7" t="str">
        <f t="shared" si="4"/>
        <v/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ht="15.75" customHeight="1">
      <c r="A1896" s="3">
        <v>1439.0</v>
      </c>
      <c r="B1896" s="1" t="s">
        <v>16</v>
      </c>
      <c r="C1896" s="1" t="s">
        <v>17</v>
      </c>
      <c r="D1896" s="1" t="s">
        <v>24</v>
      </c>
      <c r="E1896" s="2">
        <v>44246.0</v>
      </c>
      <c r="F1896" s="3"/>
      <c r="G1896" s="5">
        <v>4500.0</v>
      </c>
      <c r="H1896" s="3" t="str">
        <f>IFNA(VLOOKUP(F1896,Promocodes!A:E,4,0),"")</f>
        <v/>
      </c>
      <c r="I1896" s="3"/>
      <c r="J1896" s="5">
        <f t="shared" si="2"/>
        <v>4500</v>
      </c>
      <c r="K1896" s="3" t="str">
        <f>IFNA(VLOOKUP(D1896,Price!$A$2:$C$18,3,0),"")</f>
        <v>услуга</v>
      </c>
      <c r="L1896" s="6">
        <f t="shared" si="3"/>
        <v>2</v>
      </c>
      <c r="M1896" s="6" t="str">
        <f>IFNA(VLOOKUP(F1896,Promocodes!A:B,2,0),"")</f>
        <v/>
      </c>
      <c r="N1896" s="3" t="str">
        <f>IFNA(VLOOKUP(M1896,Promocodes!G:H,2,0),"")</f>
        <v/>
      </c>
      <c r="O1896" s="3" t="str">
        <f>IFNA(VLOOKUP(D1896,Price!$E$2:$F$4,2,0),"")</f>
        <v/>
      </c>
      <c r="P1896" s="7" t="str">
        <f t="shared" si="4"/>
        <v>без промо</v>
      </c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ht="15.75" customHeight="1">
      <c r="A1897" s="3">
        <v>1440.0</v>
      </c>
      <c r="B1897" s="1" t="s">
        <v>16</v>
      </c>
      <c r="C1897" s="1" t="s">
        <v>17</v>
      </c>
      <c r="D1897" s="1" t="s">
        <v>24</v>
      </c>
      <c r="E1897" s="2">
        <v>44246.0</v>
      </c>
      <c r="F1897" s="3"/>
      <c r="G1897" s="5">
        <v>4500.0</v>
      </c>
      <c r="H1897" s="3" t="str">
        <f>IFNA(VLOOKUP(F1897,Promocodes!A:E,4,0),"")</f>
        <v/>
      </c>
      <c r="I1897" s="3"/>
      <c r="J1897" s="5">
        <f t="shared" si="2"/>
        <v>4500</v>
      </c>
      <c r="K1897" s="3" t="str">
        <f>IFNA(VLOOKUP(D1897,Price!$A$2:$C$18,3,0),"")</f>
        <v>услуга</v>
      </c>
      <c r="L1897" s="6">
        <f t="shared" si="3"/>
        <v>2</v>
      </c>
      <c r="M1897" s="6" t="str">
        <f>IFNA(VLOOKUP(F1897,Promocodes!A:B,2,0),"")</f>
        <v/>
      </c>
      <c r="N1897" s="3" t="str">
        <f>IFNA(VLOOKUP(M1897,Promocodes!G:H,2,0),"")</f>
        <v/>
      </c>
      <c r="O1897" s="3" t="str">
        <f>IFNA(VLOOKUP(D1897,Price!$E$2:$F$4,2,0),"")</f>
        <v/>
      </c>
      <c r="P1897" s="7" t="str">
        <f t="shared" si="4"/>
        <v>без промо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ht="15.75" customHeight="1">
      <c r="A1898" s="3">
        <v>1441.0</v>
      </c>
      <c r="B1898" s="1" t="s">
        <v>16</v>
      </c>
      <c r="C1898" s="1" t="s">
        <v>17</v>
      </c>
      <c r="D1898" s="1" t="s">
        <v>21</v>
      </c>
      <c r="E1898" s="2">
        <v>44246.0</v>
      </c>
      <c r="F1898" s="3"/>
      <c r="G1898" s="5">
        <v>3500.0</v>
      </c>
      <c r="H1898" s="3" t="str">
        <f>IFNA(VLOOKUP(F1898,Promocodes!A:E,4,0),"")</f>
        <v/>
      </c>
      <c r="I1898" s="3"/>
      <c r="J1898" s="5">
        <f t="shared" si="2"/>
        <v>3500</v>
      </c>
      <c r="K1898" s="3" t="str">
        <f>IFNA(VLOOKUP(D1898,Price!$A$2:$C$18,3,0),"")</f>
        <v>услуга</v>
      </c>
      <c r="L1898" s="6">
        <f t="shared" si="3"/>
        <v>2</v>
      </c>
      <c r="M1898" s="6" t="str">
        <f>IFNA(VLOOKUP(F1898,Promocodes!A:B,2,0),"")</f>
        <v/>
      </c>
      <c r="N1898" s="3" t="str">
        <f>IFNA(VLOOKUP(M1898,Promocodes!G:H,2,0),"")</f>
        <v/>
      </c>
      <c r="O1898" s="3" t="str">
        <f>IFNA(VLOOKUP(D1898,Price!$E$2:$F$4,2,0),"")</f>
        <v/>
      </c>
      <c r="P1898" s="7" t="str">
        <f t="shared" si="4"/>
        <v>без промо</v>
      </c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ht="15.75" customHeight="1">
      <c r="A1899" s="3">
        <v>1442.0</v>
      </c>
      <c r="B1899" s="1" t="s">
        <v>16</v>
      </c>
      <c r="C1899" s="1" t="s">
        <v>22</v>
      </c>
      <c r="D1899" s="1" t="s">
        <v>23</v>
      </c>
      <c r="E1899" s="2">
        <v>44246.0</v>
      </c>
      <c r="F1899" s="3"/>
      <c r="G1899" s="5">
        <v>5500.0</v>
      </c>
      <c r="H1899" s="3" t="str">
        <f>IFNA(VLOOKUP(F1899,Promocodes!A:E,4,0),"")</f>
        <v/>
      </c>
      <c r="I1899" s="3"/>
      <c r="J1899" s="5">
        <f t="shared" si="2"/>
        <v>5500</v>
      </c>
      <c r="K1899" s="3" t="str">
        <f>IFNA(VLOOKUP(D1899,Price!$A$2:$C$18,3,0),"")</f>
        <v>услуга</v>
      </c>
      <c r="L1899" s="6">
        <f t="shared" si="3"/>
        <v>2</v>
      </c>
      <c r="M1899" s="6" t="str">
        <f>IFNA(VLOOKUP(F1899,Promocodes!A:B,2,0),"")</f>
        <v/>
      </c>
      <c r="N1899" s="3" t="str">
        <f>IFNA(VLOOKUP(M1899,Promocodes!G:H,2,0),"")</f>
        <v/>
      </c>
      <c r="O1899" s="3" t="str">
        <f>IFNA(VLOOKUP(D1899,Price!$E$2:$F$4,2,0),"")</f>
        <v/>
      </c>
      <c r="P1899" s="7" t="str">
        <f t="shared" si="4"/>
        <v>без промо</v>
      </c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ht="15.75" customHeight="1">
      <c r="A1900" s="3">
        <v>1443.0</v>
      </c>
      <c r="B1900" s="1" t="s">
        <v>16</v>
      </c>
      <c r="C1900" s="1" t="s">
        <v>22</v>
      </c>
      <c r="D1900" s="1" t="s">
        <v>23</v>
      </c>
      <c r="E1900" s="2">
        <v>44246.0</v>
      </c>
      <c r="F1900" s="3"/>
      <c r="G1900" s="5">
        <v>5500.0</v>
      </c>
      <c r="H1900" s="3" t="str">
        <f>IFNA(VLOOKUP(F1900,Promocodes!A:E,4,0),"")</f>
        <v/>
      </c>
      <c r="I1900" s="3"/>
      <c r="J1900" s="5">
        <f t="shared" si="2"/>
        <v>5500</v>
      </c>
      <c r="K1900" s="3" t="str">
        <f>IFNA(VLOOKUP(D1900,Price!$A$2:$C$18,3,0),"")</f>
        <v>услуга</v>
      </c>
      <c r="L1900" s="6">
        <f t="shared" si="3"/>
        <v>2</v>
      </c>
      <c r="M1900" s="6" t="str">
        <f>IFNA(VLOOKUP(F1900,Promocodes!A:B,2,0),"")</f>
        <v/>
      </c>
      <c r="N1900" s="3" t="str">
        <f>IFNA(VLOOKUP(M1900,Promocodes!G:H,2,0),"")</f>
        <v/>
      </c>
      <c r="O1900" s="3" t="str">
        <f>IFNA(VLOOKUP(D1900,Price!$E$2:$F$4,2,0),"")</f>
        <v/>
      </c>
      <c r="P1900" s="7" t="str">
        <f t="shared" si="4"/>
        <v>без промо</v>
      </c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ht="15.75" customHeight="1">
      <c r="A1901" s="3">
        <v>1444.0</v>
      </c>
      <c r="B1901" s="1" t="s">
        <v>16</v>
      </c>
      <c r="C1901" s="1" t="s">
        <v>17</v>
      </c>
      <c r="D1901" s="1" t="s">
        <v>21</v>
      </c>
      <c r="E1901" s="2">
        <v>44246.0</v>
      </c>
      <c r="F1901" s="3"/>
      <c r="G1901" s="5">
        <v>3500.0</v>
      </c>
      <c r="H1901" s="3" t="str">
        <f>IFNA(VLOOKUP(F1901,Promocodes!A:E,4,0),"")</f>
        <v/>
      </c>
      <c r="I1901" s="3"/>
      <c r="J1901" s="5">
        <f t="shared" si="2"/>
        <v>3500</v>
      </c>
      <c r="K1901" s="3" t="str">
        <f>IFNA(VLOOKUP(D1901,Price!$A$2:$C$18,3,0),"")</f>
        <v>услуга</v>
      </c>
      <c r="L1901" s="6">
        <f t="shared" si="3"/>
        <v>2</v>
      </c>
      <c r="M1901" s="6" t="str">
        <f>IFNA(VLOOKUP(F1901,Promocodes!A:B,2,0),"")</f>
        <v/>
      </c>
      <c r="N1901" s="3" t="str">
        <f>IFNA(VLOOKUP(M1901,Promocodes!G:H,2,0),"")</f>
        <v/>
      </c>
      <c r="O1901" s="3" t="str">
        <f>IFNA(VLOOKUP(D1901,Price!$E$2:$F$4,2,0),"")</f>
        <v/>
      </c>
      <c r="P1901" s="7" t="str">
        <f t="shared" si="4"/>
        <v>без промо</v>
      </c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ht="15.75" customHeight="1">
      <c r="A1902" s="3">
        <v>1445.0</v>
      </c>
      <c r="B1902" s="1" t="s">
        <v>16</v>
      </c>
      <c r="C1902" s="1" t="s">
        <v>17</v>
      </c>
      <c r="D1902" s="1" t="s">
        <v>21</v>
      </c>
      <c r="E1902" s="2">
        <v>44246.0</v>
      </c>
      <c r="F1902" s="3"/>
      <c r="G1902" s="5">
        <v>3500.0</v>
      </c>
      <c r="H1902" s="3" t="str">
        <f>IFNA(VLOOKUP(F1902,Promocodes!A:E,4,0),"")</f>
        <v/>
      </c>
      <c r="I1902" s="3"/>
      <c r="J1902" s="5">
        <f t="shared" si="2"/>
        <v>3500</v>
      </c>
      <c r="K1902" s="3" t="str">
        <f>IFNA(VLOOKUP(D1902,Price!$A$2:$C$18,3,0),"")</f>
        <v>услуга</v>
      </c>
      <c r="L1902" s="6">
        <f t="shared" si="3"/>
        <v>2</v>
      </c>
      <c r="M1902" s="6" t="str">
        <f>IFNA(VLOOKUP(F1902,Promocodes!A:B,2,0),"")</f>
        <v/>
      </c>
      <c r="N1902" s="3" t="str">
        <f>IFNA(VLOOKUP(M1902,Promocodes!G:H,2,0),"")</f>
        <v/>
      </c>
      <c r="O1902" s="3" t="str">
        <f>IFNA(VLOOKUP(D1902,Price!$E$2:$F$4,2,0),"")</f>
        <v/>
      </c>
      <c r="P1902" s="7" t="str">
        <f t="shared" si="4"/>
        <v>без промо</v>
      </c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ht="15.75" customHeight="1">
      <c r="A1903" s="3">
        <v>1446.0</v>
      </c>
      <c r="B1903" s="1" t="s">
        <v>16</v>
      </c>
      <c r="C1903" s="1" t="s">
        <v>17</v>
      </c>
      <c r="D1903" s="1" t="s">
        <v>21</v>
      </c>
      <c r="E1903" s="2">
        <v>44246.0</v>
      </c>
      <c r="F1903" s="3"/>
      <c r="G1903" s="5">
        <v>3500.0</v>
      </c>
      <c r="H1903" s="3" t="str">
        <f>IFNA(VLOOKUP(F1903,Promocodes!A:E,4,0),"")</f>
        <v/>
      </c>
      <c r="I1903" s="3"/>
      <c r="J1903" s="5">
        <f t="shared" si="2"/>
        <v>3500</v>
      </c>
      <c r="K1903" s="3" t="str">
        <f>IFNA(VLOOKUP(D1903,Price!$A$2:$C$18,3,0),"")</f>
        <v>услуга</v>
      </c>
      <c r="L1903" s="6">
        <f t="shared" si="3"/>
        <v>2</v>
      </c>
      <c r="M1903" s="6" t="str">
        <f>IFNA(VLOOKUP(F1903,Promocodes!A:B,2,0),"")</f>
        <v/>
      </c>
      <c r="N1903" s="3" t="str">
        <f>IFNA(VLOOKUP(M1903,Promocodes!G:H,2,0),"")</f>
        <v/>
      </c>
      <c r="O1903" s="3" t="str">
        <f>IFNA(VLOOKUP(D1903,Price!$E$2:$F$4,2,0),"")</f>
        <v/>
      </c>
      <c r="P1903" s="7" t="str">
        <f t="shared" si="4"/>
        <v>без промо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ht="15.75" customHeight="1">
      <c r="A1904" s="3">
        <v>1447.0</v>
      </c>
      <c r="B1904" s="1" t="s">
        <v>16</v>
      </c>
      <c r="C1904" s="1" t="s">
        <v>17</v>
      </c>
      <c r="D1904" s="1" t="s">
        <v>24</v>
      </c>
      <c r="E1904" s="2">
        <v>44246.0</v>
      </c>
      <c r="F1904" s="3"/>
      <c r="G1904" s="5">
        <v>4500.0</v>
      </c>
      <c r="H1904" s="3" t="str">
        <f>IFNA(VLOOKUP(F1904,Promocodes!A:E,4,0),"")</f>
        <v/>
      </c>
      <c r="I1904" s="3"/>
      <c r="J1904" s="5">
        <f t="shared" si="2"/>
        <v>4500</v>
      </c>
      <c r="K1904" s="3" t="str">
        <f>IFNA(VLOOKUP(D1904,Price!$A$2:$C$18,3,0),"")</f>
        <v>услуга</v>
      </c>
      <c r="L1904" s="6">
        <f t="shared" si="3"/>
        <v>2</v>
      </c>
      <c r="M1904" s="6" t="str">
        <f>IFNA(VLOOKUP(F1904,Promocodes!A:B,2,0),"")</f>
        <v/>
      </c>
      <c r="N1904" s="3" t="str">
        <f>IFNA(VLOOKUP(M1904,Promocodes!G:H,2,0),"")</f>
        <v/>
      </c>
      <c r="O1904" s="3" t="str">
        <f>IFNA(VLOOKUP(D1904,Price!$E$2:$F$4,2,0),"")</f>
        <v/>
      </c>
      <c r="P1904" s="7" t="str">
        <f t="shared" si="4"/>
        <v>без промо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ht="15.75" customHeight="1">
      <c r="A1905" s="3">
        <v>1448.0</v>
      </c>
      <c r="B1905" s="1" t="s">
        <v>16</v>
      </c>
      <c r="C1905" s="1" t="s">
        <v>22</v>
      </c>
      <c r="D1905" s="1" t="s">
        <v>25</v>
      </c>
      <c r="E1905" s="2">
        <v>44246.0</v>
      </c>
      <c r="F1905" s="3"/>
      <c r="G1905" s="5">
        <v>300.0</v>
      </c>
      <c r="H1905" s="3" t="str">
        <f>IFNA(VLOOKUP(F1905,Promocodes!A:E,4,0),"")</f>
        <v/>
      </c>
      <c r="I1905" s="3"/>
      <c r="J1905" s="5">
        <f t="shared" si="2"/>
        <v>300</v>
      </c>
      <c r="K1905" s="3" t="str">
        <f>IFNA(VLOOKUP(D1905,Price!$A$2:$C$18,3,0),"")</f>
        <v>товар</v>
      </c>
      <c r="L1905" s="6">
        <f t="shared" si="3"/>
        <v>2</v>
      </c>
      <c r="M1905" s="6" t="str">
        <f>IFNA(VLOOKUP(F1905,Promocodes!A:B,2,0),"")</f>
        <v/>
      </c>
      <c r="N1905" s="3" t="str">
        <f>IFNA(VLOOKUP(M1905,Promocodes!G:H,2,0),"")</f>
        <v/>
      </c>
      <c r="O1905" s="3">
        <f>IFNA(VLOOKUP(D1905,Price!$E$2:$F$4,2,0),"")</f>
        <v>150</v>
      </c>
      <c r="P1905" s="7" t="str">
        <f t="shared" si="4"/>
        <v>без промо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ht="15.75" customHeight="1">
      <c r="A1906" s="3">
        <v>1449.0</v>
      </c>
      <c r="B1906" s="1" t="s">
        <v>16</v>
      </c>
      <c r="C1906" s="1" t="s">
        <v>17</v>
      </c>
      <c r="D1906" s="1" t="s">
        <v>21</v>
      </c>
      <c r="E1906" s="2">
        <v>44246.0</v>
      </c>
      <c r="F1906" s="3"/>
      <c r="G1906" s="5">
        <v>3500.0</v>
      </c>
      <c r="H1906" s="3" t="str">
        <f>IFNA(VLOOKUP(F1906,Promocodes!A:E,4,0),"")</f>
        <v/>
      </c>
      <c r="I1906" s="3"/>
      <c r="J1906" s="5">
        <f t="shared" si="2"/>
        <v>3500</v>
      </c>
      <c r="K1906" s="3" t="str">
        <f>IFNA(VLOOKUP(D1906,Price!$A$2:$C$18,3,0),"")</f>
        <v>услуга</v>
      </c>
      <c r="L1906" s="6">
        <f t="shared" si="3"/>
        <v>2</v>
      </c>
      <c r="M1906" s="6" t="str">
        <f>IFNA(VLOOKUP(F1906,Promocodes!A:B,2,0),"")</f>
        <v/>
      </c>
      <c r="N1906" s="3" t="str">
        <f>IFNA(VLOOKUP(M1906,Promocodes!G:H,2,0),"")</f>
        <v/>
      </c>
      <c r="O1906" s="3" t="str">
        <f>IFNA(VLOOKUP(D1906,Price!$E$2:$F$4,2,0),"")</f>
        <v/>
      </c>
      <c r="P1906" s="7" t="str">
        <f t="shared" si="4"/>
        <v>без промо</v>
      </c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ht="15.75" customHeight="1">
      <c r="A1907" s="3">
        <v>1450.0</v>
      </c>
      <c r="B1907" s="1" t="s">
        <v>16</v>
      </c>
      <c r="C1907" s="1" t="s">
        <v>17</v>
      </c>
      <c r="D1907" s="1" t="s">
        <v>18</v>
      </c>
      <c r="E1907" s="2">
        <v>44246.0</v>
      </c>
      <c r="F1907" s="3"/>
      <c r="G1907" s="5">
        <v>1000.0</v>
      </c>
      <c r="H1907" s="3" t="str">
        <f>IFNA(VLOOKUP(F1907,Promocodes!A:E,4,0),"")</f>
        <v/>
      </c>
      <c r="I1907" s="3"/>
      <c r="J1907" s="5">
        <f t="shared" si="2"/>
        <v>1000</v>
      </c>
      <c r="K1907" s="3" t="str">
        <f>IFNA(VLOOKUP(D1907,Price!$A$2:$C$18,3,0),"")</f>
        <v>товар</v>
      </c>
      <c r="L1907" s="6">
        <f t="shared" si="3"/>
        <v>2</v>
      </c>
      <c r="M1907" s="6" t="str">
        <f>IFNA(VLOOKUP(F1907,Promocodes!A:B,2,0),"")</f>
        <v/>
      </c>
      <c r="N1907" s="3" t="str">
        <f>IFNA(VLOOKUP(M1907,Promocodes!G:H,2,0),"")</f>
        <v/>
      </c>
      <c r="O1907" s="3">
        <f>IFNA(VLOOKUP(D1907,Price!$E$2:$F$4,2,0),"")</f>
        <v>500</v>
      </c>
      <c r="P1907" s="7" t="str">
        <f t="shared" si="4"/>
        <v>без промо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ht="15.75" customHeight="1">
      <c r="A1908" s="3">
        <v>1451.0</v>
      </c>
      <c r="B1908" s="1" t="s">
        <v>16</v>
      </c>
      <c r="C1908" s="1" t="s">
        <v>17</v>
      </c>
      <c r="D1908" s="1" t="s">
        <v>24</v>
      </c>
      <c r="E1908" s="2">
        <v>44246.0</v>
      </c>
      <c r="F1908" s="3"/>
      <c r="G1908" s="5">
        <v>4500.0</v>
      </c>
      <c r="H1908" s="3" t="str">
        <f>IFNA(VLOOKUP(F1908,Promocodes!A:E,4,0),"")</f>
        <v/>
      </c>
      <c r="I1908" s="3"/>
      <c r="J1908" s="5">
        <f t="shared" si="2"/>
        <v>4500</v>
      </c>
      <c r="K1908" s="3" t="str">
        <f>IFNA(VLOOKUP(D1908,Price!$A$2:$C$18,3,0),"")</f>
        <v>услуга</v>
      </c>
      <c r="L1908" s="6">
        <f t="shared" si="3"/>
        <v>2</v>
      </c>
      <c r="M1908" s="6" t="str">
        <f>IFNA(VLOOKUP(F1908,Promocodes!A:B,2,0),"")</f>
        <v/>
      </c>
      <c r="N1908" s="3" t="str">
        <f>IFNA(VLOOKUP(M1908,Promocodes!G:H,2,0),"")</f>
        <v/>
      </c>
      <c r="O1908" s="3" t="str">
        <f>IFNA(VLOOKUP(D1908,Price!$E$2:$F$4,2,0),"")</f>
        <v/>
      </c>
      <c r="P1908" s="7" t="str">
        <f t="shared" si="4"/>
        <v>без промо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ht="15.75" customHeight="1">
      <c r="A1909" s="3">
        <v>1452.0</v>
      </c>
      <c r="B1909" s="1" t="s">
        <v>16</v>
      </c>
      <c r="C1909" s="1" t="s">
        <v>17</v>
      </c>
      <c r="D1909" s="1" t="s">
        <v>23</v>
      </c>
      <c r="E1909" s="2">
        <v>44246.0</v>
      </c>
      <c r="F1909" s="3"/>
      <c r="G1909" s="5">
        <v>5500.0</v>
      </c>
      <c r="H1909" s="3" t="str">
        <f>IFNA(VLOOKUP(F1909,Promocodes!A:E,4,0),"")</f>
        <v/>
      </c>
      <c r="I1909" s="3"/>
      <c r="J1909" s="5">
        <f t="shared" si="2"/>
        <v>5500</v>
      </c>
      <c r="K1909" s="3" t="str">
        <f>IFNA(VLOOKUP(D1909,Price!$A$2:$C$18,3,0),"")</f>
        <v>услуга</v>
      </c>
      <c r="L1909" s="6">
        <f t="shared" si="3"/>
        <v>2</v>
      </c>
      <c r="M1909" s="6" t="str">
        <f>IFNA(VLOOKUP(F1909,Promocodes!A:B,2,0),"")</f>
        <v/>
      </c>
      <c r="N1909" s="3" t="str">
        <f>IFNA(VLOOKUP(M1909,Promocodes!G:H,2,0),"")</f>
        <v/>
      </c>
      <c r="O1909" s="3" t="str">
        <f>IFNA(VLOOKUP(D1909,Price!$E$2:$F$4,2,0),"")</f>
        <v/>
      </c>
      <c r="P1909" s="7" t="str">
        <f t="shared" si="4"/>
        <v>без промо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ht="15.75" customHeight="1">
      <c r="A1910" s="3">
        <v>1453.0</v>
      </c>
      <c r="B1910" s="1" t="s">
        <v>16</v>
      </c>
      <c r="C1910" s="1" t="s">
        <v>17</v>
      </c>
      <c r="D1910" s="1" t="s">
        <v>24</v>
      </c>
      <c r="E1910" s="2">
        <v>44246.0</v>
      </c>
      <c r="F1910" s="3"/>
      <c r="G1910" s="5">
        <v>4500.0</v>
      </c>
      <c r="H1910" s="3" t="str">
        <f>IFNA(VLOOKUP(F1910,Promocodes!A:E,4,0),"")</f>
        <v/>
      </c>
      <c r="I1910" s="3"/>
      <c r="J1910" s="5">
        <f t="shared" si="2"/>
        <v>4500</v>
      </c>
      <c r="K1910" s="3" t="str">
        <f>IFNA(VLOOKUP(D1910,Price!$A$2:$C$18,3,0),"")</f>
        <v>услуга</v>
      </c>
      <c r="L1910" s="6">
        <f t="shared" si="3"/>
        <v>2</v>
      </c>
      <c r="M1910" s="6" t="str">
        <f>IFNA(VLOOKUP(F1910,Promocodes!A:B,2,0),"")</f>
        <v/>
      </c>
      <c r="N1910" s="3" t="str">
        <f>IFNA(VLOOKUP(M1910,Promocodes!G:H,2,0),"")</f>
        <v/>
      </c>
      <c r="O1910" s="3" t="str">
        <f>IFNA(VLOOKUP(D1910,Price!$E$2:$F$4,2,0),"")</f>
        <v/>
      </c>
      <c r="P1910" s="7" t="str">
        <f t="shared" si="4"/>
        <v>без промо</v>
      </c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ht="15.75" customHeight="1">
      <c r="A1911" s="3">
        <v>1454.0</v>
      </c>
      <c r="B1911" s="1" t="s">
        <v>139</v>
      </c>
      <c r="C1911" s="1" t="s">
        <v>17</v>
      </c>
      <c r="D1911" s="1" t="s">
        <v>144</v>
      </c>
      <c r="E1911" s="2">
        <v>44246.0</v>
      </c>
      <c r="F1911" s="3"/>
      <c r="G1911" s="5">
        <v>82500.0</v>
      </c>
      <c r="H1911" s="3" t="str">
        <f>IFNA(VLOOKUP(F1911,Promocodes!A:E,4,0),"")</f>
        <v/>
      </c>
      <c r="I1911" s="3"/>
      <c r="J1911" s="5">
        <f t="shared" si="2"/>
        <v>82500</v>
      </c>
      <c r="K1911" s="3" t="str">
        <f>IFNA(VLOOKUP(D1911,Price!$A$2:$C$18,3,0),"")</f>
        <v/>
      </c>
      <c r="L1911" s="6">
        <f t="shared" si="3"/>
        <v>2</v>
      </c>
      <c r="M1911" s="6" t="str">
        <f>IFNA(VLOOKUP(F1911,Promocodes!A:B,2,0),"")</f>
        <v/>
      </c>
      <c r="N1911" s="3" t="str">
        <f>IFNA(VLOOKUP(M1911,Promocodes!G:H,2,0),"")</f>
        <v/>
      </c>
      <c r="O1911" s="3" t="str">
        <f>IFNA(VLOOKUP(D1911,Price!$E$2:$F$4,2,0),"")</f>
        <v/>
      </c>
      <c r="P1911" s="7" t="str">
        <f t="shared" si="4"/>
        <v/>
      </c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ht="15.75" customHeight="1">
      <c r="A1912" s="3">
        <v>1455.0</v>
      </c>
      <c r="B1912" s="1" t="s">
        <v>139</v>
      </c>
      <c r="C1912" s="1" t="s">
        <v>17</v>
      </c>
      <c r="D1912" s="1" t="s">
        <v>144</v>
      </c>
      <c r="E1912" s="2">
        <v>44246.0</v>
      </c>
      <c r="F1912" s="3"/>
      <c r="G1912" s="5">
        <v>82500.0</v>
      </c>
      <c r="H1912" s="3" t="str">
        <f>IFNA(VLOOKUP(F1912,Promocodes!A:E,4,0),"")</f>
        <v/>
      </c>
      <c r="I1912" s="3"/>
      <c r="J1912" s="5">
        <f t="shared" si="2"/>
        <v>82500</v>
      </c>
      <c r="K1912" s="3" t="str">
        <f>IFNA(VLOOKUP(D1912,Price!$A$2:$C$18,3,0),"")</f>
        <v/>
      </c>
      <c r="L1912" s="6">
        <f t="shared" si="3"/>
        <v>2</v>
      </c>
      <c r="M1912" s="6" t="str">
        <f>IFNA(VLOOKUP(F1912,Promocodes!A:B,2,0),"")</f>
        <v/>
      </c>
      <c r="N1912" s="3" t="str">
        <f>IFNA(VLOOKUP(M1912,Promocodes!G:H,2,0),"")</f>
        <v/>
      </c>
      <c r="O1912" s="3" t="str">
        <f>IFNA(VLOOKUP(D1912,Price!$E$2:$F$4,2,0),"")</f>
        <v/>
      </c>
      <c r="P1912" s="7" t="str">
        <f t="shared" si="4"/>
        <v/>
      </c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ht="15.75" customHeight="1">
      <c r="A1913" s="3">
        <v>1456.0</v>
      </c>
      <c r="B1913" s="1" t="s">
        <v>139</v>
      </c>
      <c r="C1913" s="1" t="s">
        <v>17</v>
      </c>
      <c r="D1913" s="1" t="s">
        <v>144</v>
      </c>
      <c r="E1913" s="2">
        <v>44246.0</v>
      </c>
      <c r="F1913" s="3"/>
      <c r="G1913" s="5">
        <v>82500.0</v>
      </c>
      <c r="H1913" s="3" t="str">
        <f>IFNA(VLOOKUP(F1913,Promocodes!A:E,4,0),"")</f>
        <v/>
      </c>
      <c r="I1913" s="3"/>
      <c r="J1913" s="5">
        <f t="shared" si="2"/>
        <v>82500</v>
      </c>
      <c r="K1913" s="3" t="str">
        <f>IFNA(VLOOKUP(D1913,Price!$A$2:$C$18,3,0),"")</f>
        <v/>
      </c>
      <c r="L1913" s="6">
        <f t="shared" si="3"/>
        <v>2</v>
      </c>
      <c r="M1913" s="6" t="str">
        <f>IFNA(VLOOKUP(F1913,Promocodes!A:B,2,0),"")</f>
        <v/>
      </c>
      <c r="N1913" s="3" t="str">
        <f>IFNA(VLOOKUP(M1913,Promocodes!G:H,2,0),"")</f>
        <v/>
      </c>
      <c r="O1913" s="3" t="str">
        <f>IFNA(VLOOKUP(D1913,Price!$E$2:$F$4,2,0),"")</f>
        <v/>
      </c>
      <c r="P1913" s="7" t="str">
        <f t="shared" si="4"/>
        <v/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ht="15.75" customHeight="1">
      <c r="A1914" s="3">
        <v>1457.0</v>
      </c>
      <c r="B1914" s="1" t="s">
        <v>139</v>
      </c>
      <c r="C1914" s="1" t="s">
        <v>17</v>
      </c>
      <c r="D1914" s="1" t="s">
        <v>144</v>
      </c>
      <c r="E1914" s="2">
        <v>44246.0</v>
      </c>
      <c r="F1914" s="3"/>
      <c r="G1914" s="5">
        <v>82500.0</v>
      </c>
      <c r="H1914" s="3" t="str">
        <f>IFNA(VLOOKUP(F1914,Promocodes!A:E,4,0),"")</f>
        <v/>
      </c>
      <c r="I1914" s="3"/>
      <c r="J1914" s="5">
        <f t="shared" si="2"/>
        <v>82500</v>
      </c>
      <c r="K1914" s="3" t="str">
        <f>IFNA(VLOOKUP(D1914,Price!$A$2:$C$18,3,0),"")</f>
        <v/>
      </c>
      <c r="L1914" s="6">
        <f t="shared" si="3"/>
        <v>2</v>
      </c>
      <c r="M1914" s="6" t="str">
        <f>IFNA(VLOOKUP(F1914,Promocodes!A:B,2,0),"")</f>
        <v/>
      </c>
      <c r="N1914" s="3" t="str">
        <f>IFNA(VLOOKUP(M1914,Promocodes!G:H,2,0),"")</f>
        <v/>
      </c>
      <c r="O1914" s="3" t="str">
        <f>IFNA(VLOOKUP(D1914,Price!$E$2:$F$4,2,0),"")</f>
        <v/>
      </c>
      <c r="P1914" s="7" t="str">
        <f t="shared" si="4"/>
        <v/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ht="15.75" customHeight="1">
      <c r="A1915" s="3">
        <v>1458.0</v>
      </c>
      <c r="B1915" s="1" t="s">
        <v>139</v>
      </c>
      <c r="C1915" s="1" t="s">
        <v>17</v>
      </c>
      <c r="D1915" s="1" t="s">
        <v>144</v>
      </c>
      <c r="E1915" s="2">
        <v>44246.0</v>
      </c>
      <c r="F1915" s="3"/>
      <c r="G1915" s="5">
        <v>82500.0</v>
      </c>
      <c r="H1915" s="3" t="str">
        <f>IFNA(VLOOKUP(F1915,Promocodes!A:E,4,0),"")</f>
        <v/>
      </c>
      <c r="I1915" s="3"/>
      <c r="J1915" s="5">
        <f t="shared" si="2"/>
        <v>82500</v>
      </c>
      <c r="K1915" s="3" t="str">
        <f>IFNA(VLOOKUP(D1915,Price!$A$2:$C$18,3,0),"")</f>
        <v/>
      </c>
      <c r="L1915" s="6">
        <f t="shared" si="3"/>
        <v>2</v>
      </c>
      <c r="M1915" s="6" t="str">
        <f>IFNA(VLOOKUP(F1915,Promocodes!A:B,2,0),"")</f>
        <v/>
      </c>
      <c r="N1915" s="3" t="str">
        <f>IFNA(VLOOKUP(M1915,Promocodes!G:H,2,0),"")</f>
        <v/>
      </c>
      <c r="O1915" s="3" t="str">
        <f>IFNA(VLOOKUP(D1915,Price!$E$2:$F$4,2,0),"")</f>
        <v/>
      </c>
      <c r="P1915" s="7" t="str">
        <f t="shared" si="4"/>
        <v/>
      </c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ht="15.75" customHeight="1">
      <c r="A1916" s="3">
        <v>1459.0</v>
      </c>
      <c r="B1916" s="1" t="s">
        <v>139</v>
      </c>
      <c r="C1916" s="1" t="s">
        <v>17</v>
      </c>
      <c r="D1916" s="1" t="s">
        <v>144</v>
      </c>
      <c r="E1916" s="2">
        <v>44246.0</v>
      </c>
      <c r="F1916" s="3"/>
      <c r="G1916" s="5">
        <v>82500.0</v>
      </c>
      <c r="H1916" s="3" t="str">
        <f>IFNA(VLOOKUP(F1916,Promocodes!A:E,4,0),"")</f>
        <v/>
      </c>
      <c r="I1916" s="3"/>
      <c r="J1916" s="5">
        <f t="shared" si="2"/>
        <v>82500</v>
      </c>
      <c r="K1916" s="3" t="str">
        <f>IFNA(VLOOKUP(D1916,Price!$A$2:$C$18,3,0),"")</f>
        <v/>
      </c>
      <c r="L1916" s="6">
        <f t="shared" si="3"/>
        <v>2</v>
      </c>
      <c r="M1916" s="6" t="str">
        <f>IFNA(VLOOKUP(F1916,Promocodes!A:B,2,0),"")</f>
        <v/>
      </c>
      <c r="N1916" s="3" t="str">
        <f>IFNA(VLOOKUP(M1916,Promocodes!G:H,2,0),"")</f>
        <v/>
      </c>
      <c r="O1916" s="3" t="str">
        <f>IFNA(VLOOKUP(D1916,Price!$E$2:$F$4,2,0),"")</f>
        <v/>
      </c>
      <c r="P1916" s="7" t="str">
        <f t="shared" si="4"/>
        <v/>
      </c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ht="15.75" customHeight="1">
      <c r="A1917" s="3">
        <v>1460.0</v>
      </c>
      <c r="B1917" s="1" t="s">
        <v>139</v>
      </c>
      <c r="C1917" s="1" t="s">
        <v>17</v>
      </c>
      <c r="D1917" s="1" t="s">
        <v>144</v>
      </c>
      <c r="E1917" s="2">
        <v>44246.0</v>
      </c>
      <c r="F1917" s="3"/>
      <c r="G1917" s="5">
        <v>82500.0</v>
      </c>
      <c r="H1917" s="3" t="str">
        <f>IFNA(VLOOKUP(F1917,Promocodes!A:E,4,0),"")</f>
        <v/>
      </c>
      <c r="I1917" s="3"/>
      <c r="J1917" s="5">
        <f t="shared" si="2"/>
        <v>82500</v>
      </c>
      <c r="K1917" s="3" t="str">
        <f>IFNA(VLOOKUP(D1917,Price!$A$2:$C$18,3,0),"")</f>
        <v/>
      </c>
      <c r="L1917" s="6">
        <f t="shared" si="3"/>
        <v>2</v>
      </c>
      <c r="M1917" s="6" t="str">
        <f>IFNA(VLOOKUP(F1917,Promocodes!A:B,2,0),"")</f>
        <v/>
      </c>
      <c r="N1917" s="3" t="str">
        <f>IFNA(VLOOKUP(M1917,Promocodes!G:H,2,0),"")</f>
        <v/>
      </c>
      <c r="O1917" s="3" t="str">
        <f>IFNA(VLOOKUP(D1917,Price!$E$2:$F$4,2,0),"")</f>
        <v/>
      </c>
      <c r="P1917" s="7" t="str">
        <f t="shared" si="4"/>
        <v/>
      </c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ht="15.75" customHeight="1">
      <c r="A1918" s="3">
        <v>1461.0</v>
      </c>
      <c r="B1918" s="1" t="s">
        <v>139</v>
      </c>
      <c r="C1918" s="1" t="s">
        <v>17</v>
      </c>
      <c r="D1918" s="1" t="s">
        <v>144</v>
      </c>
      <c r="E1918" s="2">
        <v>44246.0</v>
      </c>
      <c r="F1918" s="3"/>
      <c r="G1918" s="5">
        <v>82500.0</v>
      </c>
      <c r="H1918" s="3" t="str">
        <f>IFNA(VLOOKUP(F1918,Promocodes!A:E,4,0),"")</f>
        <v/>
      </c>
      <c r="I1918" s="3"/>
      <c r="J1918" s="5">
        <f t="shared" si="2"/>
        <v>82500</v>
      </c>
      <c r="K1918" s="3" t="str">
        <f>IFNA(VLOOKUP(D1918,Price!$A$2:$C$18,3,0),"")</f>
        <v/>
      </c>
      <c r="L1918" s="6">
        <f t="shared" si="3"/>
        <v>2</v>
      </c>
      <c r="M1918" s="6" t="str">
        <f>IFNA(VLOOKUP(F1918,Promocodes!A:B,2,0),"")</f>
        <v/>
      </c>
      <c r="N1918" s="3" t="str">
        <f>IFNA(VLOOKUP(M1918,Promocodes!G:H,2,0),"")</f>
        <v/>
      </c>
      <c r="O1918" s="3" t="str">
        <f>IFNA(VLOOKUP(D1918,Price!$E$2:$F$4,2,0),"")</f>
        <v/>
      </c>
      <c r="P1918" s="7" t="str">
        <f t="shared" si="4"/>
        <v/>
      </c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ht="15.75" customHeight="1">
      <c r="A1919" s="3">
        <v>1462.0</v>
      </c>
      <c r="B1919" s="1" t="s">
        <v>16</v>
      </c>
      <c r="C1919" s="1" t="s">
        <v>17</v>
      </c>
      <c r="D1919" s="1" t="s">
        <v>21</v>
      </c>
      <c r="E1919" s="2">
        <v>44247.0</v>
      </c>
      <c r="F1919" s="3"/>
      <c r="G1919" s="5">
        <v>3500.0</v>
      </c>
      <c r="H1919" s="3" t="str">
        <f>IFNA(VLOOKUP(F1919,Promocodes!A:E,4,0),"")</f>
        <v/>
      </c>
      <c r="I1919" s="3"/>
      <c r="J1919" s="5">
        <f t="shared" si="2"/>
        <v>3500</v>
      </c>
      <c r="K1919" s="3" t="str">
        <f>IFNA(VLOOKUP(D1919,Price!$A$2:$C$18,3,0),"")</f>
        <v>услуга</v>
      </c>
      <c r="L1919" s="6">
        <f t="shared" si="3"/>
        <v>2</v>
      </c>
      <c r="M1919" s="6" t="str">
        <f>IFNA(VLOOKUP(F1919,Promocodes!A:B,2,0),"")</f>
        <v/>
      </c>
      <c r="N1919" s="3" t="str">
        <f>IFNA(VLOOKUP(M1919,Promocodes!G:H,2,0),"")</f>
        <v/>
      </c>
      <c r="O1919" s="3" t="str">
        <f>IFNA(VLOOKUP(D1919,Price!$E$2:$F$4,2,0),"")</f>
        <v/>
      </c>
      <c r="P1919" s="7" t="str">
        <f t="shared" si="4"/>
        <v>без промо</v>
      </c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ht="15.75" customHeight="1">
      <c r="A1920" s="3">
        <v>1463.0</v>
      </c>
      <c r="B1920" s="1" t="s">
        <v>16</v>
      </c>
      <c r="C1920" s="1" t="s">
        <v>17</v>
      </c>
      <c r="D1920" s="1" t="s">
        <v>20</v>
      </c>
      <c r="E1920" s="2">
        <v>44247.0</v>
      </c>
      <c r="F1920" s="3"/>
      <c r="G1920" s="5">
        <v>500.0</v>
      </c>
      <c r="H1920" s="3" t="str">
        <f>IFNA(VLOOKUP(F1920,Promocodes!A:E,4,0),"")</f>
        <v/>
      </c>
      <c r="I1920" s="3"/>
      <c r="J1920" s="5">
        <f t="shared" si="2"/>
        <v>500</v>
      </c>
      <c r="K1920" s="3" t="str">
        <f>IFNA(VLOOKUP(D1920,Price!$A$2:$C$18,3,0),"")</f>
        <v>товар</v>
      </c>
      <c r="L1920" s="6">
        <f t="shared" si="3"/>
        <v>2</v>
      </c>
      <c r="M1920" s="6" t="str">
        <f>IFNA(VLOOKUP(F1920,Promocodes!A:B,2,0),"")</f>
        <v/>
      </c>
      <c r="N1920" s="3" t="str">
        <f>IFNA(VLOOKUP(M1920,Promocodes!G:H,2,0),"")</f>
        <v/>
      </c>
      <c r="O1920" s="3">
        <f>IFNA(VLOOKUP(D1920,Price!$E$2:$F$4,2,0),"")</f>
        <v>250</v>
      </c>
      <c r="P1920" s="7" t="str">
        <f t="shared" si="4"/>
        <v>без промо</v>
      </c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ht="15.75" customHeight="1">
      <c r="A1921" s="3">
        <v>1465.0</v>
      </c>
      <c r="B1921" s="1" t="s">
        <v>16</v>
      </c>
      <c r="C1921" s="1" t="s">
        <v>17</v>
      </c>
      <c r="D1921" s="1" t="s">
        <v>24</v>
      </c>
      <c r="E1921" s="2">
        <v>44247.0</v>
      </c>
      <c r="F1921" s="3"/>
      <c r="G1921" s="5">
        <v>4500.0</v>
      </c>
      <c r="H1921" s="3" t="str">
        <f>IFNA(VLOOKUP(F1921,Promocodes!A:E,4,0),"")</f>
        <v/>
      </c>
      <c r="I1921" s="3"/>
      <c r="J1921" s="5">
        <f t="shared" si="2"/>
        <v>4500</v>
      </c>
      <c r="K1921" s="3" t="str">
        <f>IFNA(VLOOKUP(D1921,Price!$A$2:$C$18,3,0),"")</f>
        <v>услуга</v>
      </c>
      <c r="L1921" s="6">
        <f t="shared" si="3"/>
        <v>2</v>
      </c>
      <c r="M1921" s="6" t="str">
        <f>IFNA(VLOOKUP(F1921,Promocodes!A:B,2,0),"")</f>
        <v/>
      </c>
      <c r="N1921" s="3" t="str">
        <f>IFNA(VLOOKUP(M1921,Promocodes!G:H,2,0),"")</f>
        <v/>
      </c>
      <c r="O1921" s="3" t="str">
        <f>IFNA(VLOOKUP(D1921,Price!$E$2:$F$4,2,0),"")</f>
        <v/>
      </c>
      <c r="P1921" s="7" t="str">
        <f t="shared" si="4"/>
        <v>без промо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ht="15.75" customHeight="1">
      <c r="A1922" s="3">
        <v>1466.0</v>
      </c>
      <c r="B1922" s="1" t="s">
        <v>16</v>
      </c>
      <c r="C1922" s="1" t="s">
        <v>17</v>
      </c>
      <c r="D1922" s="1" t="s">
        <v>24</v>
      </c>
      <c r="E1922" s="2">
        <v>44247.0</v>
      </c>
      <c r="F1922" s="3"/>
      <c r="G1922" s="5">
        <v>4500.0</v>
      </c>
      <c r="H1922" s="3" t="str">
        <f>IFNA(VLOOKUP(F1922,Promocodes!A:E,4,0),"")</f>
        <v/>
      </c>
      <c r="I1922" s="3"/>
      <c r="J1922" s="5">
        <f t="shared" si="2"/>
        <v>4500</v>
      </c>
      <c r="K1922" s="3" t="str">
        <f>IFNA(VLOOKUP(D1922,Price!$A$2:$C$18,3,0),"")</f>
        <v>услуга</v>
      </c>
      <c r="L1922" s="6">
        <f t="shared" si="3"/>
        <v>2</v>
      </c>
      <c r="M1922" s="6" t="str">
        <f>IFNA(VLOOKUP(F1922,Promocodes!A:B,2,0),"")</f>
        <v/>
      </c>
      <c r="N1922" s="3" t="str">
        <f>IFNA(VLOOKUP(M1922,Promocodes!G:H,2,0),"")</f>
        <v/>
      </c>
      <c r="O1922" s="3" t="str">
        <f>IFNA(VLOOKUP(D1922,Price!$E$2:$F$4,2,0),"")</f>
        <v/>
      </c>
      <c r="P1922" s="7" t="str">
        <f t="shared" si="4"/>
        <v>без промо</v>
      </c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ht="15.75" customHeight="1">
      <c r="A1923" s="3">
        <v>1467.0</v>
      </c>
      <c r="B1923" s="1" t="s">
        <v>16</v>
      </c>
      <c r="C1923" s="1" t="s">
        <v>17</v>
      </c>
      <c r="D1923" s="1" t="s">
        <v>20</v>
      </c>
      <c r="E1923" s="2">
        <v>44247.0</v>
      </c>
      <c r="F1923" s="3"/>
      <c r="G1923" s="5">
        <v>500.0</v>
      </c>
      <c r="H1923" s="3" t="str">
        <f>IFNA(VLOOKUP(F1923,Promocodes!A:E,4,0),"")</f>
        <v/>
      </c>
      <c r="I1923" s="3"/>
      <c r="J1923" s="5">
        <f t="shared" si="2"/>
        <v>500</v>
      </c>
      <c r="K1923" s="3" t="str">
        <f>IFNA(VLOOKUP(D1923,Price!$A$2:$C$18,3,0),"")</f>
        <v>товар</v>
      </c>
      <c r="L1923" s="6">
        <f t="shared" si="3"/>
        <v>2</v>
      </c>
      <c r="M1923" s="6" t="str">
        <f>IFNA(VLOOKUP(F1923,Promocodes!A:B,2,0),"")</f>
        <v/>
      </c>
      <c r="N1923" s="3" t="str">
        <f>IFNA(VLOOKUP(M1923,Promocodes!G:H,2,0),"")</f>
        <v/>
      </c>
      <c r="O1923" s="3">
        <f>IFNA(VLOOKUP(D1923,Price!$E$2:$F$4,2,0),"")</f>
        <v>250</v>
      </c>
      <c r="P1923" s="7" t="str">
        <f t="shared" si="4"/>
        <v>без промо</v>
      </c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ht="15.75" customHeight="1">
      <c r="A1924" s="3">
        <v>1468.0</v>
      </c>
      <c r="B1924" s="1" t="s">
        <v>16</v>
      </c>
      <c r="C1924" s="1" t="s">
        <v>17</v>
      </c>
      <c r="D1924" s="1" t="s">
        <v>21</v>
      </c>
      <c r="E1924" s="2">
        <v>44247.0</v>
      </c>
      <c r="F1924" s="3"/>
      <c r="G1924" s="5">
        <v>3500.0</v>
      </c>
      <c r="H1924" s="3" t="str">
        <f>IFNA(VLOOKUP(F1924,Promocodes!A:E,4,0),"")</f>
        <v/>
      </c>
      <c r="I1924" s="3"/>
      <c r="J1924" s="5">
        <f t="shared" si="2"/>
        <v>3500</v>
      </c>
      <c r="K1924" s="3" t="str">
        <f>IFNA(VLOOKUP(D1924,Price!$A$2:$C$18,3,0),"")</f>
        <v>услуга</v>
      </c>
      <c r="L1924" s="6">
        <f t="shared" si="3"/>
        <v>2</v>
      </c>
      <c r="M1924" s="6" t="str">
        <f>IFNA(VLOOKUP(F1924,Promocodes!A:B,2,0),"")</f>
        <v/>
      </c>
      <c r="N1924" s="3" t="str">
        <f>IFNA(VLOOKUP(M1924,Promocodes!G:H,2,0),"")</f>
        <v/>
      </c>
      <c r="O1924" s="3" t="str">
        <f>IFNA(VLOOKUP(D1924,Price!$E$2:$F$4,2,0),"")</f>
        <v/>
      </c>
      <c r="P1924" s="7" t="str">
        <f t="shared" si="4"/>
        <v>без промо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ht="15.75" customHeight="1">
      <c r="A1925" s="3">
        <v>1469.0</v>
      </c>
      <c r="B1925" s="1" t="s">
        <v>16</v>
      </c>
      <c r="C1925" s="1" t="s">
        <v>17</v>
      </c>
      <c r="D1925" s="1" t="s">
        <v>23</v>
      </c>
      <c r="E1925" s="2">
        <v>44247.0</v>
      </c>
      <c r="F1925" s="3"/>
      <c r="G1925" s="5">
        <v>5500.0</v>
      </c>
      <c r="H1925" s="3" t="str">
        <f>IFNA(VLOOKUP(F1925,Promocodes!A:E,4,0),"")</f>
        <v/>
      </c>
      <c r="I1925" s="3"/>
      <c r="J1925" s="5">
        <f t="shared" si="2"/>
        <v>5500</v>
      </c>
      <c r="K1925" s="3" t="str">
        <f>IFNA(VLOOKUP(D1925,Price!$A$2:$C$18,3,0),"")</f>
        <v>услуга</v>
      </c>
      <c r="L1925" s="6">
        <f t="shared" si="3"/>
        <v>2</v>
      </c>
      <c r="M1925" s="6" t="str">
        <f>IFNA(VLOOKUP(F1925,Promocodes!A:B,2,0),"")</f>
        <v/>
      </c>
      <c r="N1925" s="3" t="str">
        <f>IFNA(VLOOKUP(M1925,Promocodes!G:H,2,0),"")</f>
        <v/>
      </c>
      <c r="O1925" s="3" t="str">
        <f>IFNA(VLOOKUP(D1925,Price!$E$2:$F$4,2,0),"")</f>
        <v/>
      </c>
      <c r="P1925" s="7" t="str">
        <f t="shared" si="4"/>
        <v>без промо</v>
      </c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ht="15.75" customHeight="1">
      <c r="A1926" s="3">
        <v>1470.0</v>
      </c>
      <c r="B1926" s="1" t="s">
        <v>16</v>
      </c>
      <c r="C1926" s="1" t="s">
        <v>17</v>
      </c>
      <c r="D1926" s="1" t="s">
        <v>24</v>
      </c>
      <c r="E1926" s="2">
        <v>44247.0</v>
      </c>
      <c r="F1926" s="3"/>
      <c r="G1926" s="5">
        <v>4500.0</v>
      </c>
      <c r="H1926" s="3" t="str">
        <f>IFNA(VLOOKUP(F1926,Promocodes!A:E,4,0),"")</f>
        <v/>
      </c>
      <c r="I1926" s="3"/>
      <c r="J1926" s="5">
        <f t="shared" si="2"/>
        <v>4500</v>
      </c>
      <c r="K1926" s="3" t="str">
        <f>IFNA(VLOOKUP(D1926,Price!$A$2:$C$18,3,0),"")</f>
        <v>услуга</v>
      </c>
      <c r="L1926" s="6">
        <f t="shared" si="3"/>
        <v>2</v>
      </c>
      <c r="M1926" s="6" t="str">
        <f>IFNA(VLOOKUP(F1926,Promocodes!A:B,2,0),"")</f>
        <v/>
      </c>
      <c r="N1926" s="3" t="str">
        <f>IFNA(VLOOKUP(M1926,Promocodes!G:H,2,0),"")</f>
        <v/>
      </c>
      <c r="O1926" s="3" t="str">
        <f>IFNA(VLOOKUP(D1926,Price!$E$2:$F$4,2,0),"")</f>
        <v/>
      </c>
      <c r="P1926" s="7" t="str">
        <f t="shared" si="4"/>
        <v>без промо</v>
      </c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ht="15.75" customHeight="1">
      <c r="A1927" s="3">
        <v>1471.0</v>
      </c>
      <c r="B1927" s="1" t="s">
        <v>139</v>
      </c>
      <c r="C1927" s="1" t="s">
        <v>17</v>
      </c>
      <c r="D1927" s="1" t="s">
        <v>143</v>
      </c>
      <c r="E1927" s="2">
        <v>44247.0</v>
      </c>
      <c r="F1927" s="3"/>
      <c r="G1927" s="5">
        <v>500.0</v>
      </c>
      <c r="H1927" s="3" t="str">
        <f>IFNA(VLOOKUP(F1927,Promocodes!A:E,4,0),"")</f>
        <v/>
      </c>
      <c r="I1927" s="3"/>
      <c r="J1927" s="5">
        <f t="shared" si="2"/>
        <v>500</v>
      </c>
      <c r="K1927" s="3" t="str">
        <f>IFNA(VLOOKUP(D1927,Price!$A$2:$C$18,3,0),"")</f>
        <v/>
      </c>
      <c r="L1927" s="6">
        <f t="shared" si="3"/>
        <v>2</v>
      </c>
      <c r="M1927" s="6" t="str">
        <f>IFNA(VLOOKUP(F1927,Promocodes!A:B,2,0),"")</f>
        <v/>
      </c>
      <c r="N1927" s="3" t="str">
        <f>IFNA(VLOOKUP(M1927,Promocodes!G:H,2,0),"")</f>
        <v/>
      </c>
      <c r="O1927" s="3" t="str">
        <f>IFNA(VLOOKUP(D1927,Price!$E$2:$F$4,2,0),"")</f>
        <v/>
      </c>
      <c r="P1927" s="7" t="str">
        <f t="shared" si="4"/>
        <v/>
      </c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ht="15.75" customHeight="1">
      <c r="A1928" s="3">
        <v>1472.0</v>
      </c>
      <c r="B1928" s="1" t="s">
        <v>16</v>
      </c>
      <c r="C1928" s="1" t="s">
        <v>17</v>
      </c>
      <c r="D1928" s="1" t="s">
        <v>23</v>
      </c>
      <c r="E1928" s="2">
        <v>44247.0</v>
      </c>
      <c r="F1928" s="3"/>
      <c r="G1928" s="5">
        <v>5500.0</v>
      </c>
      <c r="H1928" s="3" t="str">
        <f>IFNA(VLOOKUP(F1928,Promocodes!A:E,4,0),"")</f>
        <v/>
      </c>
      <c r="I1928" s="3"/>
      <c r="J1928" s="5">
        <f t="shared" si="2"/>
        <v>5500</v>
      </c>
      <c r="K1928" s="3" t="str">
        <f>IFNA(VLOOKUP(D1928,Price!$A$2:$C$18,3,0),"")</f>
        <v>услуга</v>
      </c>
      <c r="L1928" s="6">
        <f t="shared" si="3"/>
        <v>2</v>
      </c>
      <c r="M1928" s="6" t="str">
        <f>IFNA(VLOOKUP(F1928,Promocodes!A:B,2,0),"")</f>
        <v/>
      </c>
      <c r="N1928" s="3" t="str">
        <f>IFNA(VLOOKUP(M1928,Promocodes!G:H,2,0),"")</f>
        <v/>
      </c>
      <c r="O1928" s="3" t="str">
        <f>IFNA(VLOOKUP(D1928,Price!$E$2:$F$4,2,0),"")</f>
        <v/>
      </c>
      <c r="P1928" s="7" t="str">
        <f t="shared" si="4"/>
        <v>без промо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ht="15.75" customHeight="1">
      <c r="A1929" s="3">
        <v>1473.0</v>
      </c>
      <c r="B1929" s="1" t="s">
        <v>16</v>
      </c>
      <c r="C1929" s="1" t="s">
        <v>17</v>
      </c>
      <c r="D1929" s="1" t="s">
        <v>23</v>
      </c>
      <c r="E1929" s="2">
        <v>44247.0</v>
      </c>
      <c r="F1929" s="3"/>
      <c r="G1929" s="5">
        <v>5500.0</v>
      </c>
      <c r="H1929" s="3" t="str">
        <f>IFNA(VLOOKUP(F1929,Promocodes!A:E,4,0),"")</f>
        <v/>
      </c>
      <c r="I1929" s="3"/>
      <c r="J1929" s="5">
        <f t="shared" si="2"/>
        <v>5500</v>
      </c>
      <c r="K1929" s="3" t="str">
        <f>IFNA(VLOOKUP(D1929,Price!$A$2:$C$18,3,0),"")</f>
        <v>услуга</v>
      </c>
      <c r="L1929" s="6">
        <f t="shared" si="3"/>
        <v>2</v>
      </c>
      <c r="M1929" s="6" t="str">
        <f>IFNA(VLOOKUP(F1929,Promocodes!A:B,2,0),"")</f>
        <v/>
      </c>
      <c r="N1929" s="3" t="str">
        <f>IFNA(VLOOKUP(M1929,Promocodes!G:H,2,0),"")</f>
        <v/>
      </c>
      <c r="O1929" s="3" t="str">
        <f>IFNA(VLOOKUP(D1929,Price!$E$2:$F$4,2,0),"")</f>
        <v/>
      </c>
      <c r="P1929" s="7" t="str">
        <f t="shared" si="4"/>
        <v>без промо</v>
      </c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ht="15.75" customHeight="1">
      <c r="A1930" s="3">
        <v>1474.0</v>
      </c>
      <c r="B1930" s="1" t="s">
        <v>139</v>
      </c>
      <c r="C1930" s="1" t="s">
        <v>22</v>
      </c>
      <c r="D1930" s="1" t="s">
        <v>142</v>
      </c>
      <c r="E1930" s="2">
        <v>44247.0</v>
      </c>
      <c r="F1930" s="3"/>
      <c r="G1930" s="5">
        <v>1000.0</v>
      </c>
      <c r="H1930" s="3" t="str">
        <f>IFNA(VLOOKUP(F1930,Promocodes!A:E,4,0),"")</f>
        <v/>
      </c>
      <c r="I1930" s="3"/>
      <c r="J1930" s="5">
        <f t="shared" si="2"/>
        <v>1000</v>
      </c>
      <c r="K1930" s="3" t="str">
        <f>IFNA(VLOOKUP(D1930,Price!$A$2:$C$18,3,0),"")</f>
        <v/>
      </c>
      <c r="L1930" s="6">
        <f t="shared" si="3"/>
        <v>2</v>
      </c>
      <c r="M1930" s="6" t="str">
        <f>IFNA(VLOOKUP(F1930,Promocodes!A:B,2,0),"")</f>
        <v/>
      </c>
      <c r="N1930" s="3" t="str">
        <f>IFNA(VLOOKUP(M1930,Promocodes!G:H,2,0),"")</f>
        <v/>
      </c>
      <c r="O1930" s="3" t="str">
        <f>IFNA(VLOOKUP(D1930,Price!$E$2:$F$4,2,0),"")</f>
        <v/>
      </c>
      <c r="P1930" s="7" t="str">
        <f t="shared" si="4"/>
        <v/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ht="15.75" customHeight="1">
      <c r="A1931" s="3">
        <v>1475.0</v>
      </c>
      <c r="B1931" s="1" t="s">
        <v>139</v>
      </c>
      <c r="C1931" s="1" t="s">
        <v>22</v>
      </c>
      <c r="D1931" s="1" t="s">
        <v>141</v>
      </c>
      <c r="E1931" s="2">
        <v>44247.0</v>
      </c>
      <c r="F1931" s="3"/>
      <c r="G1931" s="5">
        <v>300.0</v>
      </c>
      <c r="H1931" s="3" t="str">
        <f>IFNA(VLOOKUP(F1931,Promocodes!A:E,4,0),"")</f>
        <v/>
      </c>
      <c r="I1931" s="3"/>
      <c r="J1931" s="5">
        <f t="shared" si="2"/>
        <v>300</v>
      </c>
      <c r="K1931" s="3" t="str">
        <f>IFNA(VLOOKUP(D1931,Price!$A$2:$C$18,3,0),"")</f>
        <v/>
      </c>
      <c r="L1931" s="6">
        <f t="shared" si="3"/>
        <v>2</v>
      </c>
      <c r="M1931" s="6" t="str">
        <f>IFNA(VLOOKUP(F1931,Promocodes!A:B,2,0),"")</f>
        <v/>
      </c>
      <c r="N1931" s="3" t="str">
        <f>IFNA(VLOOKUP(M1931,Promocodes!G:H,2,0),"")</f>
        <v/>
      </c>
      <c r="O1931" s="3" t="str">
        <f>IFNA(VLOOKUP(D1931,Price!$E$2:$F$4,2,0),"")</f>
        <v/>
      </c>
      <c r="P1931" s="7" t="str">
        <f t="shared" si="4"/>
        <v/>
      </c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ht="15.75" customHeight="1">
      <c r="A1932" s="3">
        <v>1476.0</v>
      </c>
      <c r="B1932" s="1" t="s">
        <v>16</v>
      </c>
      <c r="C1932" s="1" t="s">
        <v>17</v>
      </c>
      <c r="D1932" s="1" t="s">
        <v>24</v>
      </c>
      <c r="E1932" s="2">
        <v>44247.0</v>
      </c>
      <c r="F1932" s="3"/>
      <c r="G1932" s="5">
        <v>4500.0</v>
      </c>
      <c r="H1932" s="3" t="str">
        <f>IFNA(VLOOKUP(F1932,Promocodes!A:E,4,0),"")</f>
        <v/>
      </c>
      <c r="I1932" s="3"/>
      <c r="J1932" s="5">
        <f t="shared" si="2"/>
        <v>4500</v>
      </c>
      <c r="K1932" s="3" t="str">
        <f>IFNA(VLOOKUP(D1932,Price!$A$2:$C$18,3,0),"")</f>
        <v>услуга</v>
      </c>
      <c r="L1932" s="6">
        <f t="shared" si="3"/>
        <v>2</v>
      </c>
      <c r="M1932" s="6" t="str">
        <f>IFNA(VLOOKUP(F1932,Promocodes!A:B,2,0),"")</f>
        <v/>
      </c>
      <c r="N1932" s="3" t="str">
        <f>IFNA(VLOOKUP(M1932,Promocodes!G:H,2,0),"")</f>
        <v/>
      </c>
      <c r="O1932" s="3" t="str">
        <f>IFNA(VLOOKUP(D1932,Price!$E$2:$F$4,2,0),"")</f>
        <v/>
      </c>
      <c r="P1932" s="7" t="str">
        <f t="shared" si="4"/>
        <v>без промо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ht="15.75" customHeight="1">
      <c r="A1933" s="3">
        <v>1479.0</v>
      </c>
      <c r="B1933" s="1" t="s">
        <v>16</v>
      </c>
      <c r="C1933" s="1" t="s">
        <v>22</v>
      </c>
      <c r="D1933" s="1" t="s">
        <v>24</v>
      </c>
      <c r="E1933" s="2">
        <v>44247.0</v>
      </c>
      <c r="F1933" s="3"/>
      <c r="G1933" s="5">
        <v>4500.0</v>
      </c>
      <c r="H1933" s="3" t="str">
        <f>IFNA(VLOOKUP(F1933,Promocodes!A:E,4,0),"")</f>
        <v/>
      </c>
      <c r="I1933" s="3"/>
      <c r="J1933" s="5">
        <f t="shared" si="2"/>
        <v>4500</v>
      </c>
      <c r="K1933" s="3" t="str">
        <f>IFNA(VLOOKUP(D1933,Price!$A$2:$C$18,3,0),"")</f>
        <v>услуга</v>
      </c>
      <c r="L1933" s="6">
        <f t="shared" si="3"/>
        <v>2</v>
      </c>
      <c r="M1933" s="6" t="str">
        <f>IFNA(VLOOKUP(F1933,Promocodes!A:B,2,0),"")</f>
        <v/>
      </c>
      <c r="N1933" s="3" t="str">
        <f>IFNA(VLOOKUP(M1933,Promocodes!G:H,2,0),"")</f>
        <v/>
      </c>
      <c r="O1933" s="3" t="str">
        <f>IFNA(VLOOKUP(D1933,Price!$E$2:$F$4,2,0),"")</f>
        <v/>
      </c>
      <c r="P1933" s="7" t="str">
        <f t="shared" si="4"/>
        <v>без промо</v>
      </c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ht="15.75" customHeight="1">
      <c r="A1934" s="3">
        <v>1480.0</v>
      </c>
      <c r="B1934" s="1" t="s">
        <v>16</v>
      </c>
      <c r="C1934" s="1" t="s">
        <v>17</v>
      </c>
      <c r="D1934" s="1" t="s">
        <v>24</v>
      </c>
      <c r="E1934" s="2">
        <v>44247.0</v>
      </c>
      <c r="F1934" s="3"/>
      <c r="G1934" s="5">
        <v>4500.0</v>
      </c>
      <c r="H1934" s="3" t="str">
        <f>IFNA(VLOOKUP(F1934,Promocodes!A:E,4,0),"")</f>
        <v/>
      </c>
      <c r="I1934" s="3"/>
      <c r="J1934" s="5">
        <f t="shared" si="2"/>
        <v>4500</v>
      </c>
      <c r="K1934" s="3" t="str">
        <f>IFNA(VLOOKUP(D1934,Price!$A$2:$C$18,3,0),"")</f>
        <v>услуга</v>
      </c>
      <c r="L1934" s="6">
        <f t="shared" si="3"/>
        <v>2</v>
      </c>
      <c r="M1934" s="6" t="str">
        <f>IFNA(VLOOKUP(F1934,Promocodes!A:B,2,0),"")</f>
        <v/>
      </c>
      <c r="N1934" s="3" t="str">
        <f>IFNA(VLOOKUP(M1934,Promocodes!G:H,2,0),"")</f>
        <v/>
      </c>
      <c r="O1934" s="3" t="str">
        <f>IFNA(VLOOKUP(D1934,Price!$E$2:$F$4,2,0),"")</f>
        <v/>
      </c>
      <c r="P1934" s="7" t="str">
        <f t="shared" si="4"/>
        <v>без промо</v>
      </c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ht="15.75" customHeight="1">
      <c r="A1935" s="3">
        <v>1483.0</v>
      </c>
      <c r="B1935" s="1" t="s">
        <v>16</v>
      </c>
      <c r="C1935" s="1" t="s">
        <v>17</v>
      </c>
      <c r="D1935" s="1" t="s">
        <v>25</v>
      </c>
      <c r="E1935" s="2">
        <v>44247.0</v>
      </c>
      <c r="F1935" s="3"/>
      <c r="G1935" s="5">
        <v>300.0</v>
      </c>
      <c r="H1935" s="3" t="str">
        <f>IFNA(VLOOKUP(F1935,Promocodes!A:E,4,0),"")</f>
        <v/>
      </c>
      <c r="I1935" s="3"/>
      <c r="J1935" s="5">
        <f t="shared" si="2"/>
        <v>300</v>
      </c>
      <c r="K1935" s="3" t="str">
        <f>IFNA(VLOOKUP(D1935,Price!$A$2:$C$18,3,0),"")</f>
        <v>товар</v>
      </c>
      <c r="L1935" s="6">
        <f t="shared" si="3"/>
        <v>2</v>
      </c>
      <c r="M1935" s="6" t="str">
        <f>IFNA(VLOOKUP(F1935,Promocodes!A:B,2,0),"")</f>
        <v/>
      </c>
      <c r="N1935" s="3" t="str">
        <f>IFNA(VLOOKUP(M1935,Promocodes!G:H,2,0),"")</f>
        <v/>
      </c>
      <c r="O1935" s="3">
        <f>IFNA(VLOOKUP(D1935,Price!$E$2:$F$4,2,0),"")</f>
        <v>150</v>
      </c>
      <c r="P1935" s="7" t="str">
        <f t="shared" si="4"/>
        <v>без промо</v>
      </c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ht="15.75" customHeight="1">
      <c r="A1936" s="3">
        <v>1484.0</v>
      </c>
      <c r="B1936" s="1" t="s">
        <v>16</v>
      </c>
      <c r="C1936" s="1" t="s">
        <v>17</v>
      </c>
      <c r="D1936" s="1" t="s">
        <v>20</v>
      </c>
      <c r="E1936" s="2">
        <v>44247.0</v>
      </c>
      <c r="F1936" s="3"/>
      <c r="G1936" s="5">
        <v>500.0</v>
      </c>
      <c r="H1936" s="3" t="str">
        <f>IFNA(VLOOKUP(F1936,Promocodes!A:E,4,0),"")</f>
        <v/>
      </c>
      <c r="I1936" s="3"/>
      <c r="J1936" s="5">
        <f t="shared" si="2"/>
        <v>500</v>
      </c>
      <c r="K1936" s="3" t="str">
        <f>IFNA(VLOOKUP(D1936,Price!$A$2:$C$18,3,0),"")</f>
        <v>товар</v>
      </c>
      <c r="L1936" s="6">
        <f t="shared" si="3"/>
        <v>2</v>
      </c>
      <c r="M1936" s="6" t="str">
        <f>IFNA(VLOOKUP(F1936,Promocodes!A:B,2,0),"")</f>
        <v/>
      </c>
      <c r="N1936" s="3" t="str">
        <f>IFNA(VLOOKUP(M1936,Promocodes!G:H,2,0),"")</f>
        <v/>
      </c>
      <c r="O1936" s="3">
        <f>IFNA(VLOOKUP(D1936,Price!$E$2:$F$4,2,0),"")</f>
        <v>250</v>
      </c>
      <c r="P1936" s="7" t="str">
        <f t="shared" si="4"/>
        <v>без промо</v>
      </c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ht="15.75" customHeight="1">
      <c r="A1937" s="3">
        <v>1485.0</v>
      </c>
      <c r="B1937" s="1" t="s">
        <v>16</v>
      </c>
      <c r="C1937" s="1" t="s">
        <v>17</v>
      </c>
      <c r="D1937" s="1" t="s">
        <v>23</v>
      </c>
      <c r="E1937" s="2">
        <v>44247.0</v>
      </c>
      <c r="F1937" s="3"/>
      <c r="G1937" s="5">
        <v>5500.0</v>
      </c>
      <c r="H1937" s="3" t="str">
        <f>IFNA(VLOOKUP(F1937,Promocodes!A:E,4,0),"")</f>
        <v/>
      </c>
      <c r="I1937" s="3"/>
      <c r="J1937" s="5">
        <f t="shared" si="2"/>
        <v>5500</v>
      </c>
      <c r="K1937" s="3" t="str">
        <f>IFNA(VLOOKUP(D1937,Price!$A$2:$C$18,3,0),"")</f>
        <v>услуга</v>
      </c>
      <c r="L1937" s="6">
        <f t="shared" si="3"/>
        <v>2</v>
      </c>
      <c r="M1937" s="6" t="str">
        <f>IFNA(VLOOKUP(F1937,Promocodes!A:B,2,0),"")</f>
        <v/>
      </c>
      <c r="N1937" s="3" t="str">
        <f>IFNA(VLOOKUP(M1937,Promocodes!G:H,2,0),"")</f>
        <v/>
      </c>
      <c r="O1937" s="3" t="str">
        <f>IFNA(VLOOKUP(D1937,Price!$E$2:$F$4,2,0),"")</f>
        <v/>
      </c>
      <c r="P1937" s="7" t="str">
        <f t="shared" si="4"/>
        <v>без промо</v>
      </c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ht="15.75" customHeight="1">
      <c r="A1938" s="3">
        <v>1486.0</v>
      </c>
      <c r="B1938" s="1" t="s">
        <v>16</v>
      </c>
      <c r="C1938" s="1" t="s">
        <v>17</v>
      </c>
      <c r="D1938" s="1" t="s">
        <v>20</v>
      </c>
      <c r="E1938" s="2">
        <v>44247.0</v>
      </c>
      <c r="F1938" s="3"/>
      <c r="G1938" s="5">
        <v>500.0</v>
      </c>
      <c r="H1938" s="3" t="str">
        <f>IFNA(VLOOKUP(F1938,Promocodes!A:E,4,0),"")</f>
        <v/>
      </c>
      <c r="I1938" s="3"/>
      <c r="J1938" s="5">
        <f t="shared" si="2"/>
        <v>500</v>
      </c>
      <c r="K1938" s="3" t="str">
        <f>IFNA(VLOOKUP(D1938,Price!$A$2:$C$18,3,0),"")</f>
        <v>товар</v>
      </c>
      <c r="L1938" s="6">
        <f t="shared" si="3"/>
        <v>2</v>
      </c>
      <c r="M1938" s="6" t="str">
        <f>IFNA(VLOOKUP(F1938,Promocodes!A:B,2,0),"")</f>
        <v/>
      </c>
      <c r="N1938" s="3" t="str">
        <f>IFNA(VLOOKUP(M1938,Promocodes!G:H,2,0),"")</f>
        <v/>
      </c>
      <c r="O1938" s="3">
        <f>IFNA(VLOOKUP(D1938,Price!$E$2:$F$4,2,0),"")</f>
        <v>250</v>
      </c>
      <c r="P1938" s="7" t="str">
        <f t="shared" si="4"/>
        <v>без промо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ht="15.75" customHeight="1">
      <c r="A1939" s="3">
        <v>1487.0</v>
      </c>
      <c r="B1939" s="1" t="s">
        <v>16</v>
      </c>
      <c r="C1939" s="1" t="s">
        <v>17</v>
      </c>
      <c r="D1939" s="1" t="s">
        <v>21</v>
      </c>
      <c r="E1939" s="2">
        <v>44247.0</v>
      </c>
      <c r="F1939" s="3"/>
      <c r="G1939" s="5">
        <v>3500.0</v>
      </c>
      <c r="H1939" s="3" t="str">
        <f>IFNA(VLOOKUP(F1939,Promocodes!A:E,4,0),"")</f>
        <v/>
      </c>
      <c r="I1939" s="3"/>
      <c r="J1939" s="5">
        <f t="shared" si="2"/>
        <v>3500</v>
      </c>
      <c r="K1939" s="3" t="str">
        <f>IFNA(VLOOKUP(D1939,Price!$A$2:$C$18,3,0),"")</f>
        <v>услуга</v>
      </c>
      <c r="L1939" s="6">
        <f t="shared" si="3"/>
        <v>2</v>
      </c>
      <c r="M1939" s="6" t="str">
        <f>IFNA(VLOOKUP(F1939,Promocodes!A:B,2,0),"")</f>
        <v/>
      </c>
      <c r="N1939" s="3" t="str">
        <f>IFNA(VLOOKUP(M1939,Promocodes!G:H,2,0),"")</f>
        <v/>
      </c>
      <c r="O1939" s="3" t="str">
        <f>IFNA(VLOOKUP(D1939,Price!$E$2:$F$4,2,0),"")</f>
        <v/>
      </c>
      <c r="P1939" s="7" t="str">
        <f t="shared" si="4"/>
        <v>без промо</v>
      </c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ht="15.75" customHeight="1">
      <c r="A1940" s="3">
        <v>1488.0</v>
      </c>
      <c r="B1940" s="1" t="s">
        <v>16</v>
      </c>
      <c r="C1940" s="1" t="s">
        <v>17</v>
      </c>
      <c r="D1940" s="1" t="s">
        <v>24</v>
      </c>
      <c r="E1940" s="2">
        <v>44247.0</v>
      </c>
      <c r="F1940" s="3"/>
      <c r="G1940" s="5">
        <v>4500.0</v>
      </c>
      <c r="H1940" s="3" t="str">
        <f>IFNA(VLOOKUP(F1940,Promocodes!A:E,4,0),"")</f>
        <v/>
      </c>
      <c r="I1940" s="3"/>
      <c r="J1940" s="5">
        <f t="shared" si="2"/>
        <v>4500</v>
      </c>
      <c r="K1940" s="3" t="str">
        <f>IFNA(VLOOKUP(D1940,Price!$A$2:$C$18,3,0),"")</f>
        <v>услуга</v>
      </c>
      <c r="L1940" s="6">
        <f t="shared" si="3"/>
        <v>2</v>
      </c>
      <c r="M1940" s="6" t="str">
        <f>IFNA(VLOOKUP(F1940,Promocodes!A:B,2,0),"")</f>
        <v/>
      </c>
      <c r="N1940" s="3" t="str">
        <f>IFNA(VLOOKUP(M1940,Promocodes!G:H,2,0),"")</f>
        <v/>
      </c>
      <c r="O1940" s="3" t="str">
        <f>IFNA(VLOOKUP(D1940,Price!$E$2:$F$4,2,0),"")</f>
        <v/>
      </c>
      <c r="P1940" s="7" t="str">
        <f t="shared" si="4"/>
        <v>без промо</v>
      </c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ht="15.75" customHeight="1">
      <c r="A1941" s="3">
        <v>1489.0</v>
      </c>
      <c r="B1941" s="1" t="s">
        <v>16</v>
      </c>
      <c r="C1941" s="1" t="s">
        <v>17</v>
      </c>
      <c r="D1941" s="1" t="s">
        <v>21</v>
      </c>
      <c r="E1941" s="2">
        <v>44247.0</v>
      </c>
      <c r="F1941" s="3"/>
      <c r="G1941" s="5">
        <v>3500.0</v>
      </c>
      <c r="H1941" s="3" t="str">
        <f>IFNA(VLOOKUP(F1941,Promocodes!A:E,4,0),"")</f>
        <v/>
      </c>
      <c r="I1941" s="3"/>
      <c r="J1941" s="5">
        <f t="shared" si="2"/>
        <v>3500</v>
      </c>
      <c r="K1941" s="3" t="str">
        <f>IFNA(VLOOKUP(D1941,Price!$A$2:$C$18,3,0),"")</f>
        <v>услуга</v>
      </c>
      <c r="L1941" s="6">
        <f t="shared" si="3"/>
        <v>2</v>
      </c>
      <c r="M1941" s="6" t="str">
        <f>IFNA(VLOOKUP(F1941,Promocodes!A:B,2,0),"")</f>
        <v/>
      </c>
      <c r="N1941" s="3" t="str">
        <f>IFNA(VLOOKUP(M1941,Promocodes!G:H,2,0),"")</f>
        <v/>
      </c>
      <c r="O1941" s="3" t="str">
        <f>IFNA(VLOOKUP(D1941,Price!$E$2:$F$4,2,0),"")</f>
        <v/>
      </c>
      <c r="P1941" s="7" t="str">
        <f t="shared" si="4"/>
        <v>без промо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ht="15.75" customHeight="1">
      <c r="A1942" s="3">
        <v>1490.0</v>
      </c>
      <c r="B1942" s="1" t="s">
        <v>16</v>
      </c>
      <c r="C1942" s="1" t="s">
        <v>17</v>
      </c>
      <c r="D1942" s="1" t="s">
        <v>20</v>
      </c>
      <c r="E1942" s="2">
        <v>44247.0</v>
      </c>
      <c r="F1942" s="3"/>
      <c r="G1942" s="5">
        <v>500.0</v>
      </c>
      <c r="H1942" s="3" t="str">
        <f>IFNA(VLOOKUP(F1942,Promocodes!A:E,4,0),"")</f>
        <v/>
      </c>
      <c r="I1942" s="3"/>
      <c r="J1942" s="5">
        <f t="shared" si="2"/>
        <v>500</v>
      </c>
      <c r="K1942" s="3" t="str">
        <f>IFNA(VLOOKUP(D1942,Price!$A$2:$C$18,3,0),"")</f>
        <v>товар</v>
      </c>
      <c r="L1942" s="6">
        <f t="shared" si="3"/>
        <v>2</v>
      </c>
      <c r="M1942" s="6" t="str">
        <f>IFNA(VLOOKUP(F1942,Promocodes!A:B,2,0),"")</f>
        <v/>
      </c>
      <c r="N1942" s="3" t="str">
        <f>IFNA(VLOOKUP(M1942,Promocodes!G:H,2,0),"")</f>
        <v/>
      </c>
      <c r="O1942" s="3">
        <f>IFNA(VLOOKUP(D1942,Price!$E$2:$F$4,2,0),"")</f>
        <v>250</v>
      </c>
      <c r="P1942" s="7" t="str">
        <f t="shared" si="4"/>
        <v>без промо</v>
      </c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ht="15.75" customHeight="1">
      <c r="A1943" s="3">
        <v>1491.0</v>
      </c>
      <c r="B1943" s="1" t="s">
        <v>139</v>
      </c>
      <c r="C1943" s="1" t="s">
        <v>17</v>
      </c>
      <c r="D1943" s="1" t="s">
        <v>141</v>
      </c>
      <c r="E1943" s="2">
        <v>44247.0</v>
      </c>
      <c r="F1943" s="3"/>
      <c r="G1943" s="5">
        <v>300.0</v>
      </c>
      <c r="H1943" s="3" t="str">
        <f>IFNA(VLOOKUP(F1943,Promocodes!A:E,4,0),"")</f>
        <v/>
      </c>
      <c r="I1943" s="3"/>
      <c r="J1943" s="5">
        <f t="shared" si="2"/>
        <v>300</v>
      </c>
      <c r="K1943" s="3" t="str">
        <f>IFNA(VLOOKUP(D1943,Price!$A$2:$C$18,3,0),"")</f>
        <v/>
      </c>
      <c r="L1943" s="6">
        <f t="shared" si="3"/>
        <v>2</v>
      </c>
      <c r="M1943" s="6" t="str">
        <f>IFNA(VLOOKUP(F1943,Promocodes!A:B,2,0),"")</f>
        <v/>
      </c>
      <c r="N1943" s="3" t="str">
        <f>IFNA(VLOOKUP(M1943,Promocodes!G:H,2,0),"")</f>
        <v/>
      </c>
      <c r="O1943" s="3" t="str">
        <f>IFNA(VLOOKUP(D1943,Price!$E$2:$F$4,2,0),"")</f>
        <v/>
      </c>
      <c r="P1943" s="7" t="str">
        <f t="shared" si="4"/>
        <v/>
      </c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ht="15.75" customHeight="1">
      <c r="A1944" s="3">
        <v>1492.0</v>
      </c>
      <c r="B1944" s="1" t="s">
        <v>16</v>
      </c>
      <c r="C1944" s="1" t="s">
        <v>17</v>
      </c>
      <c r="D1944" s="1" t="s">
        <v>18</v>
      </c>
      <c r="E1944" s="2">
        <v>44247.0</v>
      </c>
      <c r="F1944" s="3"/>
      <c r="G1944" s="5">
        <v>1000.0</v>
      </c>
      <c r="H1944" s="3" t="str">
        <f>IFNA(VLOOKUP(F1944,Promocodes!A:E,4,0),"")</f>
        <v/>
      </c>
      <c r="I1944" s="3"/>
      <c r="J1944" s="5">
        <f t="shared" si="2"/>
        <v>1000</v>
      </c>
      <c r="K1944" s="3" t="str">
        <f>IFNA(VLOOKUP(D1944,Price!$A$2:$C$18,3,0),"")</f>
        <v>товар</v>
      </c>
      <c r="L1944" s="6">
        <f t="shared" si="3"/>
        <v>2</v>
      </c>
      <c r="M1944" s="6" t="str">
        <f>IFNA(VLOOKUP(F1944,Promocodes!A:B,2,0),"")</f>
        <v/>
      </c>
      <c r="N1944" s="3" t="str">
        <f>IFNA(VLOOKUP(M1944,Promocodes!G:H,2,0),"")</f>
        <v/>
      </c>
      <c r="O1944" s="3">
        <f>IFNA(VLOOKUP(D1944,Price!$E$2:$F$4,2,0),"")</f>
        <v>500</v>
      </c>
      <c r="P1944" s="7" t="str">
        <f t="shared" si="4"/>
        <v>без промо</v>
      </c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ht="15.75" customHeight="1">
      <c r="A1945" s="3">
        <v>1493.0</v>
      </c>
      <c r="B1945" s="1" t="s">
        <v>139</v>
      </c>
      <c r="C1945" s="1" t="s">
        <v>17</v>
      </c>
      <c r="D1945" s="1" t="s">
        <v>141</v>
      </c>
      <c r="E1945" s="2">
        <v>44248.0</v>
      </c>
      <c r="F1945" s="3"/>
      <c r="G1945" s="5">
        <v>300.0</v>
      </c>
      <c r="H1945" s="3" t="str">
        <f>IFNA(VLOOKUP(F1945,Promocodes!A:E,4,0),"")</f>
        <v/>
      </c>
      <c r="I1945" s="3"/>
      <c r="J1945" s="5">
        <f t="shared" si="2"/>
        <v>300</v>
      </c>
      <c r="K1945" s="3" t="str">
        <f>IFNA(VLOOKUP(D1945,Price!$A$2:$C$18,3,0),"")</f>
        <v/>
      </c>
      <c r="L1945" s="6">
        <f t="shared" si="3"/>
        <v>2</v>
      </c>
      <c r="M1945" s="6" t="str">
        <f>IFNA(VLOOKUP(F1945,Promocodes!A:B,2,0),"")</f>
        <v/>
      </c>
      <c r="N1945" s="3" t="str">
        <f>IFNA(VLOOKUP(M1945,Promocodes!G:H,2,0),"")</f>
        <v/>
      </c>
      <c r="O1945" s="3" t="str">
        <f>IFNA(VLOOKUP(D1945,Price!$E$2:$F$4,2,0),"")</f>
        <v/>
      </c>
      <c r="P1945" s="7" t="str">
        <f t="shared" si="4"/>
        <v/>
      </c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ht="15.75" customHeight="1">
      <c r="A1946" s="3">
        <v>1494.0</v>
      </c>
      <c r="B1946" s="1" t="s">
        <v>16</v>
      </c>
      <c r="C1946" s="1" t="s">
        <v>17</v>
      </c>
      <c r="D1946" s="1" t="s">
        <v>24</v>
      </c>
      <c r="E1946" s="2">
        <v>44248.0</v>
      </c>
      <c r="F1946" s="3"/>
      <c r="G1946" s="5">
        <v>4500.0</v>
      </c>
      <c r="H1946" s="3" t="str">
        <f>IFNA(VLOOKUP(F1946,Promocodes!A:E,4,0),"")</f>
        <v/>
      </c>
      <c r="I1946" s="3"/>
      <c r="J1946" s="5">
        <f t="shared" si="2"/>
        <v>4500</v>
      </c>
      <c r="K1946" s="3" t="str">
        <f>IFNA(VLOOKUP(D1946,Price!$A$2:$C$18,3,0),"")</f>
        <v>услуга</v>
      </c>
      <c r="L1946" s="6">
        <f t="shared" si="3"/>
        <v>2</v>
      </c>
      <c r="M1946" s="6" t="str">
        <f>IFNA(VLOOKUP(F1946,Promocodes!A:B,2,0),"")</f>
        <v/>
      </c>
      <c r="N1946" s="3" t="str">
        <f>IFNA(VLOOKUP(M1946,Promocodes!G:H,2,0),"")</f>
        <v/>
      </c>
      <c r="O1946" s="3" t="str">
        <f>IFNA(VLOOKUP(D1946,Price!$E$2:$F$4,2,0),"")</f>
        <v/>
      </c>
      <c r="P1946" s="7" t="str">
        <f t="shared" si="4"/>
        <v>без промо</v>
      </c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ht="15.75" customHeight="1">
      <c r="A1947" s="3">
        <v>1495.0</v>
      </c>
      <c r="B1947" s="1" t="s">
        <v>16</v>
      </c>
      <c r="C1947" s="1" t="s">
        <v>17</v>
      </c>
      <c r="D1947" s="1" t="s">
        <v>23</v>
      </c>
      <c r="E1947" s="2">
        <v>44248.0</v>
      </c>
      <c r="F1947" s="3"/>
      <c r="G1947" s="5">
        <v>5500.0</v>
      </c>
      <c r="H1947" s="3" t="str">
        <f>IFNA(VLOOKUP(F1947,Promocodes!A:E,4,0),"")</f>
        <v/>
      </c>
      <c r="I1947" s="3"/>
      <c r="J1947" s="5">
        <f t="shared" si="2"/>
        <v>5500</v>
      </c>
      <c r="K1947" s="3" t="str">
        <f>IFNA(VLOOKUP(D1947,Price!$A$2:$C$18,3,0),"")</f>
        <v>услуга</v>
      </c>
      <c r="L1947" s="6">
        <f t="shared" si="3"/>
        <v>2</v>
      </c>
      <c r="M1947" s="6" t="str">
        <f>IFNA(VLOOKUP(F1947,Promocodes!A:B,2,0),"")</f>
        <v/>
      </c>
      <c r="N1947" s="3" t="str">
        <f>IFNA(VLOOKUP(M1947,Promocodes!G:H,2,0),"")</f>
        <v/>
      </c>
      <c r="O1947" s="3" t="str">
        <f>IFNA(VLOOKUP(D1947,Price!$E$2:$F$4,2,0),"")</f>
        <v/>
      </c>
      <c r="P1947" s="7" t="str">
        <f t="shared" si="4"/>
        <v>без промо</v>
      </c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ht="15.75" customHeight="1">
      <c r="A1948" s="3">
        <v>1497.0</v>
      </c>
      <c r="B1948" s="1" t="s">
        <v>16</v>
      </c>
      <c r="C1948" s="1" t="s">
        <v>17</v>
      </c>
      <c r="D1948" s="1" t="s">
        <v>24</v>
      </c>
      <c r="E1948" s="2">
        <v>44248.0</v>
      </c>
      <c r="F1948" s="3"/>
      <c r="G1948" s="5">
        <v>4500.0</v>
      </c>
      <c r="H1948" s="3" t="str">
        <f>IFNA(VLOOKUP(F1948,Promocodes!A:E,4,0),"")</f>
        <v/>
      </c>
      <c r="I1948" s="3"/>
      <c r="J1948" s="5">
        <f t="shared" si="2"/>
        <v>4500</v>
      </c>
      <c r="K1948" s="3" t="str">
        <f>IFNA(VLOOKUP(D1948,Price!$A$2:$C$18,3,0),"")</f>
        <v>услуга</v>
      </c>
      <c r="L1948" s="6">
        <f t="shared" si="3"/>
        <v>2</v>
      </c>
      <c r="M1948" s="6" t="str">
        <f>IFNA(VLOOKUP(F1948,Promocodes!A:B,2,0),"")</f>
        <v/>
      </c>
      <c r="N1948" s="3" t="str">
        <f>IFNA(VLOOKUP(M1948,Promocodes!G:H,2,0),"")</f>
        <v/>
      </c>
      <c r="O1948" s="3" t="str">
        <f>IFNA(VLOOKUP(D1948,Price!$E$2:$F$4,2,0),"")</f>
        <v/>
      </c>
      <c r="P1948" s="7" t="str">
        <f t="shared" si="4"/>
        <v>без промо</v>
      </c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ht="15.75" customHeight="1">
      <c r="A1949" s="3">
        <v>1498.0</v>
      </c>
      <c r="B1949" s="1" t="s">
        <v>16</v>
      </c>
      <c r="C1949" s="1" t="s">
        <v>17</v>
      </c>
      <c r="D1949" s="1" t="s">
        <v>21</v>
      </c>
      <c r="E1949" s="2">
        <v>44248.0</v>
      </c>
      <c r="F1949" s="3"/>
      <c r="G1949" s="5">
        <v>3500.0</v>
      </c>
      <c r="H1949" s="3" t="str">
        <f>IFNA(VLOOKUP(F1949,Promocodes!A:E,4,0),"")</f>
        <v/>
      </c>
      <c r="I1949" s="3"/>
      <c r="J1949" s="5">
        <f t="shared" si="2"/>
        <v>3500</v>
      </c>
      <c r="K1949" s="3" t="str">
        <f>IFNA(VLOOKUP(D1949,Price!$A$2:$C$18,3,0),"")</f>
        <v>услуга</v>
      </c>
      <c r="L1949" s="6">
        <f t="shared" si="3"/>
        <v>2</v>
      </c>
      <c r="M1949" s="6" t="str">
        <f>IFNA(VLOOKUP(F1949,Promocodes!A:B,2,0),"")</f>
        <v/>
      </c>
      <c r="N1949" s="3" t="str">
        <f>IFNA(VLOOKUP(M1949,Promocodes!G:H,2,0),"")</f>
        <v/>
      </c>
      <c r="O1949" s="3" t="str">
        <f>IFNA(VLOOKUP(D1949,Price!$E$2:$F$4,2,0),"")</f>
        <v/>
      </c>
      <c r="P1949" s="7" t="str">
        <f t="shared" si="4"/>
        <v>без промо</v>
      </c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ht="15.75" customHeight="1">
      <c r="A1950" s="3">
        <v>1499.0</v>
      </c>
      <c r="B1950" s="1" t="s">
        <v>16</v>
      </c>
      <c r="C1950" s="1" t="s">
        <v>17</v>
      </c>
      <c r="D1950" s="1" t="s">
        <v>23</v>
      </c>
      <c r="E1950" s="2">
        <v>44248.0</v>
      </c>
      <c r="F1950" s="3"/>
      <c r="G1950" s="5">
        <v>5500.0</v>
      </c>
      <c r="H1950" s="3" t="str">
        <f>IFNA(VLOOKUP(F1950,Promocodes!A:E,4,0),"")</f>
        <v/>
      </c>
      <c r="I1950" s="3"/>
      <c r="J1950" s="5">
        <f t="shared" si="2"/>
        <v>5500</v>
      </c>
      <c r="K1950" s="3" t="str">
        <f>IFNA(VLOOKUP(D1950,Price!$A$2:$C$18,3,0),"")</f>
        <v>услуга</v>
      </c>
      <c r="L1950" s="6">
        <f t="shared" si="3"/>
        <v>2</v>
      </c>
      <c r="M1950" s="6" t="str">
        <f>IFNA(VLOOKUP(F1950,Promocodes!A:B,2,0),"")</f>
        <v/>
      </c>
      <c r="N1950" s="3" t="str">
        <f>IFNA(VLOOKUP(M1950,Promocodes!G:H,2,0),"")</f>
        <v/>
      </c>
      <c r="O1950" s="3" t="str">
        <f>IFNA(VLOOKUP(D1950,Price!$E$2:$F$4,2,0),"")</f>
        <v/>
      </c>
      <c r="P1950" s="7" t="str">
        <f t="shared" si="4"/>
        <v>без промо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ht="15.75" customHeight="1">
      <c r="A1951" s="3">
        <v>1500.0</v>
      </c>
      <c r="B1951" s="1" t="s">
        <v>16</v>
      </c>
      <c r="C1951" s="1" t="s">
        <v>17</v>
      </c>
      <c r="D1951" s="1" t="s">
        <v>23</v>
      </c>
      <c r="E1951" s="2">
        <v>44248.0</v>
      </c>
      <c r="F1951" s="3"/>
      <c r="G1951" s="5">
        <v>5500.0</v>
      </c>
      <c r="H1951" s="3" t="str">
        <f>IFNA(VLOOKUP(F1951,Promocodes!A:E,4,0),"")</f>
        <v/>
      </c>
      <c r="I1951" s="3"/>
      <c r="J1951" s="5">
        <f t="shared" si="2"/>
        <v>5500</v>
      </c>
      <c r="K1951" s="3" t="str">
        <f>IFNA(VLOOKUP(D1951,Price!$A$2:$C$18,3,0),"")</f>
        <v>услуга</v>
      </c>
      <c r="L1951" s="6">
        <f t="shared" si="3"/>
        <v>2</v>
      </c>
      <c r="M1951" s="6" t="str">
        <f>IFNA(VLOOKUP(F1951,Promocodes!A:B,2,0),"")</f>
        <v/>
      </c>
      <c r="N1951" s="3" t="str">
        <f>IFNA(VLOOKUP(M1951,Promocodes!G:H,2,0),"")</f>
        <v/>
      </c>
      <c r="O1951" s="3" t="str">
        <f>IFNA(VLOOKUP(D1951,Price!$E$2:$F$4,2,0),"")</f>
        <v/>
      </c>
      <c r="P1951" s="7" t="str">
        <f t="shared" si="4"/>
        <v>без промо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ht="15.75" customHeight="1">
      <c r="A1952" s="3">
        <v>1503.0</v>
      </c>
      <c r="B1952" s="1" t="s">
        <v>16</v>
      </c>
      <c r="C1952" s="1" t="s">
        <v>17</v>
      </c>
      <c r="D1952" s="1" t="s">
        <v>20</v>
      </c>
      <c r="E1952" s="2">
        <v>44248.0</v>
      </c>
      <c r="F1952" s="3"/>
      <c r="G1952" s="5">
        <v>500.0</v>
      </c>
      <c r="H1952" s="3" t="str">
        <f>IFNA(VLOOKUP(F1952,Promocodes!A:E,4,0),"")</f>
        <v/>
      </c>
      <c r="I1952" s="3"/>
      <c r="J1952" s="5">
        <f t="shared" si="2"/>
        <v>500</v>
      </c>
      <c r="K1952" s="3" t="str">
        <f>IFNA(VLOOKUP(D1952,Price!$A$2:$C$18,3,0),"")</f>
        <v>товар</v>
      </c>
      <c r="L1952" s="6">
        <f t="shared" si="3"/>
        <v>2</v>
      </c>
      <c r="M1952" s="6" t="str">
        <f>IFNA(VLOOKUP(F1952,Promocodes!A:B,2,0),"")</f>
        <v/>
      </c>
      <c r="N1952" s="3" t="str">
        <f>IFNA(VLOOKUP(M1952,Promocodes!G:H,2,0),"")</f>
        <v/>
      </c>
      <c r="O1952" s="3">
        <f>IFNA(VLOOKUP(D1952,Price!$E$2:$F$4,2,0),"")</f>
        <v>250</v>
      </c>
      <c r="P1952" s="7" t="str">
        <f t="shared" si="4"/>
        <v>без промо</v>
      </c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ht="15.75" customHeight="1">
      <c r="A1953" s="3">
        <v>1504.0</v>
      </c>
      <c r="B1953" s="1" t="s">
        <v>16</v>
      </c>
      <c r="C1953" s="1" t="s">
        <v>17</v>
      </c>
      <c r="D1953" s="1" t="s">
        <v>21</v>
      </c>
      <c r="E1953" s="2">
        <v>44248.0</v>
      </c>
      <c r="F1953" s="3"/>
      <c r="G1953" s="5">
        <v>3500.0</v>
      </c>
      <c r="H1953" s="3" t="str">
        <f>IFNA(VLOOKUP(F1953,Promocodes!A:E,4,0),"")</f>
        <v/>
      </c>
      <c r="I1953" s="3"/>
      <c r="J1953" s="5">
        <f t="shared" si="2"/>
        <v>3500</v>
      </c>
      <c r="K1953" s="3" t="str">
        <f>IFNA(VLOOKUP(D1953,Price!$A$2:$C$18,3,0),"")</f>
        <v>услуга</v>
      </c>
      <c r="L1953" s="6">
        <f t="shared" si="3"/>
        <v>2</v>
      </c>
      <c r="M1953" s="6" t="str">
        <f>IFNA(VLOOKUP(F1953,Promocodes!A:B,2,0),"")</f>
        <v/>
      </c>
      <c r="N1953" s="3" t="str">
        <f>IFNA(VLOOKUP(M1953,Promocodes!G:H,2,0),"")</f>
        <v/>
      </c>
      <c r="O1953" s="3" t="str">
        <f>IFNA(VLOOKUP(D1953,Price!$E$2:$F$4,2,0),"")</f>
        <v/>
      </c>
      <c r="P1953" s="7" t="str">
        <f t="shared" si="4"/>
        <v>без промо</v>
      </c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ht="15.75" customHeight="1">
      <c r="A1954" s="3">
        <v>1506.0</v>
      </c>
      <c r="B1954" s="1" t="s">
        <v>16</v>
      </c>
      <c r="C1954" s="1" t="s">
        <v>17</v>
      </c>
      <c r="D1954" s="1" t="s">
        <v>20</v>
      </c>
      <c r="E1954" s="2">
        <v>44248.0</v>
      </c>
      <c r="F1954" s="3"/>
      <c r="G1954" s="5">
        <v>500.0</v>
      </c>
      <c r="H1954" s="3" t="str">
        <f>IFNA(VLOOKUP(F1954,Promocodes!A:E,4,0),"")</f>
        <v/>
      </c>
      <c r="I1954" s="3"/>
      <c r="J1954" s="5">
        <f t="shared" si="2"/>
        <v>500</v>
      </c>
      <c r="K1954" s="3" t="str">
        <f>IFNA(VLOOKUP(D1954,Price!$A$2:$C$18,3,0),"")</f>
        <v>товар</v>
      </c>
      <c r="L1954" s="6">
        <f t="shared" si="3"/>
        <v>2</v>
      </c>
      <c r="M1954" s="6" t="str">
        <f>IFNA(VLOOKUP(F1954,Promocodes!A:B,2,0),"")</f>
        <v/>
      </c>
      <c r="N1954" s="3" t="str">
        <f>IFNA(VLOOKUP(M1954,Promocodes!G:H,2,0),"")</f>
        <v/>
      </c>
      <c r="O1954" s="3">
        <f>IFNA(VLOOKUP(D1954,Price!$E$2:$F$4,2,0),"")</f>
        <v>250</v>
      </c>
      <c r="P1954" s="7" t="str">
        <f t="shared" si="4"/>
        <v>без промо</v>
      </c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ht="15.75" customHeight="1">
      <c r="A1955" s="3">
        <v>1509.0</v>
      </c>
      <c r="B1955" s="1" t="s">
        <v>16</v>
      </c>
      <c r="C1955" s="1" t="s">
        <v>17</v>
      </c>
      <c r="D1955" s="1" t="s">
        <v>18</v>
      </c>
      <c r="E1955" s="2">
        <v>44248.0</v>
      </c>
      <c r="F1955" s="3"/>
      <c r="G1955" s="5">
        <v>1000.0</v>
      </c>
      <c r="H1955" s="3" t="str">
        <f>IFNA(VLOOKUP(F1955,Promocodes!A:E,4,0),"")</f>
        <v/>
      </c>
      <c r="I1955" s="3"/>
      <c r="J1955" s="5">
        <f t="shared" si="2"/>
        <v>1000</v>
      </c>
      <c r="K1955" s="3" t="str">
        <f>IFNA(VLOOKUP(D1955,Price!$A$2:$C$18,3,0),"")</f>
        <v>товар</v>
      </c>
      <c r="L1955" s="6">
        <f t="shared" si="3"/>
        <v>2</v>
      </c>
      <c r="M1955" s="6" t="str">
        <f>IFNA(VLOOKUP(F1955,Promocodes!A:B,2,0),"")</f>
        <v/>
      </c>
      <c r="N1955" s="3" t="str">
        <f>IFNA(VLOOKUP(M1955,Promocodes!G:H,2,0),"")</f>
        <v/>
      </c>
      <c r="O1955" s="3">
        <f>IFNA(VLOOKUP(D1955,Price!$E$2:$F$4,2,0),"")</f>
        <v>500</v>
      </c>
      <c r="P1955" s="7" t="str">
        <f t="shared" si="4"/>
        <v>без промо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ht="15.75" customHeight="1">
      <c r="A1956" s="3">
        <v>1510.0</v>
      </c>
      <c r="B1956" s="1" t="s">
        <v>16</v>
      </c>
      <c r="C1956" s="1" t="s">
        <v>17</v>
      </c>
      <c r="D1956" s="1" t="s">
        <v>21</v>
      </c>
      <c r="E1956" s="2">
        <v>44248.0</v>
      </c>
      <c r="F1956" s="3"/>
      <c r="G1956" s="5">
        <v>3500.0</v>
      </c>
      <c r="H1956" s="3" t="str">
        <f>IFNA(VLOOKUP(F1956,Promocodes!A:E,4,0),"")</f>
        <v/>
      </c>
      <c r="I1956" s="3"/>
      <c r="J1956" s="5">
        <f t="shared" si="2"/>
        <v>3500</v>
      </c>
      <c r="K1956" s="3" t="str">
        <f>IFNA(VLOOKUP(D1956,Price!$A$2:$C$18,3,0),"")</f>
        <v>услуга</v>
      </c>
      <c r="L1956" s="6">
        <f t="shared" si="3"/>
        <v>2</v>
      </c>
      <c r="M1956" s="6" t="str">
        <f>IFNA(VLOOKUP(F1956,Promocodes!A:B,2,0),"")</f>
        <v/>
      </c>
      <c r="N1956" s="3" t="str">
        <f>IFNA(VLOOKUP(M1956,Promocodes!G:H,2,0),"")</f>
        <v/>
      </c>
      <c r="O1956" s="3" t="str">
        <f>IFNA(VLOOKUP(D1956,Price!$E$2:$F$4,2,0),"")</f>
        <v/>
      </c>
      <c r="P1956" s="7" t="str">
        <f t="shared" si="4"/>
        <v>без промо</v>
      </c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ht="15.75" customHeight="1">
      <c r="A1957" s="3">
        <v>1511.0</v>
      </c>
      <c r="B1957" s="1" t="s">
        <v>139</v>
      </c>
      <c r="C1957" s="1" t="s">
        <v>17</v>
      </c>
      <c r="D1957" s="1" t="s">
        <v>142</v>
      </c>
      <c r="E1957" s="2">
        <v>44248.0</v>
      </c>
      <c r="F1957" s="3"/>
      <c r="G1957" s="5">
        <v>1000.0</v>
      </c>
      <c r="H1957" s="3" t="str">
        <f>IFNA(VLOOKUP(F1957,Promocodes!A:E,4,0),"")</f>
        <v/>
      </c>
      <c r="I1957" s="3"/>
      <c r="J1957" s="5">
        <f t="shared" si="2"/>
        <v>1000</v>
      </c>
      <c r="K1957" s="3" t="str">
        <f>IFNA(VLOOKUP(D1957,Price!$A$2:$C$18,3,0),"")</f>
        <v/>
      </c>
      <c r="L1957" s="6">
        <f t="shared" si="3"/>
        <v>2</v>
      </c>
      <c r="M1957" s="6" t="str">
        <f>IFNA(VLOOKUP(F1957,Promocodes!A:B,2,0),"")</f>
        <v/>
      </c>
      <c r="N1957" s="3" t="str">
        <f>IFNA(VLOOKUP(M1957,Promocodes!G:H,2,0),"")</f>
        <v/>
      </c>
      <c r="O1957" s="3" t="str">
        <f>IFNA(VLOOKUP(D1957,Price!$E$2:$F$4,2,0),"")</f>
        <v/>
      </c>
      <c r="P1957" s="7" t="str">
        <f t="shared" si="4"/>
        <v/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ht="15.75" customHeight="1">
      <c r="A1958" s="3">
        <v>1512.0</v>
      </c>
      <c r="B1958" s="1" t="s">
        <v>16</v>
      </c>
      <c r="C1958" s="1" t="s">
        <v>17</v>
      </c>
      <c r="D1958" s="1" t="s">
        <v>21</v>
      </c>
      <c r="E1958" s="2">
        <v>44248.0</v>
      </c>
      <c r="F1958" s="3"/>
      <c r="G1958" s="5">
        <v>3500.0</v>
      </c>
      <c r="H1958" s="3" t="str">
        <f>IFNA(VLOOKUP(F1958,Promocodes!A:E,4,0),"")</f>
        <v/>
      </c>
      <c r="I1958" s="3"/>
      <c r="J1958" s="5">
        <f t="shared" si="2"/>
        <v>3500</v>
      </c>
      <c r="K1958" s="3" t="str">
        <f>IFNA(VLOOKUP(D1958,Price!$A$2:$C$18,3,0),"")</f>
        <v>услуга</v>
      </c>
      <c r="L1958" s="6">
        <f t="shared" si="3"/>
        <v>2</v>
      </c>
      <c r="M1958" s="6" t="str">
        <f>IFNA(VLOOKUP(F1958,Promocodes!A:B,2,0),"")</f>
        <v/>
      </c>
      <c r="N1958" s="3" t="str">
        <f>IFNA(VLOOKUP(M1958,Promocodes!G:H,2,0),"")</f>
        <v/>
      </c>
      <c r="O1958" s="3" t="str">
        <f>IFNA(VLOOKUP(D1958,Price!$E$2:$F$4,2,0),"")</f>
        <v/>
      </c>
      <c r="P1958" s="7" t="str">
        <f t="shared" si="4"/>
        <v>без промо</v>
      </c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ht="15.75" customHeight="1">
      <c r="A1959" s="3">
        <v>1513.0</v>
      </c>
      <c r="B1959" s="1" t="s">
        <v>139</v>
      </c>
      <c r="C1959" s="1" t="s">
        <v>17</v>
      </c>
      <c r="D1959" s="1" t="s">
        <v>143</v>
      </c>
      <c r="E1959" s="2">
        <v>44248.0</v>
      </c>
      <c r="F1959" s="3"/>
      <c r="G1959" s="5">
        <v>500.0</v>
      </c>
      <c r="H1959" s="3" t="str">
        <f>IFNA(VLOOKUP(F1959,Promocodes!A:E,4,0),"")</f>
        <v/>
      </c>
      <c r="I1959" s="3"/>
      <c r="J1959" s="5">
        <f t="shared" si="2"/>
        <v>500</v>
      </c>
      <c r="K1959" s="3" t="str">
        <f>IFNA(VLOOKUP(D1959,Price!$A$2:$C$18,3,0),"")</f>
        <v/>
      </c>
      <c r="L1959" s="6">
        <f t="shared" si="3"/>
        <v>2</v>
      </c>
      <c r="M1959" s="6" t="str">
        <f>IFNA(VLOOKUP(F1959,Promocodes!A:B,2,0),"")</f>
        <v/>
      </c>
      <c r="N1959" s="3" t="str">
        <f>IFNA(VLOOKUP(M1959,Promocodes!G:H,2,0),"")</f>
        <v/>
      </c>
      <c r="O1959" s="3" t="str">
        <f>IFNA(VLOOKUP(D1959,Price!$E$2:$F$4,2,0),"")</f>
        <v/>
      </c>
      <c r="P1959" s="7" t="str">
        <f t="shared" si="4"/>
        <v/>
      </c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ht="15.75" customHeight="1">
      <c r="A1960" s="3">
        <v>1514.0</v>
      </c>
      <c r="B1960" s="1" t="s">
        <v>16</v>
      </c>
      <c r="C1960" s="1" t="s">
        <v>17</v>
      </c>
      <c r="D1960" s="1" t="s">
        <v>23</v>
      </c>
      <c r="E1960" s="2">
        <v>44248.0</v>
      </c>
      <c r="F1960" s="3"/>
      <c r="G1960" s="5">
        <v>5500.0</v>
      </c>
      <c r="H1960" s="3" t="str">
        <f>IFNA(VLOOKUP(F1960,Promocodes!A:E,4,0),"")</f>
        <v/>
      </c>
      <c r="I1960" s="3"/>
      <c r="J1960" s="5">
        <f t="shared" si="2"/>
        <v>5500</v>
      </c>
      <c r="K1960" s="3" t="str">
        <f>IFNA(VLOOKUP(D1960,Price!$A$2:$C$18,3,0),"")</f>
        <v>услуга</v>
      </c>
      <c r="L1960" s="6">
        <f t="shared" si="3"/>
        <v>2</v>
      </c>
      <c r="M1960" s="6" t="str">
        <f>IFNA(VLOOKUP(F1960,Promocodes!A:B,2,0),"")</f>
        <v/>
      </c>
      <c r="N1960" s="3" t="str">
        <f>IFNA(VLOOKUP(M1960,Promocodes!G:H,2,0),"")</f>
        <v/>
      </c>
      <c r="O1960" s="3" t="str">
        <f>IFNA(VLOOKUP(D1960,Price!$E$2:$F$4,2,0),"")</f>
        <v/>
      </c>
      <c r="P1960" s="7" t="str">
        <f t="shared" si="4"/>
        <v>без промо</v>
      </c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ht="15.75" customHeight="1">
      <c r="A1961" s="3">
        <v>1515.0</v>
      </c>
      <c r="B1961" s="1" t="s">
        <v>16</v>
      </c>
      <c r="C1961" s="1" t="s">
        <v>22</v>
      </c>
      <c r="D1961" s="1" t="s">
        <v>21</v>
      </c>
      <c r="E1961" s="2">
        <v>44248.0</v>
      </c>
      <c r="F1961" s="3"/>
      <c r="G1961" s="5">
        <v>3500.0</v>
      </c>
      <c r="H1961" s="3" t="str">
        <f>IFNA(VLOOKUP(F1961,Promocodes!A:E,4,0),"")</f>
        <v/>
      </c>
      <c r="I1961" s="3"/>
      <c r="J1961" s="5">
        <f t="shared" si="2"/>
        <v>3500</v>
      </c>
      <c r="K1961" s="3" t="str">
        <f>IFNA(VLOOKUP(D1961,Price!$A$2:$C$18,3,0),"")</f>
        <v>услуга</v>
      </c>
      <c r="L1961" s="6">
        <f t="shared" si="3"/>
        <v>2</v>
      </c>
      <c r="M1961" s="6" t="str">
        <f>IFNA(VLOOKUP(F1961,Promocodes!A:B,2,0),"")</f>
        <v/>
      </c>
      <c r="N1961" s="3" t="str">
        <f>IFNA(VLOOKUP(M1961,Promocodes!G:H,2,0),"")</f>
        <v/>
      </c>
      <c r="O1961" s="3" t="str">
        <f>IFNA(VLOOKUP(D1961,Price!$E$2:$F$4,2,0),"")</f>
        <v/>
      </c>
      <c r="P1961" s="7" t="str">
        <f t="shared" si="4"/>
        <v>без промо</v>
      </c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ht="15.75" customHeight="1">
      <c r="A1962" s="3">
        <v>1516.0</v>
      </c>
      <c r="B1962" s="1" t="s">
        <v>16</v>
      </c>
      <c r="C1962" s="1" t="s">
        <v>22</v>
      </c>
      <c r="D1962" s="1" t="s">
        <v>23</v>
      </c>
      <c r="E1962" s="2">
        <v>44248.0</v>
      </c>
      <c r="F1962" s="3"/>
      <c r="G1962" s="5">
        <v>5500.0</v>
      </c>
      <c r="H1962" s="3" t="str">
        <f>IFNA(VLOOKUP(F1962,Promocodes!A:E,4,0),"")</f>
        <v/>
      </c>
      <c r="I1962" s="3"/>
      <c r="J1962" s="5">
        <f t="shared" si="2"/>
        <v>5500</v>
      </c>
      <c r="K1962" s="3" t="str">
        <f>IFNA(VLOOKUP(D1962,Price!$A$2:$C$18,3,0),"")</f>
        <v>услуга</v>
      </c>
      <c r="L1962" s="6">
        <f t="shared" si="3"/>
        <v>2</v>
      </c>
      <c r="M1962" s="6" t="str">
        <f>IFNA(VLOOKUP(F1962,Promocodes!A:B,2,0),"")</f>
        <v/>
      </c>
      <c r="N1962" s="3" t="str">
        <f>IFNA(VLOOKUP(M1962,Promocodes!G:H,2,0),"")</f>
        <v/>
      </c>
      <c r="O1962" s="3" t="str">
        <f>IFNA(VLOOKUP(D1962,Price!$E$2:$F$4,2,0),"")</f>
        <v/>
      </c>
      <c r="P1962" s="7" t="str">
        <f t="shared" si="4"/>
        <v>без промо</v>
      </c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ht="15.75" customHeight="1">
      <c r="A1963" s="3">
        <v>1517.0</v>
      </c>
      <c r="B1963" s="1" t="s">
        <v>16</v>
      </c>
      <c r="C1963" s="1" t="s">
        <v>17</v>
      </c>
      <c r="D1963" s="1" t="s">
        <v>20</v>
      </c>
      <c r="E1963" s="2">
        <v>44248.0</v>
      </c>
      <c r="F1963" s="3"/>
      <c r="G1963" s="5">
        <v>500.0</v>
      </c>
      <c r="H1963" s="3" t="str">
        <f>IFNA(VLOOKUP(F1963,Promocodes!A:E,4,0),"")</f>
        <v/>
      </c>
      <c r="I1963" s="3"/>
      <c r="J1963" s="5">
        <f t="shared" si="2"/>
        <v>500</v>
      </c>
      <c r="K1963" s="3" t="str">
        <f>IFNA(VLOOKUP(D1963,Price!$A$2:$C$18,3,0),"")</f>
        <v>товар</v>
      </c>
      <c r="L1963" s="6">
        <f t="shared" si="3"/>
        <v>2</v>
      </c>
      <c r="M1963" s="6" t="str">
        <f>IFNA(VLOOKUP(F1963,Promocodes!A:B,2,0),"")</f>
        <v/>
      </c>
      <c r="N1963" s="3" t="str">
        <f>IFNA(VLOOKUP(M1963,Promocodes!G:H,2,0),"")</f>
        <v/>
      </c>
      <c r="O1963" s="3">
        <f>IFNA(VLOOKUP(D1963,Price!$E$2:$F$4,2,0),"")</f>
        <v>250</v>
      </c>
      <c r="P1963" s="7" t="str">
        <f t="shared" si="4"/>
        <v>без промо</v>
      </c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ht="15.75" customHeight="1">
      <c r="A1964" s="3">
        <v>1518.0</v>
      </c>
      <c r="B1964" s="1" t="s">
        <v>16</v>
      </c>
      <c r="C1964" s="1" t="s">
        <v>17</v>
      </c>
      <c r="D1964" s="1" t="s">
        <v>21</v>
      </c>
      <c r="E1964" s="2">
        <v>44248.0</v>
      </c>
      <c r="F1964" s="3"/>
      <c r="G1964" s="5">
        <v>3500.0</v>
      </c>
      <c r="H1964" s="3" t="str">
        <f>IFNA(VLOOKUP(F1964,Promocodes!A:E,4,0),"")</f>
        <v/>
      </c>
      <c r="I1964" s="3"/>
      <c r="J1964" s="5">
        <f t="shared" si="2"/>
        <v>3500</v>
      </c>
      <c r="K1964" s="3" t="str">
        <f>IFNA(VLOOKUP(D1964,Price!$A$2:$C$18,3,0),"")</f>
        <v>услуга</v>
      </c>
      <c r="L1964" s="6">
        <f t="shared" si="3"/>
        <v>2</v>
      </c>
      <c r="M1964" s="6" t="str">
        <f>IFNA(VLOOKUP(F1964,Promocodes!A:B,2,0),"")</f>
        <v/>
      </c>
      <c r="N1964" s="3" t="str">
        <f>IFNA(VLOOKUP(M1964,Promocodes!G:H,2,0),"")</f>
        <v/>
      </c>
      <c r="O1964" s="3" t="str">
        <f>IFNA(VLOOKUP(D1964,Price!$E$2:$F$4,2,0),"")</f>
        <v/>
      </c>
      <c r="P1964" s="7" t="str">
        <f t="shared" si="4"/>
        <v>без промо</v>
      </c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ht="15.75" customHeight="1">
      <c r="A1965" s="3">
        <v>1519.0</v>
      </c>
      <c r="B1965" s="1" t="s">
        <v>16</v>
      </c>
      <c r="C1965" s="1" t="s">
        <v>17</v>
      </c>
      <c r="D1965" s="1" t="s">
        <v>21</v>
      </c>
      <c r="E1965" s="2">
        <v>44248.0</v>
      </c>
      <c r="F1965" s="3"/>
      <c r="G1965" s="5">
        <v>3500.0</v>
      </c>
      <c r="H1965" s="3" t="str">
        <f>IFNA(VLOOKUP(F1965,Promocodes!A:E,4,0),"")</f>
        <v/>
      </c>
      <c r="I1965" s="3"/>
      <c r="J1965" s="5">
        <f t="shared" si="2"/>
        <v>3500</v>
      </c>
      <c r="K1965" s="3" t="str">
        <f>IFNA(VLOOKUP(D1965,Price!$A$2:$C$18,3,0),"")</f>
        <v>услуга</v>
      </c>
      <c r="L1965" s="6">
        <f t="shared" si="3"/>
        <v>2</v>
      </c>
      <c r="M1965" s="6" t="str">
        <f>IFNA(VLOOKUP(F1965,Promocodes!A:B,2,0),"")</f>
        <v/>
      </c>
      <c r="N1965" s="3" t="str">
        <f>IFNA(VLOOKUP(M1965,Promocodes!G:H,2,0),"")</f>
        <v/>
      </c>
      <c r="O1965" s="3" t="str">
        <f>IFNA(VLOOKUP(D1965,Price!$E$2:$F$4,2,0),"")</f>
        <v/>
      </c>
      <c r="P1965" s="7" t="str">
        <f t="shared" si="4"/>
        <v>без промо</v>
      </c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ht="15.75" customHeight="1">
      <c r="A1966" s="3">
        <v>1522.0</v>
      </c>
      <c r="B1966" s="1" t="s">
        <v>16</v>
      </c>
      <c r="C1966" s="1" t="s">
        <v>17</v>
      </c>
      <c r="D1966" s="1" t="s">
        <v>21</v>
      </c>
      <c r="E1966" s="2">
        <v>44248.0</v>
      </c>
      <c r="F1966" s="3"/>
      <c r="G1966" s="5">
        <v>3500.0</v>
      </c>
      <c r="H1966" s="3" t="str">
        <f>IFNA(VLOOKUP(F1966,Promocodes!A:E,4,0),"")</f>
        <v/>
      </c>
      <c r="I1966" s="3"/>
      <c r="J1966" s="5">
        <f t="shared" si="2"/>
        <v>3500</v>
      </c>
      <c r="K1966" s="3" t="str">
        <f>IFNA(VLOOKUP(D1966,Price!$A$2:$C$18,3,0),"")</f>
        <v>услуга</v>
      </c>
      <c r="L1966" s="6">
        <f t="shared" si="3"/>
        <v>2</v>
      </c>
      <c r="M1966" s="6" t="str">
        <f>IFNA(VLOOKUP(F1966,Promocodes!A:B,2,0),"")</f>
        <v/>
      </c>
      <c r="N1966" s="3" t="str">
        <f>IFNA(VLOOKUP(M1966,Promocodes!G:H,2,0),"")</f>
        <v/>
      </c>
      <c r="O1966" s="3" t="str">
        <f>IFNA(VLOOKUP(D1966,Price!$E$2:$F$4,2,0),"")</f>
        <v/>
      </c>
      <c r="P1966" s="7" t="str">
        <f t="shared" si="4"/>
        <v>без промо</v>
      </c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ht="15.75" customHeight="1">
      <c r="A1967" s="3">
        <v>1523.0</v>
      </c>
      <c r="B1967" s="1" t="s">
        <v>139</v>
      </c>
      <c r="C1967" s="1" t="s">
        <v>17</v>
      </c>
      <c r="D1967" s="1" t="s">
        <v>141</v>
      </c>
      <c r="E1967" s="2">
        <v>44248.0</v>
      </c>
      <c r="F1967" s="3"/>
      <c r="G1967" s="5">
        <v>300.0</v>
      </c>
      <c r="H1967" s="3" t="str">
        <f>IFNA(VLOOKUP(F1967,Promocodes!A:E,4,0),"")</f>
        <v/>
      </c>
      <c r="I1967" s="3"/>
      <c r="J1967" s="5">
        <f t="shared" si="2"/>
        <v>300</v>
      </c>
      <c r="K1967" s="3" t="str">
        <f>IFNA(VLOOKUP(D1967,Price!$A$2:$C$18,3,0),"")</f>
        <v/>
      </c>
      <c r="L1967" s="6">
        <f t="shared" si="3"/>
        <v>2</v>
      </c>
      <c r="M1967" s="6" t="str">
        <f>IFNA(VLOOKUP(F1967,Promocodes!A:B,2,0),"")</f>
        <v/>
      </c>
      <c r="N1967" s="3" t="str">
        <f>IFNA(VLOOKUP(M1967,Promocodes!G:H,2,0),"")</f>
        <v/>
      </c>
      <c r="O1967" s="3" t="str">
        <f>IFNA(VLOOKUP(D1967,Price!$E$2:$F$4,2,0),"")</f>
        <v/>
      </c>
      <c r="P1967" s="7" t="str">
        <f t="shared" si="4"/>
        <v/>
      </c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ht="15.75" customHeight="1">
      <c r="A1968" s="3">
        <v>1524.0</v>
      </c>
      <c r="B1968" s="1" t="s">
        <v>16</v>
      </c>
      <c r="C1968" s="1" t="s">
        <v>17</v>
      </c>
      <c r="D1968" s="1" t="s">
        <v>21</v>
      </c>
      <c r="E1968" s="2">
        <v>44249.0</v>
      </c>
      <c r="F1968" s="3"/>
      <c r="G1968" s="5">
        <v>3500.0</v>
      </c>
      <c r="H1968" s="3" t="str">
        <f>IFNA(VLOOKUP(F1968,Promocodes!A:E,4,0),"")</f>
        <v/>
      </c>
      <c r="I1968" s="3"/>
      <c r="J1968" s="5">
        <f t="shared" si="2"/>
        <v>3500</v>
      </c>
      <c r="K1968" s="3" t="str">
        <f>IFNA(VLOOKUP(D1968,Price!$A$2:$C$18,3,0),"")</f>
        <v>услуга</v>
      </c>
      <c r="L1968" s="6">
        <f t="shared" si="3"/>
        <v>2</v>
      </c>
      <c r="M1968" s="6" t="str">
        <f>IFNA(VLOOKUP(F1968,Promocodes!A:B,2,0),"")</f>
        <v/>
      </c>
      <c r="N1968" s="3" t="str">
        <f>IFNA(VLOOKUP(M1968,Promocodes!G:H,2,0),"")</f>
        <v/>
      </c>
      <c r="O1968" s="3" t="str">
        <f>IFNA(VLOOKUP(D1968,Price!$E$2:$F$4,2,0),"")</f>
        <v/>
      </c>
      <c r="P1968" s="7" t="str">
        <f t="shared" si="4"/>
        <v>без промо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ht="15.75" customHeight="1">
      <c r="A1969" s="3">
        <v>1525.0</v>
      </c>
      <c r="B1969" s="1" t="s">
        <v>16</v>
      </c>
      <c r="C1969" s="1" t="s">
        <v>17</v>
      </c>
      <c r="D1969" s="1" t="s">
        <v>18</v>
      </c>
      <c r="E1969" s="2">
        <v>44249.0</v>
      </c>
      <c r="F1969" s="3"/>
      <c r="G1969" s="5">
        <v>1000.0</v>
      </c>
      <c r="H1969" s="3" t="str">
        <f>IFNA(VLOOKUP(F1969,Promocodes!A:E,4,0),"")</f>
        <v/>
      </c>
      <c r="I1969" s="3"/>
      <c r="J1969" s="5">
        <f t="shared" si="2"/>
        <v>1000</v>
      </c>
      <c r="K1969" s="3" t="str">
        <f>IFNA(VLOOKUP(D1969,Price!$A$2:$C$18,3,0),"")</f>
        <v>товар</v>
      </c>
      <c r="L1969" s="6">
        <f t="shared" si="3"/>
        <v>2</v>
      </c>
      <c r="M1969" s="6" t="str">
        <f>IFNA(VLOOKUP(F1969,Promocodes!A:B,2,0),"")</f>
        <v/>
      </c>
      <c r="N1969" s="3" t="str">
        <f>IFNA(VLOOKUP(M1969,Promocodes!G:H,2,0),"")</f>
        <v/>
      </c>
      <c r="O1969" s="3">
        <f>IFNA(VLOOKUP(D1969,Price!$E$2:$F$4,2,0),"")</f>
        <v>500</v>
      </c>
      <c r="P1969" s="7" t="str">
        <f t="shared" si="4"/>
        <v>без промо</v>
      </c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ht="15.75" customHeight="1">
      <c r="A1970" s="3">
        <v>1526.0</v>
      </c>
      <c r="B1970" s="1" t="s">
        <v>139</v>
      </c>
      <c r="C1970" s="1" t="s">
        <v>17</v>
      </c>
      <c r="D1970" s="1" t="s">
        <v>143</v>
      </c>
      <c r="E1970" s="2">
        <v>44249.0</v>
      </c>
      <c r="F1970" s="3"/>
      <c r="G1970" s="5">
        <v>500.0</v>
      </c>
      <c r="H1970" s="3" t="str">
        <f>IFNA(VLOOKUP(F1970,Promocodes!A:E,4,0),"")</f>
        <v/>
      </c>
      <c r="I1970" s="3"/>
      <c r="J1970" s="5">
        <f t="shared" si="2"/>
        <v>500</v>
      </c>
      <c r="K1970" s="3" t="str">
        <f>IFNA(VLOOKUP(D1970,Price!$A$2:$C$18,3,0),"")</f>
        <v/>
      </c>
      <c r="L1970" s="6">
        <f t="shared" si="3"/>
        <v>2</v>
      </c>
      <c r="M1970" s="6" t="str">
        <f>IFNA(VLOOKUP(F1970,Promocodes!A:B,2,0),"")</f>
        <v/>
      </c>
      <c r="N1970" s="3" t="str">
        <f>IFNA(VLOOKUP(M1970,Promocodes!G:H,2,0),"")</f>
        <v/>
      </c>
      <c r="O1970" s="3" t="str">
        <f>IFNA(VLOOKUP(D1970,Price!$E$2:$F$4,2,0),"")</f>
        <v/>
      </c>
      <c r="P1970" s="7" t="str">
        <f t="shared" si="4"/>
        <v/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ht="15.75" customHeight="1">
      <c r="A1971" s="3">
        <v>1528.0</v>
      </c>
      <c r="B1971" s="1" t="s">
        <v>139</v>
      </c>
      <c r="C1971" s="1" t="s">
        <v>22</v>
      </c>
      <c r="D1971" s="1" t="s">
        <v>141</v>
      </c>
      <c r="E1971" s="2">
        <v>44249.0</v>
      </c>
      <c r="F1971" s="3"/>
      <c r="G1971" s="5">
        <v>300.0</v>
      </c>
      <c r="H1971" s="3" t="str">
        <f>IFNA(VLOOKUP(F1971,Promocodes!A:E,4,0),"")</f>
        <v/>
      </c>
      <c r="I1971" s="3"/>
      <c r="J1971" s="5">
        <f t="shared" si="2"/>
        <v>300</v>
      </c>
      <c r="K1971" s="3" t="str">
        <f>IFNA(VLOOKUP(D1971,Price!$A$2:$C$18,3,0),"")</f>
        <v/>
      </c>
      <c r="L1971" s="6">
        <f t="shared" si="3"/>
        <v>2</v>
      </c>
      <c r="M1971" s="6" t="str">
        <f>IFNA(VLOOKUP(F1971,Promocodes!A:B,2,0),"")</f>
        <v/>
      </c>
      <c r="N1971" s="3" t="str">
        <f>IFNA(VLOOKUP(M1971,Promocodes!G:H,2,0),"")</f>
        <v/>
      </c>
      <c r="O1971" s="3" t="str">
        <f>IFNA(VLOOKUP(D1971,Price!$E$2:$F$4,2,0),"")</f>
        <v/>
      </c>
      <c r="P1971" s="7" t="str">
        <f t="shared" si="4"/>
        <v/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ht="15.75" customHeight="1">
      <c r="A1972" s="3">
        <v>1529.0</v>
      </c>
      <c r="B1972" s="1" t="s">
        <v>16</v>
      </c>
      <c r="C1972" s="1" t="s">
        <v>17</v>
      </c>
      <c r="D1972" s="1" t="s">
        <v>24</v>
      </c>
      <c r="E1972" s="2">
        <v>44249.0</v>
      </c>
      <c r="F1972" s="3"/>
      <c r="G1972" s="5">
        <v>4500.0</v>
      </c>
      <c r="H1972" s="3" t="str">
        <f>IFNA(VLOOKUP(F1972,Promocodes!A:E,4,0),"")</f>
        <v/>
      </c>
      <c r="I1972" s="3"/>
      <c r="J1972" s="5">
        <f t="shared" si="2"/>
        <v>4500</v>
      </c>
      <c r="K1972" s="3" t="str">
        <f>IFNA(VLOOKUP(D1972,Price!$A$2:$C$18,3,0),"")</f>
        <v>услуга</v>
      </c>
      <c r="L1972" s="6">
        <f t="shared" si="3"/>
        <v>2</v>
      </c>
      <c r="M1972" s="6" t="str">
        <f>IFNA(VLOOKUP(F1972,Promocodes!A:B,2,0),"")</f>
        <v/>
      </c>
      <c r="N1972" s="3" t="str">
        <f>IFNA(VLOOKUP(M1972,Promocodes!G:H,2,0),"")</f>
        <v/>
      </c>
      <c r="O1972" s="3" t="str">
        <f>IFNA(VLOOKUP(D1972,Price!$E$2:$F$4,2,0),"")</f>
        <v/>
      </c>
      <c r="P1972" s="7" t="str">
        <f t="shared" si="4"/>
        <v>без промо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ht="15.75" customHeight="1">
      <c r="A1973" s="3">
        <v>1530.0</v>
      </c>
      <c r="B1973" s="1" t="s">
        <v>16</v>
      </c>
      <c r="C1973" s="1" t="s">
        <v>17</v>
      </c>
      <c r="D1973" s="1" t="s">
        <v>18</v>
      </c>
      <c r="E1973" s="2">
        <v>44249.0</v>
      </c>
      <c r="F1973" s="3"/>
      <c r="G1973" s="5">
        <v>1000.0</v>
      </c>
      <c r="H1973" s="3" t="str">
        <f>IFNA(VLOOKUP(F1973,Promocodes!A:E,4,0),"")</f>
        <v/>
      </c>
      <c r="I1973" s="3"/>
      <c r="J1973" s="5">
        <f t="shared" si="2"/>
        <v>1000</v>
      </c>
      <c r="K1973" s="3" t="str">
        <f>IFNA(VLOOKUP(D1973,Price!$A$2:$C$18,3,0),"")</f>
        <v>товар</v>
      </c>
      <c r="L1973" s="6">
        <f t="shared" si="3"/>
        <v>2</v>
      </c>
      <c r="M1973" s="6" t="str">
        <f>IFNA(VLOOKUP(F1973,Promocodes!A:B,2,0),"")</f>
        <v/>
      </c>
      <c r="N1973" s="3" t="str">
        <f>IFNA(VLOOKUP(M1973,Promocodes!G:H,2,0),"")</f>
        <v/>
      </c>
      <c r="O1973" s="3">
        <f>IFNA(VLOOKUP(D1973,Price!$E$2:$F$4,2,0),"")</f>
        <v>500</v>
      </c>
      <c r="P1973" s="7" t="str">
        <f t="shared" si="4"/>
        <v>без промо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ht="15.75" customHeight="1">
      <c r="A1974" s="3">
        <v>1531.0</v>
      </c>
      <c r="B1974" s="1" t="s">
        <v>16</v>
      </c>
      <c r="C1974" s="1" t="s">
        <v>17</v>
      </c>
      <c r="D1974" s="1" t="s">
        <v>24</v>
      </c>
      <c r="E1974" s="2">
        <v>44249.0</v>
      </c>
      <c r="F1974" s="3"/>
      <c r="G1974" s="5">
        <v>4500.0</v>
      </c>
      <c r="H1974" s="3" t="str">
        <f>IFNA(VLOOKUP(F1974,Promocodes!A:E,4,0),"")</f>
        <v/>
      </c>
      <c r="I1974" s="3"/>
      <c r="J1974" s="5">
        <f t="shared" si="2"/>
        <v>4500</v>
      </c>
      <c r="K1974" s="3" t="str">
        <f>IFNA(VLOOKUP(D1974,Price!$A$2:$C$18,3,0),"")</f>
        <v>услуга</v>
      </c>
      <c r="L1974" s="6">
        <f t="shared" si="3"/>
        <v>2</v>
      </c>
      <c r="M1974" s="6" t="str">
        <f>IFNA(VLOOKUP(F1974,Promocodes!A:B,2,0),"")</f>
        <v/>
      </c>
      <c r="N1974" s="3" t="str">
        <f>IFNA(VLOOKUP(M1974,Promocodes!G:H,2,0),"")</f>
        <v/>
      </c>
      <c r="O1974" s="3" t="str">
        <f>IFNA(VLOOKUP(D1974,Price!$E$2:$F$4,2,0),"")</f>
        <v/>
      </c>
      <c r="P1974" s="7" t="str">
        <f t="shared" si="4"/>
        <v>без промо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ht="15.75" customHeight="1">
      <c r="A1975" s="3">
        <v>1532.0</v>
      </c>
      <c r="B1975" s="1" t="s">
        <v>16</v>
      </c>
      <c r="C1975" s="1" t="s">
        <v>17</v>
      </c>
      <c r="D1975" s="1" t="s">
        <v>23</v>
      </c>
      <c r="E1975" s="2">
        <v>44249.0</v>
      </c>
      <c r="F1975" s="3"/>
      <c r="G1975" s="5">
        <v>5500.0</v>
      </c>
      <c r="H1975" s="3" t="str">
        <f>IFNA(VLOOKUP(F1975,Promocodes!A:E,4,0),"")</f>
        <v/>
      </c>
      <c r="I1975" s="3"/>
      <c r="J1975" s="5">
        <f t="shared" si="2"/>
        <v>5500</v>
      </c>
      <c r="K1975" s="3" t="str">
        <f>IFNA(VLOOKUP(D1975,Price!$A$2:$C$18,3,0),"")</f>
        <v>услуга</v>
      </c>
      <c r="L1975" s="6">
        <f t="shared" si="3"/>
        <v>2</v>
      </c>
      <c r="M1975" s="6" t="str">
        <f>IFNA(VLOOKUP(F1975,Promocodes!A:B,2,0),"")</f>
        <v/>
      </c>
      <c r="N1975" s="3" t="str">
        <f>IFNA(VLOOKUP(M1975,Promocodes!G:H,2,0),"")</f>
        <v/>
      </c>
      <c r="O1975" s="3" t="str">
        <f>IFNA(VLOOKUP(D1975,Price!$E$2:$F$4,2,0),"")</f>
        <v/>
      </c>
      <c r="P1975" s="7" t="str">
        <f t="shared" si="4"/>
        <v>без промо</v>
      </c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ht="15.75" customHeight="1">
      <c r="A1976" s="3">
        <v>1534.0</v>
      </c>
      <c r="B1976" s="1" t="s">
        <v>16</v>
      </c>
      <c r="C1976" s="1" t="s">
        <v>17</v>
      </c>
      <c r="D1976" s="1" t="s">
        <v>20</v>
      </c>
      <c r="E1976" s="2">
        <v>44249.0</v>
      </c>
      <c r="F1976" s="3"/>
      <c r="G1976" s="5">
        <v>500.0</v>
      </c>
      <c r="H1976" s="3" t="str">
        <f>IFNA(VLOOKUP(F1976,Promocodes!A:E,4,0),"")</f>
        <v/>
      </c>
      <c r="I1976" s="3"/>
      <c r="J1976" s="5">
        <f t="shared" si="2"/>
        <v>500</v>
      </c>
      <c r="K1976" s="3" t="str">
        <f>IFNA(VLOOKUP(D1976,Price!$A$2:$C$18,3,0),"")</f>
        <v>товар</v>
      </c>
      <c r="L1976" s="6">
        <f t="shared" si="3"/>
        <v>2</v>
      </c>
      <c r="M1976" s="6" t="str">
        <f>IFNA(VLOOKUP(F1976,Promocodes!A:B,2,0),"")</f>
        <v/>
      </c>
      <c r="N1976" s="3" t="str">
        <f>IFNA(VLOOKUP(M1976,Promocodes!G:H,2,0),"")</f>
        <v/>
      </c>
      <c r="O1976" s="3">
        <f>IFNA(VLOOKUP(D1976,Price!$E$2:$F$4,2,0),"")</f>
        <v>250</v>
      </c>
      <c r="P1976" s="7" t="str">
        <f t="shared" si="4"/>
        <v>без промо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ht="15.75" customHeight="1">
      <c r="A1977" s="3">
        <v>1535.0</v>
      </c>
      <c r="B1977" s="1" t="s">
        <v>139</v>
      </c>
      <c r="C1977" s="1" t="s">
        <v>17</v>
      </c>
      <c r="D1977" s="1" t="s">
        <v>142</v>
      </c>
      <c r="E1977" s="2">
        <v>44249.0</v>
      </c>
      <c r="F1977" s="3"/>
      <c r="G1977" s="5">
        <v>1000.0</v>
      </c>
      <c r="H1977" s="3" t="str">
        <f>IFNA(VLOOKUP(F1977,Promocodes!A:E,4,0),"")</f>
        <v/>
      </c>
      <c r="I1977" s="3"/>
      <c r="J1977" s="5">
        <f t="shared" si="2"/>
        <v>1000</v>
      </c>
      <c r="K1977" s="3" t="str">
        <f>IFNA(VLOOKUP(D1977,Price!$A$2:$C$18,3,0),"")</f>
        <v/>
      </c>
      <c r="L1977" s="6">
        <f t="shared" si="3"/>
        <v>2</v>
      </c>
      <c r="M1977" s="6" t="str">
        <f>IFNA(VLOOKUP(F1977,Promocodes!A:B,2,0),"")</f>
        <v/>
      </c>
      <c r="N1977" s="3" t="str">
        <f>IFNA(VLOOKUP(M1977,Promocodes!G:H,2,0),"")</f>
        <v/>
      </c>
      <c r="O1977" s="3" t="str">
        <f>IFNA(VLOOKUP(D1977,Price!$E$2:$F$4,2,0),"")</f>
        <v/>
      </c>
      <c r="P1977" s="7" t="str">
        <f t="shared" si="4"/>
        <v/>
      </c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ht="15.75" customHeight="1">
      <c r="A1978" s="3">
        <v>1536.0</v>
      </c>
      <c r="B1978" s="1" t="s">
        <v>16</v>
      </c>
      <c r="C1978" s="1" t="s">
        <v>17</v>
      </c>
      <c r="D1978" s="1" t="s">
        <v>20</v>
      </c>
      <c r="E1978" s="2">
        <v>44249.0</v>
      </c>
      <c r="F1978" s="3"/>
      <c r="G1978" s="5">
        <v>500.0</v>
      </c>
      <c r="H1978" s="3" t="str">
        <f>IFNA(VLOOKUP(F1978,Promocodes!A:E,4,0),"")</f>
        <v/>
      </c>
      <c r="I1978" s="3"/>
      <c r="J1978" s="5">
        <f t="shared" si="2"/>
        <v>500</v>
      </c>
      <c r="K1978" s="3" t="str">
        <f>IFNA(VLOOKUP(D1978,Price!$A$2:$C$18,3,0),"")</f>
        <v>товар</v>
      </c>
      <c r="L1978" s="6">
        <f t="shared" si="3"/>
        <v>2</v>
      </c>
      <c r="M1978" s="6" t="str">
        <f>IFNA(VLOOKUP(F1978,Promocodes!A:B,2,0),"")</f>
        <v/>
      </c>
      <c r="N1978" s="3" t="str">
        <f>IFNA(VLOOKUP(M1978,Promocodes!G:H,2,0),"")</f>
        <v/>
      </c>
      <c r="O1978" s="3">
        <f>IFNA(VLOOKUP(D1978,Price!$E$2:$F$4,2,0),"")</f>
        <v>250</v>
      </c>
      <c r="P1978" s="7" t="str">
        <f t="shared" si="4"/>
        <v>без промо</v>
      </c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ht="15.75" customHeight="1">
      <c r="A1979" s="3">
        <v>1537.0</v>
      </c>
      <c r="B1979" s="1" t="s">
        <v>16</v>
      </c>
      <c r="C1979" s="1" t="s">
        <v>17</v>
      </c>
      <c r="D1979" s="1" t="s">
        <v>21</v>
      </c>
      <c r="E1979" s="2">
        <v>44249.0</v>
      </c>
      <c r="F1979" s="3"/>
      <c r="G1979" s="5">
        <v>3500.0</v>
      </c>
      <c r="H1979" s="3" t="str">
        <f>IFNA(VLOOKUP(F1979,Promocodes!A:E,4,0),"")</f>
        <v/>
      </c>
      <c r="I1979" s="3"/>
      <c r="J1979" s="5">
        <f t="shared" si="2"/>
        <v>3500</v>
      </c>
      <c r="K1979" s="3" t="str">
        <f>IFNA(VLOOKUP(D1979,Price!$A$2:$C$18,3,0),"")</f>
        <v>услуга</v>
      </c>
      <c r="L1979" s="6">
        <f t="shared" si="3"/>
        <v>2</v>
      </c>
      <c r="M1979" s="6" t="str">
        <f>IFNA(VLOOKUP(F1979,Promocodes!A:B,2,0),"")</f>
        <v/>
      </c>
      <c r="N1979" s="3" t="str">
        <f>IFNA(VLOOKUP(M1979,Promocodes!G:H,2,0),"")</f>
        <v/>
      </c>
      <c r="O1979" s="3" t="str">
        <f>IFNA(VLOOKUP(D1979,Price!$E$2:$F$4,2,0),"")</f>
        <v/>
      </c>
      <c r="P1979" s="7" t="str">
        <f t="shared" si="4"/>
        <v>без промо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ht="15.75" customHeight="1">
      <c r="A1980" s="3">
        <v>1540.0</v>
      </c>
      <c r="B1980" s="1" t="s">
        <v>139</v>
      </c>
      <c r="C1980" s="1" t="s">
        <v>17</v>
      </c>
      <c r="D1980" s="1" t="s">
        <v>142</v>
      </c>
      <c r="E1980" s="2">
        <v>44249.0</v>
      </c>
      <c r="F1980" s="3"/>
      <c r="G1980" s="5">
        <v>1000.0</v>
      </c>
      <c r="H1980" s="3" t="str">
        <f>IFNA(VLOOKUP(F1980,Promocodes!A:E,4,0),"")</f>
        <v/>
      </c>
      <c r="I1980" s="3"/>
      <c r="J1980" s="5">
        <f t="shared" si="2"/>
        <v>1000</v>
      </c>
      <c r="K1980" s="3" t="str">
        <f>IFNA(VLOOKUP(D1980,Price!$A$2:$C$18,3,0),"")</f>
        <v/>
      </c>
      <c r="L1980" s="6">
        <f t="shared" si="3"/>
        <v>2</v>
      </c>
      <c r="M1980" s="6" t="str">
        <f>IFNA(VLOOKUP(F1980,Promocodes!A:B,2,0),"")</f>
        <v/>
      </c>
      <c r="N1980" s="3" t="str">
        <f>IFNA(VLOOKUP(M1980,Promocodes!G:H,2,0),"")</f>
        <v/>
      </c>
      <c r="O1980" s="3" t="str">
        <f>IFNA(VLOOKUP(D1980,Price!$E$2:$F$4,2,0),"")</f>
        <v/>
      </c>
      <c r="P1980" s="7" t="str">
        <f t="shared" si="4"/>
        <v/>
      </c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ht="15.75" customHeight="1">
      <c r="A1981" s="3">
        <v>1541.0</v>
      </c>
      <c r="B1981" s="1" t="s">
        <v>16</v>
      </c>
      <c r="C1981" s="1" t="s">
        <v>17</v>
      </c>
      <c r="D1981" s="1" t="s">
        <v>24</v>
      </c>
      <c r="E1981" s="2">
        <v>44249.0</v>
      </c>
      <c r="F1981" s="3"/>
      <c r="G1981" s="5">
        <v>4500.0</v>
      </c>
      <c r="H1981" s="3" t="str">
        <f>IFNA(VLOOKUP(F1981,Promocodes!A:E,4,0),"")</f>
        <v/>
      </c>
      <c r="I1981" s="3"/>
      <c r="J1981" s="5">
        <f t="shared" si="2"/>
        <v>4500</v>
      </c>
      <c r="K1981" s="3" t="str">
        <f>IFNA(VLOOKUP(D1981,Price!$A$2:$C$18,3,0),"")</f>
        <v>услуга</v>
      </c>
      <c r="L1981" s="6">
        <f t="shared" si="3"/>
        <v>2</v>
      </c>
      <c r="M1981" s="6" t="str">
        <f>IFNA(VLOOKUP(F1981,Promocodes!A:B,2,0),"")</f>
        <v/>
      </c>
      <c r="N1981" s="3" t="str">
        <f>IFNA(VLOOKUP(M1981,Promocodes!G:H,2,0),"")</f>
        <v/>
      </c>
      <c r="O1981" s="3" t="str">
        <f>IFNA(VLOOKUP(D1981,Price!$E$2:$F$4,2,0),"")</f>
        <v/>
      </c>
      <c r="P1981" s="7" t="str">
        <f t="shared" si="4"/>
        <v>без промо</v>
      </c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ht="15.75" customHeight="1">
      <c r="A1982" s="3">
        <v>1542.0</v>
      </c>
      <c r="B1982" s="1" t="s">
        <v>16</v>
      </c>
      <c r="C1982" s="1" t="s">
        <v>17</v>
      </c>
      <c r="D1982" s="1" t="s">
        <v>23</v>
      </c>
      <c r="E1982" s="2">
        <v>44249.0</v>
      </c>
      <c r="F1982" s="3"/>
      <c r="G1982" s="5">
        <v>5500.0</v>
      </c>
      <c r="H1982" s="3" t="str">
        <f>IFNA(VLOOKUP(F1982,Promocodes!A:E,4,0),"")</f>
        <v/>
      </c>
      <c r="I1982" s="3"/>
      <c r="J1982" s="5">
        <f t="shared" si="2"/>
        <v>5500</v>
      </c>
      <c r="K1982" s="3" t="str">
        <f>IFNA(VLOOKUP(D1982,Price!$A$2:$C$18,3,0),"")</f>
        <v>услуга</v>
      </c>
      <c r="L1982" s="6">
        <f t="shared" si="3"/>
        <v>2</v>
      </c>
      <c r="M1982" s="6" t="str">
        <f>IFNA(VLOOKUP(F1982,Promocodes!A:B,2,0),"")</f>
        <v/>
      </c>
      <c r="N1982" s="3" t="str">
        <f>IFNA(VLOOKUP(M1982,Promocodes!G:H,2,0),"")</f>
        <v/>
      </c>
      <c r="O1982" s="3" t="str">
        <f>IFNA(VLOOKUP(D1982,Price!$E$2:$F$4,2,0),"")</f>
        <v/>
      </c>
      <c r="P1982" s="7" t="str">
        <f t="shared" si="4"/>
        <v>без промо</v>
      </c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ht="15.75" customHeight="1">
      <c r="A1983" s="3">
        <v>1544.0</v>
      </c>
      <c r="B1983" s="1" t="s">
        <v>16</v>
      </c>
      <c r="C1983" s="1" t="s">
        <v>17</v>
      </c>
      <c r="D1983" s="1" t="s">
        <v>23</v>
      </c>
      <c r="E1983" s="2">
        <v>44249.0</v>
      </c>
      <c r="F1983" s="3"/>
      <c r="G1983" s="5">
        <v>5500.0</v>
      </c>
      <c r="H1983" s="3" t="str">
        <f>IFNA(VLOOKUP(F1983,Promocodes!A:E,4,0),"")</f>
        <v/>
      </c>
      <c r="I1983" s="3"/>
      <c r="J1983" s="5">
        <f t="shared" si="2"/>
        <v>5500</v>
      </c>
      <c r="K1983" s="3" t="str">
        <f>IFNA(VLOOKUP(D1983,Price!$A$2:$C$18,3,0),"")</f>
        <v>услуга</v>
      </c>
      <c r="L1983" s="6">
        <f t="shared" si="3"/>
        <v>2</v>
      </c>
      <c r="M1983" s="6" t="str">
        <f>IFNA(VLOOKUP(F1983,Promocodes!A:B,2,0),"")</f>
        <v/>
      </c>
      <c r="N1983" s="3" t="str">
        <f>IFNA(VLOOKUP(M1983,Promocodes!G:H,2,0),"")</f>
        <v/>
      </c>
      <c r="O1983" s="3" t="str">
        <f>IFNA(VLOOKUP(D1983,Price!$E$2:$F$4,2,0),"")</f>
        <v/>
      </c>
      <c r="P1983" s="7" t="str">
        <f t="shared" si="4"/>
        <v>без промо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ht="15.75" customHeight="1">
      <c r="A1984" s="3">
        <v>1545.0</v>
      </c>
      <c r="B1984" s="1" t="s">
        <v>16</v>
      </c>
      <c r="C1984" s="1" t="s">
        <v>17</v>
      </c>
      <c r="D1984" s="1" t="s">
        <v>20</v>
      </c>
      <c r="E1984" s="2">
        <v>44249.0</v>
      </c>
      <c r="F1984" s="3"/>
      <c r="G1984" s="5">
        <v>500.0</v>
      </c>
      <c r="H1984" s="3" t="str">
        <f>IFNA(VLOOKUP(F1984,Promocodes!A:E,4,0),"")</f>
        <v/>
      </c>
      <c r="I1984" s="3"/>
      <c r="J1984" s="5">
        <f t="shared" si="2"/>
        <v>500</v>
      </c>
      <c r="K1984" s="3" t="str">
        <f>IFNA(VLOOKUP(D1984,Price!$A$2:$C$18,3,0),"")</f>
        <v>товар</v>
      </c>
      <c r="L1984" s="6">
        <f t="shared" si="3"/>
        <v>2</v>
      </c>
      <c r="M1984" s="6" t="str">
        <f>IFNA(VLOOKUP(F1984,Promocodes!A:B,2,0),"")</f>
        <v/>
      </c>
      <c r="N1984" s="3" t="str">
        <f>IFNA(VLOOKUP(M1984,Promocodes!G:H,2,0),"")</f>
        <v/>
      </c>
      <c r="O1984" s="3">
        <f>IFNA(VLOOKUP(D1984,Price!$E$2:$F$4,2,0),"")</f>
        <v>250</v>
      </c>
      <c r="P1984" s="7" t="str">
        <f t="shared" si="4"/>
        <v>без промо</v>
      </c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ht="15.75" customHeight="1">
      <c r="A1985" s="3">
        <v>1546.0</v>
      </c>
      <c r="B1985" s="1" t="s">
        <v>16</v>
      </c>
      <c r="C1985" s="1" t="s">
        <v>17</v>
      </c>
      <c r="D1985" s="1" t="s">
        <v>18</v>
      </c>
      <c r="E1985" s="2">
        <v>44249.0</v>
      </c>
      <c r="F1985" s="3"/>
      <c r="G1985" s="5">
        <v>1000.0</v>
      </c>
      <c r="H1985" s="3" t="str">
        <f>IFNA(VLOOKUP(F1985,Promocodes!A:E,4,0),"")</f>
        <v/>
      </c>
      <c r="I1985" s="3"/>
      <c r="J1985" s="5">
        <f t="shared" si="2"/>
        <v>1000</v>
      </c>
      <c r="K1985" s="3" t="str">
        <f>IFNA(VLOOKUP(D1985,Price!$A$2:$C$18,3,0),"")</f>
        <v>товар</v>
      </c>
      <c r="L1985" s="6">
        <f t="shared" si="3"/>
        <v>2</v>
      </c>
      <c r="M1985" s="6" t="str">
        <f>IFNA(VLOOKUP(F1985,Promocodes!A:B,2,0),"")</f>
        <v/>
      </c>
      <c r="N1985" s="3" t="str">
        <f>IFNA(VLOOKUP(M1985,Promocodes!G:H,2,0),"")</f>
        <v/>
      </c>
      <c r="O1985" s="3">
        <f>IFNA(VLOOKUP(D1985,Price!$E$2:$F$4,2,0),"")</f>
        <v>500</v>
      </c>
      <c r="P1985" s="7" t="str">
        <f t="shared" si="4"/>
        <v>без промо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ht="15.75" customHeight="1">
      <c r="A1986" s="3">
        <v>1547.0</v>
      </c>
      <c r="B1986" s="1" t="s">
        <v>16</v>
      </c>
      <c r="C1986" s="1" t="s">
        <v>17</v>
      </c>
      <c r="D1986" s="1" t="s">
        <v>23</v>
      </c>
      <c r="E1986" s="2">
        <v>44249.0</v>
      </c>
      <c r="F1986" s="3"/>
      <c r="G1986" s="5">
        <v>5500.0</v>
      </c>
      <c r="H1986" s="3" t="str">
        <f>IFNA(VLOOKUP(F1986,Promocodes!A:E,4,0),"")</f>
        <v/>
      </c>
      <c r="I1986" s="3"/>
      <c r="J1986" s="5">
        <f t="shared" si="2"/>
        <v>5500</v>
      </c>
      <c r="K1986" s="3" t="str">
        <f>IFNA(VLOOKUP(D1986,Price!$A$2:$C$18,3,0),"")</f>
        <v>услуга</v>
      </c>
      <c r="L1986" s="6">
        <f t="shared" si="3"/>
        <v>2</v>
      </c>
      <c r="M1986" s="6" t="str">
        <f>IFNA(VLOOKUP(F1986,Promocodes!A:B,2,0),"")</f>
        <v/>
      </c>
      <c r="N1986" s="3" t="str">
        <f>IFNA(VLOOKUP(M1986,Promocodes!G:H,2,0),"")</f>
        <v/>
      </c>
      <c r="O1986" s="3" t="str">
        <f>IFNA(VLOOKUP(D1986,Price!$E$2:$F$4,2,0),"")</f>
        <v/>
      </c>
      <c r="P1986" s="7" t="str">
        <f t="shared" si="4"/>
        <v>без промо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ht="15.75" customHeight="1">
      <c r="A1987" s="3">
        <v>1548.0</v>
      </c>
      <c r="B1987" s="1" t="s">
        <v>16</v>
      </c>
      <c r="C1987" s="1" t="s">
        <v>17</v>
      </c>
      <c r="D1987" s="1" t="s">
        <v>23</v>
      </c>
      <c r="E1987" s="2">
        <v>44249.0</v>
      </c>
      <c r="F1987" s="3"/>
      <c r="G1987" s="5">
        <v>5500.0</v>
      </c>
      <c r="H1987" s="3" t="str">
        <f>IFNA(VLOOKUP(F1987,Promocodes!A:E,4,0),"")</f>
        <v/>
      </c>
      <c r="I1987" s="3"/>
      <c r="J1987" s="5">
        <f t="shared" si="2"/>
        <v>5500</v>
      </c>
      <c r="K1987" s="3" t="str">
        <f>IFNA(VLOOKUP(D1987,Price!$A$2:$C$18,3,0),"")</f>
        <v>услуга</v>
      </c>
      <c r="L1987" s="6">
        <f t="shared" si="3"/>
        <v>2</v>
      </c>
      <c r="M1987" s="6" t="str">
        <f>IFNA(VLOOKUP(F1987,Promocodes!A:B,2,0),"")</f>
        <v/>
      </c>
      <c r="N1987" s="3" t="str">
        <f>IFNA(VLOOKUP(M1987,Promocodes!G:H,2,0),"")</f>
        <v/>
      </c>
      <c r="O1987" s="3" t="str">
        <f>IFNA(VLOOKUP(D1987,Price!$E$2:$F$4,2,0),"")</f>
        <v/>
      </c>
      <c r="P1987" s="7" t="str">
        <f t="shared" si="4"/>
        <v>без промо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ht="15.75" customHeight="1">
      <c r="A1988" s="3">
        <v>1549.0</v>
      </c>
      <c r="B1988" s="1" t="s">
        <v>16</v>
      </c>
      <c r="C1988" s="1" t="s">
        <v>17</v>
      </c>
      <c r="D1988" s="1" t="s">
        <v>20</v>
      </c>
      <c r="E1988" s="2">
        <v>44249.0</v>
      </c>
      <c r="F1988" s="3"/>
      <c r="G1988" s="5">
        <v>500.0</v>
      </c>
      <c r="H1988" s="3" t="str">
        <f>IFNA(VLOOKUP(F1988,Promocodes!A:E,4,0),"")</f>
        <v/>
      </c>
      <c r="I1988" s="3"/>
      <c r="J1988" s="5">
        <f t="shared" si="2"/>
        <v>500</v>
      </c>
      <c r="K1988" s="3" t="str">
        <f>IFNA(VLOOKUP(D1988,Price!$A$2:$C$18,3,0),"")</f>
        <v>товар</v>
      </c>
      <c r="L1988" s="6">
        <f t="shared" si="3"/>
        <v>2</v>
      </c>
      <c r="M1988" s="6" t="str">
        <f>IFNA(VLOOKUP(F1988,Promocodes!A:B,2,0),"")</f>
        <v/>
      </c>
      <c r="N1988" s="3" t="str">
        <f>IFNA(VLOOKUP(M1988,Promocodes!G:H,2,0),"")</f>
        <v/>
      </c>
      <c r="O1988" s="3">
        <f>IFNA(VLOOKUP(D1988,Price!$E$2:$F$4,2,0),"")</f>
        <v>250</v>
      </c>
      <c r="P1988" s="7" t="str">
        <f t="shared" si="4"/>
        <v>без промо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ht="15.75" customHeight="1">
      <c r="A1989" s="3">
        <v>1551.0</v>
      </c>
      <c r="B1989" s="1" t="s">
        <v>16</v>
      </c>
      <c r="C1989" s="1" t="s">
        <v>17</v>
      </c>
      <c r="D1989" s="1" t="s">
        <v>20</v>
      </c>
      <c r="E1989" s="2">
        <v>44249.0</v>
      </c>
      <c r="F1989" s="3"/>
      <c r="G1989" s="5">
        <v>500.0</v>
      </c>
      <c r="H1989" s="3" t="str">
        <f>IFNA(VLOOKUP(F1989,Promocodes!A:E,4,0),"")</f>
        <v/>
      </c>
      <c r="I1989" s="3"/>
      <c r="J1989" s="5">
        <f t="shared" si="2"/>
        <v>500</v>
      </c>
      <c r="K1989" s="3" t="str">
        <f>IFNA(VLOOKUP(D1989,Price!$A$2:$C$18,3,0),"")</f>
        <v>товар</v>
      </c>
      <c r="L1989" s="6">
        <f t="shared" si="3"/>
        <v>2</v>
      </c>
      <c r="M1989" s="6" t="str">
        <f>IFNA(VLOOKUP(F1989,Promocodes!A:B,2,0),"")</f>
        <v/>
      </c>
      <c r="N1989" s="3" t="str">
        <f>IFNA(VLOOKUP(M1989,Promocodes!G:H,2,0),"")</f>
        <v/>
      </c>
      <c r="O1989" s="3">
        <f>IFNA(VLOOKUP(D1989,Price!$E$2:$F$4,2,0),"")</f>
        <v>250</v>
      </c>
      <c r="P1989" s="7" t="str">
        <f t="shared" si="4"/>
        <v>без промо</v>
      </c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ht="15.75" customHeight="1">
      <c r="A1990" s="3">
        <v>1552.0</v>
      </c>
      <c r="B1990" s="1" t="s">
        <v>16</v>
      </c>
      <c r="C1990" s="1" t="s">
        <v>17</v>
      </c>
      <c r="D1990" s="1" t="s">
        <v>23</v>
      </c>
      <c r="E1990" s="2">
        <v>44249.0</v>
      </c>
      <c r="F1990" s="3"/>
      <c r="G1990" s="5">
        <v>5500.0</v>
      </c>
      <c r="H1990" s="3" t="str">
        <f>IFNA(VLOOKUP(F1990,Promocodes!A:E,4,0),"")</f>
        <v/>
      </c>
      <c r="I1990" s="3"/>
      <c r="J1990" s="5">
        <f t="shared" si="2"/>
        <v>5500</v>
      </c>
      <c r="K1990" s="3" t="str">
        <f>IFNA(VLOOKUP(D1990,Price!$A$2:$C$18,3,0),"")</f>
        <v>услуга</v>
      </c>
      <c r="L1990" s="6">
        <f t="shared" si="3"/>
        <v>2</v>
      </c>
      <c r="M1990" s="6" t="str">
        <f>IFNA(VLOOKUP(F1990,Promocodes!A:B,2,0),"")</f>
        <v/>
      </c>
      <c r="N1990" s="3" t="str">
        <f>IFNA(VLOOKUP(M1990,Promocodes!G:H,2,0),"")</f>
        <v/>
      </c>
      <c r="O1990" s="3" t="str">
        <f>IFNA(VLOOKUP(D1990,Price!$E$2:$F$4,2,0),"")</f>
        <v/>
      </c>
      <c r="P1990" s="7" t="str">
        <f t="shared" si="4"/>
        <v>без промо</v>
      </c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ht="15.75" customHeight="1">
      <c r="A1991" s="3">
        <v>1553.0</v>
      </c>
      <c r="B1991" s="1" t="s">
        <v>16</v>
      </c>
      <c r="C1991" s="1" t="s">
        <v>17</v>
      </c>
      <c r="D1991" s="1" t="s">
        <v>23</v>
      </c>
      <c r="E1991" s="2">
        <v>44249.0</v>
      </c>
      <c r="F1991" s="3"/>
      <c r="G1991" s="5">
        <v>5500.0</v>
      </c>
      <c r="H1991" s="3" t="str">
        <f>IFNA(VLOOKUP(F1991,Promocodes!A:E,4,0),"")</f>
        <v/>
      </c>
      <c r="I1991" s="3"/>
      <c r="J1991" s="5">
        <f t="shared" si="2"/>
        <v>5500</v>
      </c>
      <c r="K1991" s="3" t="str">
        <f>IFNA(VLOOKUP(D1991,Price!$A$2:$C$18,3,0),"")</f>
        <v>услуга</v>
      </c>
      <c r="L1991" s="6">
        <f t="shared" si="3"/>
        <v>2</v>
      </c>
      <c r="M1991" s="6" t="str">
        <f>IFNA(VLOOKUP(F1991,Promocodes!A:B,2,0),"")</f>
        <v/>
      </c>
      <c r="N1991" s="3" t="str">
        <f>IFNA(VLOOKUP(M1991,Promocodes!G:H,2,0),"")</f>
        <v/>
      </c>
      <c r="O1991" s="3" t="str">
        <f>IFNA(VLOOKUP(D1991,Price!$E$2:$F$4,2,0),"")</f>
        <v/>
      </c>
      <c r="P1991" s="7" t="str">
        <f t="shared" si="4"/>
        <v>без промо</v>
      </c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ht="15.75" customHeight="1">
      <c r="A1992" s="3">
        <v>1554.0</v>
      </c>
      <c r="B1992" s="1" t="s">
        <v>16</v>
      </c>
      <c r="C1992" s="1" t="s">
        <v>22</v>
      </c>
      <c r="D1992" s="1" t="s">
        <v>18</v>
      </c>
      <c r="E1992" s="2">
        <v>44249.0</v>
      </c>
      <c r="F1992" s="3"/>
      <c r="G1992" s="5">
        <v>1000.0</v>
      </c>
      <c r="H1992" s="3" t="str">
        <f>IFNA(VLOOKUP(F1992,Promocodes!A:E,4,0),"")</f>
        <v/>
      </c>
      <c r="I1992" s="3"/>
      <c r="J1992" s="5">
        <f t="shared" si="2"/>
        <v>1000</v>
      </c>
      <c r="K1992" s="3" t="str">
        <f>IFNA(VLOOKUP(D1992,Price!$A$2:$C$18,3,0),"")</f>
        <v>товар</v>
      </c>
      <c r="L1992" s="6">
        <f t="shared" si="3"/>
        <v>2</v>
      </c>
      <c r="M1992" s="6" t="str">
        <f>IFNA(VLOOKUP(F1992,Promocodes!A:B,2,0),"")</f>
        <v/>
      </c>
      <c r="N1992" s="3" t="str">
        <f>IFNA(VLOOKUP(M1992,Promocodes!G:H,2,0),"")</f>
        <v/>
      </c>
      <c r="O1992" s="3">
        <f>IFNA(VLOOKUP(D1992,Price!$E$2:$F$4,2,0),"")</f>
        <v>500</v>
      </c>
      <c r="P1992" s="7" t="str">
        <f t="shared" si="4"/>
        <v>без промо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ht="15.75" customHeight="1">
      <c r="A1993" s="3">
        <v>1555.0</v>
      </c>
      <c r="B1993" s="1" t="s">
        <v>16</v>
      </c>
      <c r="C1993" s="1" t="s">
        <v>17</v>
      </c>
      <c r="D1993" s="1" t="s">
        <v>24</v>
      </c>
      <c r="E1993" s="2">
        <v>44250.0</v>
      </c>
      <c r="F1993" s="3"/>
      <c r="G1993" s="5">
        <v>4500.0</v>
      </c>
      <c r="H1993" s="3" t="str">
        <f>IFNA(VLOOKUP(F1993,Promocodes!A:E,4,0),"")</f>
        <v/>
      </c>
      <c r="I1993" s="3"/>
      <c r="J1993" s="5">
        <f t="shared" si="2"/>
        <v>4500</v>
      </c>
      <c r="K1993" s="3" t="str">
        <f>IFNA(VLOOKUP(D1993,Price!$A$2:$C$18,3,0),"")</f>
        <v>услуга</v>
      </c>
      <c r="L1993" s="6">
        <f t="shared" si="3"/>
        <v>2</v>
      </c>
      <c r="M1993" s="6" t="str">
        <f>IFNA(VLOOKUP(F1993,Promocodes!A:B,2,0),"")</f>
        <v/>
      </c>
      <c r="N1993" s="3" t="str">
        <f>IFNA(VLOOKUP(M1993,Promocodes!G:H,2,0),"")</f>
        <v/>
      </c>
      <c r="O1993" s="3" t="str">
        <f>IFNA(VLOOKUP(D1993,Price!$E$2:$F$4,2,0),"")</f>
        <v/>
      </c>
      <c r="P1993" s="7" t="str">
        <f t="shared" si="4"/>
        <v>без промо</v>
      </c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ht="15.75" customHeight="1">
      <c r="A1994" s="3">
        <v>1556.0</v>
      </c>
      <c r="B1994" s="1" t="s">
        <v>16</v>
      </c>
      <c r="C1994" s="1" t="s">
        <v>17</v>
      </c>
      <c r="D1994" s="1" t="s">
        <v>23</v>
      </c>
      <c r="E1994" s="2">
        <v>44250.0</v>
      </c>
      <c r="F1994" s="3"/>
      <c r="G1994" s="5">
        <v>5500.0</v>
      </c>
      <c r="H1994" s="3" t="str">
        <f>IFNA(VLOOKUP(F1994,Promocodes!A:E,4,0),"")</f>
        <v/>
      </c>
      <c r="I1994" s="3"/>
      <c r="J1994" s="5">
        <f t="shared" si="2"/>
        <v>5500</v>
      </c>
      <c r="K1994" s="3" t="str">
        <f>IFNA(VLOOKUP(D1994,Price!$A$2:$C$18,3,0),"")</f>
        <v>услуга</v>
      </c>
      <c r="L1994" s="6">
        <f t="shared" si="3"/>
        <v>2</v>
      </c>
      <c r="M1994" s="6" t="str">
        <f>IFNA(VLOOKUP(F1994,Promocodes!A:B,2,0),"")</f>
        <v/>
      </c>
      <c r="N1994" s="3" t="str">
        <f>IFNA(VLOOKUP(M1994,Promocodes!G:H,2,0),"")</f>
        <v/>
      </c>
      <c r="O1994" s="3" t="str">
        <f>IFNA(VLOOKUP(D1994,Price!$E$2:$F$4,2,0),"")</f>
        <v/>
      </c>
      <c r="P1994" s="7" t="str">
        <f t="shared" si="4"/>
        <v>без промо</v>
      </c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ht="15.75" customHeight="1">
      <c r="A1995" s="3">
        <v>1557.0</v>
      </c>
      <c r="B1995" s="1" t="s">
        <v>16</v>
      </c>
      <c r="C1995" s="1" t="s">
        <v>17</v>
      </c>
      <c r="D1995" s="1" t="s">
        <v>21</v>
      </c>
      <c r="E1995" s="2">
        <v>44250.0</v>
      </c>
      <c r="F1995" s="3"/>
      <c r="G1995" s="5">
        <v>3500.0</v>
      </c>
      <c r="H1995" s="3" t="str">
        <f>IFNA(VLOOKUP(F1995,Promocodes!A:E,4,0),"")</f>
        <v/>
      </c>
      <c r="I1995" s="3"/>
      <c r="J1995" s="5">
        <f t="shared" si="2"/>
        <v>3500</v>
      </c>
      <c r="K1995" s="3" t="str">
        <f>IFNA(VLOOKUP(D1995,Price!$A$2:$C$18,3,0),"")</f>
        <v>услуга</v>
      </c>
      <c r="L1995" s="6">
        <f t="shared" si="3"/>
        <v>2</v>
      </c>
      <c r="M1995" s="6" t="str">
        <f>IFNA(VLOOKUP(F1995,Promocodes!A:B,2,0),"")</f>
        <v/>
      </c>
      <c r="N1995" s="3" t="str">
        <f>IFNA(VLOOKUP(M1995,Promocodes!G:H,2,0),"")</f>
        <v/>
      </c>
      <c r="O1995" s="3" t="str">
        <f>IFNA(VLOOKUP(D1995,Price!$E$2:$F$4,2,0),"")</f>
        <v/>
      </c>
      <c r="P1995" s="7" t="str">
        <f t="shared" si="4"/>
        <v>без промо</v>
      </c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ht="15.75" customHeight="1">
      <c r="A1996" s="3">
        <v>1558.0</v>
      </c>
      <c r="B1996" s="1" t="s">
        <v>16</v>
      </c>
      <c r="C1996" s="1" t="s">
        <v>22</v>
      </c>
      <c r="D1996" s="1" t="s">
        <v>18</v>
      </c>
      <c r="E1996" s="2">
        <v>44250.0</v>
      </c>
      <c r="F1996" s="3"/>
      <c r="G1996" s="5">
        <v>1000.0</v>
      </c>
      <c r="H1996" s="3" t="str">
        <f>IFNA(VLOOKUP(F1996,Promocodes!A:E,4,0),"")</f>
        <v/>
      </c>
      <c r="I1996" s="3"/>
      <c r="J1996" s="5">
        <f t="shared" si="2"/>
        <v>1000</v>
      </c>
      <c r="K1996" s="3" t="str">
        <f>IFNA(VLOOKUP(D1996,Price!$A$2:$C$18,3,0),"")</f>
        <v>товар</v>
      </c>
      <c r="L1996" s="6">
        <f t="shared" si="3"/>
        <v>2</v>
      </c>
      <c r="M1996" s="6" t="str">
        <f>IFNA(VLOOKUP(F1996,Promocodes!A:B,2,0),"")</f>
        <v/>
      </c>
      <c r="N1996" s="3" t="str">
        <f>IFNA(VLOOKUP(M1996,Promocodes!G:H,2,0),"")</f>
        <v/>
      </c>
      <c r="O1996" s="3">
        <f>IFNA(VLOOKUP(D1996,Price!$E$2:$F$4,2,0),"")</f>
        <v>500</v>
      </c>
      <c r="P1996" s="7" t="str">
        <f t="shared" si="4"/>
        <v>без промо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ht="15.75" customHeight="1">
      <c r="A1997" s="3">
        <v>1559.0</v>
      </c>
      <c r="B1997" s="1" t="s">
        <v>16</v>
      </c>
      <c r="C1997" s="1" t="s">
        <v>17</v>
      </c>
      <c r="D1997" s="1" t="s">
        <v>24</v>
      </c>
      <c r="E1997" s="2">
        <v>44250.0</v>
      </c>
      <c r="F1997" s="3"/>
      <c r="G1997" s="5">
        <v>4500.0</v>
      </c>
      <c r="H1997" s="3" t="str">
        <f>IFNA(VLOOKUP(F1997,Promocodes!A:E,4,0),"")</f>
        <v/>
      </c>
      <c r="I1997" s="3"/>
      <c r="J1997" s="5">
        <f t="shared" si="2"/>
        <v>4500</v>
      </c>
      <c r="K1997" s="3" t="str">
        <f>IFNA(VLOOKUP(D1997,Price!$A$2:$C$18,3,0),"")</f>
        <v>услуга</v>
      </c>
      <c r="L1997" s="6">
        <f t="shared" si="3"/>
        <v>2</v>
      </c>
      <c r="M1997" s="6" t="str">
        <f>IFNA(VLOOKUP(F1997,Promocodes!A:B,2,0),"")</f>
        <v/>
      </c>
      <c r="N1997" s="3" t="str">
        <f>IFNA(VLOOKUP(M1997,Promocodes!G:H,2,0),"")</f>
        <v/>
      </c>
      <c r="O1997" s="3" t="str">
        <f>IFNA(VLOOKUP(D1997,Price!$E$2:$F$4,2,0),"")</f>
        <v/>
      </c>
      <c r="P1997" s="7" t="str">
        <f t="shared" si="4"/>
        <v>без промо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ht="15.75" customHeight="1">
      <c r="A1998" s="3">
        <v>1560.0</v>
      </c>
      <c r="B1998" s="1" t="s">
        <v>16</v>
      </c>
      <c r="C1998" s="1" t="s">
        <v>17</v>
      </c>
      <c r="D1998" s="1" t="s">
        <v>21</v>
      </c>
      <c r="E1998" s="2">
        <v>44250.0</v>
      </c>
      <c r="F1998" s="3"/>
      <c r="G1998" s="5">
        <v>3500.0</v>
      </c>
      <c r="H1998" s="3" t="str">
        <f>IFNA(VLOOKUP(F1998,Promocodes!A:E,4,0),"")</f>
        <v/>
      </c>
      <c r="I1998" s="3"/>
      <c r="J1998" s="5">
        <f t="shared" si="2"/>
        <v>3500</v>
      </c>
      <c r="K1998" s="3" t="str">
        <f>IFNA(VLOOKUP(D1998,Price!$A$2:$C$18,3,0),"")</f>
        <v>услуга</v>
      </c>
      <c r="L1998" s="6">
        <f t="shared" si="3"/>
        <v>2</v>
      </c>
      <c r="M1998" s="6" t="str">
        <f>IFNA(VLOOKUP(F1998,Promocodes!A:B,2,0),"")</f>
        <v/>
      </c>
      <c r="N1998" s="3" t="str">
        <f>IFNA(VLOOKUP(M1998,Promocodes!G:H,2,0),"")</f>
        <v/>
      </c>
      <c r="O1998" s="3" t="str">
        <f>IFNA(VLOOKUP(D1998,Price!$E$2:$F$4,2,0),"")</f>
        <v/>
      </c>
      <c r="P1998" s="7" t="str">
        <f t="shared" si="4"/>
        <v>без промо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ht="15.75" customHeight="1">
      <c r="A1999" s="3">
        <v>1561.0</v>
      </c>
      <c r="B1999" s="1" t="s">
        <v>16</v>
      </c>
      <c r="C1999" s="1" t="s">
        <v>17</v>
      </c>
      <c r="D1999" s="1" t="s">
        <v>23</v>
      </c>
      <c r="E1999" s="2">
        <v>44250.0</v>
      </c>
      <c r="F1999" s="3"/>
      <c r="G1999" s="5">
        <v>5500.0</v>
      </c>
      <c r="H1999" s="3" t="str">
        <f>IFNA(VLOOKUP(F1999,Promocodes!A:E,4,0),"")</f>
        <v/>
      </c>
      <c r="I1999" s="3"/>
      <c r="J1999" s="5">
        <f t="shared" si="2"/>
        <v>5500</v>
      </c>
      <c r="K1999" s="3" t="str">
        <f>IFNA(VLOOKUP(D1999,Price!$A$2:$C$18,3,0),"")</f>
        <v>услуга</v>
      </c>
      <c r="L1999" s="6">
        <f t="shared" si="3"/>
        <v>2</v>
      </c>
      <c r="M1999" s="6" t="str">
        <f>IFNA(VLOOKUP(F1999,Promocodes!A:B,2,0),"")</f>
        <v/>
      </c>
      <c r="N1999" s="3" t="str">
        <f>IFNA(VLOOKUP(M1999,Promocodes!G:H,2,0),"")</f>
        <v/>
      </c>
      <c r="O1999" s="3" t="str">
        <f>IFNA(VLOOKUP(D1999,Price!$E$2:$F$4,2,0),"")</f>
        <v/>
      </c>
      <c r="P1999" s="7" t="str">
        <f t="shared" si="4"/>
        <v>без промо</v>
      </c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ht="15.75" customHeight="1">
      <c r="A2000" s="3">
        <v>1563.0</v>
      </c>
      <c r="B2000" s="1" t="s">
        <v>16</v>
      </c>
      <c r="C2000" s="1" t="s">
        <v>17</v>
      </c>
      <c r="D2000" s="1" t="s">
        <v>20</v>
      </c>
      <c r="E2000" s="2">
        <v>44250.0</v>
      </c>
      <c r="F2000" s="3"/>
      <c r="G2000" s="5">
        <v>500.0</v>
      </c>
      <c r="H2000" s="3" t="str">
        <f>IFNA(VLOOKUP(F2000,Promocodes!A:E,4,0),"")</f>
        <v/>
      </c>
      <c r="I2000" s="3"/>
      <c r="J2000" s="5">
        <f t="shared" si="2"/>
        <v>500</v>
      </c>
      <c r="K2000" s="3" t="str">
        <f>IFNA(VLOOKUP(D2000,Price!$A$2:$C$18,3,0),"")</f>
        <v>товар</v>
      </c>
      <c r="L2000" s="6">
        <f t="shared" si="3"/>
        <v>2</v>
      </c>
      <c r="M2000" s="6" t="str">
        <f>IFNA(VLOOKUP(F2000,Promocodes!A:B,2,0),"")</f>
        <v/>
      </c>
      <c r="N2000" s="3" t="str">
        <f>IFNA(VLOOKUP(M2000,Promocodes!G:H,2,0),"")</f>
        <v/>
      </c>
      <c r="O2000" s="3">
        <f>IFNA(VLOOKUP(D2000,Price!$E$2:$F$4,2,0),"")</f>
        <v>250</v>
      </c>
      <c r="P2000" s="7" t="str">
        <f t="shared" si="4"/>
        <v>без промо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ht="15.75" customHeight="1">
      <c r="A2001" s="3">
        <v>1566.0</v>
      </c>
      <c r="B2001" s="1" t="s">
        <v>139</v>
      </c>
      <c r="C2001" s="1" t="s">
        <v>17</v>
      </c>
      <c r="D2001" s="1" t="s">
        <v>141</v>
      </c>
      <c r="E2001" s="2">
        <v>44250.0</v>
      </c>
      <c r="F2001" s="3"/>
      <c r="G2001" s="5">
        <v>300.0</v>
      </c>
      <c r="H2001" s="3" t="str">
        <f>IFNA(VLOOKUP(F2001,Promocodes!A:E,4,0),"")</f>
        <v/>
      </c>
      <c r="I2001" s="3"/>
      <c r="J2001" s="5">
        <f t="shared" si="2"/>
        <v>300</v>
      </c>
      <c r="K2001" s="3" t="str">
        <f>IFNA(VLOOKUP(D2001,Price!$A$2:$C$18,3,0),"")</f>
        <v/>
      </c>
      <c r="L2001" s="6">
        <f t="shared" si="3"/>
        <v>2</v>
      </c>
      <c r="M2001" s="6" t="str">
        <f>IFNA(VLOOKUP(F2001,Promocodes!A:B,2,0),"")</f>
        <v/>
      </c>
      <c r="N2001" s="3" t="str">
        <f>IFNA(VLOOKUP(M2001,Promocodes!G:H,2,0),"")</f>
        <v/>
      </c>
      <c r="O2001" s="3" t="str">
        <f>IFNA(VLOOKUP(D2001,Price!$E$2:$F$4,2,0),"")</f>
        <v/>
      </c>
      <c r="P2001" s="7" t="str">
        <f t="shared" si="4"/>
        <v/>
      </c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ht="15.75" customHeight="1">
      <c r="A2002" s="3">
        <v>1567.0</v>
      </c>
      <c r="B2002" s="1" t="s">
        <v>16</v>
      </c>
      <c r="C2002" s="1" t="s">
        <v>17</v>
      </c>
      <c r="D2002" s="1" t="s">
        <v>20</v>
      </c>
      <c r="E2002" s="2">
        <v>44250.0</v>
      </c>
      <c r="F2002" s="3"/>
      <c r="G2002" s="5">
        <v>500.0</v>
      </c>
      <c r="H2002" s="3" t="str">
        <f>IFNA(VLOOKUP(F2002,Promocodes!A:E,4,0),"")</f>
        <v/>
      </c>
      <c r="I2002" s="3"/>
      <c r="J2002" s="5">
        <f t="shared" si="2"/>
        <v>500</v>
      </c>
      <c r="K2002" s="3" t="str">
        <f>IFNA(VLOOKUP(D2002,Price!$A$2:$C$18,3,0),"")</f>
        <v>товар</v>
      </c>
      <c r="L2002" s="6">
        <f t="shared" si="3"/>
        <v>2</v>
      </c>
      <c r="M2002" s="6" t="str">
        <f>IFNA(VLOOKUP(F2002,Promocodes!A:B,2,0),"")</f>
        <v/>
      </c>
      <c r="N2002" s="3" t="str">
        <f>IFNA(VLOOKUP(M2002,Promocodes!G:H,2,0),"")</f>
        <v/>
      </c>
      <c r="O2002" s="3">
        <f>IFNA(VLOOKUP(D2002,Price!$E$2:$F$4,2,0),"")</f>
        <v>250</v>
      </c>
      <c r="P2002" s="7" t="str">
        <f t="shared" si="4"/>
        <v>без промо</v>
      </c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ht="15.75" customHeight="1">
      <c r="A2003" s="3">
        <v>1568.0</v>
      </c>
      <c r="B2003" s="1" t="s">
        <v>16</v>
      </c>
      <c r="C2003" s="1" t="s">
        <v>17</v>
      </c>
      <c r="D2003" s="1" t="s">
        <v>18</v>
      </c>
      <c r="E2003" s="2">
        <v>44250.0</v>
      </c>
      <c r="F2003" s="3"/>
      <c r="G2003" s="5">
        <v>1000.0</v>
      </c>
      <c r="H2003" s="3" t="str">
        <f>IFNA(VLOOKUP(F2003,Promocodes!A:E,4,0),"")</f>
        <v/>
      </c>
      <c r="I2003" s="3"/>
      <c r="J2003" s="5">
        <f t="shared" si="2"/>
        <v>1000</v>
      </c>
      <c r="K2003" s="3" t="str">
        <f>IFNA(VLOOKUP(D2003,Price!$A$2:$C$18,3,0),"")</f>
        <v>товар</v>
      </c>
      <c r="L2003" s="6">
        <f t="shared" si="3"/>
        <v>2</v>
      </c>
      <c r="M2003" s="6" t="str">
        <f>IFNA(VLOOKUP(F2003,Promocodes!A:B,2,0),"")</f>
        <v/>
      </c>
      <c r="N2003" s="3" t="str">
        <f>IFNA(VLOOKUP(M2003,Promocodes!G:H,2,0),"")</f>
        <v/>
      </c>
      <c r="O2003" s="3">
        <f>IFNA(VLOOKUP(D2003,Price!$E$2:$F$4,2,0),"")</f>
        <v>500</v>
      </c>
      <c r="P2003" s="7" t="str">
        <f t="shared" si="4"/>
        <v>без промо</v>
      </c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ht="15.75" customHeight="1">
      <c r="A2004" s="3">
        <v>1569.0</v>
      </c>
      <c r="B2004" s="1" t="s">
        <v>16</v>
      </c>
      <c r="C2004" s="1" t="s">
        <v>17</v>
      </c>
      <c r="D2004" s="1" t="s">
        <v>21</v>
      </c>
      <c r="E2004" s="2">
        <v>44250.0</v>
      </c>
      <c r="F2004" s="3"/>
      <c r="G2004" s="5">
        <v>3500.0</v>
      </c>
      <c r="H2004" s="3" t="str">
        <f>IFNA(VLOOKUP(F2004,Promocodes!A:E,4,0),"")</f>
        <v/>
      </c>
      <c r="I2004" s="3"/>
      <c r="J2004" s="5">
        <f t="shared" si="2"/>
        <v>3500</v>
      </c>
      <c r="K2004" s="3" t="str">
        <f>IFNA(VLOOKUP(D2004,Price!$A$2:$C$18,3,0),"")</f>
        <v>услуга</v>
      </c>
      <c r="L2004" s="6">
        <f t="shared" si="3"/>
        <v>2</v>
      </c>
      <c r="M2004" s="6" t="str">
        <f>IFNA(VLOOKUP(F2004,Promocodes!A:B,2,0),"")</f>
        <v/>
      </c>
      <c r="N2004" s="3" t="str">
        <f>IFNA(VLOOKUP(M2004,Promocodes!G:H,2,0),"")</f>
        <v/>
      </c>
      <c r="O2004" s="3" t="str">
        <f>IFNA(VLOOKUP(D2004,Price!$E$2:$F$4,2,0),"")</f>
        <v/>
      </c>
      <c r="P2004" s="7" t="str">
        <f t="shared" si="4"/>
        <v>без промо</v>
      </c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ht="15.75" customHeight="1">
      <c r="A2005" s="3">
        <v>1570.0</v>
      </c>
      <c r="B2005" s="1" t="s">
        <v>139</v>
      </c>
      <c r="C2005" s="1" t="s">
        <v>17</v>
      </c>
      <c r="D2005" s="1" t="s">
        <v>143</v>
      </c>
      <c r="E2005" s="2">
        <v>44250.0</v>
      </c>
      <c r="F2005" s="3"/>
      <c r="G2005" s="5">
        <v>500.0</v>
      </c>
      <c r="H2005" s="3" t="str">
        <f>IFNA(VLOOKUP(F2005,Promocodes!A:E,4,0),"")</f>
        <v/>
      </c>
      <c r="I2005" s="3"/>
      <c r="J2005" s="5">
        <f t="shared" si="2"/>
        <v>500</v>
      </c>
      <c r="K2005" s="3" t="str">
        <f>IFNA(VLOOKUP(D2005,Price!$A$2:$C$18,3,0),"")</f>
        <v/>
      </c>
      <c r="L2005" s="6">
        <f t="shared" si="3"/>
        <v>2</v>
      </c>
      <c r="M2005" s="6" t="str">
        <f>IFNA(VLOOKUP(F2005,Promocodes!A:B,2,0),"")</f>
        <v/>
      </c>
      <c r="N2005" s="3" t="str">
        <f>IFNA(VLOOKUP(M2005,Promocodes!G:H,2,0),"")</f>
        <v/>
      </c>
      <c r="O2005" s="3" t="str">
        <f>IFNA(VLOOKUP(D2005,Price!$E$2:$F$4,2,0),"")</f>
        <v/>
      </c>
      <c r="P2005" s="7" t="str">
        <f t="shared" si="4"/>
        <v/>
      </c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ht="15.75" customHeight="1">
      <c r="A2006" s="3">
        <v>1571.0</v>
      </c>
      <c r="B2006" s="1" t="s">
        <v>16</v>
      </c>
      <c r="C2006" s="1" t="s">
        <v>17</v>
      </c>
      <c r="D2006" s="1" t="s">
        <v>20</v>
      </c>
      <c r="E2006" s="2">
        <v>44250.0</v>
      </c>
      <c r="F2006" s="3"/>
      <c r="G2006" s="5">
        <v>500.0</v>
      </c>
      <c r="H2006" s="3" t="str">
        <f>IFNA(VLOOKUP(F2006,Promocodes!A:E,4,0),"")</f>
        <v/>
      </c>
      <c r="I2006" s="3"/>
      <c r="J2006" s="5">
        <f t="shared" si="2"/>
        <v>500</v>
      </c>
      <c r="K2006" s="3" t="str">
        <f>IFNA(VLOOKUP(D2006,Price!$A$2:$C$18,3,0),"")</f>
        <v>товар</v>
      </c>
      <c r="L2006" s="6">
        <f t="shared" si="3"/>
        <v>2</v>
      </c>
      <c r="M2006" s="6" t="str">
        <f>IFNA(VLOOKUP(F2006,Promocodes!A:B,2,0),"")</f>
        <v/>
      </c>
      <c r="N2006" s="3" t="str">
        <f>IFNA(VLOOKUP(M2006,Promocodes!G:H,2,0),"")</f>
        <v/>
      </c>
      <c r="O2006" s="3">
        <f>IFNA(VLOOKUP(D2006,Price!$E$2:$F$4,2,0),"")</f>
        <v>250</v>
      </c>
      <c r="P2006" s="7" t="str">
        <f t="shared" si="4"/>
        <v>без промо</v>
      </c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ht="15.75" customHeight="1">
      <c r="A2007" s="3">
        <v>1572.0</v>
      </c>
      <c r="B2007" s="1" t="s">
        <v>16</v>
      </c>
      <c r="C2007" s="1" t="s">
        <v>22</v>
      </c>
      <c r="D2007" s="1" t="s">
        <v>25</v>
      </c>
      <c r="E2007" s="2">
        <v>44250.0</v>
      </c>
      <c r="F2007" s="3"/>
      <c r="G2007" s="5">
        <v>300.0</v>
      </c>
      <c r="H2007" s="3" t="str">
        <f>IFNA(VLOOKUP(F2007,Promocodes!A:E,4,0),"")</f>
        <v/>
      </c>
      <c r="I2007" s="3"/>
      <c r="J2007" s="5">
        <f t="shared" si="2"/>
        <v>300</v>
      </c>
      <c r="K2007" s="3" t="str">
        <f>IFNA(VLOOKUP(D2007,Price!$A$2:$C$18,3,0),"")</f>
        <v>товар</v>
      </c>
      <c r="L2007" s="6">
        <f t="shared" si="3"/>
        <v>2</v>
      </c>
      <c r="M2007" s="6" t="str">
        <f>IFNA(VLOOKUP(F2007,Promocodes!A:B,2,0),"")</f>
        <v/>
      </c>
      <c r="N2007" s="3" t="str">
        <f>IFNA(VLOOKUP(M2007,Promocodes!G:H,2,0),"")</f>
        <v/>
      </c>
      <c r="O2007" s="3">
        <f>IFNA(VLOOKUP(D2007,Price!$E$2:$F$4,2,0),"")</f>
        <v>150</v>
      </c>
      <c r="P2007" s="7" t="str">
        <f t="shared" si="4"/>
        <v>без промо</v>
      </c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ht="15.75" customHeight="1">
      <c r="A2008" s="3">
        <v>1573.0</v>
      </c>
      <c r="B2008" s="1" t="s">
        <v>139</v>
      </c>
      <c r="C2008" s="1" t="s">
        <v>17</v>
      </c>
      <c r="D2008" s="1" t="s">
        <v>143</v>
      </c>
      <c r="E2008" s="2">
        <v>44250.0</v>
      </c>
      <c r="F2008" s="3"/>
      <c r="G2008" s="5">
        <v>500.0</v>
      </c>
      <c r="H2008" s="3" t="str">
        <f>IFNA(VLOOKUP(F2008,Promocodes!A:E,4,0),"")</f>
        <v/>
      </c>
      <c r="I2008" s="3"/>
      <c r="J2008" s="5">
        <f t="shared" si="2"/>
        <v>500</v>
      </c>
      <c r="K2008" s="3" t="str">
        <f>IFNA(VLOOKUP(D2008,Price!$A$2:$C$18,3,0),"")</f>
        <v/>
      </c>
      <c r="L2008" s="6">
        <f t="shared" si="3"/>
        <v>2</v>
      </c>
      <c r="M2008" s="6" t="str">
        <f>IFNA(VLOOKUP(F2008,Promocodes!A:B,2,0),"")</f>
        <v/>
      </c>
      <c r="N2008" s="3" t="str">
        <f>IFNA(VLOOKUP(M2008,Promocodes!G:H,2,0),"")</f>
        <v/>
      </c>
      <c r="O2008" s="3" t="str">
        <f>IFNA(VLOOKUP(D2008,Price!$E$2:$F$4,2,0),"")</f>
        <v/>
      </c>
      <c r="P2008" s="7" t="str">
        <f t="shared" si="4"/>
        <v/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ht="15.75" customHeight="1">
      <c r="A2009" s="3">
        <v>1574.0</v>
      </c>
      <c r="B2009" s="1" t="s">
        <v>16</v>
      </c>
      <c r="C2009" s="1" t="s">
        <v>17</v>
      </c>
      <c r="D2009" s="1" t="s">
        <v>24</v>
      </c>
      <c r="E2009" s="2">
        <v>44250.0</v>
      </c>
      <c r="F2009" s="3"/>
      <c r="G2009" s="5">
        <v>4500.0</v>
      </c>
      <c r="H2009" s="3" t="str">
        <f>IFNA(VLOOKUP(F2009,Promocodes!A:E,4,0),"")</f>
        <v/>
      </c>
      <c r="I2009" s="3"/>
      <c r="J2009" s="5">
        <f t="shared" si="2"/>
        <v>4500</v>
      </c>
      <c r="K2009" s="3" t="str">
        <f>IFNA(VLOOKUP(D2009,Price!$A$2:$C$18,3,0),"")</f>
        <v>услуга</v>
      </c>
      <c r="L2009" s="6">
        <f t="shared" si="3"/>
        <v>2</v>
      </c>
      <c r="M2009" s="6" t="str">
        <f>IFNA(VLOOKUP(F2009,Promocodes!A:B,2,0),"")</f>
        <v/>
      </c>
      <c r="N2009" s="3" t="str">
        <f>IFNA(VLOOKUP(M2009,Promocodes!G:H,2,0),"")</f>
        <v/>
      </c>
      <c r="O2009" s="3" t="str">
        <f>IFNA(VLOOKUP(D2009,Price!$E$2:$F$4,2,0),"")</f>
        <v/>
      </c>
      <c r="P2009" s="7" t="str">
        <f t="shared" si="4"/>
        <v>без промо</v>
      </c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ht="15.75" customHeight="1">
      <c r="A2010" s="3">
        <v>1575.0</v>
      </c>
      <c r="B2010" s="1" t="s">
        <v>16</v>
      </c>
      <c r="C2010" s="1" t="s">
        <v>17</v>
      </c>
      <c r="D2010" s="1" t="s">
        <v>24</v>
      </c>
      <c r="E2010" s="2">
        <v>44250.0</v>
      </c>
      <c r="F2010" s="3"/>
      <c r="G2010" s="5">
        <v>4500.0</v>
      </c>
      <c r="H2010" s="3" t="str">
        <f>IFNA(VLOOKUP(F2010,Promocodes!A:E,4,0),"")</f>
        <v/>
      </c>
      <c r="I2010" s="3"/>
      <c r="J2010" s="5">
        <f t="shared" si="2"/>
        <v>4500</v>
      </c>
      <c r="K2010" s="3" t="str">
        <f>IFNA(VLOOKUP(D2010,Price!$A$2:$C$18,3,0),"")</f>
        <v>услуга</v>
      </c>
      <c r="L2010" s="6">
        <f t="shared" si="3"/>
        <v>2</v>
      </c>
      <c r="M2010" s="6" t="str">
        <f>IFNA(VLOOKUP(F2010,Promocodes!A:B,2,0),"")</f>
        <v/>
      </c>
      <c r="N2010" s="3" t="str">
        <f>IFNA(VLOOKUP(M2010,Promocodes!G:H,2,0),"")</f>
        <v/>
      </c>
      <c r="O2010" s="3" t="str">
        <f>IFNA(VLOOKUP(D2010,Price!$E$2:$F$4,2,0),"")</f>
        <v/>
      </c>
      <c r="P2010" s="7" t="str">
        <f t="shared" si="4"/>
        <v>без промо</v>
      </c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ht="15.75" customHeight="1">
      <c r="A2011" s="3">
        <v>1576.0</v>
      </c>
      <c r="B2011" s="1" t="s">
        <v>16</v>
      </c>
      <c r="C2011" s="1" t="s">
        <v>17</v>
      </c>
      <c r="D2011" s="1" t="s">
        <v>20</v>
      </c>
      <c r="E2011" s="2">
        <v>44250.0</v>
      </c>
      <c r="F2011" s="3"/>
      <c r="G2011" s="5">
        <v>500.0</v>
      </c>
      <c r="H2011" s="3" t="str">
        <f>IFNA(VLOOKUP(F2011,Promocodes!A:E,4,0),"")</f>
        <v/>
      </c>
      <c r="I2011" s="3"/>
      <c r="J2011" s="5">
        <f t="shared" si="2"/>
        <v>500</v>
      </c>
      <c r="K2011" s="3" t="str">
        <f>IFNA(VLOOKUP(D2011,Price!$A$2:$C$18,3,0),"")</f>
        <v>товар</v>
      </c>
      <c r="L2011" s="6">
        <f t="shared" si="3"/>
        <v>2</v>
      </c>
      <c r="M2011" s="6" t="str">
        <f>IFNA(VLOOKUP(F2011,Promocodes!A:B,2,0),"")</f>
        <v/>
      </c>
      <c r="N2011" s="3" t="str">
        <f>IFNA(VLOOKUP(M2011,Promocodes!G:H,2,0),"")</f>
        <v/>
      </c>
      <c r="O2011" s="3">
        <f>IFNA(VLOOKUP(D2011,Price!$E$2:$F$4,2,0),"")</f>
        <v>250</v>
      </c>
      <c r="P2011" s="7" t="str">
        <f t="shared" si="4"/>
        <v>без промо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ht="15.75" customHeight="1">
      <c r="A2012" s="3">
        <v>1577.0</v>
      </c>
      <c r="B2012" s="1" t="s">
        <v>16</v>
      </c>
      <c r="C2012" s="1" t="s">
        <v>22</v>
      </c>
      <c r="D2012" s="1" t="s">
        <v>23</v>
      </c>
      <c r="E2012" s="2">
        <v>44250.0</v>
      </c>
      <c r="F2012" s="3"/>
      <c r="G2012" s="5">
        <v>5500.0</v>
      </c>
      <c r="H2012" s="3" t="str">
        <f>IFNA(VLOOKUP(F2012,Promocodes!A:E,4,0),"")</f>
        <v/>
      </c>
      <c r="I2012" s="3"/>
      <c r="J2012" s="5">
        <f t="shared" si="2"/>
        <v>5500</v>
      </c>
      <c r="K2012" s="3" t="str">
        <f>IFNA(VLOOKUP(D2012,Price!$A$2:$C$18,3,0),"")</f>
        <v>услуга</v>
      </c>
      <c r="L2012" s="6">
        <f t="shared" si="3"/>
        <v>2</v>
      </c>
      <c r="M2012" s="6" t="str">
        <f>IFNA(VLOOKUP(F2012,Promocodes!A:B,2,0),"")</f>
        <v/>
      </c>
      <c r="N2012" s="3" t="str">
        <f>IFNA(VLOOKUP(M2012,Promocodes!G:H,2,0),"")</f>
        <v/>
      </c>
      <c r="O2012" s="3" t="str">
        <f>IFNA(VLOOKUP(D2012,Price!$E$2:$F$4,2,0),"")</f>
        <v/>
      </c>
      <c r="P2012" s="7" t="str">
        <f t="shared" si="4"/>
        <v>без промо</v>
      </c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ht="15.75" customHeight="1">
      <c r="A2013" s="3">
        <v>1578.0</v>
      </c>
      <c r="B2013" s="1" t="s">
        <v>16</v>
      </c>
      <c r="C2013" s="1" t="s">
        <v>17</v>
      </c>
      <c r="D2013" s="1" t="s">
        <v>24</v>
      </c>
      <c r="E2013" s="2">
        <v>44250.0</v>
      </c>
      <c r="F2013" s="3"/>
      <c r="G2013" s="5">
        <v>4500.0</v>
      </c>
      <c r="H2013" s="3" t="str">
        <f>IFNA(VLOOKUP(F2013,Promocodes!A:E,4,0),"")</f>
        <v/>
      </c>
      <c r="I2013" s="3"/>
      <c r="J2013" s="5">
        <f t="shared" si="2"/>
        <v>4500</v>
      </c>
      <c r="K2013" s="3" t="str">
        <f>IFNA(VLOOKUP(D2013,Price!$A$2:$C$18,3,0),"")</f>
        <v>услуга</v>
      </c>
      <c r="L2013" s="6">
        <f t="shared" si="3"/>
        <v>2</v>
      </c>
      <c r="M2013" s="6" t="str">
        <f>IFNA(VLOOKUP(F2013,Promocodes!A:B,2,0),"")</f>
        <v/>
      </c>
      <c r="N2013" s="3" t="str">
        <f>IFNA(VLOOKUP(M2013,Promocodes!G:H,2,0),"")</f>
        <v/>
      </c>
      <c r="O2013" s="3" t="str">
        <f>IFNA(VLOOKUP(D2013,Price!$E$2:$F$4,2,0),"")</f>
        <v/>
      </c>
      <c r="P2013" s="7" t="str">
        <f t="shared" si="4"/>
        <v>без промо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ht="15.75" customHeight="1">
      <c r="A2014" s="3">
        <v>1579.0</v>
      </c>
      <c r="B2014" s="1" t="s">
        <v>139</v>
      </c>
      <c r="C2014" s="1" t="s">
        <v>17</v>
      </c>
      <c r="D2014" s="1" t="s">
        <v>143</v>
      </c>
      <c r="E2014" s="2">
        <v>44250.0</v>
      </c>
      <c r="F2014" s="3"/>
      <c r="G2014" s="5">
        <v>500.0</v>
      </c>
      <c r="H2014" s="3" t="str">
        <f>IFNA(VLOOKUP(F2014,Promocodes!A:E,4,0),"")</f>
        <v/>
      </c>
      <c r="I2014" s="3"/>
      <c r="J2014" s="5">
        <f t="shared" si="2"/>
        <v>500</v>
      </c>
      <c r="K2014" s="3" t="str">
        <f>IFNA(VLOOKUP(D2014,Price!$A$2:$C$18,3,0),"")</f>
        <v/>
      </c>
      <c r="L2014" s="6">
        <f t="shared" si="3"/>
        <v>2</v>
      </c>
      <c r="M2014" s="6" t="str">
        <f>IFNA(VLOOKUP(F2014,Promocodes!A:B,2,0),"")</f>
        <v/>
      </c>
      <c r="N2014" s="3" t="str">
        <f>IFNA(VLOOKUP(M2014,Promocodes!G:H,2,0),"")</f>
        <v/>
      </c>
      <c r="O2014" s="3" t="str">
        <f>IFNA(VLOOKUP(D2014,Price!$E$2:$F$4,2,0),"")</f>
        <v/>
      </c>
      <c r="P2014" s="7" t="str">
        <f t="shared" si="4"/>
        <v/>
      </c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ht="15.75" customHeight="1">
      <c r="A2015" s="3">
        <v>1580.0</v>
      </c>
      <c r="B2015" s="1" t="s">
        <v>16</v>
      </c>
      <c r="C2015" s="1" t="s">
        <v>22</v>
      </c>
      <c r="D2015" s="1" t="s">
        <v>25</v>
      </c>
      <c r="E2015" s="2">
        <v>44250.0</v>
      </c>
      <c r="F2015" s="3"/>
      <c r="G2015" s="5">
        <v>300.0</v>
      </c>
      <c r="H2015" s="3" t="str">
        <f>IFNA(VLOOKUP(F2015,Promocodes!A:E,4,0),"")</f>
        <v/>
      </c>
      <c r="I2015" s="3"/>
      <c r="J2015" s="5">
        <f t="shared" si="2"/>
        <v>300</v>
      </c>
      <c r="K2015" s="3" t="str">
        <f>IFNA(VLOOKUP(D2015,Price!$A$2:$C$18,3,0),"")</f>
        <v>товар</v>
      </c>
      <c r="L2015" s="6">
        <f t="shared" si="3"/>
        <v>2</v>
      </c>
      <c r="M2015" s="6" t="str">
        <f>IFNA(VLOOKUP(F2015,Promocodes!A:B,2,0),"")</f>
        <v/>
      </c>
      <c r="N2015" s="3" t="str">
        <f>IFNA(VLOOKUP(M2015,Promocodes!G:H,2,0),"")</f>
        <v/>
      </c>
      <c r="O2015" s="3">
        <f>IFNA(VLOOKUP(D2015,Price!$E$2:$F$4,2,0),"")</f>
        <v>150</v>
      </c>
      <c r="P2015" s="7" t="str">
        <f t="shared" si="4"/>
        <v>без промо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ht="15.75" customHeight="1">
      <c r="A2016" s="3">
        <v>1582.0</v>
      </c>
      <c r="B2016" s="1" t="s">
        <v>139</v>
      </c>
      <c r="C2016" s="1" t="s">
        <v>17</v>
      </c>
      <c r="D2016" s="1" t="s">
        <v>143</v>
      </c>
      <c r="E2016" s="2">
        <v>44250.0</v>
      </c>
      <c r="F2016" s="3"/>
      <c r="G2016" s="5">
        <v>500.0</v>
      </c>
      <c r="H2016" s="3" t="str">
        <f>IFNA(VLOOKUP(F2016,Promocodes!A:E,4,0),"")</f>
        <v/>
      </c>
      <c r="I2016" s="3"/>
      <c r="J2016" s="5">
        <f t="shared" si="2"/>
        <v>500</v>
      </c>
      <c r="K2016" s="3" t="str">
        <f>IFNA(VLOOKUP(D2016,Price!$A$2:$C$18,3,0),"")</f>
        <v/>
      </c>
      <c r="L2016" s="6">
        <f t="shared" si="3"/>
        <v>2</v>
      </c>
      <c r="M2016" s="6" t="str">
        <f>IFNA(VLOOKUP(F2016,Promocodes!A:B,2,0),"")</f>
        <v/>
      </c>
      <c r="N2016" s="3" t="str">
        <f>IFNA(VLOOKUP(M2016,Promocodes!G:H,2,0),"")</f>
        <v/>
      </c>
      <c r="O2016" s="3" t="str">
        <f>IFNA(VLOOKUP(D2016,Price!$E$2:$F$4,2,0),"")</f>
        <v/>
      </c>
      <c r="P2016" s="7" t="str">
        <f t="shared" si="4"/>
        <v/>
      </c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ht="15.75" customHeight="1">
      <c r="A2017" s="3">
        <v>1583.0</v>
      </c>
      <c r="B2017" s="1" t="s">
        <v>139</v>
      </c>
      <c r="C2017" s="1" t="s">
        <v>17</v>
      </c>
      <c r="D2017" s="1" t="s">
        <v>142</v>
      </c>
      <c r="E2017" s="2">
        <v>44250.0</v>
      </c>
      <c r="F2017" s="3"/>
      <c r="G2017" s="5">
        <v>1000.0</v>
      </c>
      <c r="H2017" s="3" t="str">
        <f>IFNA(VLOOKUP(F2017,Promocodes!A:E,4,0),"")</f>
        <v/>
      </c>
      <c r="I2017" s="3"/>
      <c r="J2017" s="5">
        <f t="shared" si="2"/>
        <v>1000</v>
      </c>
      <c r="K2017" s="3" t="str">
        <f>IFNA(VLOOKUP(D2017,Price!$A$2:$C$18,3,0),"")</f>
        <v/>
      </c>
      <c r="L2017" s="6">
        <f t="shared" si="3"/>
        <v>2</v>
      </c>
      <c r="M2017" s="6" t="str">
        <f>IFNA(VLOOKUP(F2017,Promocodes!A:B,2,0),"")</f>
        <v/>
      </c>
      <c r="N2017" s="3" t="str">
        <f>IFNA(VLOOKUP(M2017,Promocodes!G:H,2,0),"")</f>
        <v/>
      </c>
      <c r="O2017" s="3" t="str">
        <f>IFNA(VLOOKUP(D2017,Price!$E$2:$F$4,2,0),"")</f>
        <v/>
      </c>
      <c r="P2017" s="7" t="str">
        <f t="shared" si="4"/>
        <v/>
      </c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ht="15.75" customHeight="1">
      <c r="A2018" s="3">
        <v>1584.0</v>
      </c>
      <c r="B2018" s="1" t="s">
        <v>16</v>
      </c>
      <c r="C2018" s="1" t="s">
        <v>17</v>
      </c>
      <c r="D2018" s="1" t="s">
        <v>23</v>
      </c>
      <c r="E2018" s="2">
        <v>44250.0</v>
      </c>
      <c r="F2018" s="3"/>
      <c r="G2018" s="5">
        <v>5500.0</v>
      </c>
      <c r="H2018" s="3" t="str">
        <f>IFNA(VLOOKUP(F2018,Promocodes!A:E,4,0),"")</f>
        <v/>
      </c>
      <c r="I2018" s="3"/>
      <c r="J2018" s="5">
        <f t="shared" si="2"/>
        <v>5500</v>
      </c>
      <c r="K2018" s="3" t="str">
        <f>IFNA(VLOOKUP(D2018,Price!$A$2:$C$18,3,0),"")</f>
        <v>услуга</v>
      </c>
      <c r="L2018" s="6">
        <f t="shared" si="3"/>
        <v>2</v>
      </c>
      <c r="M2018" s="6" t="str">
        <f>IFNA(VLOOKUP(F2018,Promocodes!A:B,2,0),"")</f>
        <v/>
      </c>
      <c r="N2018" s="3" t="str">
        <f>IFNA(VLOOKUP(M2018,Promocodes!G:H,2,0),"")</f>
        <v/>
      </c>
      <c r="O2018" s="3" t="str">
        <f>IFNA(VLOOKUP(D2018,Price!$E$2:$F$4,2,0),"")</f>
        <v/>
      </c>
      <c r="P2018" s="7" t="str">
        <f t="shared" si="4"/>
        <v>без промо</v>
      </c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ht="15.75" customHeight="1">
      <c r="A2019" s="3">
        <v>1585.0</v>
      </c>
      <c r="B2019" s="1" t="s">
        <v>16</v>
      </c>
      <c r="C2019" s="1" t="s">
        <v>22</v>
      </c>
      <c r="D2019" s="1" t="s">
        <v>23</v>
      </c>
      <c r="E2019" s="2">
        <v>44250.0</v>
      </c>
      <c r="F2019" s="3"/>
      <c r="G2019" s="5">
        <v>5500.0</v>
      </c>
      <c r="H2019" s="3" t="str">
        <f>IFNA(VLOOKUP(F2019,Promocodes!A:E,4,0),"")</f>
        <v/>
      </c>
      <c r="I2019" s="3"/>
      <c r="J2019" s="5">
        <f t="shared" si="2"/>
        <v>5500</v>
      </c>
      <c r="K2019" s="3" t="str">
        <f>IFNA(VLOOKUP(D2019,Price!$A$2:$C$18,3,0),"")</f>
        <v>услуга</v>
      </c>
      <c r="L2019" s="6">
        <f t="shared" si="3"/>
        <v>2</v>
      </c>
      <c r="M2019" s="6" t="str">
        <f>IFNA(VLOOKUP(F2019,Promocodes!A:B,2,0),"")</f>
        <v/>
      </c>
      <c r="N2019" s="3" t="str">
        <f>IFNA(VLOOKUP(M2019,Promocodes!G:H,2,0),"")</f>
        <v/>
      </c>
      <c r="O2019" s="3" t="str">
        <f>IFNA(VLOOKUP(D2019,Price!$E$2:$F$4,2,0),"")</f>
        <v/>
      </c>
      <c r="P2019" s="7" t="str">
        <f t="shared" si="4"/>
        <v>без промо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ht="15.75" customHeight="1">
      <c r="A2020" s="3">
        <v>1586.0</v>
      </c>
      <c r="B2020" s="1" t="s">
        <v>16</v>
      </c>
      <c r="C2020" s="1" t="s">
        <v>17</v>
      </c>
      <c r="D2020" s="1" t="s">
        <v>24</v>
      </c>
      <c r="E2020" s="2">
        <v>44251.0</v>
      </c>
      <c r="F2020" s="3"/>
      <c r="G2020" s="5">
        <v>4500.0</v>
      </c>
      <c r="H2020" s="3" t="str">
        <f>IFNA(VLOOKUP(F2020,Promocodes!A:E,4,0),"")</f>
        <v/>
      </c>
      <c r="I2020" s="3"/>
      <c r="J2020" s="5">
        <f t="shared" si="2"/>
        <v>4500</v>
      </c>
      <c r="K2020" s="3" t="str">
        <f>IFNA(VLOOKUP(D2020,Price!$A$2:$C$18,3,0),"")</f>
        <v>услуга</v>
      </c>
      <c r="L2020" s="6">
        <f t="shared" si="3"/>
        <v>2</v>
      </c>
      <c r="M2020" s="6" t="str">
        <f>IFNA(VLOOKUP(F2020,Promocodes!A:B,2,0),"")</f>
        <v/>
      </c>
      <c r="N2020" s="3" t="str">
        <f>IFNA(VLOOKUP(M2020,Promocodes!G:H,2,0),"")</f>
        <v/>
      </c>
      <c r="O2020" s="3" t="str">
        <f>IFNA(VLOOKUP(D2020,Price!$E$2:$F$4,2,0),"")</f>
        <v/>
      </c>
      <c r="P2020" s="7" t="str">
        <f t="shared" si="4"/>
        <v>без промо</v>
      </c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ht="15.75" customHeight="1">
      <c r="A2021" s="3">
        <v>1587.0</v>
      </c>
      <c r="B2021" s="1" t="s">
        <v>16</v>
      </c>
      <c r="C2021" s="1" t="s">
        <v>17</v>
      </c>
      <c r="D2021" s="1" t="s">
        <v>23</v>
      </c>
      <c r="E2021" s="2">
        <v>44251.0</v>
      </c>
      <c r="F2021" s="3"/>
      <c r="G2021" s="5">
        <v>5500.0</v>
      </c>
      <c r="H2021" s="3" t="str">
        <f>IFNA(VLOOKUP(F2021,Promocodes!A:E,4,0),"")</f>
        <v/>
      </c>
      <c r="I2021" s="3"/>
      <c r="J2021" s="5">
        <f t="shared" si="2"/>
        <v>5500</v>
      </c>
      <c r="K2021" s="3" t="str">
        <f>IFNA(VLOOKUP(D2021,Price!$A$2:$C$18,3,0),"")</f>
        <v>услуга</v>
      </c>
      <c r="L2021" s="6">
        <f t="shared" si="3"/>
        <v>2</v>
      </c>
      <c r="M2021" s="6" t="str">
        <f>IFNA(VLOOKUP(F2021,Promocodes!A:B,2,0),"")</f>
        <v/>
      </c>
      <c r="N2021" s="3" t="str">
        <f>IFNA(VLOOKUP(M2021,Promocodes!G:H,2,0),"")</f>
        <v/>
      </c>
      <c r="O2021" s="3" t="str">
        <f>IFNA(VLOOKUP(D2021,Price!$E$2:$F$4,2,0),"")</f>
        <v/>
      </c>
      <c r="P2021" s="7" t="str">
        <f t="shared" si="4"/>
        <v>без промо</v>
      </c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ht="15.75" customHeight="1">
      <c r="A2022" s="3">
        <v>1588.0</v>
      </c>
      <c r="B2022" s="1" t="s">
        <v>16</v>
      </c>
      <c r="C2022" s="1" t="s">
        <v>17</v>
      </c>
      <c r="D2022" s="1" t="s">
        <v>24</v>
      </c>
      <c r="E2022" s="2">
        <v>44251.0</v>
      </c>
      <c r="F2022" s="3"/>
      <c r="G2022" s="5">
        <v>4500.0</v>
      </c>
      <c r="H2022" s="3" t="str">
        <f>IFNA(VLOOKUP(F2022,Promocodes!A:E,4,0),"")</f>
        <v/>
      </c>
      <c r="I2022" s="3"/>
      <c r="J2022" s="5">
        <f t="shared" si="2"/>
        <v>4500</v>
      </c>
      <c r="K2022" s="3" t="str">
        <f>IFNA(VLOOKUP(D2022,Price!$A$2:$C$18,3,0),"")</f>
        <v>услуга</v>
      </c>
      <c r="L2022" s="6">
        <f t="shared" si="3"/>
        <v>2</v>
      </c>
      <c r="M2022" s="6" t="str">
        <f>IFNA(VLOOKUP(F2022,Promocodes!A:B,2,0),"")</f>
        <v/>
      </c>
      <c r="N2022" s="3" t="str">
        <f>IFNA(VLOOKUP(M2022,Promocodes!G:H,2,0),"")</f>
        <v/>
      </c>
      <c r="O2022" s="3" t="str">
        <f>IFNA(VLOOKUP(D2022,Price!$E$2:$F$4,2,0),"")</f>
        <v/>
      </c>
      <c r="P2022" s="7" t="str">
        <f t="shared" si="4"/>
        <v>без промо</v>
      </c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ht="15.75" customHeight="1">
      <c r="A2023" s="3">
        <v>1589.0</v>
      </c>
      <c r="B2023" s="1" t="s">
        <v>16</v>
      </c>
      <c r="C2023" s="1" t="s">
        <v>17</v>
      </c>
      <c r="D2023" s="1" t="s">
        <v>24</v>
      </c>
      <c r="E2023" s="2">
        <v>44251.0</v>
      </c>
      <c r="F2023" s="3"/>
      <c r="G2023" s="5">
        <v>4500.0</v>
      </c>
      <c r="H2023" s="3" t="str">
        <f>IFNA(VLOOKUP(F2023,Promocodes!A:E,4,0),"")</f>
        <v/>
      </c>
      <c r="I2023" s="3"/>
      <c r="J2023" s="5">
        <f t="shared" si="2"/>
        <v>4500</v>
      </c>
      <c r="K2023" s="3" t="str">
        <f>IFNA(VLOOKUP(D2023,Price!$A$2:$C$18,3,0),"")</f>
        <v>услуга</v>
      </c>
      <c r="L2023" s="6">
        <f t="shared" si="3"/>
        <v>2</v>
      </c>
      <c r="M2023" s="6" t="str">
        <f>IFNA(VLOOKUP(F2023,Promocodes!A:B,2,0),"")</f>
        <v/>
      </c>
      <c r="N2023" s="3" t="str">
        <f>IFNA(VLOOKUP(M2023,Promocodes!G:H,2,0),"")</f>
        <v/>
      </c>
      <c r="O2023" s="3" t="str">
        <f>IFNA(VLOOKUP(D2023,Price!$E$2:$F$4,2,0),"")</f>
        <v/>
      </c>
      <c r="P2023" s="7" t="str">
        <f t="shared" si="4"/>
        <v>без промо</v>
      </c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ht="15.75" customHeight="1">
      <c r="A2024" s="3">
        <v>1590.0</v>
      </c>
      <c r="B2024" s="1" t="s">
        <v>16</v>
      </c>
      <c r="C2024" s="1" t="s">
        <v>17</v>
      </c>
      <c r="D2024" s="1" t="s">
        <v>23</v>
      </c>
      <c r="E2024" s="2">
        <v>44251.0</v>
      </c>
      <c r="F2024" s="3"/>
      <c r="G2024" s="5">
        <v>5500.0</v>
      </c>
      <c r="H2024" s="3" t="str">
        <f>IFNA(VLOOKUP(F2024,Promocodes!A:E,4,0),"")</f>
        <v/>
      </c>
      <c r="I2024" s="3"/>
      <c r="J2024" s="5">
        <f t="shared" si="2"/>
        <v>5500</v>
      </c>
      <c r="K2024" s="3" t="str">
        <f>IFNA(VLOOKUP(D2024,Price!$A$2:$C$18,3,0),"")</f>
        <v>услуга</v>
      </c>
      <c r="L2024" s="6">
        <f t="shared" si="3"/>
        <v>2</v>
      </c>
      <c r="M2024" s="6" t="str">
        <f>IFNA(VLOOKUP(F2024,Promocodes!A:B,2,0),"")</f>
        <v/>
      </c>
      <c r="N2024" s="3" t="str">
        <f>IFNA(VLOOKUP(M2024,Promocodes!G:H,2,0),"")</f>
        <v/>
      </c>
      <c r="O2024" s="3" t="str">
        <f>IFNA(VLOOKUP(D2024,Price!$E$2:$F$4,2,0),"")</f>
        <v/>
      </c>
      <c r="P2024" s="7" t="str">
        <f t="shared" si="4"/>
        <v>без промо</v>
      </c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ht="15.75" customHeight="1">
      <c r="A2025" s="3">
        <v>1591.0</v>
      </c>
      <c r="B2025" s="1" t="s">
        <v>16</v>
      </c>
      <c r="C2025" s="1" t="s">
        <v>17</v>
      </c>
      <c r="D2025" s="1" t="s">
        <v>23</v>
      </c>
      <c r="E2025" s="2">
        <v>44251.0</v>
      </c>
      <c r="F2025" s="3"/>
      <c r="G2025" s="5">
        <v>5500.0</v>
      </c>
      <c r="H2025" s="3" t="str">
        <f>IFNA(VLOOKUP(F2025,Promocodes!A:E,4,0),"")</f>
        <v/>
      </c>
      <c r="I2025" s="3"/>
      <c r="J2025" s="5">
        <f t="shared" si="2"/>
        <v>5500</v>
      </c>
      <c r="K2025" s="3" t="str">
        <f>IFNA(VLOOKUP(D2025,Price!$A$2:$C$18,3,0),"")</f>
        <v>услуга</v>
      </c>
      <c r="L2025" s="6">
        <f t="shared" si="3"/>
        <v>2</v>
      </c>
      <c r="M2025" s="6" t="str">
        <f>IFNA(VLOOKUP(F2025,Promocodes!A:B,2,0),"")</f>
        <v/>
      </c>
      <c r="N2025" s="3" t="str">
        <f>IFNA(VLOOKUP(M2025,Promocodes!G:H,2,0),"")</f>
        <v/>
      </c>
      <c r="O2025" s="3" t="str">
        <f>IFNA(VLOOKUP(D2025,Price!$E$2:$F$4,2,0),"")</f>
        <v/>
      </c>
      <c r="P2025" s="7" t="str">
        <f t="shared" si="4"/>
        <v>без промо</v>
      </c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ht="15.75" customHeight="1">
      <c r="A2026" s="3">
        <v>1592.0</v>
      </c>
      <c r="B2026" s="1" t="s">
        <v>16</v>
      </c>
      <c r="C2026" s="1" t="s">
        <v>17</v>
      </c>
      <c r="D2026" s="1" t="s">
        <v>21</v>
      </c>
      <c r="E2026" s="2">
        <v>44251.0</v>
      </c>
      <c r="F2026" s="3"/>
      <c r="G2026" s="5">
        <v>3500.0</v>
      </c>
      <c r="H2026" s="3" t="str">
        <f>IFNA(VLOOKUP(F2026,Promocodes!A:E,4,0),"")</f>
        <v/>
      </c>
      <c r="I2026" s="3"/>
      <c r="J2026" s="5">
        <f t="shared" si="2"/>
        <v>3500</v>
      </c>
      <c r="K2026" s="3" t="str">
        <f>IFNA(VLOOKUP(D2026,Price!$A$2:$C$18,3,0),"")</f>
        <v>услуга</v>
      </c>
      <c r="L2026" s="6">
        <f t="shared" si="3"/>
        <v>2</v>
      </c>
      <c r="M2026" s="6" t="str">
        <f>IFNA(VLOOKUP(F2026,Promocodes!A:B,2,0),"")</f>
        <v/>
      </c>
      <c r="N2026" s="3" t="str">
        <f>IFNA(VLOOKUP(M2026,Promocodes!G:H,2,0),"")</f>
        <v/>
      </c>
      <c r="O2026" s="3" t="str">
        <f>IFNA(VLOOKUP(D2026,Price!$E$2:$F$4,2,0),"")</f>
        <v/>
      </c>
      <c r="P2026" s="7" t="str">
        <f t="shared" si="4"/>
        <v>без промо</v>
      </c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ht="15.75" customHeight="1">
      <c r="A2027" s="3">
        <v>1593.0</v>
      </c>
      <c r="B2027" s="1" t="s">
        <v>16</v>
      </c>
      <c r="C2027" s="1" t="s">
        <v>22</v>
      </c>
      <c r="D2027" s="1" t="s">
        <v>23</v>
      </c>
      <c r="E2027" s="2">
        <v>44251.0</v>
      </c>
      <c r="F2027" s="3"/>
      <c r="G2027" s="5">
        <v>5500.0</v>
      </c>
      <c r="H2027" s="3" t="str">
        <f>IFNA(VLOOKUP(F2027,Promocodes!A:E,4,0),"")</f>
        <v/>
      </c>
      <c r="I2027" s="3"/>
      <c r="J2027" s="5">
        <f t="shared" si="2"/>
        <v>5500</v>
      </c>
      <c r="K2027" s="3" t="str">
        <f>IFNA(VLOOKUP(D2027,Price!$A$2:$C$18,3,0),"")</f>
        <v>услуга</v>
      </c>
      <c r="L2027" s="6">
        <f t="shared" si="3"/>
        <v>2</v>
      </c>
      <c r="M2027" s="6" t="str">
        <f>IFNA(VLOOKUP(F2027,Promocodes!A:B,2,0),"")</f>
        <v/>
      </c>
      <c r="N2027" s="3" t="str">
        <f>IFNA(VLOOKUP(M2027,Promocodes!G:H,2,0),"")</f>
        <v/>
      </c>
      <c r="O2027" s="3" t="str">
        <f>IFNA(VLOOKUP(D2027,Price!$E$2:$F$4,2,0),"")</f>
        <v/>
      </c>
      <c r="P2027" s="7" t="str">
        <f t="shared" si="4"/>
        <v>без промо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ht="15.75" customHeight="1">
      <c r="A2028" s="3">
        <v>1595.0</v>
      </c>
      <c r="B2028" s="1" t="s">
        <v>16</v>
      </c>
      <c r="C2028" s="1" t="s">
        <v>17</v>
      </c>
      <c r="D2028" s="1" t="s">
        <v>23</v>
      </c>
      <c r="E2028" s="2">
        <v>44251.0</v>
      </c>
      <c r="F2028" s="3"/>
      <c r="G2028" s="5">
        <v>5500.0</v>
      </c>
      <c r="H2028" s="3" t="str">
        <f>IFNA(VLOOKUP(F2028,Promocodes!A:E,4,0),"")</f>
        <v/>
      </c>
      <c r="I2028" s="3"/>
      <c r="J2028" s="5">
        <f t="shared" si="2"/>
        <v>5500</v>
      </c>
      <c r="K2028" s="3" t="str">
        <f>IFNA(VLOOKUP(D2028,Price!$A$2:$C$18,3,0),"")</f>
        <v>услуга</v>
      </c>
      <c r="L2028" s="6">
        <f t="shared" si="3"/>
        <v>2</v>
      </c>
      <c r="M2028" s="6" t="str">
        <f>IFNA(VLOOKUP(F2028,Promocodes!A:B,2,0),"")</f>
        <v/>
      </c>
      <c r="N2028" s="3" t="str">
        <f>IFNA(VLOOKUP(M2028,Promocodes!G:H,2,0),"")</f>
        <v/>
      </c>
      <c r="O2028" s="3" t="str">
        <f>IFNA(VLOOKUP(D2028,Price!$E$2:$F$4,2,0),"")</f>
        <v/>
      </c>
      <c r="P2028" s="7" t="str">
        <f t="shared" si="4"/>
        <v>без промо</v>
      </c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ht="15.75" customHeight="1">
      <c r="A2029" s="3">
        <v>1596.0</v>
      </c>
      <c r="B2029" s="1" t="s">
        <v>139</v>
      </c>
      <c r="C2029" s="1" t="s">
        <v>17</v>
      </c>
      <c r="D2029" s="1" t="s">
        <v>140</v>
      </c>
      <c r="E2029" s="2">
        <v>44251.0</v>
      </c>
      <c r="F2029" s="3"/>
      <c r="G2029" s="5">
        <v>50000.0</v>
      </c>
      <c r="H2029" s="3" t="str">
        <f>IFNA(VLOOKUP(F2029,Promocodes!A:E,4,0),"")</f>
        <v/>
      </c>
      <c r="I2029" s="3"/>
      <c r="J2029" s="5">
        <f t="shared" si="2"/>
        <v>50000</v>
      </c>
      <c r="K2029" s="3" t="str">
        <f>IFNA(VLOOKUP(D2029,Price!$A$2:$C$18,3,0),"")</f>
        <v/>
      </c>
      <c r="L2029" s="6">
        <f t="shared" si="3"/>
        <v>2</v>
      </c>
      <c r="M2029" s="6" t="str">
        <f>IFNA(VLOOKUP(F2029,Promocodes!A:B,2,0),"")</f>
        <v/>
      </c>
      <c r="N2029" s="3" t="str">
        <f>IFNA(VLOOKUP(M2029,Promocodes!G:H,2,0),"")</f>
        <v/>
      </c>
      <c r="O2029" s="3" t="str">
        <f>IFNA(VLOOKUP(D2029,Price!$E$2:$F$4,2,0),"")</f>
        <v/>
      </c>
      <c r="P2029" s="7" t="str">
        <f t="shared" si="4"/>
        <v/>
      </c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ht="15.75" customHeight="1">
      <c r="A2030" s="3">
        <v>1597.0</v>
      </c>
      <c r="B2030" s="1" t="s">
        <v>16</v>
      </c>
      <c r="C2030" s="1" t="s">
        <v>17</v>
      </c>
      <c r="D2030" s="1" t="s">
        <v>24</v>
      </c>
      <c r="E2030" s="2">
        <v>44251.0</v>
      </c>
      <c r="F2030" s="3"/>
      <c r="G2030" s="5">
        <v>4500.0</v>
      </c>
      <c r="H2030" s="3" t="str">
        <f>IFNA(VLOOKUP(F2030,Promocodes!A:E,4,0),"")</f>
        <v/>
      </c>
      <c r="I2030" s="3"/>
      <c r="J2030" s="5">
        <f t="shared" si="2"/>
        <v>4500</v>
      </c>
      <c r="K2030" s="3" t="str">
        <f>IFNA(VLOOKUP(D2030,Price!$A$2:$C$18,3,0),"")</f>
        <v>услуга</v>
      </c>
      <c r="L2030" s="6">
        <f t="shared" si="3"/>
        <v>2</v>
      </c>
      <c r="M2030" s="6" t="str">
        <f>IFNA(VLOOKUP(F2030,Promocodes!A:B,2,0),"")</f>
        <v/>
      </c>
      <c r="N2030" s="3" t="str">
        <f>IFNA(VLOOKUP(M2030,Promocodes!G:H,2,0),"")</f>
        <v/>
      </c>
      <c r="O2030" s="3" t="str">
        <f>IFNA(VLOOKUP(D2030,Price!$E$2:$F$4,2,0),"")</f>
        <v/>
      </c>
      <c r="P2030" s="7" t="str">
        <f t="shared" si="4"/>
        <v>без промо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ht="15.75" customHeight="1">
      <c r="A2031" s="3">
        <v>1598.0</v>
      </c>
      <c r="B2031" s="1" t="s">
        <v>16</v>
      </c>
      <c r="C2031" s="1" t="s">
        <v>17</v>
      </c>
      <c r="D2031" s="1" t="s">
        <v>21</v>
      </c>
      <c r="E2031" s="2">
        <v>44251.0</v>
      </c>
      <c r="F2031" s="3"/>
      <c r="G2031" s="5">
        <v>3500.0</v>
      </c>
      <c r="H2031" s="3" t="str">
        <f>IFNA(VLOOKUP(F2031,Promocodes!A:E,4,0),"")</f>
        <v/>
      </c>
      <c r="I2031" s="3"/>
      <c r="J2031" s="5">
        <f t="shared" si="2"/>
        <v>3500</v>
      </c>
      <c r="K2031" s="3" t="str">
        <f>IFNA(VLOOKUP(D2031,Price!$A$2:$C$18,3,0),"")</f>
        <v>услуга</v>
      </c>
      <c r="L2031" s="6">
        <f t="shared" si="3"/>
        <v>2</v>
      </c>
      <c r="M2031" s="6" t="str">
        <f>IFNA(VLOOKUP(F2031,Promocodes!A:B,2,0),"")</f>
        <v/>
      </c>
      <c r="N2031" s="3" t="str">
        <f>IFNA(VLOOKUP(M2031,Promocodes!G:H,2,0),"")</f>
        <v/>
      </c>
      <c r="O2031" s="3" t="str">
        <f>IFNA(VLOOKUP(D2031,Price!$E$2:$F$4,2,0),"")</f>
        <v/>
      </c>
      <c r="P2031" s="7" t="str">
        <f t="shared" si="4"/>
        <v>без промо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ht="15.75" customHeight="1">
      <c r="A2032" s="3">
        <v>1600.0</v>
      </c>
      <c r="B2032" s="1" t="s">
        <v>16</v>
      </c>
      <c r="C2032" s="1" t="s">
        <v>17</v>
      </c>
      <c r="D2032" s="1" t="s">
        <v>21</v>
      </c>
      <c r="E2032" s="2">
        <v>44251.0</v>
      </c>
      <c r="F2032" s="3"/>
      <c r="G2032" s="5">
        <v>3500.0</v>
      </c>
      <c r="H2032" s="3" t="str">
        <f>IFNA(VLOOKUP(F2032,Promocodes!A:E,4,0),"")</f>
        <v/>
      </c>
      <c r="I2032" s="3"/>
      <c r="J2032" s="5">
        <f t="shared" si="2"/>
        <v>3500</v>
      </c>
      <c r="K2032" s="3" t="str">
        <f>IFNA(VLOOKUP(D2032,Price!$A$2:$C$18,3,0),"")</f>
        <v>услуга</v>
      </c>
      <c r="L2032" s="6">
        <f t="shared" si="3"/>
        <v>2</v>
      </c>
      <c r="M2032" s="6" t="str">
        <f>IFNA(VLOOKUP(F2032,Promocodes!A:B,2,0),"")</f>
        <v/>
      </c>
      <c r="N2032" s="3" t="str">
        <f>IFNA(VLOOKUP(M2032,Promocodes!G:H,2,0),"")</f>
        <v/>
      </c>
      <c r="O2032" s="3" t="str">
        <f>IFNA(VLOOKUP(D2032,Price!$E$2:$F$4,2,0),"")</f>
        <v/>
      </c>
      <c r="P2032" s="7" t="str">
        <f t="shared" si="4"/>
        <v>без промо</v>
      </c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ht="15.75" customHeight="1">
      <c r="A2033" s="3">
        <v>1601.0</v>
      </c>
      <c r="B2033" s="1" t="s">
        <v>16</v>
      </c>
      <c r="C2033" s="1" t="s">
        <v>17</v>
      </c>
      <c r="D2033" s="1" t="s">
        <v>21</v>
      </c>
      <c r="E2033" s="2">
        <v>44251.0</v>
      </c>
      <c r="F2033" s="3"/>
      <c r="G2033" s="5">
        <v>3500.0</v>
      </c>
      <c r="H2033" s="3" t="str">
        <f>IFNA(VLOOKUP(F2033,Promocodes!A:E,4,0),"")</f>
        <v/>
      </c>
      <c r="I2033" s="3"/>
      <c r="J2033" s="5">
        <f t="shared" si="2"/>
        <v>3500</v>
      </c>
      <c r="K2033" s="3" t="str">
        <f>IFNA(VLOOKUP(D2033,Price!$A$2:$C$18,3,0),"")</f>
        <v>услуга</v>
      </c>
      <c r="L2033" s="6">
        <f t="shared" si="3"/>
        <v>2</v>
      </c>
      <c r="M2033" s="6" t="str">
        <f>IFNA(VLOOKUP(F2033,Promocodes!A:B,2,0),"")</f>
        <v/>
      </c>
      <c r="N2033" s="3" t="str">
        <f>IFNA(VLOOKUP(M2033,Promocodes!G:H,2,0),"")</f>
        <v/>
      </c>
      <c r="O2033" s="3" t="str">
        <f>IFNA(VLOOKUP(D2033,Price!$E$2:$F$4,2,0),"")</f>
        <v/>
      </c>
      <c r="P2033" s="7" t="str">
        <f t="shared" si="4"/>
        <v>без промо</v>
      </c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ht="15.75" customHeight="1">
      <c r="A2034" s="3">
        <v>1602.0</v>
      </c>
      <c r="B2034" s="1" t="s">
        <v>16</v>
      </c>
      <c r="C2034" s="1" t="s">
        <v>17</v>
      </c>
      <c r="D2034" s="1" t="s">
        <v>23</v>
      </c>
      <c r="E2034" s="2">
        <v>44251.0</v>
      </c>
      <c r="F2034" s="3"/>
      <c r="G2034" s="5">
        <v>5500.0</v>
      </c>
      <c r="H2034" s="3" t="str">
        <f>IFNA(VLOOKUP(F2034,Promocodes!A:E,4,0),"")</f>
        <v/>
      </c>
      <c r="I2034" s="3"/>
      <c r="J2034" s="5">
        <f t="shared" si="2"/>
        <v>5500</v>
      </c>
      <c r="K2034" s="3" t="str">
        <f>IFNA(VLOOKUP(D2034,Price!$A$2:$C$18,3,0),"")</f>
        <v>услуга</v>
      </c>
      <c r="L2034" s="6">
        <f t="shared" si="3"/>
        <v>2</v>
      </c>
      <c r="M2034" s="6" t="str">
        <f>IFNA(VLOOKUP(F2034,Promocodes!A:B,2,0),"")</f>
        <v/>
      </c>
      <c r="N2034" s="3" t="str">
        <f>IFNA(VLOOKUP(M2034,Promocodes!G:H,2,0),"")</f>
        <v/>
      </c>
      <c r="O2034" s="3" t="str">
        <f>IFNA(VLOOKUP(D2034,Price!$E$2:$F$4,2,0),"")</f>
        <v/>
      </c>
      <c r="P2034" s="7" t="str">
        <f t="shared" si="4"/>
        <v>без промо</v>
      </c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ht="15.75" customHeight="1">
      <c r="A2035" s="3">
        <v>1603.0</v>
      </c>
      <c r="B2035" s="1" t="s">
        <v>16</v>
      </c>
      <c r="C2035" s="1" t="s">
        <v>17</v>
      </c>
      <c r="D2035" s="1" t="s">
        <v>24</v>
      </c>
      <c r="E2035" s="2">
        <v>44251.0</v>
      </c>
      <c r="F2035" s="3"/>
      <c r="G2035" s="5">
        <v>4500.0</v>
      </c>
      <c r="H2035" s="3" t="str">
        <f>IFNA(VLOOKUP(F2035,Promocodes!A:E,4,0),"")</f>
        <v/>
      </c>
      <c r="I2035" s="3"/>
      <c r="J2035" s="5">
        <f t="shared" si="2"/>
        <v>4500</v>
      </c>
      <c r="K2035" s="3" t="str">
        <f>IFNA(VLOOKUP(D2035,Price!$A$2:$C$18,3,0),"")</f>
        <v>услуга</v>
      </c>
      <c r="L2035" s="6">
        <f t="shared" si="3"/>
        <v>2</v>
      </c>
      <c r="M2035" s="6" t="str">
        <f>IFNA(VLOOKUP(F2035,Promocodes!A:B,2,0),"")</f>
        <v/>
      </c>
      <c r="N2035" s="3" t="str">
        <f>IFNA(VLOOKUP(M2035,Promocodes!G:H,2,0),"")</f>
        <v/>
      </c>
      <c r="O2035" s="3" t="str">
        <f>IFNA(VLOOKUP(D2035,Price!$E$2:$F$4,2,0),"")</f>
        <v/>
      </c>
      <c r="P2035" s="7" t="str">
        <f t="shared" si="4"/>
        <v>без промо</v>
      </c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ht="15.75" customHeight="1">
      <c r="A2036" s="3">
        <v>1604.0</v>
      </c>
      <c r="B2036" s="1" t="s">
        <v>16</v>
      </c>
      <c r="C2036" s="1" t="s">
        <v>17</v>
      </c>
      <c r="D2036" s="1" t="s">
        <v>23</v>
      </c>
      <c r="E2036" s="2">
        <v>44251.0</v>
      </c>
      <c r="F2036" s="3"/>
      <c r="G2036" s="5">
        <v>5500.0</v>
      </c>
      <c r="H2036" s="3" t="str">
        <f>IFNA(VLOOKUP(F2036,Promocodes!A:E,4,0),"")</f>
        <v/>
      </c>
      <c r="I2036" s="3"/>
      <c r="J2036" s="5">
        <f t="shared" si="2"/>
        <v>5500</v>
      </c>
      <c r="K2036" s="3" t="str">
        <f>IFNA(VLOOKUP(D2036,Price!$A$2:$C$18,3,0),"")</f>
        <v>услуга</v>
      </c>
      <c r="L2036" s="6">
        <f t="shared" si="3"/>
        <v>2</v>
      </c>
      <c r="M2036" s="6" t="str">
        <f>IFNA(VLOOKUP(F2036,Promocodes!A:B,2,0),"")</f>
        <v/>
      </c>
      <c r="N2036" s="3" t="str">
        <f>IFNA(VLOOKUP(M2036,Promocodes!G:H,2,0),"")</f>
        <v/>
      </c>
      <c r="O2036" s="3" t="str">
        <f>IFNA(VLOOKUP(D2036,Price!$E$2:$F$4,2,0),"")</f>
        <v/>
      </c>
      <c r="P2036" s="7" t="str">
        <f t="shared" si="4"/>
        <v>без промо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ht="15.75" customHeight="1">
      <c r="A2037" s="3">
        <v>1605.0</v>
      </c>
      <c r="B2037" s="1" t="s">
        <v>16</v>
      </c>
      <c r="C2037" s="1" t="s">
        <v>22</v>
      </c>
      <c r="D2037" s="1" t="s">
        <v>24</v>
      </c>
      <c r="E2037" s="2">
        <v>44251.0</v>
      </c>
      <c r="F2037" s="3"/>
      <c r="G2037" s="5">
        <v>4500.0</v>
      </c>
      <c r="H2037" s="3" t="str">
        <f>IFNA(VLOOKUP(F2037,Promocodes!A:E,4,0),"")</f>
        <v/>
      </c>
      <c r="I2037" s="3"/>
      <c r="J2037" s="5">
        <f t="shared" si="2"/>
        <v>4500</v>
      </c>
      <c r="K2037" s="3" t="str">
        <f>IFNA(VLOOKUP(D2037,Price!$A$2:$C$18,3,0),"")</f>
        <v>услуга</v>
      </c>
      <c r="L2037" s="6">
        <f t="shared" si="3"/>
        <v>2</v>
      </c>
      <c r="M2037" s="6" t="str">
        <f>IFNA(VLOOKUP(F2037,Promocodes!A:B,2,0),"")</f>
        <v/>
      </c>
      <c r="N2037" s="3" t="str">
        <f>IFNA(VLOOKUP(M2037,Promocodes!G:H,2,0),"")</f>
        <v/>
      </c>
      <c r="O2037" s="3" t="str">
        <f>IFNA(VLOOKUP(D2037,Price!$E$2:$F$4,2,0),"")</f>
        <v/>
      </c>
      <c r="P2037" s="7" t="str">
        <f t="shared" si="4"/>
        <v>без промо</v>
      </c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ht="15.75" customHeight="1">
      <c r="A2038" s="3">
        <v>1606.0</v>
      </c>
      <c r="B2038" s="1" t="s">
        <v>16</v>
      </c>
      <c r="C2038" s="1" t="s">
        <v>22</v>
      </c>
      <c r="D2038" s="1" t="s">
        <v>24</v>
      </c>
      <c r="E2038" s="2">
        <v>44251.0</v>
      </c>
      <c r="F2038" s="3"/>
      <c r="G2038" s="5">
        <v>4500.0</v>
      </c>
      <c r="H2038" s="3" t="str">
        <f>IFNA(VLOOKUP(F2038,Promocodes!A:E,4,0),"")</f>
        <v/>
      </c>
      <c r="I2038" s="3"/>
      <c r="J2038" s="5">
        <f t="shared" si="2"/>
        <v>4500</v>
      </c>
      <c r="K2038" s="3" t="str">
        <f>IFNA(VLOOKUP(D2038,Price!$A$2:$C$18,3,0),"")</f>
        <v>услуга</v>
      </c>
      <c r="L2038" s="6">
        <f t="shared" si="3"/>
        <v>2</v>
      </c>
      <c r="M2038" s="6" t="str">
        <f>IFNA(VLOOKUP(F2038,Promocodes!A:B,2,0),"")</f>
        <v/>
      </c>
      <c r="N2038" s="3" t="str">
        <f>IFNA(VLOOKUP(M2038,Promocodes!G:H,2,0),"")</f>
        <v/>
      </c>
      <c r="O2038" s="3" t="str">
        <f>IFNA(VLOOKUP(D2038,Price!$E$2:$F$4,2,0),"")</f>
        <v/>
      </c>
      <c r="P2038" s="7" t="str">
        <f t="shared" si="4"/>
        <v>без промо</v>
      </c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ht="15.75" customHeight="1">
      <c r="A2039" s="3">
        <v>1607.0</v>
      </c>
      <c r="B2039" s="1" t="s">
        <v>16</v>
      </c>
      <c r="C2039" s="1" t="s">
        <v>17</v>
      </c>
      <c r="D2039" s="1" t="s">
        <v>21</v>
      </c>
      <c r="E2039" s="2">
        <v>44251.0</v>
      </c>
      <c r="F2039" s="3"/>
      <c r="G2039" s="5">
        <v>3500.0</v>
      </c>
      <c r="H2039" s="3" t="str">
        <f>IFNA(VLOOKUP(F2039,Promocodes!A:E,4,0),"")</f>
        <v/>
      </c>
      <c r="I2039" s="3"/>
      <c r="J2039" s="5">
        <f t="shared" si="2"/>
        <v>3500</v>
      </c>
      <c r="K2039" s="3" t="str">
        <f>IFNA(VLOOKUP(D2039,Price!$A$2:$C$18,3,0),"")</f>
        <v>услуга</v>
      </c>
      <c r="L2039" s="6">
        <f t="shared" si="3"/>
        <v>2</v>
      </c>
      <c r="M2039" s="6" t="str">
        <f>IFNA(VLOOKUP(F2039,Promocodes!A:B,2,0),"")</f>
        <v/>
      </c>
      <c r="N2039" s="3" t="str">
        <f>IFNA(VLOOKUP(M2039,Promocodes!G:H,2,0),"")</f>
        <v/>
      </c>
      <c r="O2039" s="3" t="str">
        <f>IFNA(VLOOKUP(D2039,Price!$E$2:$F$4,2,0),"")</f>
        <v/>
      </c>
      <c r="P2039" s="7" t="str">
        <f t="shared" si="4"/>
        <v>без промо</v>
      </c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ht="15.75" customHeight="1">
      <c r="A2040" s="3">
        <v>1608.0</v>
      </c>
      <c r="B2040" s="1" t="s">
        <v>16</v>
      </c>
      <c r="C2040" s="1" t="s">
        <v>17</v>
      </c>
      <c r="D2040" s="1" t="s">
        <v>23</v>
      </c>
      <c r="E2040" s="2">
        <v>44251.0</v>
      </c>
      <c r="F2040" s="3"/>
      <c r="G2040" s="5">
        <v>5500.0</v>
      </c>
      <c r="H2040" s="3" t="str">
        <f>IFNA(VLOOKUP(F2040,Promocodes!A:E,4,0),"")</f>
        <v/>
      </c>
      <c r="I2040" s="3"/>
      <c r="J2040" s="5">
        <f t="shared" si="2"/>
        <v>5500</v>
      </c>
      <c r="K2040" s="3" t="str">
        <f>IFNA(VLOOKUP(D2040,Price!$A$2:$C$18,3,0),"")</f>
        <v>услуга</v>
      </c>
      <c r="L2040" s="6">
        <f t="shared" si="3"/>
        <v>2</v>
      </c>
      <c r="M2040" s="6" t="str">
        <f>IFNA(VLOOKUP(F2040,Promocodes!A:B,2,0),"")</f>
        <v/>
      </c>
      <c r="N2040" s="3" t="str">
        <f>IFNA(VLOOKUP(M2040,Promocodes!G:H,2,0),"")</f>
        <v/>
      </c>
      <c r="O2040" s="3" t="str">
        <f>IFNA(VLOOKUP(D2040,Price!$E$2:$F$4,2,0),"")</f>
        <v/>
      </c>
      <c r="P2040" s="7" t="str">
        <f t="shared" si="4"/>
        <v>без промо</v>
      </c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ht="15.75" customHeight="1">
      <c r="A2041" s="3">
        <v>1609.0</v>
      </c>
      <c r="B2041" s="1" t="s">
        <v>16</v>
      </c>
      <c r="C2041" s="1" t="s">
        <v>22</v>
      </c>
      <c r="D2041" s="1" t="s">
        <v>21</v>
      </c>
      <c r="E2041" s="2">
        <v>44251.0</v>
      </c>
      <c r="F2041" s="3"/>
      <c r="G2041" s="5">
        <v>3500.0</v>
      </c>
      <c r="H2041" s="3" t="str">
        <f>IFNA(VLOOKUP(F2041,Promocodes!A:E,4,0),"")</f>
        <v/>
      </c>
      <c r="I2041" s="3"/>
      <c r="J2041" s="5">
        <f t="shared" si="2"/>
        <v>3500</v>
      </c>
      <c r="K2041" s="3" t="str">
        <f>IFNA(VLOOKUP(D2041,Price!$A$2:$C$18,3,0),"")</f>
        <v>услуга</v>
      </c>
      <c r="L2041" s="6">
        <f t="shared" si="3"/>
        <v>2</v>
      </c>
      <c r="M2041" s="6" t="str">
        <f>IFNA(VLOOKUP(F2041,Promocodes!A:B,2,0),"")</f>
        <v/>
      </c>
      <c r="N2041" s="3" t="str">
        <f>IFNA(VLOOKUP(M2041,Promocodes!G:H,2,0),"")</f>
        <v/>
      </c>
      <c r="O2041" s="3" t="str">
        <f>IFNA(VLOOKUP(D2041,Price!$E$2:$F$4,2,0),"")</f>
        <v/>
      </c>
      <c r="P2041" s="7" t="str">
        <f t="shared" si="4"/>
        <v>без промо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ht="15.75" customHeight="1">
      <c r="A2042" s="3">
        <v>1610.0</v>
      </c>
      <c r="B2042" s="1" t="s">
        <v>139</v>
      </c>
      <c r="C2042" s="1" t="s">
        <v>17</v>
      </c>
      <c r="D2042" s="1" t="s">
        <v>142</v>
      </c>
      <c r="E2042" s="2">
        <v>44251.0</v>
      </c>
      <c r="F2042" s="3"/>
      <c r="G2042" s="5">
        <v>1000.0</v>
      </c>
      <c r="H2042" s="3" t="str">
        <f>IFNA(VLOOKUP(F2042,Promocodes!A:E,4,0),"")</f>
        <v/>
      </c>
      <c r="I2042" s="3"/>
      <c r="J2042" s="5">
        <f t="shared" si="2"/>
        <v>1000</v>
      </c>
      <c r="K2042" s="3" t="str">
        <f>IFNA(VLOOKUP(D2042,Price!$A$2:$C$18,3,0),"")</f>
        <v/>
      </c>
      <c r="L2042" s="6">
        <f t="shared" si="3"/>
        <v>2</v>
      </c>
      <c r="M2042" s="6" t="str">
        <f>IFNA(VLOOKUP(F2042,Promocodes!A:B,2,0),"")</f>
        <v/>
      </c>
      <c r="N2042" s="3" t="str">
        <f>IFNA(VLOOKUP(M2042,Promocodes!G:H,2,0),"")</f>
        <v/>
      </c>
      <c r="O2042" s="3" t="str">
        <f>IFNA(VLOOKUP(D2042,Price!$E$2:$F$4,2,0),"")</f>
        <v/>
      </c>
      <c r="P2042" s="7" t="str">
        <f t="shared" si="4"/>
        <v/>
      </c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ht="15.75" customHeight="1">
      <c r="A2043" s="3">
        <v>1611.0</v>
      </c>
      <c r="B2043" s="1" t="s">
        <v>139</v>
      </c>
      <c r="C2043" s="1" t="s">
        <v>17</v>
      </c>
      <c r="D2043" s="1" t="s">
        <v>142</v>
      </c>
      <c r="E2043" s="2">
        <v>44251.0</v>
      </c>
      <c r="F2043" s="3"/>
      <c r="G2043" s="5">
        <v>1000.0</v>
      </c>
      <c r="H2043" s="3" t="str">
        <f>IFNA(VLOOKUP(F2043,Promocodes!A:E,4,0),"")</f>
        <v/>
      </c>
      <c r="I2043" s="3"/>
      <c r="J2043" s="5">
        <f t="shared" si="2"/>
        <v>1000</v>
      </c>
      <c r="K2043" s="3" t="str">
        <f>IFNA(VLOOKUP(D2043,Price!$A$2:$C$18,3,0),"")</f>
        <v/>
      </c>
      <c r="L2043" s="6">
        <f t="shared" si="3"/>
        <v>2</v>
      </c>
      <c r="M2043" s="6" t="str">
        <f>IFNA(VLOOKUP(F2043,Promocodes!A:B,2,0),"")</f>
        <v/>
      </c>
      <c r="N2043" s="3" t="str">
        <f>IFNA(VLOOKUP(M2043,Promocodes!G:H,2,0),"")</f>
        <v/>
      </c>
      <c r="O2043" s="3" t="str">
        <f>IFNA(VLOOKUP(D2043,Price!$E$2:$F$4,2,0),"")</f>
        <v/>
      </c>
      <c r="P2043" s="7" t="str">
        <f t="shared" si="4"/>
        <v/>
      </c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ht="15.75" customHeight="1">
      <c r="A2044" s="3">
        <v>1612.0</v>
      </c>
      <c r="B2044" s="1" t="s">
        <v>16</v>
      </c>
      <c r="C2044" s="1" t="s">
        <v>17</v>
      </c>
      <c r="D2044" s="1" t="s">
        <v>21</v>
      </c>
      <c r="E2044" s="2">
        <v>44251.0</v>
      </c>
      <c r="F2044" s="3"/>
      <c r="G2044" s="5">
        <v>3500.0</v>
      </c>
      <c r="H2044" s="3" t="str">
        <f>IFNA(VLOOKUP(F2044,Promocodes!A:E,4,0),"")</f>
        <v/>
      </c>
      <c r="I2044" s="3"/>
      <c r="J2044" s="5">
        <f t="shared" si="2"/>
        <v>3500</v>
      </c>
      <c r="K2044" s="3" t="str">
        <f>IFNA(VLOOKUP(D2044,Price!$A$2:$C$18,3,0),"")</f>
        <v>услуга</v>
      </c>
      <c r="L2044" s="6">
        <f t="shared" si="3"/>
        <v>2</v>
      </c>
      <c r="M2044" s="6" t="str">
        <f>IFNA(VLOOKUP(F2044,Promocodes!A:B,2,0),"")</f>
        <v/>
      </c>
      <c r="N2044" s="3" t="str">
        <f>IFNA(VLOOKUP(M2044,Promocodes!G:H,2,0),"")</f>
        <v/>
      </c>
      <c r="O2044" s="3" t="str">
        <f>IFNA(VLOOKUP(D2044,Price!$E$2:$F$4,2,0),"")</f>
        <v/>
      </c>
      <c r="P2044" s="7" t="str">
        <f t="shared" si="4"/>
        <v>без промо</v>
      </c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ht="15.75" customHeight="1">
      <c r="A2045" s="3">
        <v>1615.0</v>
      </c>
      <c r="B2045" s="1" t="s">
        <v>16</v>
      </c>
      <c r="C2045" s="1" t="s">
        <v>17</v>
      </c>
      <c r="D2045" s="1" t="s">
        <v>23</v>
      </c>
      <c r="E2045" s="2">
        <v>44251.0</v>
      </c>
      <c r="F2045" s="3"/>
      <c r="G2045" s="5">
        <v>5500.0</v>
      </c>
      <c r="H2045" s="3" t="str">
        <f>IFNA(VLOOKUP(F2045,Promocodes!A:E,4,0),"")</f>
        <v/>
      </c>
      <c r="I2045" s="3"/>
      <c r="J2045" s="5">
        <f t="shared" si="2"/>
        <v>5500</v>
      </c>
      <c r="K2045" s="3" t="str">
        <f>IFNA(VLOOKUP(D2045,Price!$A$2:$C$18,3,0),"")</f>
        <v>услуга</v>
      </c>
      <c r="L2045" s="6">
        <f t="shared" si="3"/>
        <v>2</v>
      </c>
      <c r="M2045" s="6" t="str">
        <f>IFNA(VLOOKUP(F2045,Promocodes!A:B,2,0),"")</f>
        <v/>
      </c>
      <c r="N2045" s="3" t="str">
        <f>IFNA(VLOOKUP(M2045,Promocodes!G:H,2,0),"")</f>
        <v/>
      </c>
      <c r="O2045" s="3" t="str">
        <f>IFNA(VLOOKUP(D2045,Price!$E$2:$F$4,2,0),"")</f>
        <v/>
      </c>
      <c r="P2045" s="7" t="str">
        <f t="shared" si="4"/>
        <v>без промо</v>
      </c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ht="15.75" customHeight="1">
      <c r="A2046" s="3">
        <v>1616.0</v>
      </c>
      <c r="B2046" s="1" t="s">
        <v>16</v>
      </c>
      <c r="C2046" s="1" t="s">
        <v>17</v>
      </c>
      <c r="D2046" s="1" t="s">
        <v>18</v>
      </c>
      <c r="E2046" s="2">
        <v>44251.0</v>
      </c>
      <c r="F2046" s="3"/>
      <c r="G2046" s="5">
        <v>1000.0</v>
      </c>
      <c r="H2046" s="3" t="str">
        <f>IFNA(VLOOKUP(F2046,Promocodes!A:E,4,0),"")</f>
        <v/>
      </c>
      <c r="I2046" s="3"/>
      <c r="J2046" s="5">
        <f t="shared" si="2"/>
        <v>1000</v>
      </c>
      <c r="K2046" s="3" t="str">
        <f>IFNA(VLOOKUP(D2046,Price!$A$2:$C$18,3,0),"")</f>
        <v>товар</v>
      </c>
      <c r="L2046" s="6">
        <f t="shared" si="3"/>
        <v>2</v>
      </c>
      <c r="M2046" s="6" t="str">
        <f>IFNA(VLOOKUP(F2046,Promocodes!A:B,2,0),"")</f>
        <v/>
      </c>
      <c r="N2046" s="3" t="str">
        <f>IFNA(VLOOKUP(M2046,Promocodes!G:H,2,0),"")</f>
        <v/>
      </c>
      <c r="O2046" s="3">
        <f>IFNA(VLOOKUP(D2046,Price!$E$2:$F$4,2,0),"")</f>
        <v>500</v>
      </c>
      <c r="P2046" s="7" t="str">
        <f t="shared" si="4"/>
        <v>без промо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ht="15.75" customHeight="1">
      <c r="A2047" s="3">
        <v>1617.0</v>
      </c>
      <c r="B2047" s="1" t="s">
        <v>16</v>
      </c>
      <c r="C2047" s="1" t="s">
        <v>22</v>
      </c>
      <c r="D2047" s="1" t="s">
        <v>21</v>
      </c>
      <c r="E2047" s="2">
        <v>44252.0</v>
      </c>
      <c r="F2047" s="3"/>
      <c r="G2047" s="5">
        <v>3500.0</v>
      </c>
      <c r="H2047" s="3" t="str">
        <f>IFNA(VLOOKUP(F2047,Promocodes!A:E,4,0),"")</f>
        <v/>
      </c>
      <c r="I2047" s="3"/>
      <c r="J2047" s="5">
        <f t="shared" si="2"/>
        <v>3500</v>
      </c>
      <c r="K2047" s="3" t="str">
        <f>IFNA(VLOOKUP(D2047,Price!$A$2:$C$18,3,0),"")</f>
        <v>услуга</v>
      </c>
      <c r="L2047" s="6">
        <f t="shared" si="3"/>
        <v>2</v>
      </c>
      <c r="M2047" s="6" t="str">
        <f>IFNA(VLOOKUP(F2047,Promocodes!A:B,2,0),"")</f>
        <v/>
      </c>
      <c r="N2047" s="3" t="str">
        <f>IFNA(VLOOKUP(M2047,Promocodes!G:H,2,0),"")</f>
        <v/>
      </c>
      <c r="O2047" s="3" t="str">
        <f>IFNA(VLOOKUP(D2047,Price!$E$2:$F$4,2,0),"")</f>
        <v/>
      </c>
      <c r="P2047" s="7" t="str">
        <f t="shared" si="4"/>
        <v>без промо</v>
      </c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ht="15.75" customHeight="1">
      <c r="A2048" s="3">
        <v>1618.0</v>
      </c>
      <c r="B2048" s="1" t="s">
        <v>16</v>
      </c>
      <c r="C2048" s="1" t="s">
        <v>17</v>
      </c>
      <c r="D2048" s="1" t="s">
        <v>21</v>
      </c>
      <c r="E2048" s="2">
        <v>44252.0</v>
      </c>
      <c r="F2048" s="3"/>
      <c r="G2048" s="5">
        <v>3500.0</v>
      </c>
      <c r="H2048" s="3" t="str">
        <f>IFNA(VLOOKUP(F2048,Promocodes!A:E,4,0),"")</f>
        <v/>
      </c>
      <c r="I2048" s="3"/>
      <c r="J2048" s="5">
        <f t="shared" si="2"/>
        <v>3500</v>
      </c>
      <c r="K2048" s="3" t="str">
        <f>IFNA(VLOOKUP(D2048,Price!$A$2:$C$18,3,0),"")</f>
        <v>услуга</v>
      </c>
      <c r="L2048" s="6">
        <f t="shared" si="3"/>
        <v>2</v>
      </c>
      <c r="M2048" s="6" t="str">
        <f>IFNA(VLOOKUP(F2048,Promocodes!A:B,2,0),"")</f>
        <v/>
      </c>
      <c r="N2048" s="3" t="str">
        <f>IFNA(VLOOKUP(M2048,Promocodes!G:H,2,0),"")</f>
        <v/>
      </c>
      <c r="O2048" s="3" t="str">
        <f>IFNA(VLOOKUP(D2048,Price!$E$2:$F$4,2,0),"")</f>
        <v/>
      </c>
      <c r="P2048" s="7" t="str">
        <f t="shared" si="4"/>
        <v>без промо</v>
      </c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ht="15.75" customHeight="1">
      <c r="A2049" s="3">
        <v>1619.0</v>
      </c>
      <c r="B2049" s="1" t="s">
        <v>16</v>
      </c>
      <c r="C2049" s="1" t="s">
        <v>17</v>
      </c>
      <c r="D2049" s="1" t="s">
        <v>21</v>
      </c>
      <c r="E2049" s="2">
        <v>44252.0</v>
      </c>
      <c r="F2049" s="3"/>
      <c r="G2049" s="5">
        <v>3500.0</v>
      </c>
      <c r="H2049" s="3" t="str">
        <f>IFNA(VLOOKUP(F2049,Promocodes!A:E,4,0),"")</f>
        <v/>
      </c>
      <c r="I2049" s="3"/>
      <c r="J2049" s="5">
        <f t="shared" si="2"/>
        <v>3500</v>
      </c>
      <c r="K2049" s="3" t="str">
        <f>IFNA(VLOOKUP(D2049,Price!$A$2:$C$18,3,0),"")</f>
        <v>услуга</v>
      </c>
      <c r="L2049" s="6">
        <f t="shared" si="3"/>
        <v>2</v>
      </c>
      <c r="M2049" s="6" t="str">
        <f>IFNA(VLOOKUP(F2049,Promocodes!A:B,2,0),"")</f>
        <v/>
      </c>
      <c r="N2049" s="3" t="str">
        <f>IFNA(VLOOKUP(M2049,Promocodes!G:H,2,0),"")</f>
        <v/>
      </c>
      <c r="O2049" s="3" t="str">
        <f>IFNA(VLOOKUP(D2049,Price!$E$2:$F$4,2,0),"")</f>
        <v/>
      </c>
      <c r="P2049" s="7" t="str">
        <f t="shared" si="4"/>
        <v>без промо</v>
      </c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ht="15.75" customHeight="1">
      <c r="A2050" s="3">
        <v>1620.0</v>
      </c>
      <c r="B2050" s="1" t="s">
        <v>16</v>
      </c>
      <c r="C2050" s="1" t="s">
        <v>17</v>
      </c>
      <c r="D2050" s="1" t="s">
        <v>23</v>
      </c>
      <c r="E2050" s="2">
        <v>44252.0</v>
      </c>
      <c r="F2050" s="3"/>
      <c r="G2050" s="5">
        <v>5500.0</v>
      </c>
      <c r="H2050" s="3" t="str">
        <f>IFNA(VLOOKUP(F2050,Promocodes!A:E,4,0),"")</f>
        <v/>
      </c>
      <c r="I2050" s="3"/>
      <c r="J2050" s="5">
        <f t="shared" si="2"/>
        <v>5500</v>
      </c>
      <c r="K2050" s="3" t="str">
        <f>IFNA(VLOOKUP(D2050,Price!$A$2:$C$18,3,0),"")</f>
        <v>услуга</v>
      </c>
      <c r="L2050" s="6">
        <f t="shared" si="3"/>
        <v>2</v>
      </c>
      <c r="M2050" s="6" t="str">
        <f>IFNA(VLOOKUP(F2050,Promocodes!A:B,2,0),"")</f>
        <v/>
      </c>
      <c r="N2050" s="3" t="str">
        <f>IFNA(VLOOKUP(M2050,Promocodes!G:H,2,0),"")</f>
        <v/>
      </c>
      <c r="O2050" s="3" t="str">
        <f>IFNA(VLOOKUP(D2050,Price!$E$2:$F$4,2,0),"")</f>
        <v/>
      </c>
      <c r="P2050" s="7" t="str">
        <f t="shared" si="4"/>
        <v>без промо</v>
      </c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ht="15.75" customHeight="1">
      <c r="A2051" s="3">
        <v>1621.0</v>
      </c>
      <c r="B2051" s="1" t="s">
        <v>16</v>
      </c>
      <c r="C2051" s="1" t="s">
        <v>17</v>
      </c>
      <c r="D2051" s="1" t="s">
        <v>21</v>
      </c>
      <c r="E2051" s="2">
        <v>44252.0</v>
      </c>
      <c r="F2051" s="3"/>
      <c r="G2051" s="5">
        <v>3500.0</v>
      </c>
      <c r="H2051" s="3" t="str">
        <f>IFNA(VLOOKUP(F2051,Promocodes!A:E,4,0),"")</f>
        <v/>
      </c>
      <c r="I2051" s="3"/>
      <c r="J2051" s="5">
        <f t="shared" si="2"/>
        <v>3500</v>
      </c>
      <c r="K2051" s="3" t="str">
        <f>IFNA(VLOOKUP(D2051,Price!$A$2:$C$18,3,0),"")</f>
        <v>услуга</v>
      </c>
      <c r="L2051" s="6">
        <f t="shared" si="3"/>
        <v>2</v>
      </c>
      <c r="M2051" s="6" t="str">
        <f>IFNA(VLOOKUP(F2051,Promocodes!A:B,2,0),"")</f>
        <v/>
      </c>
      <c r="N2051" s="3" t="str">
        <f>IFNA(VLOOKUP(M2051,Promocodes!G:H,2,0),"")</f>
        <v/>
      </c>
      <c r="O2051" s="3" t="str">
        <f>IFNA(VLOOKUP(D2051,Price!$E$2:$F$4,2,0),"")</f>
        <v/>
      </c>
      <c r="P2051" s="7" t="str">
        <f t="shared" si="4"/>
        <v>без промо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ht="15.75" customHeight="1">
      <c r="A2052" s="3">
        <v>1622.0</v>
      </c>
      <c r="B2052" s="1" t="s">
        <v>16</v>
      </c>
      <c r="C2052" s="1" t="s">
        <v>17</v>
      </c>
      <c r="D2052" s="1" t="s">
        <v>21</v>
      </c>
      <c r="E2052" s="2">
        <v>44252.0</v>
      </c>
      <c r="F2052" s="3"/>
      <c r="G2052" s="5">
        <v>3500.0</v>
      </c>
      <c r="H2052" s="3" t="str">
        <f>IFNA(VLOOKUP(F2052,Promocodes!A:E,4,0),"")</f>
        <v/>
      </c>
      <c r="I2052" s="3"/>
      <c r="J2052" s="5">
        <f t="shared" si="2"/>
        <v>3500</v>
      </c>
      <c r="K2052" s="3" t="str">
        <f>IFNA(VLOOKUP(D2052,Price!$A$2:$C$18,3,0),"")</f>
        <v>услуга</v>
      </c>
      <c r="L2052" s="6">
        <f t="shared" si="3"/>
        <v>2</v>
      </c>
      <c r="M2052" s="6" t="str">
        <f>IFNA(VLOOKUP(F2052,Promocodes!A:B,2,0),"")</f>
        <v/>
      </c>
      <c r="N2052" s="3" t="str">
        <f>IFNA(VLOOKUP(M2052,Promocodes!G:H,2,0),"")</f>
        <v/>
      </c>
      <c r="O2052" s="3" t="str">
        <f>IFNA(VLOOKUP(D2052,Price!$E$2:$F$4,2,0),"")</f>
        <v/>
      </c>
      <c r="P2052" s="7" t="str">
        <f t="shared" si="4"/>
        <v>без промо</v>
      </c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ht="15.75" customHeight="1">
      <c r="A2053" s="3">
        <v>1623.0</v>
      </c>
      <c r="B2053" s="1" t="s">
        <v>139</v>
      </c>
      <c r="C2053" s="1" t="s">
        <v>17</v>
      </c>
      <c r="D2053" s="1" t="s">
        <v>142</v>
      </c>
      <c r="E2053" s="2">
        <v>44252.0</v>
      </c>
      <c r="F2053" s="3"/>
      <c r="G2053" s="5">
        <v>1000.0</v>
      </c>
      <c r="H2053" s="3" t="str">
        <f>IFNA(VLOOKUP(F2053,Promocodes!A:E,4,0),"")</f>
        <v/>
      </c>
      <c r="I2053" s="3"/>
      <c r="J2053" s="5">
        <f t="shared" si="2"/>
        <v>1000</v>
      </c>
      <c r="K2053" s="3" t="str">
        <f>IFNA(VLOOKUP(D2053,Price!$A$2:$C$18,3,0),"")</f>
        <v/>
      </c>
      <c r="L2053" s="6">
        <f t="shared" si="3"/>
        <v>2</v>
      </c>
      <c r="M2053" s="6" t="str">
        <f>IFNA(VLOOKUP(F2053,Promocodes!A:B,2,0),"")</f>
        <v/>
      </c>
      <c r="N2053" s="3" t="str">
        <f>IFNA(VLOOKUP(M2053,Promocodes!G:H,2,0),"")</f>
        <v/>
      </c>
      <c r="O2053" s="3" t="str">
        <f>IFNA(VLOOKUP(D2053,Price!$E$2:$F$4,2,0),"")</f>
        <v/>
      </c>
      <c r="P2053" s="7" t="str">
        <f t="shared" si="4"/>
        <v/>
      </c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ht="15.75" customHeight="1">
      <c r="A2054" s="3">
        <v>1624.0</v>
      </c>
      <c r="B2054" s="1" t="s">
        <v>16</v>
      </c>
      <c r="C2054" s="1" t="s">
        <v>17</v>
      </c>
      <c r="D2054" s="1" t="s">
        <v>23</v>
      </c>
      <c r="E2054" s="2">
        <v>44252.0</v>
      </c>
      <c r="F2054" s="3"/>
      <c r="G2054" s="5">
        <v>5500.0</v>
      </c>
      <c r="H2054" s="3" t="str">
        <f>IFNA(VLOOKUP(F2054,Promocodes!A:E,4,0),"")</f>
        <v/>
      </c>
      <c r="I2054" s="3"/>
      <c r="J2054" s="5">
        <f t="shared" si="2"/>
        <v>5500</v>
      </c>
      <c r="K2054" s="3" t="str">
        <f>IFNA(VLOOKUP(D2054,Price!$A$2:$C$18,3,0),"")</f>
        <v>услуга</v>
      </c>
      <c r="L2054" s="6">
        <f t="shared" si="3"/>
        <v>2</v>
      </c>
      <c r="M2054" s="6" t="str">
        <f>IFNA(VLOOKUP(F2054,Promocodes!A:B,2,0),"")</f>
        <v/>
      </c>
      <c r="N2054" s="3" t="str">
        <f>IFNA(VLOOKUP(M2054,Promocodes!G:H,2,0),"")</f>
        <v/>
      </c>
      <c r="O2054" s="3" t="str">
        <f>IFNA(VLOOKUP(D2054,Price!$E$2:$F$4,2,0),"")</f>
        <v/>
      </c>
      <c r="P2054" s="7" t="str">
        <f t="shared" si="4"/>
        <v>без промо</v>
      </c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ht="15.75" customHeight="1">
      <c r="A2055" s="3">
        <v>1626.0</v>
      </c>
      <c r="B2055" s="1" t="s">
        <v>16</v>
      </c>
      <c r="C2055" s="1" t="s">
        <v>17</v>
      </c>
      <c r="D2055" s="1" t="s">
        <v>24</v>
      </c>
      <c r="E2055" s="2">
        <v>44252.0</v>
      </c>
      <c r="F2055" s="3"/>
      <c r="G2055" s="5">
        <v>4500.0</v>
      </c>
      <c r="H2055" s="3" t="str">
        <f>IFNA(VLOOKUP(F2055,Promocodes!A:E,4,0),"")</f>
        <v/>
      </c>
      <c r="I2055" s="3"/>
      <c r="J2055" s="5">
        <f t="shared" si="2"/>
        <v>4500</v>
      </c>
      <c r="K2055" s="3" t="str">
        <f>IFNA(VLOOKUP(D2055,Price!$A$2:$C$18,3,0),"")</f>
        <v>услуга</v>
      </c>
      <c r="L2055" s="6">
        <f t="shared" si="3"/>
        <v>2</v>
      </c>
      <c r="M2055" s="6" t="str">
        <f>IFNA(VLOOKUP(F2055,Promocodes!A:B,2,0),"")</f>
        <v/>
      </c>
      <c r="N2055" s="3" t="str">
        <f>IFNA(VLOOKUP(M2055,Promocodes!G:H,2,0),"")</f>
        <v/>
      </c>
      <c r="O2055" s="3" t="str">
        <f>IFNA(VLOOKUP(D2055,Price!$E$2:$F$4,2,0),"")</f>
        <v/>
      </c>
      <c r="P2055" s="7" t="str">
        <f t="shared" si="4"/>
        <v>без промо</v>
      </c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ht="15.75" customHeight="1">
      <c r="A2056" s="3">
        <v>1628.0</v>
      </c>
      <c r="B2056" s="1" t="s">
        <v>16</v>
      </c>
      <c r="C2056" s="1" t="s">
        <v>17</v>
      </c>
      <c r="D2056" s="1" t="s">
        <v>24</v>
      </c>
      <c r="E2056" s="2">
        <v>44252.0</v>
      </c>
      <c r="F2056" s="3"/>
      <c r="G2056" s="5">
        <v>4500.0</v>
      </c>
      <c r="H2056" s="3" t="str">
        <f>IFNA(VLOOKUP(F2056,Promocodes!A:E,4,0),"")</f>
        <v/>
      </c>
      <c r="I2056" s="3"/>
      <c r="J2056" s="5">
        <f t="shared" si="2"/>
        <v>4500</v>
      </c>
      <c r="K2056" s="3" t="str">
        <f>IFNA(VLOOKUP(D2056,Price!$A$2:$C$18,3,0),"")</f>
        <v>услуга</v>
      </c>
      <c r="L2056" s="6">
        <f t="shared" si="3"/>
        <v>2</v>
      </c>
      <c r="M2056" s="6" t="str">
        <f>IFNA(VLOOKUP(F2056,Promocodes!A:B,2,0),"")</f>
        <v/>
      </c>
      <c r="N2056" s="3" t="str">
        <f>IFNA(VLOOKUP(M2056,Promocodes!G:H,2,0),"")</f>
        <v/>
      </c>
      <c r="O2056" s="3" t="str">
        <f>IFNA(VLOOKUP(D2056,Price!$E$2:$F$4,2,0),"")</f>
        <v/>
      </c>
      <c r="P2056" s="7" t="str">
        <f t="shared" si="4"/>
        <v>без промо</v>
      </c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ht="15.75" customHeight="1">
      <c r="A2057" s="3">
        <v>1629.0</v>
      </c>
      <c r="B2057" s="1" t="s">
        <v>139</v>
      </c>
      <c r="C2057" s="1" t="s">
        <v>17</v>
      </c>
      <c r="D2057" s="1" t="s">
        <v>142</v>
      </c>
      <c r="E2057" s="2">
        <v>44252.0</v>
      </c>
      <c r="F2057" s="3"/>
      <c r="G2057" s="5">
        <v>1000.0</v>
      </c>
      <c r="H2057" s="3" t="str">
        <f>IFNA(VLOOKUP(F2057,Promocodes!A:E,4,0),"")</f>
        <v/>
      </c>
      <c r="I2057" s="3"/>
      <c r="J2057" s="5">
        <f t="shared" si="2"/>
        <v>1000</v>
      </c>
      <c r="K2057" s="3" t="str">
        <f>IFNA(VLOOKUP(D2057,Price!$A$2:$C$18,3,0),"")</f>
        <v/>
      </c>
      <c r="L2057" s="6">
        <f t="shared" si="3"/>
        <v>2</v>
      </c>
      <c r="M2057" s="6" t="str">
        <f>IFNA(VLOOKUP(F2057,Promocodes!A:B,2,0),"")</f>
        <v/>
      </c>
      <c r="N2057" s="3" t="str">
        <f>IFNA(VLOOKUP(M2057,Promocodes!G:H,2,0),"")</f>
        <v/>
      </c>
      <c r="O2057" s="3" t="str">
        <f>IFNA(VLOOKUP(D2057,Price!$E$2:$F$4,2,0),"")</f>
        <v/>
      </c>
      <c r="P2057" s="7" t="str">
        <f t="shared" si="4"/>
        <v/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ht="15.75" customHeight="1">
      <c r="A2058" s="3">
        <v>1631.0</v>
      </c>
      <c r="B2058" s="1" t="s">
        <v>16</v>
      </c>
      <c r="C2058" s="1" t="s">
        <v>17</v>
      </c>
      <c r="D2058" s="1" t="s">
        <v>20</v>
      </c>
      <c r="E2058" s="2">
        <v>44252.0</v>
      </c>
      <c r="F2058" s="3"/>
      <c r="G2058" s="5">
        <v>500.0</v>
      </c>
      <c r="H2058" s="3" t="str">
        <f>IFNA(VLOOKUP(F2058,Promocodes!A:E,4,0),"")</f>
        <v/>
      </c>
      <c r="I2058" s="3"/>
      <c r="J2058" s="5">
        <f t="shared" si="2"/>
        <v>500</v>
      </c>
      <c r="K2058" s="3" t="str">
        <f>IFNA(VLOOKUP(D2058,Price!$A$2:$C$18,3,0),"")</f>
        <v>товар</v>
      </c>
      <c r="L2058" s="6">
        <f t="shared" si="3"/>
        <v>2</v>
      </c>
      <c r="M2058" s="6" t="str">
        <f>IFNA(VLOOKUP(F2058,Promocodes!A:B,2,0),"")</f>
        <v/>
      </c>
      <c r="N2058" s="3" t="str">
        <f>IFNA(VLOOKUP(M2058,Promocodes!G:H,2,0),"")</f>
        <v/>
      </c>
      <c r="O2058" s="3">
        <f>IFNA(VLOOKUP(D2058,Price!$E$2:$F$4,2,0),"")</f>
        <v>250</v>
      </c>
      <c r="P2058" s="7" t="str">
        <f t="shared" si="4"/>
        <v>без промо</v>
      </c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ht="15.75" customHeight="1">
      <c r="A2059" s="3">
        <v>1632.0</v>
      </c>
      <c r="B2059" s="1" t="s">
        <v>16</v>
      </c>
      <c r="C2059" s="1" t="s">
        <v>22</v>
      </c>
      <c r="D2059" s="1" t="s">
        <v>24</v>
      </c>
      <c r="E2059" s="2">
        <v>44252.0</v>
      </c>
      <c r="F2059" s="3"/>
      <c r="G2059" s="5">
        <v>4500.0</v>
      </c>
      <c r="H2059" s="3" t="str">
        <f>IFNA(VLOOKUP(F2059,Promocodes!A:E,4,0),"")</f>
        <v/>
      </c>
      <c r="I2059" s="3"/>
      <c r="J2059" s="5">
        <f t="shared" si="2"/>
        <v>4500</v>
      </c>
      <c r="K2059" s="3" t="str">
        <f>IFNA(VLOOKUP(D2059,Price!$A$2:$C$18,3,0),"")</f>
        <v>услуга</v>
      </c>
      <c r="L2059" s="6">
        <f t="shared" si="3"/>
        <v>2</v>
      </c>
      <c r="M2059" s="6" t="str">
        <f>IFNA(VLOOKUP(F2059,Promocodes!A:B,2,0),"")</f>
        <v/>
      </c>
      <c r="N2059" s="3" t="str">
        <f>IFNA(VLOOKUP(M2059,Promocodes!G:H,2,0),"")</f>
        <v/>
      </c>
      <c r="O2059" s="3" t="str">
        <f>IFNA(VLOOKUP(D2059,Price!$E$2:$F$4,2,0),"")</f>
        <v/>
      </c>
      <c r="P2059" s="7" t="str">
        <f t="shared" si="4"/>
        <v>без промо</v>
      </c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ht="15.75" customHeight="1">
      <c r="A2060" s="3">
        <v>1633.0</v>
      </c>
      <c r="B2060" s="1" t="s">
        <v>16</v>
      </c>
      <c r="C2060" s="1" t="s">
        <v>17</v>
      </c>
      <c r="D2060" s="1" t="s">
        <v>23</v>
      </c>
      <c r="E2060" s="2">
        <v>44252.0</v>
      </c>
      <c r="F2060" s="3"/>
      <c r="G2060" s="5">
        <v>5500.0</v>
      </c>
      <c r="H2060" s="3" t="str">
        <f>IFNA(VLOOKUP(F2060,Promocodes!A:E,4,0),"")</f>
        <v/>
      </c>
      <c r="I2060" s="3"/>
      <c r="J2060" s="5">
        <f t="shared" si="2"/>
        <v>5500</v>
      </c>
      <c r="K2060" s="3" t="str">
        <f>IFNA(VLOOKUP(D2060,Price!$A$2:$C$18,3,0),"")</f>
        <v>услуга</v>
      </c>
      <c r="L2060" s="6">
        <f t="shared" si="3"/>
        <v>2</v>
      </c>
      <c r="M2060" s="6" t="str">
        <f>IFNA(VLOOKUP(F2060,Promocodes!A:B,2,0),"")</f>
        <v/>
      </c>
      <c r="N2060" s="3" t="str">
        <f>IFNA(VLOOKUP(M2060,Promocodes!G:H,2,0),"")</f>
        <v/>
      </c>
      <c r="O2060" s="3" t="str">
        <f>IFNA(VLOOKUP(D2060,Price!$E$2:$F$4,2,0),"")</f>
        <v/>
      </c>
      <c r="P2060" s="7" t="str">
        <f t="shared" si="4"/>
        <v>без промо</v>
      </c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ht="15.75" customHeight="1">
      <c r="A2061" s="3">
        <v>1634.0</v>
      </c>
      <c r="B2061" s="1" t="s">
        <v>16</v>
      </c>
      <c r="C2061" s="1" t="s">
        <v>17</v>
      </c>
      <c r="D2061" s="1" t="s">
        <v>18</v>
      </c>
      <c r="E2061" s="2">
        <v>44252.0</v>
      </c>
      <c r="F2061" s="3"/>
      <c r="G2061" s="5">
        <v>1000.0</v>
      </c>
      <c r="H2061" s="3" t="str">
        <f>IFNA(VLOOKUP(F2061,Promocodes!A:E,4,0),"")</f>
        <v/>
      </c>
      <c r="I2061" s="3"/>
      <c r="J2061" s="5">
        <f t="shared" si="2"/>
        <v>1000</v>
      </c>
      <c r="K2061" s="3" t="str">
        <f>IFNA(VLOOKUP(D2061,Price!$A$2:$C$18,3,0),"")</f>
        <v>товар</v>
      </c>
      <c r="L2061" s="6">
        <f t="shared" si="3"/>
        <v>2</v>
      </c>
      <c r="M2061" s="6" t="str">
        <f>IFNA(VLOOKUP(F2061,Promocodes!A:B,2,0),"")</f>
        <v/>
      </c>
      <c r="N2061" s="3" t="str">
        <f>IFNA(VLOOKUP(M2061,Promocodes!G:H,2,0),"")</f>
        <v/>
      </c>
      <c r="O2061" s="3">
        <f>IFNA(VLOOKUP(D2061,Price!$E$2:$F$4,2,0),"")</f>
        <v>500</v>
      </c>
      <c r="P2061" s="7" t="str">
        <f t="shared" si="4"/>
        <v>без промо</v>
      </c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ht="15.75" customHeight="1">
      <c r="A2062" s="3">
        <v>1635.0</v>
      </c>
      <c r="B2062" s="1" t="s">
        <v>16</v>
      </c>
      <c r="C2062" s="1" t="s">
        <v>17</v>
      </c>
      <c r="D2062" s="1" t="s">
        <v>21</v>
      </c>
      <c r="E2062" s="2">
        <v>44252.0</v>
      </c>
      <c r="F2062" s="3"/>
      <c r="G2062" s="5">
        <v>3500.0</v>
      </c>
      <c r="H2062" s="3" t="str">
        <f>IFNA(VLOOKUP(F2062,Promocodes!A:E,4,0),"")</f>
        <v/>
      </c>
      <c r="I2062" s="3"/>
      <c r="J2062" s="5">
        <f t="shared" si="2"/>
        <v>3500</v>
      </c>
      <c r="K2062" s="3" t="str">
        <f>IFNA(VLOOKUP(D2062,Price!$A$2:$C$18,3,0),"")</f>
        <v>услуга</v>
      </c>
      <c r="L2062" s="6">
        <f t="shared" si="3"/>
        <v>2</v>
      </c>
      <c r="M2062" s="6" t="str">
        <f>IFNA(VLOOKUP(F2062,Promocodes!A:B,2,0),"")</f>
        <v/>
      </c>
      <c r="N2062" s="3" t="str">
        <f>IFNA(VLOOKUP(M2062,Promocodes!G:H,2,0),"")</f>
        <v/>
      </c>
      <c r="O2062" s="3" t="str">
        <f>IFNA(VLOOKUP(D2062,Price!$E$2:$F$4,2,0),"")</f>
        <v/>
      </c>
      <c r="P2062" s="7" t="str">
        <f t="shared" si="4"/>
        <v>без промо</v>
      </c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ht="15.75" customHeight="1">
      <c r="A2063" s="3">
        <v>1636.0</v>
      </c>
      <c r="B2063" s="1" t="s">
        <v>16</v>
      </c>
      <c r="C2063" s="1" t="s">
        <v>17</v>
      </c>
      <c r="D2063" s="1" t="s">
        <v>24</v>
      </c>
      <c r="E2063" s="2">
        <v>44252.0</v>
      </c>
      <c r="F2063" s="3"/>
      <c r="G2063" s="5">
        <v>4500.0</v>
      </c>
      <c r="H2063" s="3" t="str">
        <f>IFNA(VLOOKUP(F2063,Promocodes!A:E,4,0),"")</f>
        <v/>
      </c>
      <c r="I2063" s="3"/>
      <c r="J2063" s="5">
        <f t="shared" si="2"/>
        <v>4500</v>
      </c>
      <c r="K2063" s="3" t="str">
        <f>IFNA(VLOOKUP(D2063,Price!$A$2:$C$18,3,0),"")</f>
        <v>услуга</v>
      </c>
      <c r="L2063" s="6">
        <f t="shared" si="3"/>
        <v>2</v>
      </c>
      <c r="M2063" s="6" t="str">
        <f>IFNA(VLOOKUP(F2063,Promocodes!A:B,2,0),"")</f>
        <v/>
      </c>
      <c r="N2063" s="3" t="str">
        <f>IFNA(VLOOKUP(M2063,Promocodes!G:H,2,0),"")</f>
        <v/>
      </c>
      <c r="O2063" s="3" t="str">
        <f>IFNA(VLOOKUP(D2063,Price!$E$2:$F$4,2,0),"")</f>
        <v/>
      </c>
      <c r="P2063" s="7" t="str">
        <f t="shared" si="4"/>
        <v>без промо</v>
      </c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ht="15.75" customHeight="1">
      <c r="A2064" s="3">
        <v>1637.0</v>
      </c>
      <c r="B2064" s="1" t="s">
        <v>139</v>
      </c>
      <c r="C2064" s="1" t="s">
        <v>17</v>
      </c>
      <c r="D2064" s="1" t="s">
        <v>141</v>
      </c>
      <c r="E2064" s="2">
        <v>44252.0</v>
      </c>
      <c r="F2064" s="3"/>
      <c r="G2064" s="5">
        <v>300.0</v>
      </c>
      <c r="H2064" s="3" t="str">
        <f>IFNA(VLOOKUP(F2064,Promocodes!A:E,4,0),"")</f>
        <v/>
      </c>
      <c r="I2064" s="3"/>
      <c r="J2064" s="5">
        <f t="shared" si="2"/>
        <v>300</v>
      </c>
      <c r="K2064" s="3" t="str">
        <f>IFNA(VLOOKUP(D2064,Price!$A$2:$C$18,3,0),"")</f>
        <v/>
      </c>
      <c r="L2064" s="6">
        <f t="shared" si="3"/>
        <v>2</v>
      </c>
      <c r="M2064" s="6" t="str">
        <f>IFNA(VLOOKUP(F2064,Promocodes!A:B,2,0),"")</f>
        <v/>
      </c>
      <c r="N2064" s="3" t="str">
        <f>IFNA(VLOOKUP(M2064,Promocodes!G:H,2,0),"")</f>
        <v/>
      </c>
      <c r="O2064" s="3" t="str">
        <f>IFNA(VLOOKUP(D2064,Price!$E$2:$F$4,2,0),"")</f>
        <v/>
      </c>
      <c r="P2064" s="7" t="str">
        <f t="shared" si="4"/>
        <v/>
      </c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ht="15.75" customHeight="1">
      <c r="A2065" s="3">
        <v>1638.0</v>
      </c>
      <c r="B2065" s="1" t="s">
        <v>16</v>
      </c>
      <c r="C2065" s="1" t="s">
        <v>17</v>
      </c>
      <c r="D2065" s="1" t="s">
        <v>23</v>
      </c>
      <c r="E2065" s="2">
        <v>44252.0</v>
      </c>
      <c r="F2065" s="3"/>
      <c r="G2065" s="5">
        <v>5500.0</v>
      </c>
      <c r="H2065" s="3" t="str">
        <f>IFNA(VLOOKUP(F2065,Promocodes!A:E,4,0),"")</f>
        <v/>
      </c>
      <c r="I2065" s="3"/>
      <c r="J2065" s="5">
        <f t="shared" si="2"/>
        <v>5500</v>
      </c>
      <c r="K2065" s="3" t="str">
        <f>IFNA(VLOOKUP(D2065,Price!$A$2:$C$18,3,0),"")</f>
        <v>услуга</v>
      </c>
      <c r="L2065" s="6">
        <f t="shared" si="3"/>
        <v>2</v>
      </c>
      <c r="M2065" s="6" t="str">
        <f>IFNA(VLOOKUP(F2065,Promocodes!A:B,2,0),"")</f>
        <v/>
      </c>
      <c r="N2065" s="3" t="str">
        <f>IFNA(VLOOKUP(M2065,Promocodes!G:H,2,0),"")</f>
        <v/>
      </c>
      <c r="O2065" s="3" t="str">
        <f>IFNA(VLOOKUP(D2065,Price!$E$2:$F$4,2,0),"")</f>
        <v/>
      </c>
      <c r="P2065" s="7" t="str">
        <f t="shared" si="4"/>
        <v>без промо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ht="15.75" customHeight="1">
      <c r="A2066" s="3">
        <v>1639.0</v>
      </c>
      <c r="B2066" s="1" t="s">
        <v>16</v>
      </c>
      <c r="C2066" s="1" t="s">
        <v>17</v>
      </c>
      <c r="D2066" s="1" t="s">
        <v>24</v>
      </c>
      <c r="E2066" s="2">
        <v>44252.0</v>
      </c>
      <c r="F2066" s="3"/>
      <c r="G2066" s="5">
        <v>4500.0</v>
      </c>
      <c r="H2066" s="3" t="str">
        <f>IFNA(VLOOKUP(F2066,Promocodes!A:E,4,0),"")</f>
        <v/>
      </c>
      <c r="I2066" s="3"/>
      <c r="J2066" s="5">
        <f t="shared" si="2"/>
        <v>4500</v>
      </c>
      <c r="K2066" s="3" t="str">
        <f>IFNA(VLOOKUP(D2066,Price!$A$2:$C$18,3,0),"")</f>
        <v>услуга</v>
      </c>
      <c r="L2066" s="6">
        <f t="shared" si="3"/>
        <v>2</v>
      </c>
      <c r="M2066" s="6" t="str">
        <f>IFNA(VLOOKUP(F2066,Promocodes!A:B,2,0),"")</f>
        <v/>
      </c>
      <c r="N2066" s="3" t="str">
        <f>IFNA(VLOOKUP(M2066,Promocodes!G:H,2,0),"")</f>
        <v/>
      </c>
      <c r="O2066" s="3" t="str">
        <f>IFNA(VLOOKUP(D2066,Price!$E$2:$F$4,2,0),"")</f>
        <v/>
      </c>
      <c r="P2066" s="7" t="str">
        <f t="shared" si="4"/>
        <v>без промо</v>
      </c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ht="15.75" customHeight="1">
      <c r="A2067" s="3">
        <v>1640.0</v>
      </c>
      <c r="B2067" s="1" t="s">
        <v>139</v>
      </c>
      <c r="C2067" s="1" t="s">
        <v>17</v>
      </c>
      <c r="D2067" s="1" t="s">
        <v>142</v>
      </c>
      <c r="E2067" s="2">
        <v>44252.0</v>
      </c>
      <c r="F2067" s="3"/>
      <c r="G2067" s="5">
        <v>1000.0</v>
      </c>
      <c r="H2067" s="3" t="str">
        <f>IFNA(VLOOKUP(F2067,Promocodes!A:E,4,0),"")</f>
        <v/>
      </c>
      <c r="I2067" s="3"/>
      <c r="J2067" s="5">
        <f t="shared" si="2"/>
        <v>1000</v>
      </c>
      <c r="K2067" s="3" t="str">
        <f>IFNA(VLOOKUP(D2067,Price!$A$2:$C$18,3,0),"")</f>
        <v/>
      </c>
      <c r="L2067" s="6">
        <f t="shared" si="3"/>
        <v>2</v>
      </c>
      <c r="M2067" s="6" t="str">
        <f>IFNA(VLOOKUP(F2067,Promocodes!A:B,2,0),"")</f>
        <v/>
      </c>
      <c r="N2067" s="3" t="str">
        <f>IFNA(VLOOKUP(M2067,Promocodes!G:H,2,0),"")</f>
        <v/>
      </c>
      <c r="O2067" s="3" t="str">
        <f>IFNA(VLOOKUP(D2067,Price!$E$2:$F$4,2,0),"")</f>
        <v/>
      </c>
      <c r="P2067" s="7" t="str">
        <f t="shared" si="4"/>
        <v/>
      </c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ht="15.75" customHeight="1">
      <c r="A2068" s="3">
        <v>1641.0</v>
      </c>
      <c r="B2068" s="1" t="s">
        <v>16</v>
      </c>
      <c r="C2068" s="1" t="s">
        <v>17</v>
      </c>
      <c r="D2068" s="1" t="s">
        <v>23</v>
      </c>
      <c r="E2068" s="2">
        <v>44252.0</v>
      </c>
      <c r="F2068" s="3"/>
      <c r="G2068" s="5">
        <v>5500.0</v>
      </c>
      <c r="H2068" s="3" t="str">
        <f>IFNA(VLOOKUP(F2068,Promocodes!A:E,4,0),"")</f>
        <v/>
      </c>
      <c r="I2068" s="3"/>
      <c r="J2068" s="5">
        <f t="shared" si="2"/>
        <v>5500</v>
      </c>
      <c r="K2068" s="3" t="str">
        <f>IFNA(VLOOKUP(D2068,Price!$A$2:$C$18,3,0),"")</f>
        <v>услуга</v>
      </c>
      <c r="L2068" s="6">
        <f t="shared" si="3"/>
        <v>2</v>
      </c>
      <c r="M2068" s="6" t="str">
        <f>IFNA(VLOOKUP(F2068,Promocodes!A:B,2,0),"")</f>
        <v/>
      </c>
      <c r="N2068" s="3" t="str">
        <f>IFNA(VLOOKUP(M2068,Promocodes!G:H,2,0),"")</f>
        <v/>
      </c>
      <c r="O2068" s="3" t="str">
        <f>IFNA(VLOOKUP(D2068,Price!$E$2:$F$4,2,0),"")</f>
        <v/>
      </c>
      <c r="P2068" s="7" t="str">
        <f t="shared" si="4"/>
        <v>без промо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ht="15.75" customHeight="1">
      <c r="A2069" s="3">
        <v>1642.0</v>
      </c>
      <c r="B2069" s="1" t="s">
        <v>16</v>
      </c>
      <c r="C2069" s="1" t="s">
        <v>22</v>
      </c>
      <c r="D2069" s="1" t="s">
        <v>24</v>
      </c>
      <c r="E2069" s="2">
        <v>44252.0</v>
      </c>
      <c r="F2069" s="3"/>
      <c r="G2069" s="5">
        <v>4500.0</v>
      </c>
      <c r="H2069" s="3" t="str">
        <f>IFNA(VLOOKUP(F2069,Promocodes!A:E,4,0),"")</f>
        <v/>
      </c>
      <c r="I2069" s="3"/>
      <c r="J2069" s="5">
        <f t="shared" si="2"/>
        <v>4500</v>
      </c>
      <c r="K2069" s="3" t="str">
        <f>IFNA(VLOOKUP(D2069,Price!$A$2:$C$18,3,0),"")</f>
        <v>услуга</v>
      </c>
      <c r="L2069" s="6">
        <f t="shared" si="3"/>
        <v>2</v>
      </c>
      <c r="M2069" s="6" t="str">
        <f>IFNA(VLOOKUP(F2069,Promocodes!A:B,2,0),"")</f>
        <v/>
      </c>
      <c r="N2069" s="3" t="str">
        <f>IFNA(VLOOKUP(M2069,Promocodes!G:H,2,0),"")</f>
        <v/>
      </c>
      <c r="O2069" s="3" t="str">
        <f>IFNA(VLOOKUP(D2069,Price!$E$2:$F$4,2,0),"")</f>
        <v/>
      </c>
      <c r="P2069" s="7" t="str">
        <f t="shared" si="4"/>
        <v>без промо</v>
      </c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ht="15.75" customHeight="1">
      <c r="A2070" s="3">
        <v>1643.0</v>
      </c>
      <c r="B2070" s="1" t="s">
        <v>16</v>
      </c>
      <c r="C2070" s="1" t="s">
        <v>17</v>
      </c>
      <c r="D2070" s="1" t="s">
        <v>24</v>
      </c>
      <c r="E2070" s="2">
        <v>44252.0</v>
      </c>
      <c r="F2070" s="3"/>
      <c r="G2070" s="5">
        <v>4500.0</v>
      </c>
      <c r="H2070" s="3" t="str">
        <f>IFNA(VLOOKUP(F2070,Promocodes!A:E,4,0),"")</f>
        <v/>
      </c>
      <c r="I2070" s="3"/>
      <c r="J2070" s="5">
        <f t="shared" si="2"/>
        <v>4500</v>
      </c>
      <c r="K2070" s="3" t="str">
        <f>IFNA(VLOOKUP(D2070,Price!$A$2:$C$18,3,0),"")</f>
        <v>услуга</v>
      </c>
      <c r="L2070" s="6">
        <f t="shared" si="3"/>
        <v>2</v>
      </c>
      <c r="M2070" s="6" t="str">
        <f>IFNA(VLOOKUP(F2070,Promocodes!A:B,2,0),"")</f>
        <v/>
      </c>
      <c r="N2070" s="3" t="str">
        <f>IFNA(VLOOKUP(M2070,Promocodes!G:H,2,0),"")</f>
        <v/>
      </c>
      <c r="O2070" s="3" t="str">
        <f>IFNA(VLOOKUP(D2070,Price!$E$2:$F$4,2,0),"")</f>
        <v/>
      </c>
      <c r="P2070" s="7" t="str">
        <f t="shared" si="4"/>
        <v>без промо</v>
      </c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ht="15.75" customHeight="1">
      <c r="A2071" s="3">
        <v>1644.0</v>
      </c>
      <c r="B2071" s="1" t="s">
        <v>16</v>
      </c>
      <c r="C2071" s="1" t="s">
        <v>17</v>
      </c>
      <c r="D2071" s="1" t="s">
        <v>24</v>
      </c>
      <c r="E2071" s="2">
        <v>44252.0</v>
      </c>
      <c r="F2071" s="3"/>
      <c r="G2071" s="5">
        <v>4500.0</v>
      </c>
      <c r="H2071" s="3" t="str">
        <f>IFNA(VLOOKUP(F2071,Promocodes!A:E,4,0),"")</f>
        <v/>
      </c>
      <c r="I2071" s="3"/>
      <c r="J2071" s="5">
        <f t="shared" si="2"/>
        <v>4500</v>
      </c>
      <c r="K2071" s="3" t="str">
        <f>IFNA(VLOOKUP(D2071,Price!$A$2:$C$18,3,0),"")</f>
        <v>услуга</v>
      </c>
      <c r="L2071" s="6">
        <f t="shared" si="3"/>
        <v>2</v>
      </c>
      <c r="M2071" s="6" t="str">
        <f>IFNA(VLOOKUP(F2071,Promocodes!A:B,2,0),"")</f>
        <v/>
      </c>
      <c r="N2071" s="3" t="str">
        <f>IFNA(VLOOKUP(M2071,Promocodes!G:H,2,0),"")</f>
        <v/>
      </c>
      <c r="O2071" s="3" t="str">
        <f>IFNA(VLOOKUP(D2071,Price!$E$2:$F$4,2,0),"")</f>
        <v/>
      </c>
      <c r="P2071" s="7" t="str">
        <f t="shared" si="4"/>
        <v>без промо</v>
      </c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ht="15.75" customHeight="1">
      <c r="A2072" s="3">
        <v>1645.0</v>
      </c>
      <c r="B2072" s="1" t="s">
        <v>16</v>
      </c>
      <c r="C2072" s="1" t="s">
        <v>22</v>
      </c>
      <c r="D2072" s="1" t="s">
        <v>23</v>
      </c>
      <c r="E2072" s="2">
        <v>44252.0</v>
      </c>
      <c r="F2072" s="3"/>
      <c r="G2072" s="5">
        <v>5500.0</v>
      </c>
      <c r="H2072" s="3" t="str">
        <f>IFNA(VLOOKUP(F2072,Promocodes!A:E,4,0),"")</f>
        <v/>
      </c>
      <c r="I2072" s="3"/>
      <c r="J2072" s="5">
        <f t="shared" si="2"/>
        <v>5500</v>
      </c>
      <c r="K2072" s="3" t="str">
        <f>IFNA(VLOOKUP(D2072,Price!$A$2:$C$18,3,0),"")</f>
        <v>услуга</v>
      </c>
      <c r="L2072" s="6">
        <f t="shared" si="3"/>
        <v>2</v>
      </c>
      <c r="M2072" s="6" t="str">
        <f>IFNA(VLOOKUP(F2072,Promocodes!A:B,2,0),"")</f>
        <v/>
      </c>
      <c r="N2072" s="3" t="str">
        <f>IFNA(VLOOKUP(M2072,Promocodes!G:H,2,0),"")</f>
        <v/>
      </c>
      <c r="O2072" s="3" t="str">
        <f>IFNA(VLOOKUP(D2072,Price!$E$2:$F$4,2,0),"")</f>
        <v/>
      </c>
      <c r="P2072" s="7" t="str">
        <f t="shared" si="4"/>
        <v>без промо</v>
      </c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ht="15.75" customHeight="1">
      <c r="A2073" s="3">
        <v>1647.0</v>
      </c>
      <c r="B2073" s="1" t="s">
        <v>16</v>
      </c>
      <c r="C2073" s="1" t="s">
        <v>17</v>
      </c>
      <c r="D2073" s="1" t="s">
        <v>23</v>
      </c>
      <c r="E2073" s="2">
        <v>44252.0</v>
      </c>
      <c r="F2073" s="3"/>
      <c r="G2073" s="5">
        <v>5500.0</v>
      </c>
      <c r="H2073" s="3" t="str">
        <f>IFNA(VLOOKUP(F2073,Promocodes!A:E,4,0),"")</f>
        <v/>
      </c>
      <c r="I2073" s="3"/>
      <c r="J2073" s="5">
        <f t="shared" si="2"/>
        <v>5500</v>
      </c>
      <c r="K2073" s="3" t="str">
        <f>IFNA(VLOOKUP(D2073,Price!$A$2:$C$18,3,0),"")</f>
        <v>услуга</v>
      </c>
      <c r="L2073" s="6">
        <f t="shared" si="3"/>
        <v>2</v>
      </c>
      <c r="M2073" s="6" t="str">
        <f>IFNA(VLOOKUP(F2073,Promocodes!A:B,2,0),"")</f>
        <v/>
      </c>
      <c r="N2073" s="3" t="str">
        <f>IFNA(VLOOKUP(M2073,Promocodes!G:H,2,0),"")</f>
        <v/>
      </c>
      <c r="O2073" s="3" t="str">
        <f>IFNA(VLOOKUP(D2073,Price!$E$2:$F$4,2,0),"")</f>
        <v/>
      </c>
      <c r="P2073" s="7" t="str">
        <f t="shared" si="4"/>
        <v>без промо</v>
      </c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ht="15.75" customHeight="1">
      <c r="A2074" s="3">
        <v>1648.0</v>
      </c>
      <c r="B2074" s="1" t="s">
        <v>16</v>
      </c>
      <c r="C2074" s="1" t="s">
        <v>22</v>
      </c>
      <c r="D2074" s="1" t="s">
        <v>18</v>
      </c>
      <c r="E2074" s="2">
        <v>44253.0</v>
      </c>
      <c r="F2074" s="3"/>
      <c r="G2074" s="5">
        <v>1000.0</v>
      </c>
      <c r="H2074" s="3" t="str">
        <f>IFNA(VLOOKUP(F2074,Promocodes!A:E,4,0),"")</f>
        <v/>
      </c>
      <c r="I2074" s="3"/>
      <c r="J2074" s="5">
        <f t="shared" si="2"/>
        <v>1000</v>
      </c>
      <c r="K2074" s="3" t="str">
        <f>IFNA(VLOOKUP(D2074,Price!$A$2:$C$18,3,0),"")</f>
        <v>товар</v>
      </c>
      <c r="L2074" s="6">
        <f t="shared" si="3"/>
        <v>2</v>
      </c>
      <c r="M2074" s="6" t="str">
        <f>IFNA(VLOOKUP(F2074,Promocodes!A:B,2,0),"")</f>
        <v/>
      </c>
      <c r="N2074" s="3" t="str">
        <f>IFNA(VLOOKUP(M2074,Promocodes!G:H,2,0),"")</f>
        <v/>
      </c>
      <c r="O2074" s="3">
        <f>IFNA(VLOOKUP(D2074,Price!$E$2:$F$4,2,0),"")</f>
        <v>500</v>
      </c>
      <c r="P2074" s="7" t="str">
        <f t="shared" si="4"/>
        <v>без промо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ht="15.75" customHeight="1">
      <c r="A2075" s="3">
        <v>1649.0</v>
      </c>
      <c r="B2075" s="1" t="s">
        <v>139</v>
      </c>
      <c r="C2075" s="1" t="s">
        <v>17</v>
      </c>
      <c r="D2075" s="1" t="s">
        <v>143</v>
      </c>
      <c r="E2075" s="2">
        <v>44253.0</v>
      </c>
      <c r="F2075" s="3"/>
      <c r="G2075" s="5">
        <v>500.0</v>
      </c>
      <c r="H2075" s="3" t="str">
        <f>IFNA(VLOOKUP(F2075,Promocodes!A:E,4,0),"")</f>
        <v/>
      </c>
      <c r="I2075" s="3"/>
      <c r="J2075" s="5">
        <f t="shared" si="2"/>
        <v>500</v>
      </c>
      <c r="K2075" s="3" t="str">
        <f>IFNA(VLOOKUP(D2075,Price!$A$2:$C$18,3,0),"")</f>
        <v/>
      </c>
      <c r="L2075" s="6">
        <f t="shared" si="3"/>
        <v>2</v>
      </c>
      <c r="M2075" s="6" t="str">
        <f>IFNA(VLOOKUP(F2075,Promocodes!A:B,2,0),"")</f>
        <v/>
      </c>
      <c r="N2075" s="3" t="str">
        <f>IFNA(VLOOKUP(M2075,Promocodes!G:H,2,0),"")</f>
        <v/>
      </c>
      <c r="O2075" s="3" t="str">
        <f>IFNA(VLOOKUP(D2075,Price!$E$2:$F$4,2,0),"")</f>
        <v/>
      </c>
      <c r="P2075" s="7" t="str">
        <f t="shared" si="4"/>
        <v/>
      </c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ht="15.75" customHeight="1">
      <c r="A2076" s="3">
        <v>1650.0</v>
      </c>
      <c r="B2076" s="1" t="s">
        <v>139</v>
      </c>
      <c r="C2076" s="1" t="s">
        <v>17</v>
      </c>
      <c r="D2076" s="1" t="s">
        <v>141</v>
      </c>
      <c r="E2076" s="2">
        <v>44253.0</v>
      </c>
      <c r="F2076" s="3"/>
      <c r="G2076" s="5">
        <v>300.0</v>
      </c>
      <c r="H2076" s="3" t="str">
        <f>IFNA(VLOOKUP(F2076,Promocodes!A:E,4,0),"")</f>
        <v/>
      </c>
      <c r="I2076" s="3"/>
      <c r="J2076" s="5">
        <f t="shared" si="2"/>
        <v>300</v>
      </c>
      <c r="K2076" s="3" t="str">
        <f>IFNA(VLOOKUP(D2076,Price!$A$2:$C$18,3,0),"")</f>
        <v/>
      </c>
      <c r="L2076" s="6">
        <f t="shared" si="3"/>
        <v>2</v>
      </c>
      <c r="M2076" s="6" t="str">
        <f>IFNA(VLOOKUP(F2076,Promocodes!A:B,2,0),"")</f>
        <v/>
      </c>
      <c r="N2076" s="3" t="str">
        <f>IFNA(VLOOKUP(M2076,Promocodes!G:H,2,0),"")</f>
        <v/>
      </c>
      <c r="O2076" s="3" t="str">
        <f>IFNA(VLOOKUP(D2076,Price!$E$2:$F$4,2,0),"")</f>
        <v/>
      </c>
      <c r="P2076" s="7" t="str">
        <f t="shared" si="4"/>
        <v/>
      </c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ht="15.75" customHeight="1">
      <c r="A2077" s="3">
        <v>1651.0</v>
      </c>
      <c r="B2077" s="1" t="s">
        <v>16</v>
      </c>
      <c r="C2077" s="1" t="s">
        <v>17</v>
      </c>
      <c r="D2077" s="1" t="s">
        <v>23</v>
      </c>
      <c r="E2077" s="2">
        <v>44253.0</v>
      </c>
      <c r="F2077" s="3"/>
      <c r="G2077" s="5">
        <v>5500.0</v>
      </c>
      <c r="H2077" s="3" t="str">
        <f>IFNA(VLOOKUP(F2077,Promocodes!A:E,4,0),"")</f>
        <v/>
      </c>
      <c r="I2077" s="3"/>
      <c r="J2077" s="5">
        <f t="shared" si="2"/>
        <v>5500</v>
      </c>
      <c r="K2077" s="3" t="str">
        <f>IFNA(VLOOKUP(D2077,Price!$A$2:$C$18,3,0),"")</f>
        <v>услуга</v>
      </c>
      <c r="L2077" s="6">
        <f t="shared" si="3"/>
        <v>2</v>
      </c>
      <c r="M2077" s="6" t="str">
        <f>IFNA(VLOOKUP(F2077,Promocodes!A:B,2,0),"")</f>
        <v/>
      </c>
      <c r="N2077" s="3" t="str">
        <f>IFNA(VLOOKUP(M2077,Promocodes!G:H,2,0),"")</f>
        <v/>
      </c>
      <c r="O2077" s="3" t="str">
        <f>IFNA(VLOOKUP(D2077,Price!$E$2:$F$4,2,0),"")</f>
        <v/>
      </c>
      <c r="P2077" s="7" t="str">
        <f t="shared" si="4"/>
        <v>без промо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ht="15.75" customHeight="1">
      <c r="A2078" s="3">
        <v>1652.0</v>
      </c>
      <c r="B2078" s="1" t="s">
        <v>16</v>
      </c>
      <c r="C2078" s="1" t="s">
        <v>17</v>
      </c>
      <c r="D2078" s="1" t="s">
        <v>21</v>
      </c>
      <c r="E2078" s="2">
        <v>44253.0</v>
      </c>
      <c r="F2078" s="3"/>
      <c r="G2078" s="5">
        <v>3500.0</v>
      </c>
      <c r="H2078" s="3" t="str">
        <f>IFNA(VLOOKUP(F2078,Promocodes!A:E,4,0),"")</f>
        <v/>
      </c>
      <c r="I2078" s="3"/>
      <c r="J2078" s="5">
        <f t="shared" si="2"/>
        <v>3500</v>
      </c>
      <c r="K2078" s="3" t="str">
        <f>IFNA(VLOOKUP(D2078,Price!$A$2:$C$18,3,0),"")</f>
        <v>услуга</v>
      </c>
      <c r="L2078" s="6">
        <f t="shared" si="3"/>
        <v>2</v>
      </c>
      <c r="M2078" s="6" t="str">
        <f>IFNA(VLOOKUP(F2078,Promocodes!A:B,2,0),"")</f>
        <v/>
      </c>
      <c r="N2078" s="3" t="str">
        <f>IFNA(VLOOKUP(M2078,Promocodes!G:H,2,0),"")</f>
        <v/>
      </c>
      <c r="O2078" s="3" t="str">
        <f>IFNA(VLOOKUP(D2078,Price!$E$2:$F$4,2,0),"")</f>
        <v/>
      </c>
      <c r="P2078" s="7" t="str">
        <f t="shared" si="4"/>
        <v>без промо</v>
      </c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ht="15.75" customHeight="1">
      <c r="A2079" s="3">
        <v>1653.0</v>
      </c>
      <c r="B2079" s="1" t="s">
        <v>16</v>
      </c>
      <c r="C2079" s="1" t="s">
        <v>17</v>
      </c>
      <c r="D2079" s="1" t="s">
        <v>18</v>
      </c>
      <c r="E2079" s="2">
        <v>44253.0</v>
      </c>
      <c r="F2079" s="3"/>
      <c r="G2079" s="5">
        <v>1000.0</v>
      </c>
      <c r="H2079" s="3" t="str">
        <f>IFNA(VLOOKUP(F2079,Promocodes!A:E,4,0),"")</f>
        <v/>
      </c>
      <c r="I2079" s="3"/>
      <c r="J2079" s="5">
        <f t="shared" si="2"/>
        <v>1000</v>
      </c>
      <c r="K2079" s="3" t="str">
        <f>IFNA(VLOOKUP(D2079,Price!$A$2:$C$18,3,0),"")</f>
        <v>товар</v>
      </c>
      <c r="L2079" s="6">
        <f t="shared" si="3"/>
        <v>2</v>
      </c>
      <c r="M2079" s="6" t="str">
        <f>IFNA(VLOOKUP(F2079,Promocodes!A:B,2,0),"")</f>
        <v/>
      </c>
      <c r="N2079" s="3" t="str">
        <f>IFNA(VLOOKUP(M2079,Promocodes!G:H,2,0),"")</f>
        <v/>
      </c>
      <c r="O2079" s="3">
        <f>IFNA(VLOOKUP(D2079,Price!$E$2:$F$4,2,0),"")</f>
        <v>500</v>
      </c>
      <c r="P2079" s="7" t="str">
        <f t="shared" si="4"/>
        <v>без промо</v>
      </c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ht="15.75" customHeight="1">
      <c r="A2080" s="3">
        <v>1654.0</v>
      </c>
      <c r="B2080" s="1" t="s">
        <v>16</v>
      </c>
      <c r="C2080" s="1" t="s">
        <v>17</v>
      </c>
      <c r="D2080" s="1" t="s">
        <v>23</v>
      </c>
      <c r="E2080" s="2">
        <v>44253.0</v>
      </c>
      <c r="F2080" s="3"/>
      <c r="G2080" s="5">
        <v>5500.0</v>
      </c>
      <c r="H2080" s="3" t="str">
        <f>IFNA(VLOOKUP(F2080,Promocodes!A:E,4,0),"")</f>
        <v/>
      </c>
      <c r="I2080" s="3"/>
      <c r="J2080" s="5">
        <f t="shared" si="2"/>
        <v>5500</v>
      </c>
      <c r="K2080" s="3" t="str">
        <f>IFNA(VLOOKUP(D2080,Price!$A$2:$C$18,3,0),"")</f>
        <v>услуга</v>
      </c>
      <c r="L2080" s="6">
        <f t="shared" si="3"/>
        <v>2</v>
      </c>
      <c r="M2080" s="6" t="str">
        <f>IFNA(VLOOKUP(F2080,Promocodes!A:B,2,0),"")</f>
        <v/>
      </c>
      <c r="N2080" s="3" t="str">
        <f>IFNA(VLOOKUP(M2080,Promocodes!G:H,2,0),"")</f>
        <v/>
      </c>
      <c r="O2080" s="3" t="str">
        <f>IFNA(VLOOKUP(D2080,Price!$E$2:$F$4,2,0),"")</f>
        <v/>
      </c>
      <c r="P2080" s="7" t="str">
        <f t="shared" si="4"/>
        <v>без промо</v>
      </c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ht="15.75" customHeight="1">
      <c r="A2081" s="3">
        <v>1655.0</v>
      </c>
      <c r="B2081" s="1" t="s">
        <v>16</v>
      </c>
      <c r="C2081" s="1" t="s">
        <v>17</v>
      </c>
      <c r="D2081" s="1" t="s">
        <v>21</v>
      </c>
      <c r="E2081" s="2">
        <v>44253.0</v>
      </c>
      <c r="F2081" s="3"/>
      <c r="G2081" s="5">
        <v>3500.0</v>
      </c>
      <c r="H2081" s="3" t="str">
        <f>IFNA(VLOOKUP(F2081,Promocodes!A:E,4,0),"")</f>
        <v/>
      </c>
      <c r="I2081" s="3"/>
      <c r="J2081" s="5">
        <f t="shared" si="2"/>
        <v>3500</v>
      </c>
      <c r="K2081" s="3" t="str">
        <f>IFNA(VLOOKUP(D2081,Price!$A$2:$C$18,3,0),"")</f>
        <v>услуга</v>
      </c>
      <c r="L2081" s="6">
        <f t="shared" si="3"/>
        <v>2</v>
      </c>
      <c r="M2081" s="6" t="str">
        <f>IFNA(VLOOKUP(F2081,Promocodes!A:B,2,0),"")</f>
        <v/>
      </c>
      <c r="N2081" s="3" t="str">
        <f>IFNA(VLOOKUP(M2081,Promocodes!G:H,2,0),"")</f>
        <v/>
      </c>
      <c r="O2081" s="3" t="str">
        <f>IFNA(VLOOKUP(D2081,Price!$E$2:$F$4,2,0),"")</f>
        <v/>
      </c>
      <c r="P2081" s="7" t="str">
        <f t="shared" si="4"/>
        <v>без промо</v>
      </c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ht="15.75" customHeight="1">
      <c r="A2082" s="3">
        <v>1656.0</v>
      </c>
      <c r="B2082" s="1" t="s">
        <v>16</v>
      </c>
      <c r="C2082" s="1" t="s">
        <v>17</v>
      </c>
      <c r="D2082" s="1" t="s">
        <v>23</v>
      </c>
      <c r="E2082" s="2">
        <v>44253.0</v>
      </c>
      <c r="F2082" s="3"/>
      <c r="G2082" s="5">
        <v>5500.0</v>
      </c>
      <c r="H2082" s="3" t="str">
        <f>IFNA(VLOOKUP(F2082,Promocodes!A:E,4,0),"")</f>
        <v/>
      </c>
      <c r="I2082" s="3"/>
      <c r="J2082" s="5">
        <f t="shared" si="2"/>
        <v>5500</v>
      </c>
      <c r="K2082" s="3" t="str">
        <f>IFNA(VLOOKUP(D2082,Price!$A$2:$C$18,3,0),"")</f>
        <v>услуга</v>
      </c>
      <c r="L2082" s="6">
        <f t="shared" si="3"/>
        <v>2</v>
      </c>
      <c r="M2082" s="6" t="str">
        <f>IFNA(VLOOKUP(F2082,Promocodes!A:B,2,0),"")</f>
        <v/>
      </c>
      <c r="N2082" s="3" t="str">
        <f>IFNA(VLOOKUP(M2082,Promocodes!G:H,2,0),"")</f>
        <v/>
      </c>
      <c r="O2082" s="3" t="str">
        <f>IFNA(VLOOKUP(D2082,Price!$E$2:$F$4,2,0),"")</f>
        <v/>
      </c>
      <c r="P2082" s="7" t="str">
        <f t="shared" si="4"/>
        <v>без промо</v>
      </c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ht="15.75" customHeight="1">
      <c r="A2083" s="3">
        <v>1660.0</v>
      </c>
      <c r="B2083" s="1" t="s">
        <v>16</v>
      </c>
      <c r="C2083" s="1" t="s">
        <v>17</v>
      </c>
      <c r="D2083" s="1" t="s">
        <v>21</v>
      </c>
      <c r="E2083" s="2">
        <v>44253.0</v>
      </c>
      <c r="F2083" s="3"/>
      <c r="G2083" s="5">
        <v>3500.0</v>
      </c>
      <c r="H2083" s="3" t="str">
        <f>IFNA(VLOOKUP(F2083,Promocodes!A:E,4,0),"")</f>
        <v/>
      </c>
      <c r="I2083" s="3"/>
      <c r="J2083" s="5">
        <f t="shared" si="2"/>
        <v>3500</v>
      </c>
      <c r="K2083" s="3" t="str">
        <f>IFNA(VLOOKUP(D2083,Price!$A$2:$C$18,3,0),"")</f>
        <v>услуга</v>
      </c>
      <c r="L2083" s="6">
        <f t="shared" si="3"/>
        <v>2</v>
      </c>
      <c r="M2083" s="6" t="str">
        <f>IFNA(VLOOKUP(F2083,Promocodes!A:B,2,0),"")</f>
        <v/>
      </c>
      <c r="N2083" s="3" t="str">
        <f>IFNA(VLOOKUP(M2083,Promocodes!G:H,2,0),"")</f>
        <v/>
      </c>
      <c r="O2083" s="3" t="str">
        <f>IFNA(VLOOKUP(D2083,Price!$E$2:$F$4,2,0),"")</f>
        <v/>
      </c>
      <c r="P2083" s="7" t="str">
        <f t="shared" si="4"/>
        <v>без промо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ht="15.75" customHeight="1">
      <c r="A2084" s="3">
        <v>1661.0</v>
      </c>
      <c r="B2084" s="1" t="s">
        <v>16</v>
      </c>
      <c r="C2084" s="1" t="s">
        <v>22</v>
      </c>
      <c r="D2084" s="1" t="s">
        <v>23</v>
      </c>
      <c r="E2084" s="2">
        <v>44253.0</v>
      </c>
      <c r="F2084" s="3"/>
      <c r="G2084" s="5">
        <v>5500.0</v>
      </c>
      <c r="H2084" s="3" t="str">
        <f>IFNA(VLOOKUP(F2084,Promocodes!A:E,4,0),"")</f>
        <v/>
      </c>
      <c r="I2084" s="3"/>
      <c r="J2084" s="5">
        <f t="shared" si="2"/>
        <v>5500</v>
      </c>
      <c r="K2084" s="3" t="str">
        <f>IFNA(VLOOKUP(D2084,Price!$A$2:$C$18,3,0),"")</f>
        <v>услуга</v>
      </c>
      <c r="L2084" s="6">
        <f t="shared" si="3"/>
        <v>2</v>
      </c>
      <c r="M2084" s="6" t="str">
        <f>IFNA(VLOOKUP(F2084,Promocodes!A:B,2,0),"")</f>
        <v/>
      </c>
      <c r="N2084" s="3" t="str">
        <f>IFNA(VLOOKUP(M2084,Promocodes!G:H,2,0),"")</f>
        <v/>
      </c>
      <c r="O2084" s="3" t="str">
        <f>IFNA(VLOOKUP(D2084,Price!$E$2:$F$4,2,0),"")</f>
        <v/>
      </c>
      <c r="P2084" s="7" t="str">
        <f t="shared" si="4"/>
        <v>без промо</v>
      </c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ht="15.75" customHeight="1">
      <c r="A2085" s="3">
        <v>1662.0</v>
      </c>
      <c r="B2085" s="1" t="s">
        <v>139</v>
      </c>
      <c r="C2085" s="1" t="s">
        <v>17</v>
      </c>
      <c r="D2085" s="1" t="s">
        <v>141</v>
      </c>
      <c r="E2085" s="2">
        <v>44253.0</v>
      </c>
      <c r="F2085" s="3"/>
      <c r="G2085" s="5">
        <v>300.0</v>
      </c>
      <c r="H2085" s="3" t="str">
        <f>IFNA(VLOOKUP(F2085,Promocodes!A:E,4,0),"")</f>
        <v/>
      </c>
      <c r="I2085" s="3"/>
      <c r="J2085" s="5">
        <f t="shared" si="2"/>
        <v>300</v>
      </c>
      <c r="K2085" s="3" t="str">
        <f>IFNA(VLOOKUP(D2085,Price!$A$2:$C$18,3,0),"")</f>
        <v/>
      </c>
      <c r="L2085" s="6">
        <f t="shared" si="3"/>
        <v>2</v>
      </c>
      <c r="M2085" s="6" t="str">
        <f>IFNA(VLOOKUP(F2085,Promocodes!A:B,2,0),"")</f>
        <v/>
      </c>
      <c r="N2085" s="3" t="str">
        <f>IFNA(VLOOKUP(M2085,Promocodes!G:H,2,0),"")</f>
        <v/>
      </c>
      <c r="O2085" s="3" t="str">
        <f>IFNA(VLOOKUP(D2085,Price!$E$2:$F$4,2,0),"")</f>
        <v/>
      </c>
      <c r="P2085" s="7" t="str">
        <f t="shared" si="4"/>
        <v/>
      </c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ht="15.75" customHeight="1">
      <c r="A2086" s="3">
        <v>1664.0</v>
      </c>
      <c r="B2086" s="1" t="s">
        <v>16</v>
      </c>
      <c r="C2086" s="1" t="s">
        <v>22</v>
      </c>
      <c r="D2086" s="1" t="s">
        <v>21</v>
      </c>
      <c r="E2086" s="2">
        <v>44253.0</v>
      </c>
      <c r="F2086" s="3"/>
      <c r="G2086" s="5">
        <v>3500.0</v>
      </c>
      <c r="H2086" s="3" t="str">
        <f>IFNA(VLOOKUP(F2086,Promocodes!A:E,4,0),"")</f>
        <v/>
      </c>
      <c r="I2086" s="3"/>
      <c r="J2086" s="5">
        <f t="shared" si="2"/>
        <v>3500</v>
      </c>
      <c r="K2086" s="3" t="str">
        <f>IFNA(VLOOKUP(D2086,Price!$A$2:$C$18,3,0),"")</f>
        <v>услуга</v>
      </c>
      <c r="L2086" s="6">
        <f t="shared" si="3"/>
        <v>2</v>
      </c>
      <c r="M2086" s="6" t="str">
        <f>IFNA(VLOOKUP(F2086,Promocodes!A:B,2,0),"")</f>
        <v/>
      </c>
      <c r="N2086" s="3" t="str">
        <f>IFNA(VLOOKUP(M2086,Promocodes!G:H,2,0),"")</f>
        <v/>
      </c>
      <c r="O2086" s="3" t="str">
        <f>IFNA(VLOOKUP(D2086,Price!$E$2:$F$4,2,0),"")</f>
        <v/>
      </c>
      <c r="P2086" s="7" t="str">
        <f t="shared" si="4"/>
        <v>без промо</v>
      </c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ht="15.75" customHeight="1">
      <c r="A2087" s="3">
        <v>1666.0</v>
      </c>
      <c r="B2087" s="1" t="s">
        <v>16</v>
      </c>
      <c r="C2087" s="1" t="s">
        <v>17</v>
      </c>
      <c r="D2087" s="1" t="s">
        <v>23</v>
      </c>
      <c r="E2087" s="2">
        <v>44253.0</v>
      </c>
      <c r="F2087" s="3"/>
      <c r="G2087" s="5">
        <v>5500.0</v>
      </c>
      <c r="H2087" s="3" t="str">
        <f>IFNA(VLOOKUP(F2087,Promocodes!A:E,4,0),"")</f>
        <v/>
      </c>
      <c r="I2087" s="3"/>
      <c r="J2087" s="5">
        <f t="shared" si="2"/>
        <v>5500</v>
      </c>
      <c r="K2087" s="3" t="str">
        <f>IFNA(VLOOKUP(D2087,Price!$A$2:$C$18,3,0),"")</f>
        <v>услуга</v>
      </c>
      <c r="L2087" s="6">
        <f t="shared" si="3"/>
        <v>2</v>
      </c>
      <c r="M2087" s="6" t="str">
        <f>IFNA(VLOOKUP(F2087,Promocodes!A:B,2,0),"")</f>
        <v/>
      </c>
      <c r="N2087" s="3" t="str">
        <f>IFNA(VLOOKUP(M2087,Promocodes!G:H,2,0),"")</f>
        <v/>
      </c>
      <c r="O2087" s="3" t="str">
        <f>IFNA(VLOOKUP(D2087,Price!$E$2:$F$4,2,0),"")</f>
        <v/>
      </c>
      <c r="P2087" s="7" t="str">
        <f t="shared" si="4"/>
        <v>без промо</v>
      </c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ht="15.75" customHeight="1">
      <c r="A2088" s="3">
        <v>1667.0</v>
      </c>
      <c r="B2088" s="1" t="s">
        <v>16</v>
      </c>
      <c r="C2088" s="1" t="s">
        <v>17</v>
      </c>
      <c r="D2088" s="1" t="s">
        <v>24</v>
      </c>
      <c r="E2088" s="2">
        <v>44253.0</v>
      </c>
      <c r="F2088" s="3"/>
      <c r="G2088" s="5">
        <v>4500.0</v>
      </c>
      <c r="H2088" s="3" t="str">
        <f>IFNA(VLOOKUP(F2088,Promocodes!A:E,4,0),"")</f>
        <v/>
      </c>
      <c r="I2088" s="3"/>
      <c r="J2088" s="5">
        <f t="shared" si="2"/>
        <v>4500</v>
      </c>
      <c r="K2088" s="3" t="str">
        <f>IFNA(VLOOKUP(D2088,Price!$A$2:$C$18,3,0),"")</f>
        <v>услуга</v>
      </c>
      <c r="L2088" s="6">
        <f t="shared" si="3"/>
        <v>2</v>
      </c>
      <c r="M2088" s="6" t="str">
        <f>IFNA(VLOOKUP(F2088,Promocodes!A:B,2,0),"")</f>
        <v/>
      </c>
      <c r="N2088" s="3" t="str">
        <f>IFNA(VLOOKUP(M2088,Promocodes!G:H,2,0),"")</f>
        <v/>
      </c>
      <c r="O2088" s="3" t="str">
        <f>IFNA(VLOOKUP(D2088,Price!$E$2:$F$4,2,0),"")</f>
        <v/>
      </c>
      <c r="P2088" s="7" t="str">
        <f t="shared" si="4"/>
        <v>без промо</v>
      </c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ht="15.75" customHeight="1">
      <c r="A2089" s="3">
        <v>1668.0</v>
      </c>
      <c r="B2089" s="1" t="s">
        <v>16</v>
      </c>
      <c r="C2089" s="1" t="s">
        <v>22</v>
      </c>
      <c r="D2089" s="1" t="s">
        <v>24</v>
      </c>
      <c r="E2089" s="2">
        <v>44253.0</v>
      </c>
      <c r="F2089" s="3"/>
      <c r="G2089" s="5">
        <v>4500.0</v>
      </c>
      <c r="H2089" s="3" t="str">
        <f>IFNA(VLOOKUP(F2089,Promocodes!A:E,4,0),"")</f>
        <v/>
      </c>
      <c r="I2089" s="3"/>
      <c r="J2089" s="5">
        <f t="shared" si="2"/>
        <v>4500</v>
      </c>
      <c r="K2089" s="3" t="str">
        <f>IFNA(VLOOKUP(D2089,Price!$A$2:$C$18,3,0),"")</f>
        <v>услуга</v>
      </c>
      <c r="L2089" s="6">
        <f t="shared" si="3"/>
        <v>2</v>
      </c>
      <c r="M2089" s="6" t="str">
        <f>IFNA(VLOOKUP(F2089,Promocodes!A:B,2,0),"")</f>
        <v/>
      </c>
      <c r="N2089" s="3" t="str">
        <f>IFNA(VLOOKUP(M2089,Promocodes!G:H,2,0),"")</f>
        <v/>
      </c>
      <c r="O2089" s="3" t="str">
        <f>IFNA(VLOOKUP(D2089,Price!$E$2:$F$4,2,0),"")</f>
        <v/>
      </c>
      <c r="P2089" s="7" t="str">
        <f t="shared" si="4"/>
        <v>без промо</v>
      </c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ht="15.75" customHeight="1">
      <c r="A2090" s="3">
        <v>1669.0</v>
      </c>
      <c r="B2090" s="1" t="s">
        <v>139</v>
      </c>
      <c r="C2090" s="1" t="s">
        <v>17</v>
      </c>
      <c r="D2090" s="1" t="s">
        <v>143</v>
      </c>
      <c r="E2090" s="2">
        <v>44253.0</v>
      </c>
      <c r="F2090" s="3"/>
      <c r="G2090" s="5">
        <v>500.0</v>
      </c>
      <c r="H2090" s="3" t="str">
        <f>IFNA(VLOOKUP(F2090,Promocodes!A:E,4,0),"")</f>
        <v/>
      </c>
      <c r="I2090" s="3"/>
      <c r="J2090" s="5">
        <f t="shared" si="2"/>
        <v>500</v>
      </c>
      <c r="K2090" s="3" t="str">
        <f>IFNA(VLOOKUP(D2090,Price!$A$2:$C$18,3,0),"")</f>
        <v/>
      </c>
      <c r="L2090" s="6">
        <f t="shared" si="3"/>
        <v>2</v>
      </c>
      <c r="M2090" s="6" t="str">
        <f>IFNA(VLOOKUP(F2090,Promocodes!A:B,2,0),"")</f>
        <v/>
      </c>
      <c r="N2090" s="3" t="str">
        <f>IFNA(VLOOKUP(M2090,Promocodes!G:H,2,0),"")</f>
        <v/>
      </c>
      <c r="O2090" s="3" t="str">
        <f>IFNA(VLOOKUP(D2090,Price!$E$2:$F$4,2,0),"")</f>
        <v/>
      </c>
      <c r="P2090" s="7" t="str">
        <f t="shared" si="4"/>
        <v/>
      </c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ht="15.75" customHeight="1">
      <c r="A2091" s="3">
        <v>1670.0</v>
      </c>
      <c r="B2091" s="1" t="s">
        <v>16</v>
      </c>
      <c r="C2091" s="1" t="s">
        <v>17</v>
      </c>
      <c r="D2091" s="1" t="s">
        <v>21</v>
      </c>
      <c r="E2091" s="2">
        <v>44253.0</v>
      </c>
      <c r="F2091" s="3"/>
      <c r="G2091" s="5">
        <v>3500.0</v>
      </c>
      <c r="H2091" s="3" t="str">
        <f>IFNA(VLOOKUP(F2091,Promocodes!A:E,4,0),"")</f>
        <v/>
      </c>
      <c r="I2091" s="3"/>
      <c r="J2091" s="5">
        <f t="shared" si="2"/>
        <v>3500</v>
      </c>
      <c r="K2091" s="3" t="str">
        <f>IFNA(VLOOKUP(D2091,Price!$A$2:$C$18,3,0),"")</f>
        <v>услуга</v>
      </c>
      <c r="L2091" s="6">
        <f t="shared" si="3"/>
        <v>2</v>
      </c>
      <c r="M2091" s="6" t="str">
        <f>IFNA(VLOOKUP(F2091,Promocodes!A:B,2,0),"")</f>
        <v/>
      </c>
      <c r="N2091" s="3" t="str">
        <f>IFNA(VLOOKUP(M2091,Promocodes!G:H,2,0),"")</f>
        <v/>
      </c>
      <c r="O2091" s="3" t="str">
        <f>IFNA(VLOOKUP(D2091,Price!$E$2:$F$4,2,0),"")</f>
        <v/>
      </c>
      <c r="P2091" s="7" t="str">
        <f t="shared" si="4"/>
        <v>без промо</v>
      </c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ht="15.75" customHeight="1">
      <c r="A2092" s="3">
        <v>1671.0</v>
      </c>
      <c r="B2092" s="1" t="s">
        <v>16</v>
      </c>
      <c r="C2092" s="1" t="s">
        <v>17</v>
      </c>
      <c r="D2092" s="1" t="s">
        <v>24</v>
      </c>
      <c r="E2092" s="2">
        <v>44253.0</v>
      </c>
      <c r="F2092" s="3"/>
      <c r="G2092" s="5">
        <v>4500.0</v>
      </c>
      <c r="H2092" s="3" t="str">
        <f>IFNA(VLOOKUP(F2092,Promocodes!A:E,4,0),"")</f>
        <v/>
      </c>
      <c r="I2092" s="3"/>
      <c r="J2092" s="5">
        <f t="shared" si="2"/>
        <v>4500</v>
      </c>
      <c r="K2092" s="3" t="str">
        <f>IFNA(VLOOKUP(D2092,Price!$A$2:$C$18,3,0),"")</f>
        <v>услуга</v>
      </c>
      <c r="L2092" s="6">
        <f t="shared" si="3"/>
        <v>2</v>
      </c>
      <c r="M2092" s="6" t="str">
        <f>IFNA(VLOOKUP(F2092,Promocodes!A:B,2,0),"")</f>
        <v/>
      </c>
      <c r="N2092" s="3" t="str">
        <f>IFNA(VLOOKUP(M2092,Promocodes!G:H,2,0),"")</f>
        <v/>
      </c>
      <c r="O2092" s="3" t="str">
        <f>IFNA(VLOOKUP(D2092,Price!$E$2:$F$4,2,0),"")</f>
        <v/>
      </c>
      <c r="P2092" s="7" t="str">
        <f t="shared" si="4"/>
        <v>без промо</v>
      </c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ht="15.75" customHeight="1">
      <c r="A2093" s="3">
        <v>1672.0</v>
      </c>
      <c r="B2093" s="1" t="s">
        <v>16</v>
      </c>
      <c r="C2093" s="1" t="s">
        <v>17</v>
      </c>
      <c r="D2093" s="1" t="s">
        <v>18</v>
      </c>
      <c r="E2093" s="2">
        <v>44253.0</v>
      </c>
      <c r="F2093" s="3"/>
      <c r="G2093" s="5">
        <v>1000.0</v>
      </c>
      <c r="H2093" s="3" t="str">
        <f>IFNA(VLOOKUP(F2093,Promocodes!A:E,4,0),"")</f>
        <v/>
      </c>
      <c r="I2093" s="3"/>
      <c r="J2093" s="5">
        <f t="shared" si="2"/>
        <v>1000</v>
      </c>
      <c r="K2093" s="3" t="str">
        <f>IFNA(VLOOKUP(D2093,Price!$A$2:$C$18,3,0),"")</f>
        <v>товар</v>
      </c>
      <c r="L2093" s="6">
        <f t="shared" si="3"/>
        <v>2</v>
      </c>
      <c r="M2093" s="6" t="str">
        <f>IFNA(VLOOKUP(F2093,Promocodes!A:B,2,0),"")</f>
        <v/>
      </c>
      <c r="N2093" s="3" t="str">
        <f>IFNA(VLOOKUP(M2093,Promocodes!G:H,2,0),"")</f>
        <v/>
      </c>
      <c r="O2093" s="3">
        <f>IFNA(VLOOKUP(D2093,Price!$E$2:$F$4,2,0),"")</f>
        <v>500</v>
      </c>
      <c r="P2093" s="7" t="str">
        <f t="shared" si="4"/>
        <v>без промо</v>
      </c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ht="15.75" customHeight="1">
      <c r="A2094" s="3">
        <v>1673.0</v>
      </c>
      <c r="B2094" s="1" t="s">
        <v>16</v>
      </c>
      <c r="C2094" s="1" t="s">
        <v>17</v>
      </c>
      <c r="D2094" s="1" t="s">
        <v>24</v>
      </c>
      <c r="E2094" s="2">
        <v>44253.0</v>
      </c>
      <c r="F2094" s="3"/>
      <c r="G2094" s="5">
        <v>4500.0</v>
      </c>
      <c r="H2094" s="3" t="str">
        <f>IFNA(VLOOKUP(F2094,Promocodes!A:E,4,0),"")</f>
        <v/>
      </c>
      <c r="I2094" s="3"/>
      <c r="J2094" s="5">
        <f t="shared" si="2"/>
        <v>4500</v>
      </c>
      <c r="K2094" s="3" t="str">
        <f>IFNA(VLOOKUP(D2094,Price!$A$2:$C$18,3,0),"")</f>
        <v>услуга</v>
      </c>
      <c r="L2094" s="6">
        <f t="shared" si="3"/>
        <v>2</v>
      </c>
      <c r="M2094" s="6" t="str">
        <f>IFNA(VLOOKUP(F2094,Promocodes!A:B,2,0),"")</f>
        <v/>
      </c>
      <c r="N2094" s="3" t="str">
        <f>IFNA(VLOOKUP(M2094,Promocodes!G:H,2,0),"")</f>
        <v/>
      </c>
      <c r="O2094" s="3" t="str">
        <f>IFNA(VLOOKUP(D2094,Price!$E$2:$F$4,2,0),"")</f>
        <v/>
      </c>
      <c r="P2094" s="7" t="str">
        <f t="shared" si="4"/>
        <v>без промо</v>
      </c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ht="15.75" customHeight="1">
      <c r="A2095" s="3">
        <v>1674.0</v>
      </c>
      <c r="B2095" s="1" t="s">
        <v>16</v>
      </c>
      <c r="C2095" s="1" t="s">
        <v>17</v>
      </c>
      <c r="D2095" s="1" t="s">
        <v>24</v>
      </c>
      <c r="E2095" s="2">
        <v>44253.0</v>
      </c>
      <c r="F2095" s="3"/>
      <c r="G2095" s="5">
        <v>4500.0</v>
      </c>
      <c r="H2095" s="3" t="str">
        <f>IFNA(VLOOKUP(F2095,Promocodes!A:E,4,0),"")</f>
        <v/>
      </c>
      <c r="I2095" s="3"/>
      <c r="J2095" s="5">
        <f t="shared" si="2"/>
        <v>4500</v>
      </c>
      <c r="K2095" s="3" t="str">
        <f>IFNA(VLOOKUP(D2095,Price!$A$2:$C$18,3,0),"")</f>
        <v>услуга</v>
      </c>
      <c r="L2095" s="6">
        <f t="shared" si="3"/>
        <v>2</v>
      </c>
      <c r="M2095" s="6" t="str">
        <f>IFNA(VLOOKUP(F2095,Promocodes!A:B,2,0),"")</f>
        <v/>
      </c>
      <c r="N2095" s="3" t="str">
        <f>IFNA(VLOOKUP(M2095,Promocodes!G:H,2,0),"")</f>
        <v/>
      </c>
      <c r="O2095" s="3" t="str">
        <f>IFNA(VLOOKUP(D2095,Price!$E$2:$F$4,2,0),"")</f>
        <v/>
      </c>
      <c r="P2095" s="7" t="str">
        <f t="shared" si="4"/>
        <v>без промо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ht="15.75" customHeight="1">
      <c r="A2096" s="3">
        <v>1675.0</v>
      </c>
      <c r="B2096" s="1" t="s">
        <v>16</v>
      </c>
      <c r="C2096" s="1" t="s">
        <v>17</v>
      </c>
      <c r="D2096" s="1" t="s">
        <v>21</v>
      </c>
      <c r="E2096" s="2">
        <v>44253.0</v>
      </c>
      <c r="F2096" s="3"/>
      <c r="G2096" s="5">
        <v>3500.0</v>
      </c>
      <c r="H2096" s="3" t="str">
        <f>IFNA(VLOOKUP(F2096,Promocodes!A:E,4,0),"")</f>
        <v/>
      </c>
      <c r="I2096" s="3"/>
      <c r="J2096" s="5">
        <f t="shared" si="2"/>
        <v>3500</v>
      </c>
      <c r="K2096" s="3" t="str">
        <f>IFNA(VLOOKUP(D2096,Price!$A$2:$C$18,3,0),"")</f>
        <v>услуга</v>
      </c>
      <c r="L2096" s="6">
        <f t="shared" si="3"/>
        <v>2</v>
      </c>
      <c r="M2096" s="6" t="str">
        <f>IFNA(VLOOKUP(F2096,Promocodes!A:B,2,0),"")</f>
        <v/>
      </c>
      <c r="N2096" s="3" t="str">
        <f>IFNA(VLOOKUP(M2096,Promocodes!G:H,2,0),"")</f>
        <v/>
      </c>
      <c r="O2096" s="3" t="str">
        <f>IFNA(VLOOKUP(D2096,Price!$E$2:$F$4,2,0),"")</f>
        <v/>
      </c>
      <c r="P2096" s="7" t="str">
        <f t="shared" si="4"/>
        <v>без промо</v>
      </c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ht="15.75" customHeight="1">
      <c r="A2097" s="3">
        <v>1676.0</v>
      </c>
      <c r="B2097" s="1" t="s">
        <v>16</v>
      </c>
      <c r="C2097" s="1" t="s">
        <v>17</v>
      </c>
      <c r="D2097" s="1" t="s">
        <v>23</v>
      </c>
      <c r="E2097" s="2">
        <v>44253.0</v>
      </c>
      <c r="F2097" s="3"/>
      <c r="G2097" s="5">
        <v>5500.0</v>
      </c>
      <c r="H2097" s="3" t="str">
        <f>IFNA(VLOOKUP(F2097,Promocodes!A:E,4,0),"")</f>
        <v/>
      </c>
      <c r="I2097" s="3"/>
      <c r="J2097" s="5">
        <f t="shared" si="2"/>
        <v>5500</v>
      </c>
      <c r="K2097" s="3" t="str">
        <f>IFNA(VLOOKUP(D2097,Price!$A$2:$C$18,3,0),"")</f>
        <v>услуга</v>
      </c>
      <c r="L2097" s="6">
        <f t="shared" si="3"/>
        <v>2</v>
      </c>
      <c r="M2097" s="6" t="str">
        <f>IFNA(VLOOKUP(F2097,Promocodes!A:B,2,0),"")</f>
        <v/>
      </c>
      <c r="N2097" s="3" t="str">
        <f>IFNA(VLOOKUP(M2097,Promocodes!G:H,2,0),"")</f>
        <v/>
      </c>
      <c r="O2097" s="3" t="str">
        <f>IFNA(VLOOKUP(D2097,Price!$E$2:$F$4,2,0),"")</f>
        <v/>
      </c>
      <c r="P2097" s="7" t="str">
        <f t="shared" si="4"/>
        <v>без промо</v>
      </c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ht="15.75" customHeight="1">
      <c r="A2098" s="3">
        <v>1677.0</v>
      </c>
      <c r="B2098" s="1" t="s">
        <v>16</v>
      </c>
      <c r="C2098" s="1" t="s">
        <v>17</v>
      </c>
      <c r="D2098" s="1" t="s">
        <v>21</v>
      </c>
      <c r="E2098" s="2">
        <v>44253.0</v>
      </c>
      <c r="F2098" s="3"/>
      <c r="G2098" s="5">
        <v>3500.0</v>
      </c>
      <c r="H2098" s="3" t="str">
        <f>IFNA(VLOOKUP(F2098,Promocodes!A:E,4,0),"")</f>
        <v/>
      </c>
      <c r="I2098" s="3"/>
      <c r="J2098" s="5">
        <f t="shared" si="2"/>
        <v>3500</v>
      </c>
      <c r="K2098" s="3" t="str">
        <f>IFNA(VLOOKUP(D2098,Price!$A$2:$C$18,3,0),"")</f>
        <v>услуга</v>
      </c>
      <c r="L2098" s="6">
        <f t="shared" si="3"/>
        <v>2</v>
      </c>
      <c r="M2098" s="6" t="str">
        <f>IFNA(VLOOKUP(F2098,Promocodes!A:B,2,0),"")</f>
        <v/>
      </c>
      <c r="N2098" s="3" t="str">
        <f>IFNA(VLOOKUP(M2098,Promocodes!G:H,2,0),"")</f>
        <v/>
      </c>
      <c r="O2098" s="3" t="str">
        <f>IFNA(VLOOKUP(D2098,Price!$E$2:$F$4,2,0),"")</f>
        <v/>
      </c>
      <c r="P2098" s="7" t="str">
        <f t="shared" si="4"/>
        <v>без промо</v>
      </c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ht="15.75" customHeight="1">
      <c r="A2099" s="3">
        <v>1678.0</v>
      </c>
      <c r="B2099" s="1" t="s">
        <v>16</v>
      </c>
      <c r="C2099" s="1" t="s">
        <v>17</v>
      </c>
      <c r="D2099" s="1" t="s">
        <v>21</v>
      </c>
      <c r="E2099" s="2">
        <v>44253.0</v>
      </c>
      <c r="F2099" s="3"/>
      <c r="G2099" s="5">
        <v>3500.0</v>
      </c>
      <c r="H2099" s="3" t="str">
        <f>IFNA(VLOOKUP(F2099,Promocodes!A:E,4,0),"")</f>
        <v/>
      </c>
      <c r="I2099" s="3"/>
      <c r="J2099" s="5">
        <f t="shared" si="2"/>
        <v>3500</v>
      </c>
      <c r="K2099" s="3" t="str">
        <f>IFNA(VLOOKUP(D2099,Price!$A$2:$C$18,3,0),"")</f>
        <v>услуга</v>
      </c>
      <c r="L2099" s="6">
        <f t="shared" si="3"/>
        <v>2</v>
      </c>
      <c r="M2099" s="6" t="str">
        <f>IFNA(VLOOKUP(F2099,Promocodes!A:B,2,0),"")</f>
        <v/>
      </c>
      <c r="N2099" s="3" t="str">
        <f>IFNA(VLOOKUP(M2099,Promocodes!G:H,2,0),"")</f>
        <v/>
      </c>
      <c r="O2099" s="3" t="str">
        <f>IFNA(VLOOKUP(D2099,Price!$E$2:$F$4,2,0),"")</f>
        <v/>
      </c>
      <c r="P2099" s="7" t="str">
        <f t="shared" si="4"/>
        <v>без промо</v>
      </c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ht="15.75" customHeight="1">
      <c r="A2100" s="3">
        <v>1679.0</v>
      </c>
      <c r="B2100" s="1" t="s">
        <v>139</v>
      </c>
      <c r="C2100" s="1" t="s">
        <v>17</v>
      </c>
      <c r="D2100" s="1" t="s">
        <v>142</v>
      </c>
      <c r="E2100" s="2">
        <v>44254.0</v>
      </c>
      <c r="F2100" s="3"/>
      <c r="G2100" s="5">
        <v>1000.0</v>
      </c>
      <c r="H2100" s="3" t="str">
        <f>IFNA(VLOOKUP(F2100,Promocodes!A:E,4,0),"")</f>
        <v/>
      </c>
      <c r="I2100" s="3"/>
      <c r="J2100" s="5">
        <f t="shared" si="2"/>
        <v>1000</v>
      </c>
      <c r="K2100" s="3" t="str">
        <f>IFNA(VLOOKUP(D2100,Price!$A$2:$C$18,3,0),"")</f>
        <v/>
      </c>
      <c r="L2100" s="6">
        <f t="shared" si="3"/>
        <v>2</v>
      </c>
      <c r="M2100" s="6" t="str">
        <f>IFNA(VLOOKUP(F2100,Promocodes!A:B,2,0),"")</f>
        <v/>
      </c>
      <c r="N2100" s="3" t="str">
        <f>IFNA(VLOOKUP(M2100,Promocodes!G:H,2,0),"")</f>
        <v/>
      </c>
      <c r="O2100" s="3" t="str">
        <f>IFNA(VLOOKUP(D2100,Price!$E$2:$F$4,2,0),"")</f>
        <v/>
      </c>
      <c r="P2100" s="7" t="str">
        <f t="shared" si="4"/>
        <v/>
      </c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ht="15.75" customHeight="1">
      <c r="A2101" s="3">
        <v>1680.0</v>
      </c>
      <c r="B2101" s="1" t="s">
        <v>16</v>
      </c>
      <c r="C2101" s="1" t="s">
        <v>17</v>
      </c>
      <c r="D2101" s="1" t="s">
        <v>23</v>
      </c>
      <c r="E2101" s="2">
        <v>44254.0</v>
      </c>
      <c r="F2101" s="3"/>
      <c r="G2101" s="5">
        <v>5500.0</v>
      </c>
      <c r="H2101" s="3" t="str">
        <f>IFNA(VLOOKUP(F2101,Promocodes!A:E,4,0),"")</f>
        <v/>
      </c>
      <c r="I2101" s="3"/>
      <c r="J2101" s="5">
        <f t="shared" si="2"/>
        <v>5500</v>
      </c>
      <c r="K2101" s="3" t="str">
        <f>IFNA(VLOOKUP(D2101,Price!$A$2:$C$18,3,0),"")</f>
        <v>услуга</v>
      </c>
      <c r="L2101" s="6">
        <f t="shared" si="3"/>
        <v>2</v>
      </c>
      <c r="M2101" s="6" t="str">
        <f>IFNA(VLOOKUP(F2101,Promocodes!A:B,2,0),"")</f>
        <v/>
      </c>
      <c r="N2101" s="3" t="str">
        <f>IFNA(VLOOKUP(M2101,Promocodes!G:H,2,0),"")</f>
        <v/>
      </c>
      <c r="O2101" s="3" t="str">
        <f>IFNA(VLOOKUP(D2101,Price!$E$2:$F$4,2,0),"")</f>
        <v/>
      </c>
      <c r="P2101" s="7" t="str">
        <f t="shared" si="4"/>
        <v>без промо</v>
      </c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ht="15.75" customHeight="1">
      <c r="A2102" s="3">
        <v>1682.0</v>
      </c>
      <c r="B2102" s="1" t="s">
        <v>16</v>
      </c>
      <c r="C2102" s="1" t="s">
        <v>17</v>
      </c>
      <c r="D2102" s="1" t="s">
        <v>24</v>
      </c>
      <c r="E2102" s="2">
        <v>44254.0</v>
      </c>
      <c r="F2102" s="3"/>
      <c r="G2102" s="5">
        <v>4500.0</v>
      </c>
      <c r="H2102" s="3" t="str">
        <f>IFNA(VLOOKUP(F2102,Promocodes!A:E,4,0),"")</f>
        <v/>
      </c>
      <c r="I2102" s="3"/>
      <c r="J2102" s="5">
        <f t="shared" si="2"/>
        <v>4500</v>
      </c>
      <c r="K2102" s="3" t="str">
        <f>IFNA(VLOOKUP(D2102,Price!$A$2:$C$18,3,0),"")</f>
        <v>услуга</v>
      </c>
      <c r="L2102" s="6">
        <f t="shared" si="3"/>
        <v>2</v>
      </c>
      <c r="M2102" s="6" t="str">
        <f>IFNA(VLOOKUP(F2102,Promocodes!A:B,2,0),"")</f>
        <v/>
      </c>
      <c r="N2102" s="3" t="str">
        <f>IFNA(VLOOKUP(M2102,Promocodes!G:H,2,0),"")</f>
        <v/>
      </c>
      <c r="O2102" s="3" t="str">
        <f>IFNA(VLOOKUP(D2102,Price!$E$2:$F$4,2,0),"")</f>
        <v/>
      </c>
      <c r="P2102" s="7" t="str">
        <f t="shared" si="4"/>
        <v>без промо</v>
      </c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ht="15.75" customHeight="1">
      <c r="A2103" s="3">
        <v>1684.0</v>
      </c>
      <c r="B2103" s="1" t="s">
        <v>16</v>
      </c>
      <c r="C2103" s="1" t="s">
        <v>17</v>
      </c>
      <c r="D2103" s="1" t="s">
        <v>24</v>
      </c>
      <c r="E2103" s="2">
        <v>44254.0</v>
      </c>
      <c r="F2103" s="3"/>
      <c r="G2103" s="5">
        <v>4500.0</v>
      </c>
      <c r="H2103" s="3" t="str">
        <f>IFNA(VLOOKUP(F2103,Promocodes!A:E,4,0),"")</f>
        <v/>
      </c>
      <c r="I2103" s="3"/>
      <c r="J2103" s="5">
        <f t="shared" si="2"/>
        <v>4500</v>
      </c>
      <c r="K2103" s="3" t="str">
        <f>IFNA(VLOOKUP(D2103,Price!$A$2:$C$18,3,0),"")</f>
        <v>услуга</v>
      </c>
      <c r="L2103" s="6">
        <f t="shared" si="3"/>
        <v>2</v>
      </c>
      <c r="M2103" s="6" t="str">
        <f>IFNA(VLOOKUP(F2103,Promocodes!A:B,2,0),"")</f>
        <v/>
      </c>
      <c r="N2103" s="3" t="str">
        <f>IFNA(VLOOKUP(M2103,Promocodes!G:H,2,0),"")</f>
        <v/>
      </c>
      <c r="O2103" s="3" t="str">
        <f>IFNA(VLOOKUP(D2103,Price!$E$2:$F$4,2,0),"")</f>
        <v/>
      </c>
      <c r="P2103" s="7" t="str">
        <f t="shared" si="4"/>
        <v>без промо</v>
      </c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ht="15.75" customHeight="1">
      <c r="A2104" s="3">
        <v>1685.0</v>
      </c>
      <c r="B2104" s="1" t="s">
        <v>139</v>
      </c>
      <c r="C2104" s="1" t="s">
        <v>17</v>
      </c>
      <c r="D2104" s="1" t="s">
        <v>142</v>
      </c>
      <c r="E2104" s="2">
        <v>44254.0</v>
      </c>
      <c r="F2104" s="3"/>
      <c r="G2104" s="5">
        <v>1000.0</v>
      </c>
      <c r="H2104" s="3" t="str">
        <f>IFNA(VLOOKUP(F2104,Promocodes!A:E,4,0),"")</f>
        <v/>
      </c>
      <c r="I2104" s="3"/>
      <c r="J2104" s="5">
        <f t="shared" si="2"/>
        <v>1000</v>
      </c>
      <c r="K2104" s="3" t="str">
        <f>IFNA(VLOOKUP(D2104,Price!$A$2:$C$18,3,0),"")</f>
        <v/>
      </c>
      <c r="L2104" s="6">
        <f t="shared" si="3"/>
        <v>2</v>
      </c>
      <c r="M2104" s="6" t="str">
        <f>IFNA(VLOOKUP(F2104,Promocodes!A:B,2,0),"")</f>
        <v/>
      </c>
      <c r="N2104" s="3" t="str">
        <f>IFNA(VLOOKUP(M2104,Promocodes!G:H,2,0),"")</f>
        <v/>
      </c>
      <c r="O2104" s="3" t="str">
        <f>IFNA(VLOOKUP(D2104,Price!$E$2:$F$4,2,0),"")</f>
        <v/>
      </c>
      <c r="P2104" s="7" t="str">
        <f t="shared" si="4"/>
        <v/>
      </c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ht="15.75" customHeight="1">
      <c r="A2105" s="3">
        <v>1687.0</v>
      </c>
      <c r="B2105" s="1" t="s">
        <v>16</v>
      </c>
      <c r="C2105" s="1" t="s">
        <v>17</v>
      </c>
      <c r="D2105" s="1" t="s">
        <v>20</v>
      </c>
      <c r="E2105" s="2">
        <v>44254.0</v>
      </c>
      <c r="F2105" s="3"/>
      <c r="G2105" s="5">
        <v>500.0</v>
      </c>
      <c r="H2105" s="3" t="str">
        <f>IFNA(VLOOKUP(F2105,Promocodes!A:E,4,0),"")</f>
        <v/>
      </c>
      <c r="I2105" s="3"/>
      <c r="J2105" s="5">
        <f t="shared" si="2"/>
        <v>500</v>
      </c>
      <c r="K2105" s="3" t="str">
        <f>IFNA(VLOOKUP(D2105,Price!$A$2:$C$18,3,0),"")</f>
        <v>товар</v>
      </c>
      <c r="L2105" s="6">
        <f t="shared" si="3"/>
        <v>2</v>
      </c>
      <c r="M2105" s="6" t="str">
        <f>IFNA(VLOOKUP(F2105,Promocodes!A:B,2,0),"")</f>
        <v/>
      </c>
      <c r="N2105" s="3" t="str">
        <f>IFNA(VLOOKUP(M2105,Promocodes!G:H,2,0),"")</f>
        <v/>
      </c>
      <c r="O2105" s="3">
        <f>IFNA(VLOOKUP(D2105,Price!$E$2:$F$4,2,0),"")</f>
        <v>250</v>
      </c>
      <c r="P2105" s="7" t="str">
        <f t="shared" si="4"/>
        <v>без промо</v>
      </c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ht="15.75" customHeight="1">
      <c r="A2106" s="3">
        <v>1688.0</v>
      </c>
      <c r="B2106" s="1" t="s">
        <v>16</v>
      </c>
      <c r="C2106" s="1" t="s">
        <v>22</v>
      </c>
      <c r="D2106" s="1" t="s">
        <v>24</v>
      </c>
      <c r="E2106" s="2">
        <v>44254.0</v>
      </c>
      <c r="F2106" s="3"/>
      <c r="G2106" s="5">
        <v>4500.0</v>
      </c>
      <c r="H2106" s="3" t="str">
        <f>IFNA(VLOOKUP(F2106,Promocodes!A:E,4,0),"")</f>
        <v/>
      </c>
      <c r="I2106" s="3"/>
      <c r="J2106" s="5">
        <f t="shared" si="2"/>
        <v>4500</v>
      </c>
      <c r="K2106" s="3" t="str">
        <f>IFNA(VLOOKUP(D2106,Price!$A$2:$C$18,3,0),"")</f>
        <v>услуга</v>
      </c>
      <c r="L2106" s="6">
        <f t="shared" si="3"/>
        <v>2</v>
      </c>
      <c r="M2106" s="6" t="str">
        <f>IFNA(VLOOKUP(F2106,Promocodes!A:B,2,0),"")</f>
        <v/>
      </c>
      <c r="N2106" s="3" t="str">
        <f>IFNA(VLOOKUP(M2106,Promocodes!G:H,2,0),"")</f>
        <v/>
      </c>
      <c r="O2106" s="3" t="str">
        <f>IFNA(VLOOKUP(D2106,Price!$E$2:$F$4,2,0),"")</f>
        <v/>
      </c>
      <c r="P2106" s="7" t="str">
        <f t="shared" si="4"/>
        <v>без промо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ht="15.75" customHeight="1">
      <c r="A2107" s="3">
        <v>1689.0</v>
      </c>
      <c r="B2107" s="1" t="s">
        <v>16</v>
      </c>
      <c r="C2107" s="1" t="s">
        <v>17</v>
      </c>
      <c r="D2107" s="1" t="s">
        <v>23</v>
      </c>
      <c r="E2107" s="2">
        <v>44254.0</v>
      </c>
      <c r="F2107" s="3"/>
      <c r="G2107" s="5">
        <v>5500.0</v>
      </c>
      <c r="H2107" s="3" t="str">
        <f>IFNA(VLOOKUP(F2107,Promocodes!A:E,4,0),"")</f>
        <v/>
      </c>
      <c r="I2107" s="3"/>
      <c r="J2107" s="5">
        <f t="shared" si="2"/>
        <v>5500</v>
      </c>
      <c r="K2107" s="3" t="str">
        <f>IFNA(VLOOKUP(D2107,Price!$A$2:$C$18,3,0),"")</f>
        <v>услуга</v>
      </c>
      <c r="L2107" s="6">
        <f t="shared" si="3"/>
        <v>2</v>
      </c>
      <c r="M2107" s="6" t="str">
        <f>IFNA(VLOOKUP(F2107,Promocodes!A:B,2,0),"")</f>
        <v/>
      </c>
      <c r="N2107" s="3" t="str">
        <f>IFNA(VLOOKUP(M2107,Promocodes!G:H,2,0),"")</f>
        <v/>
      </c>
      <c r="O2107" s="3" t="str">
        <f>IFNA(VLOOKUP(D2107,Price!$E$2:$F$4,2,0),"")</f>
        <v/>
      </c>
      <c r="P2107" s="7" t="str">
        <f t="shared" si="4"/>
        <v>без промо</v>
      </c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ht="15.75" customHeight="1">
      <c r="A2108" s="3">
        <v>1690.0</v>
      </c>
      <c r="B2108" s="1" t="s">
        <v>16</v>
      </c>
      <c r="C2108" s="1" t="s">
        <v>17</v>
      </c>
      <c r="D2108" s="1" t="s">
        <v>18</v>
      </c>
      <c r="E2108" s="2">
        <v>44254.0</v>
      </c>
      <c r="F2108" s="3"/>
      <c r="G2108" s="5">
        <v>1000.0</v>
      </c>
      <c r="H2108" s="3" t="str">
        <f>IFNA(VLOOKUP(F2108,Promocodes!A:E,4,0),"")</f>
        <v/>
      </c>
      <c r="I2108" s="3"/>
      <c r="J2108" s="5">
        <f t="shared" si="2"/>
        <v>1000</v>
      </c>
      <c r="K2108" s="3" t="str">
        <f>IFNA(VLOOKUP(D2108,Price!$A$2:$C$18,3,0),"")</f>
        <v>товар</v>
      </c>
      <c r="L2108" s="6">
        <f t="shared" si="3"/>
        <v>2</v>
      </c>
      <c r="M2108" s="6" t="str">
        <f>IFNA(VLOOKUP(F2108,Promocodes!A:B,2,0),"")</f>
        <v/>
      </c>
      <c r="N2108" s="3" t="str">
        <f>IFNA(VLOOKUP(M2108,Promocodes!G:H,2,0),"")</f>
        <v/>
      </c>
      <c r="O2108" s="3">
        <f>IFNA(VLOOKUP(D2108,Price!$E$2:$F$4,2,0),"")</f>
        <v>500</v>
      </c>
      <c r="P2108" s="7" t="str">
        <f t="shared" si="4"/>
        <v>без промо</v>
      </c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ht="15.75" customHeight="1">
      <c r="A2109" s="3">
        <v>1691.0</v>
      </c>
      <c r="B2109" s="1" t="s">
        <v>16</v>
      </c>
      <c r="C2109" s="1" t="s">
        <v>17</v>
      </c>
      <c r="D2109" s="1" t="s">
        <v>21</v>
      </c>
      <c r="E2109" s="2">
        <v>44254.0</v>
      </c>
      <c r="F2109" s="3"/>
      <c r="G2109" s="5">
        <v>3500.0</v>
      </c>
      <c r="H2109" s="3" t="str">
        <f>IFNA(VLOOKUP(F2109,Promocodes!A:E,4,0),"")</f>
        <v/>
      </c>
      <c r="I2109" s="3"/>
      <c r="J2109" s="5">
        <f t="shared" si="2"/>
        <v>3500</v>
      </c>
      <c r="K2109" s="3" t="str">
        <f>IFNA(VLOOKUP(D2109,Price!$A$2:$C$18,3,0),"")</f>
        <v>услуга</v>
      </c>
      <c r="L2109" s="6">
        <f t="shared" si="3"/>
        <v>2</v>
      </c>
      <c r="M2109" s="6" t="str">
        <f>IFNA(VLOOKUP(F2109,Promocodes!A:B,2,0),"")</f>
        <v/>
      </c>
      <c r="N2109" s="3" t="str">
        <f>IFNA(VLOOKUP(M2109,Promocodes!G:H,2,0),"")</f>
        <v/>
      </c>
      <c r="O2109" s="3" t="str">
        <f>IFNA(VLOOKUP(D2109,Price!$E$2:$F$4,2,0),"")</f>
        <v/>
      </c>
      <c r="P2109" s="7" t="str">
        <f t="shared" si="4"/>
        <v>без промо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ht="15.75" customHeight="1">
      <c r="A2110" s="3">
        <v>1692.0</v>
      </c>
      <c r="B2110" s="1" t="s">
        <v>16</v>
      </c>
      <c r="C2110" s="1" t="s">
        <v>17</v>
      </c>
      <c r="D2110" s="1" t="s">
        <v>24</v>
      </c>
      <c r="E2110" s="2">
        <v>44254.0</v>
      </c>
      <c r="F2110" s="3"/>
      <c r="G2110" s="5">
        <v>4500.0</v>
      </c>
      <c r="H2110" s="3" t="str">
        <f>IFNA(VLOOKUP(F2110,Promocodes!A:E,4,0),"")</f>
        <v/>
      </c>
      <c r="I2110" s="3"/>
      <c r="J2110" s="5">
        <f t="shared" si="2"/>
        <v>4500</v>
      </c>
      <c r="K2110" s="3" t="str">
        <f>IFNA(VLOOKUP(D2110,Price!$A$2:$C$18,3,0),"")</f>
        <v>услуга</v>
      </c>
      <c r="L2110" s="6">
        <f t="shared" si="3"/>
        <v>2</v>
      </c>
      <c r="M2110" s="6" t="str">
        <f>IFNA(VLOOKUP(F2110,Promocodes!A:B,2,0),"")</f>
        <v/>
      </c>
      <c r="N2110" s="3" t="str">
        <f>IFNA(VLOOKUP(M2110,Promocodes!G:H,2,0),"")</f>
        <v/>
      </c>
      <c r="O2110" s="3" t="str">
        <f>IFNA(VLOOKUP(D2110,Price!$E$2:$F$4,2,0),"")</f>
        <v/>
      </c>
      <c r="P2110" s="7" t="str">
        <f t="shared" si="4"/>
        <v>без промо</v>
      </c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ht="15.75" customHeight="1">
      <c r="A2111" s="3">
        <v>1693.0</v>
      </c>
      <c r="B2111" s="1" t="s">
        <v>139</v>
      </c>
      <c r="C2111" s="1" t="s">
        <v>17</v>
      </c>
      <c r="D2111" s="1" t="s">
        <v>141</v>
      </c>
      <c r="E2111" s="2">
        <v>44254.0</v>
      </c>
      <c r="F2111" s="3"/>
      <c r="G2111" s="5">
        <v>300.0</v>
      </c>
      <c r="H2111" s="3" t="str">
        <f>IFNA(VLOOKUP(F2111,Promocodes!A:E,4,0),"")</f>
        <v/>
      </c>
      <c r="I2111" s="3"/>
      <c r="J2111" s="5">
        <f t="shared" si="2"/>
        <v>300</v>
      </c>
      <c r="K2111" s="3" t="str">
        <f>IFNA(VLOOKUP(D2111,Price!$A$2:$C$18,3,0),"")</f>
        <v/>
      </c>
      <c r="L2111" s="6">
        <f t="shared" si="3"/>
        <v>2</v>
      </c>
      <c r="M2111" s="6" t="str">
        <f>IFNA(VLOOKUP(F2111,Promocodes!A:B,2,0),"")</f>
        <v/>
      </c>
      <c r="N2111" s="3" t="str">
        <f>IFNA(VLOOKUP(M2111,Promocodes!G:H,2,0),"")</f>
        <v/>
      </c>
      <c r="O2111" s="3" t="str">
        <f>IFNA(VLOOKUP(D2111,Price!$E$2:$F$4,2,0),"")</f>
        <v/>
      </c>
      <c r="P2111" s="7" t="str">
        <f t="shared" si="4"/>
        <v/>
      </c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ht="15.75" customHeight="1">
      <c r="A2112" s="3">
        <v>1694.0</v>
      </c>
      <c r="B2112" s="1" t="s">
        <v>16</v>
      </c>
      <c r="C2112" s="1" t="s">
        <v>17</v>
      </c>
      <c r="D2112" s="1" t="s">
        <v>23</v>
      </c>
      <c r="E2112" s="2">
        <v>44254.0</v>
      </c>
      <c r="F2112" s="3"/>
      <c r="G2112" s="5">
        <v>5500.0</v>
      </c>
      <c r="H2112" s="3" t="str">
        <f>IFNA(VLOOKUP(F2112,Promocodes!A:E,4,0),"")</f>
        <v/>
      </c>
      <c r="I2112" s="3"/>
      <c r="J2112" s="5">
        <f t="shared" si="2"/>
        <v>5500</v>
      </c>
      <c r="K2112" s="3" t="str">
        <f>IFNA(VLOOKUP(D2112,Price!$A$2:$C$18,3,0),"")</f>
        <v>услуга</v>
      </c>
      <c r="L2112" s="6">
        <f t="shared" si="3"/>
        <v>2</v>
      </c>
      <c r="M2112" s="6" t="str">
        <f>IFNA(VLOOKUP(F2112,Promocodes!A:B,2,0),"")</f>
        <v/>
      </c>
      <c r="N2112" s="3" t="str">
        <f>IFNA(VLOOKUP(M2112,Promocodes!G:H,2,0),"")</f>
        <v/>
      </c>
      <c r="O2112" s="3" t="str">
        <f>IFNA(VLOOKUP(D2112,Price!$E$2:$F$4,2,0),"")</f>
        <v/>
      </c>
      <c r="P2112" s="7" t="str">
        <f t="shared" si="4"/>
        <v>без промо</v>
      </c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ht="15.75" customHeight="1">
      <c r="A2113" s="3">
        <v>1695.0</v>
      </c>
      <c r="B2113" s="1" t="s">
        <v>16</v>
      </c>
      <c r="C2113" s="1" t="s">
        <v>17</v>
      </c>
      <c r="D2113" s="1" t="s">
        <v>24</v>
      </c>
      <c r="E2113" s="2">
        <v>44254.0</v>
      </c>
      <c r="F2113" s="3"/>
      <c r="G2113" s="5">
        <v>4500.0</v>
      </c>
      <c r="H2113" s="3" t="str">
        <f>IFNA(VLOOKUP(F2113,Promocodes!A:E,4,0),"")</f>
        <v/>
      </c>
      <c r="I2113" s="3"/>
      <c r="J2113" s="5">
        <f t="shared" si="2"/>
        <v>4500</v>
      </c>
      <c r="K2113" s="3" t="str">
        <f>IFNA(VLOOKUP(D2113,Price!$A$2:$C$18,3,0),"")</f>
        <v>услуга</v>
      </c>
      <c r="L2113" s="6">
        <f t="shared" si="3"/>
        <v>2</v>
      </c>
      <c r="M2113" s="6" t="str">
        <f>IFNA(VLOOKUP(F2113,Promocodes!A:B,2,0),"")</f>
        <v/>
      </c>
      <c r="N2113" s="3" t="str">
        <f>IFNA(VLOOKUP(M2113,Promocodes!G:H,2,0),"")</f>
        <v/>
      </c>
      <c r="O2113" s="3" t="str">
        <f>IFNA(VLOOKUP(D2113,Price!$E$2:$F$4,2,0),"")</f>
        <v/>
      </c>
      <c r="P2113" s="7" t="str">
        <f t="shared" si="4"/>
        <v>без промо</v>
      </c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ht="15.75" customHeight="1">
      <c r="A2114" s="3">
        <v>1696.0</v>
      </c>
      <c r="B2114" s="1" t="s">
        <v>139</v>
      </c>
      <c r="C2114" s="1" t="s">
        <v>17</v>
      </c>
      <c r="D2114" s="1" t="s">
        <v>142</v>
      </c>
      <c r="E2114" s="2">
        <v>44254.0</v>
      </c>
      <c r="F2114" s="3"/>
      <c r="G2114" s="5">
        <v>1000.0</v>
      </c>
      <c r="H2114" s="3" t="str">
        <f>IFNA(VLOOKUP(F2114,Promocodes!A:E,4,0),"")</f>
        <v/>
      </c>
      <c r="I2114" s="3"/>
      <c r="J2114" s="5">
        <f t="shared" si="2"/>
        <v>1000</v>
      </c>
      <c r="K2114" s="3" t="str">
        <f>IFNA(VLOOKUP(D2114,Price!$A$2:$C$18,3,0),"")</f>
        <v/>
      </c>
      <c r="L2114" s="6">
        <f t="shared" si="3"/>
        <v>2</v>
      </c>
      <c r="M2114" s="6" t="str">
        <f>IFNA(VLOOKUP(F2114,Promocodes!A:B,2,0),"")</f>
        <v/>
      </c>
      <c r="N2114" s="3" t="str">
        <f>IFNA(VLOOKUP(M2114,Promocodes!G:H,2,0),"")</f>
        <v/>
      </c>
      <c r="O2114" s="3" t="str">
        <f>IFNA(VLOOKUP(D2114,Price!$E$2:$F$4,2,0),"")</f>
        <v/>
      </c>
      <c r="P2114" s="7" t="str">
        <f t="shared" si="4"/>
        <v/>
      </c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ht="15.75" customHeight="1">
      <c r="A2115" s="3">
        <v>1697.0</v>
      </c>
      <c r="B2115" s="1" t="s">
        <v>16</v>
      </c>
      <c r="C2115" s="1" t="s">
        <v>17</v>
      </c>
      <c r="D2115" s="1" t="s">
        <v>23</v>
      </c>
      <c r="E2115" s="2">
        <v>44254.0</v>
      </c>
      <c r="F2115" s="3"/>
      <c r="G2115" s="5">
        <v>5500.0</v>
      </c>
      <c r="H2115" s="3" t="str">
        <f>IFNA(VLOOKUP(F2115,Promocodes!A:E,4,0),"")</f>
        <v/>
      </c>
      <c r="I2115" s="3"/>
      <c r="J2115" s="5">
        <f t="shared" si="2"/>
        <v>5500</v>
      </c>
      <c r="K2115" s="3" t="str">
        <f>IFNA(VLOOKUP(D2115,Price!$A$2:$C$18,3,0),"")</f>
        <v>услуга</v>
      </c>
      <c r="L2115" s="6">
        <f t="shared" si="3"/>
        <v>2</v>
      </c>
      <c r="M2115" s="6" t="str">
        <f>IFNA(VLOOKUP(F2115,Promocodes!A:B,2,0),"")</f>
        <v/>
      </c>
      <c r="N2115" s="3" t="str">
        <f>IFNA(VLOOKUP(M2115,Promocodes!G:H,2,0),"")</f>
        <v/>
      </c>
      <c r="O2115" s="3" t="str">
        <f>IFNA(VLOOKUP(D2115,Price!$E$2:$F$4,2,0),"")</f>
        <v/>
      </c>
      <c r="P2115" s="7" t="str">
        <f t="shared" si="4"/>
        <v>без промо</v>
      </c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ht="15.75" customHeight="1">
      <c r="A2116" s="3">
        <v>1698.0</v>
      </c>
      <c r="B2116" s="1" t="s">
        <v>16</v>
      </c>
      <c r="C2116" s="1" t="s">
        <v>22</v>
      </c>
      <c r="D2116" s="1" t="s">
        <v>24</v>
      </c>
      <c r="E2116" s="2">
        <v>44254.0</v>
      </c>
      <c r="F2116" s="3"/>
      <c r="G2116" s="5">
        <v>4500.0</v>
      </c>
      <c r="H2116" s="3" t="str">
        <f>IFNA(VLOOKUP(F2116,Promocodes!A:E,4,0),"")</f>
        <v/>
      </c>
      <c r="I2116" s="3"/>
      <c r="J2116" s="5">
        <f t="shared" si="2"/>
        <v>4500</v>
      </c>
      <c r="K2116" s="3" t="str">
        <f>IFNA(VLOOKUP(D2116,Price!$A$2:$C$18,3,0),"")</f>
        <v>услуга</v>
      </c>
      <c r="L2116" s="6">
        <f t="shared" si="3"/>
        <v>2</v>
      </c>
      <c r="M2116" s="6" t="str">
        <f>IFNA(VLOOKUP(F2116,Promocodes!A:B,2,0),"")</f>
        <v/>
      </c>
      <c r="N2116" s="3" t="str">
        <f>IFNA(VLOOKUP(M2116,Promocodes!G:H,2,0),"")</f>
        <v/>
      </c>
      <c r="O2116" s="3" t="str">
        <f>IFNA(VLOOKUP(D2116,Price!$E$2:$F$4,2,0),"")</f>
        <v/>
      </c>
      <c r="P2116" s="7" t="str">
        <f t="shared" si="4"/>
        <v>без промо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ht="15.75" customHeight="1">
      <c r="A2117" s="3">
        <v>1699.0</v>
      </c>
      <c r="B2117" s="1" t="s">
        <v>16</v>
      </c>
      <c r="C2117" s="1" t="s">
        <v>17</v>
      </c>
      <c r="D2117" s="1" t="s">
        <v>24</v>
      </c>
      <c r="E2117" s="2">
        <v>44254.0</v>
      </c>
      <c r="F2117" s="3"/>
      <c r="G2117" s="5">
        <v>4500.0</v>
      </c>
      <c r="H2117" s="3" t="str">
        <f>IFNA(VLOOKUP(F2117,Promocodes!A:E,4,0),"")</f>
        <v/>
      </c>
      <c r="I2117" s="3"/>
      <c r="J2117" s="5">
        <f t="shared" si="2"/>
        <v>4500</v>
      </c>
      <c r="K2117" s="3" t="str">
        <f>IFNA(VLOOKUP(D2117,Price!$A$2:$C$18,3,0),"")</f>
        <v>услуга</v>
      </c>
      <c r="L2117" s="6">
        <f t="shared" si="3"/>
        <v>2</v>
      </c>
      <c r="M2117" s="6" t="str">
        <f>IFNA(VLOOKUP(F2117,Promocodes!A:B,2,0),"")</f>
        <v/>
      </c>
      <c r="N2117" s="3" t="str">
        <f>IFNA(VLOOKUP(M2117,Promocodes!G:H,2,0),"")</f>
        <v/>
      </c>
      <c r="O2117" s="3" t="str">
        <f>IFNA(VLOOKUP(D2117,Price!$E$2:$F$4,2,0),"")</f>
        <v/>
      </c>
      <c r="P2117" s="7" t="str">
        <f t="shared" si="4"/>
        <v>без промо</v>
      </c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ht="15.75" customHeight="1">
      <c r="A2118" s="3">
        <v>1700.0</v>
      </c>
      <c r="B2118" s="1" t="s">
        <v>16</v>
      </c>
      <c r="C2118" s="1" t="s">
        <v>17</v>
      </c>
      <c r="D2118" s="1" t="s">
        <v>24</v>
      </c>
      <c r="E2118" s="2">
        <v>44254.0</v>
      </c>
      <c r="F2118" s="3"/>
      <c r="G2118" s="5">
        <v>4500.0</v>
      </c>
      <c r="H2118" s="3" t="str">
        <f>IFNA(VLOOKUP(F2118,Promocodes!A:E,4,0),"")</f>
        <v/>
      </c>
      <c r="I2118" s="3"/>
      <c r="J2118" s="5">
        <f t="shared" si="2"/>
        <v>4500</v>
      </c>
      <c r="K2118" s="3" t="str">
        <f>IFNA(VLOOKUP(D2118,Price!$A$2:$C$18,3,0),"")</f>
        <v>услуга</v>
      </c>
      <c r="L2118" s="6">
        <f t="shared" si="3"/>
        <v>2</v>
      </c>
      <c r="M2118" s="6" t="str">
        <f>IFNA(VLOOKUP(F2118,Promocodes!A:B,2,0),"")</f>
        <v/>
      </c>
      <c r="N2118" s="3" t="str">
        <f>IFNA(VLOOKUP(M2118,Promocodes!G:H,2,0),"")</f>
        <v/>
      </c>
      <c r="O2118" s="3" t="str">
        <f>IFNA(VLOOKUP(D2118,Price!$E$2:$F$4,2,0),"")</f>
        <v/>
      </c>
      <c r="P2118" s="7" t="str">
        <f t="shared" si="4"/>
        <v>без промо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ht="15.75" customHeight="1">
      <c r="A2119" s="3">
        <v>1701.0</v>
      </c>
      <c r="B2119" s="1" t="s">
        <v>16</v>
      </c>
      <c r="C2119" s="1" t="s">
        <v>22</v>
      </c>
      <c r="D2119" s="1" t="s">
        <v>23</v>
      </c>
      <c r="E2119" s="2">
        <v>44254.0</v>
      </c>
      <c r="F2119" s="3"/>
      <c r="G2119" s="5">
        <v>5500.0</v>
      </c>
      <c r="H2119" s="3" t="str">
        <f>IFNA(VLOOKUP(F2119,Promocodes!A:E,4,0),"")</f>
        <v/>
      </c>
      <c r="I2119" s="3"/>
      <c r="J2119" s="5">
        <f t="shared" si="2"/>
        <v>5500</v>
      </c>
      <c r="K2119" s="3" t="str">
        <f>IFNA(VLOOKUP(D2119,Price!$A$2:$C$18,3,0),"")</f>
        <v>услуга</v>
      </c>
      <c r="L2119" s="6">
        <f t="shared" si="3"/>
        <v>2</v>
      </c>
      <c r="M2119" s="6" t="str">
        <f>IFNA(VLOOKUP(F2119,Promocodes!A:B,2,0),"")</f>
        <v/>
      </c>
      <c r="N2119" s="3" t="str">
        <f>IFNA(VLOOKUP(M2119,Promocodes!G:H,2,0),"")</f>
        <v/>
      </c>
      <c r="O2119" s="3" t="str">
        <f>IFNA(VLOOKUP(D2119,Price!$E$2:$F$4,2,0),"")</f>
        <v/>
      </c>
      <c r="P2119" s="7" t="str">
        <f t="shared" si="4"/>
        <v>без промо</v>
      </c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ht="15.75" customHeight="1">
      <c r="A2120" s="3">
        <v>1703.0</v>
      </c>
      <c r="B2120" s="1" t="s">
        <v>16</v>
      </c>
      <c r="C2120" s="1" t="s">
        <v>17</v>
      </c>
      <c r="D2120" s="1" t="s">
        <v>23</v>
      </c>
      <c r="E2120" s="2">
        <v>44254.0</v>
      </c>
      <c r="F2120" s="3"/>
      <c r="G2120" s="5">
        <v>5500.0</v>
      </c>
      <c r="H2120" s="3" t="str">
        <f>IFNA(VLOOKUP(F2120,Promocodes!A:E,4,0),"")</f>
        <v/>
      </c>
      <c r="I2120" s="3"/>
      <c r="J2120" s="5">
        <f t="shared" si="2"/>
        <v>5500</v>
      </c>
      <c r="K2120" s="3" t="str">
        <f>IFNA(VLOOKUP(D2120,Price!$A$2:$C$18,3,0),"")</f>
        <v>услуга</v>
      </c>
      <c r="L2120" s="6">
        <f t="shared" si="3"/>
        <v>2</v>
      </c>
      <c r="M2120" s="6" t="str">
        <f>IFNA(VLOOKUP(F2120,Promocodes!A:B,2,0),"")</f>
        <v/>
      </c>
      <c r="N2120" s="3" t="str">
        <f>IFNA(VLOOKUP(M2120,Promocodes!G:H,2,0),"")</f>
        <v/>
      </c>
      <c r="O2120" s="3" t="str">
        <f>IFNA(VLOOKUP(D2120,Price!$E$2:$F$4,2,0),"")</f>
        <v/>
      </c>
      <c r="P2120" s="7" t="str">
        <f t="shared" si="4"/>
        <v>без промо</v>
      </c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ht="15.75" customHeight="1">
      <c r="A2121" s="3">
        <v>1704.0</v>
      </c>
      <c r="B2121" s="1" t="s">
        <v>16</v>
      </c>
      <c r="C2121" s="1" t="s">
        <v>22</v>
      </c>
      <c r="D2121" s="1" t="s">
        <v>18</v>
      </c>
      <c r="E2121" s="2">
        <v>44254.0</v>
      </c>
      <c r="F2121" s="3"/>
      <c r="G2121" s="5">
        <v>1000.0</v>
      </c>
      <c r="H2121" s="3" t="str">
        <f>IFNA(VLOOKUP(F2121,Promocodes!A:E,4,0),"")</f>
        <v/>
      </c>
      <c r="I2121" s="3"/>
      <c r="J2121" s="5">
        <f t="shared" si="2"/>
        <v>1000</v>
      </c>
      <c r="K2121" s="3" t="str">
        <f>IFNA(VLOOKUP(D2121,Price!$A$2:$C$18,3,0),"")</f>
        <v>товар</v>
      </c>
      <c r="L2121" s="6">
        <f t="shared" si="3"/>
        <v>2</v>
      </c>
      <c r="M2121" s="6" t="str">
        <f>IFNA(VLOOKUP(F2121,Promocodes!A:B,2,0),"")</f>
        <v/>
      </c>
      <c r="N2121" s="3" t="str">
        <f>IFNA(VLOOKUP(M2121,Promocodes!G:H,2,0),"")</f>
        <v/>
      </c>
      <c r="O2121" s="3">
        <f>IFNA(VLOOKUP(D2121,Price!$E$2:$F$4,2,0),"")</f>
        <v>500</v>
      </c>
      <c r="P2121" s="7" t="str">
        <f t="shared" si="4"/>
        <v>без промо</v>
      </c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ht="15.75" customHeight="1">
      <c r="A2122" s="3">
        <v>1705.0</v>
      </c>
      <c r="B2122" s="1" t="s">
        <v>139</v>
      </c>
      <c r="C2122" s="1" t="s">
        <v>17</v>
      </c>
      <c r="D2122" s="1" t="s">
        <v>143</v>
      </c>
      <c r="E2122" s="2">
        <v>44254.0</v>
      </c>
      <c r="F2122" s="3"/>
      <c r="G2122" s="5">
        <v>500.0</v>
      </c>
      <c r="H2122" s="3" t="str">
        <f>IFNA(VLOOKUP(F2122,Promocodes!A:E,4,0),"")</f>
        <v/>
      </c>
      <c r="I2122" s="3"/>
      <c r="J2122" s="5">
        <f t="shared" si="2"/>
        <v>500</v>
      </c>
      <c r="K2122" s="3" t="str">
        <f>IFNA(VLOOKUP(D2122,Price!$A$2:$C$18,3,0),"")</f>
        <v/>
      </c>
      <c r="L2122" s="6">
        <f t="shared" si="3"/>
        <v>2</v>
      </c>
      <c r="M2122" s="6" t="str">
        <f>IFNA(VLOOKUP(F2122,Promocodes!A:B,2,0),"")</f>
        <v/>
      </c>
      <c r="N2122" s="3" t="str">
        <f>IFNA(VLOOKUP(M2122,Promocodes!G:H,2,0),"")</f>
        <v/>
      </c>
      <c r="O2122" s="3" t="str">
        <f>IFNA(VLOOKUP(D2122,Price!$E$2:$F$4,2,0),"")</f>
        <v/>
      </c>
      <c r="P2122" s="7" t="str">
        <f t="shared" si="4"/>
        <v/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ht="15.75" customHeight="1">
      <c r="A2123" s="3">
        <v>1706.0</v>
      </c>
      <c r="B2123" s="1" t="s">
        <v>139</v>
      </c>
      <c r="C2123" s="1" t="s">
        <v>17</v>
      </c>
      <c r="D2123" s="1" t="s">
        <v>141</v>
      </c>
      <c r="E2123" s="2">
        <v>44254.0</v>
      </c>
      <c r="F2123" s="3"/>
      <c r="G2123" s="5">
        <v>300.0</v>
      </c>
      <c r="H2123" s="3" t="str">
        <f>IFNA(VLOOKUP(F2123,Promocodes!A:E,4,0),"")</f>
        <v/>
      </c>
      <c r="I2123" s="3"/>
      <c r="J2123" s="5">
        <f t="shared" si="2"/>
        <v>300</v>
      </c>
      <c r="K2123" s="3" t="str">
        <f>IFNA(VLOOKUP(D2123,Price!$A$2:$C$18,3,0),"")</f>
        <v/>
      </c>
      <c r="L2123" s="6">
        <f t="shared" si="3"/>
        <v>2</v>
      </c>
      <c r="M2123" s="6" t="str">
        <f>IFNA(VLOOKUP(F2123,Promocodes!A:B,2,0),"")</f>
        <v/>
      </c>
      <c r="N2123" s="3" t="str">
        <f>IFNA(VLOOKUP(M2123,Promocodes!G:H,2,0),"")</f>
        <v/>
      </c>
      <c r="O2123" s="3" t="str">
        <f>IFNA(VLOOKUP(D2123,Price!$E$2:$F$4,2,0),"")</f>
        <v/>
      </c>
      <c r="P2123" s="7" t="str">
        <f t="shared" si="4"/>
        <v/>
      </c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ht="15.75" customHeight="1">
      <c r="A2124" s="3">
        <v>1707.0</v>
      </c>
      <c r="B2124" s="1" t="s">
        <v>16</v>
      </c>
      <c r="C2124" s="1" t="s">
        <v>17</v>
      </c>
      <c r="D2124" s="1" t="s">
        <v>23</v>
      </c>
      <c r="E2124" s="2">
        <v>44254.0</v>
      </c>
      <c r="F2124" s="3"/>
      <c r="G2124" s="5">
        <v>5500.0</v>
      </c>
      <c r="H2124" s="3" t="str">
        <f>IFNA(VLOOKUP(F2124,Promocodes!A:E,4,0),"")</f>
        <v/>
      </c>
      <c r="I2124" s="3"/>
      <c r="J2124" s="5">
        <f t="shared" si="2"/>
        <v>5500</v>
      </c>
      <c r="K2124" s="3" t="str">
        <f>IFNA(VLOOKUP(D2124,Price!$A$2:$C$18,3,0),"")</f>
        <v>услуга</v>
      </c>
      <c r="L2124" s="6">
        <f t="shared" si="3"/>
        <v>2</v>
      </c>
      <c r="M2124" s="6" t="str">
        <f>IFNA(VLOOKUP(F2124,Promocodes!A:B,2,0),"")</f>
        <v/>
      </c>
      <c r="N2124" s="3" t="str">
        <f>IFNA(VLOOKUP(M2124,Promocodes!G:H,2,0),"")</f>
        <v/>
      </c>
      <c r="O2124" s="3" t="str">
        <f>IFNA(VLOOKUP(D2124,Price!$E$2:$F$4,2,0),"")</f>
        <v/>
      </c>
      <c r="P2124" s="7" t="str">
        <f t="shared" si="4"/>
        <v>без промо</v>
      </c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ht="15.75" customHeight="1">
      <c r="A2125" s="3">
        <v>1708.0</v>
      </c>
      <c r="B2125" s="1" t="s">
        <v>16</v>
      </c>
      <c r="C2125" s="1" t="s">
        <v>17</v>
      </c>
      <c r="D2125" s="1" t="s">
        <v>21</v>
      </c>
      <c r="E2125" s="2">
        <v>44254.0</v>
      </c>
      <c r="F2125" s="3"/>
      <c r="G2125" s="5">
        <v>3500.0</v>
      </c>
      <c r="H2125" s="3" t="str">
        <f>IFNA(VLOOKUP(F2125,Promocodes!A:E,4,0),"")</f>
        <v/>
      </c>
      <c r="I2125" s="3"/>
      <c r="J2125" s="5">
        <f t="shared" si="2"/>
        <v>3500</v>
      </c>
      <c r="K2125" s="3" t="str">
        <f>IFNA(VLOOKUP(D2125,Price!$A$2:$C$18,3,0),"")</f>
        <v>услуга</v>
      </c>
      <c r="L2125" s="6">
        <f t="shared" si="3"/>
        <v>2</v>
      </c>
      <c r="M2125" s="6" t="str">
        <f>IFNA(VLOOKUP(F2125,Promocodes!A:B,2,0),"")</f>
        <v/>
      </c>
      <c r="N2125" s="3" t="str">
        <f>IFNA(VLOOKUP(M2125,Promocodes!G:H,2,0),"")</f>
        <v/>
      </c>
      <c r="O2125" s="3" t="str">
        <f>IFNA(VLOOKUP(D2125,Price!$E$2:$F$4,2,0),"")</f>
        <v/>
      </c>
      <c r="P2125" s="7" t="str">
        <f t="shared" si="4"/>
        <v>без промо</v>
      </c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ht="15.75" customHeight="1">
      <c r="A2126" s="3">
        <v>1709.0</v>
      </c>
      <c r="B2126" s="1" t="s">
        <v>16</v>
      </c>
      <c r="C2126" s="1" t="s">
        <v>17</v>
      </c>
      <c r="D2126" s="1" t="s">
        <v>18</v>
      </c>
      <c r="E2126" s="2">
        <v>44254.0</v>
      </c>
      <c r="F2126" s="3"/>
      <c r="G2126" s="5">
        <v>1000.0</v>
      </c>
      <c r="H2126" s="3" t="str">
        <f>IFNA(VLOOKUP(F2126,Promocodes!A:E,4,0),"")</f>
        <v/>
      </c>
      <c r="I2126" s="3"/>
      <c r="J2126" s="5">
        <f t="shared" si="2"/>
        <v>1000</v>
      </c>
      <c r="K2126" s="3" t="str">
        <f>IFNA(VLOOKUP(D2126,Price!$A$2:$C$18,3,0),"")</f>
        <v>товар</v>
      </c>
      <c r="L2126" s="6">
        <f t="shared" si="3"/>
        <v>2</v>
      </c>
      <c r="M2126" s="6" t="str">
        <f>IFNA(VLOOKUP(F2126,Promocodes!A:B,2,0),"")</f>
        <v/>
      </c>
      <c r="N2126" s="3" t="str">
        <f>IFNA(VLOOKUP(M2126,Promocodes!G:H,2,0),"")</f>
        <v/>
      </c>
      <c r="O2126" s="3">
        <f>IFNA(VLOOKUP(D2126,Price!$E$2:$F$4,2,0),"")</f>
        <v>500</v>
      </c>
      <c r="P2126" s="7" t="str">
        <f t="shared" si="4"/>
        <v>без промо</v>
      </c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ht="15.75" customHeight="1">
      <c r="A2127" s="3">
        <v>1710.0</v>
      </c>
      <c r="B2127" s="1" t="s">
        <v>16</v>
      </c>
      <c r="C2127" s="1" t="s">
        <v>17</v>
      </c>
      <c r="D2127" s="1" t="s">
        <v>23</v>
      </c>
      <c r="E2127" s="2">
        <v>44255.0</v>
      </c>
      <c r="F2127" s="3"/>
      <c r="G2127" s="5">
        <v>5500.0</v>
      </c>
      <c r="H2127" s="3" t="str">
        <f>IFNA(VLOOKUP(F2127,Promocodes!A:E,4,0),"")</f>
        <v/>
      </c>
      <c r="I2127" s="3"/>
      <c r="J2127" s="5">
        <f t="shared" si="2"/>
        <v>5500</v>
      </c>
      <c r="K2127" s="3" t="str">
        <f>IFNA(VLOOKUP(D2127,Price!$A$2:$C$18,3,0),"")</f>
        <v>услуга</v>
      </c>
      <c r="L2127" s="6">
        <f t="shared" si="3"/>
        <v>2</v>
      </c>
      <c r="M2127" s="6" t="str">
        <f>IFNA(VLOOKUP(F2127,Promocodes!A:B,2,0),"")</f>
        <v/>
      </c>
      <c r="N2127" s="3" t="str">
        <f>IFNA(VLOOKUP(M2127,Promocodes!G:H,2,0),"")</f>
        <v/>
      </c>
      <c r="O2127" s="3" t="str">
        <f>IFNA(VLOOKUP(D2127,Price!$E$2:$F$4,2,0),"")</f>
        <v/>
      </c>
      <c r="P2127" s="7" t="str">
        <f t="shared" si="4"/>
        <v>без промо</v>
      </c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ht="15.75" customHeight="1">
      <c r="A2128" s="3">
        <v>1711.0</v>
      </c>
      <c r="B2128" s="1" t="s">
        <v>16</v>
      </c>
      <c r="C2128" s="1" t="s">
        <v>17</v>
      </c>
      <c r="D2128" s="1" t="s">
        <v>21</v>
      </c>
      <c r="E2128" s="2">
        <v>44255.0</v>
      </c>
      <c r="F2128" s="3"/>
      <c r="G2128" s="5">
        <v>3500.0</v>
      </c>
      <c r="H2128" s="3" t="str">
        <f>IFNA(VLOOKUP(F2128,Promocodes!A:E,4,0),"")</f>
        <v/>
      </c>
      <c r="I2128" s="3"/>
      <c r="J2128" s="5">
        <f t="shared" si="2"/>
        <v>3500</v>
      </c>
      <c r="K2128" s="3" t="str">
        <f>IFNA(VLOOKUP(D2128,Price!$A$2:$C$18,3,0),"")</f>
        <v>услуга</v>
      </c>
      <c r="L2128" s="6">
        <f t="shared" si="3"/>
        <v>2</v>
      </c>
      <c r="M2128" s="6" t="str">
        <f>IFNA(VLOOKUP(F2128,Promocodes!A:B,2,0),"")</f>
        <v/>
      </c>
      <c r="N2128" s="3" t="str">
        <f>IFNA(VLOOKUP(M2128,Promocodes!G:H,2,0),"")</f>
        <v/>
      </c>
      <c r="O2128" s="3" t="str">
        <f>IFNA(VLOOKUP(D2128,Price!$E$2:$F$4,2,0),"")</f>
        <v/>
      </c>
      <c r="P2128" s="7" t="str">
        <f t="shared" si="4"/>
        <v>без промо</v>
      </c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ht="15.75" customHeight="1">
      <c r="A2129" s="3">
        <v>1712.0</v>
      </c>
      <c r="B2129" s="1" t="s">
        <v>16</v>
      </c>
      <c r="C2129" s="1" t="s">
        <v>17</v>
      </c>
      <c r="D2129" s="1" t="s">
        <v>23</v>
      </c>
      <c r="E2129" s="2">
        <v>44255.0</v>
      </c>
      <c r="F2129" s="3"/>
      <c r="G2129" s="5">
        <v>5500.0</v>
      </c>
      <c r="H2129" s="3" t="str">
        <f>IFNA(VLOOKUP(F2129,Promocodes!A:E,4,0),"")</f>
        <v/>
      </c>
      <c r="I2129" s="3"/>
      <c r="J2129" s="5">
        <f t="shared" si="2"/>
        <v>5500</v>
      </c>
      <c r="K2129" s="3" t="str">
        <f>IFNA(VLOOKUP(D2129,Price!$A$2:$C$18,3,0),"")</f>
        <v>услуга</v>
      </c>
      <c r="L2129" s="6">
        <f t="shared" si="3"/>
        <v>2</v>
      </c>
      <c r="M2129" s="6" t="str">
        <f>IFNA(VLOOKUP(F2129,Promocodes!A:B,2,0),"")</f>
        <v/>
      </c>
      <c r="N2129" s="3" t="str">
        <f>IFNA(VLOOKUP(M2129,Promocodes!G:H,2,0),"")</f>
        <v/>
      </c>
      <c r="O2129" s="3" t="str">
        <f>IFNA(VLOOKUP(D2129,Price!$E$2:$F$4,2,0),"")</f>
        <v/>
      </c>
      <c r="P2129" s="7" t="str">
        <f t="shared" si="4"/>
        <v>без промо</v>
      </c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ht="15.75" customHeight="1">
      <c r="A2130" s="3">
        <v>1716.0</v>
      </c>
      <c r="B2130" s="1" t="s">
        <v>16</v>
      </c>
      <c r="C2130" s="1" t="s">
        <v>17</v>
      </c>
      <c r="D2130" s="1" t="s">
        <v>21</v>
      </c>
      <c r="E2130" s="2">
        <v>44255.0</v>
      </c>
      <c r="F2130" s="3"/>
      <c r="G2130" s="5">
        <v>3500.0</v>
      </c>
      <c r="H2130" s="3" t="str">
        <f>IFNA(VLOOKUP(F2130,Promocodes!A:E,4,0),"")</f>
        <v/>
      </c>
      <c r="I2130" s="3"/>
      <c r="J2130" s="5">
        <f t="shared" si="2"/>
        <v>3500</v>
      </c>
      <c r="K2130" s="3" t="str">
        <f>IFNA(VLOOKUP(D2130,Price!$A$2:$C$18,3,0),"")</f>
        <v>услуга</v>
      </c>
      <c r="L2130" s="6">
        <f t="shared" si="3"/>
        <v>2</v>
      </c>
      <c r="M2130" s="6" t="str">
        <f>IFNA(VLOOKUP(F2130,Promocodes!A:B,2,0),"")</f>
        <v/>
      </c>
      <c r="N2130" s="3" t="str">
        <f>IFNA(VLOOKUP(M2130,Promocodes!G:H,2,0),"")</f>
        <v/>
      </c>
      <c r="O2130" s="3" t="str">
        <f>IFNA(VLOOKUP(D2130,Price!$E$2:$F$4,2,0),"")</f>
        <v/>
      </c>
      <c r="P2130" s="7" t="str">
        <f t="shared" si="4"/>
        <v>без промо</v>
      </c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ht="15.75" customHeight="1">
      <c r="A2131" s="3">
        <v>1717.0</v>
      </c>
      <c r="B2131" s="1" t="s">
        <v>16</v>
      </c>
      <c r="C2131" s="1" t="s">
        <v>22</v>
      </c>
      <c r="D2131" s="1" t="s">
        <v>23</v>
      </c>
      <c r="E2131" s="2">
        <v>44255.0</v>
      </c>
      <c r="F2131" s="3"/>
      <c r="G2131" s="5">
        <v>5500.0</v>
      </c>
      <c r="H2131" s="3" t="str">
        <f>IFNA(VLOOKUP(F2131,Promocodes!A:E,4,0),"")</f>
        <v/>
      </c>
      <c r="I2131" s="3"/>
      <c r="J2131" s="5">
        <f t="shared" si="2"/>
        <v>5500</v>
      </c>
      <c r="K2131" s="3" t="str">
        <f>IFNA(VLOOKUP(D2131,Price!$A$2:$C$18,3,0),"")</f>
        <v>услуга</v>
      </c>
      <c r="L2131" s="6">
        <f t="shared" si="3"/>
        <v>2</v>
      </c>
      <c r="M2131" s="6" t="str">
        <f>IFNA(VLOOKUP(F2131,Promocodes!A:B,2,0),"")</f>
        <v/>
      </c>
      <c r="N2131" s="3" t="str">
        <f>IFNA(VLOOKUP(M2131,Promocodes!G:H,2,0),"")</f>
        <v/>
      </c>
      <c r="O2131" s="3" t="str">
        <f>IFNA(VLOOKUP(D2131,Price!$E$2:$F$4,2,0),"")</f>
        <v/>
      </c>
      <c r="P2131" s="7" t="str">
        <f t="shared" si="4"/>
        <v>без промо</v>
      </c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ht="15.75" customHeight="1">
      <c r="A2132" s="3">
        <v>1718.0</v>
      </c>
      <c r="B2132" s="1" t="s">
        <v>139</v>
      </c>
      <c r="C2132" s="1" t="s">
        <v>17</v>
      </c>
      <c r="D2132" s="1" t="s">
        <v>141</v>
      </c>
      <c r="E2132" s="2">
        <v>44255.0</v>
      </c>
      <c r="F2132" s="3"/>
      <c r="G2132" s="5">
        <v>300.0</v>
      </c>
      <c r="H2132" s="3" t="str">
        <f>IFNA(VLOOKUP(F2132,Promocodes!A:E,4,0),"")</f>
        <v/>
      </c>
      <c r="I2132" s="3"/>
      <c r="J2132" s="5">
        <f t="shared" si="2"/>
        <v>300</v>
      </c>
      <c r="K2132" s="3" t="str">
        <f>IFNA(VLOOKUP(D2132,Price!$A$2:$C$18,3,0),"")</f>
        <v/>
      </c>
      <c r="L2132" s="6">
        <f t="shared" si="3"/>
        <v>2</v>
      </c>
      <c r="M2132" s="6" t="str">
        <f>IFNA(VLOOKUP(F2132,Promocodes!A:B,2,0),"")</f>
        <v/>
      </c>
      <c r="N2132" s="3" t="str">
        <f>IFNA(VLOOKUP(M2132,Promocodes!G:H,2,0),"")</f>
        <v/>
      </c>
      <c r="O2132" s="3" t="str">
        <f>IFNA(VLOOKUP(D2132,Price!$E$2:$F$4,2,0),"")</f>
        <v/>
      </c>
      <c r="P2132" s="7" t="str">
        <f t="shared" si="4"/>
        <v/>
      </c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ht="15.75" customHeight="1">
      <c r="A2133" s="3">
        <v>1720.0</v>
      </c>
      <c r="B2133" s="1" t="s">
        <v>16</v>
      </c>
      <c r="C2133" s="1" t="s">
        <v>22</v>
      </c>
      <c r="D2133" s="1" t="s">
        <v>21</v>
      </c>
      <c r="E2133" s="2">
        <v>44255.0</v>
      </c>
      <c r="F2133" s="3"/>
      <c r="G2133" s="5">
        <v>3500.0</v>
      </c>
      <c r="H2133" s="3" t="str">
        <f>IFNA(VLOOKUP(F2133,Promocodes!A:E,4,0),"")</f>
        <v/>
      </c>
      <c r="I2133" s="3"/>
      <c r="J2133" s="5">
        <f t="shared" si="2"/>
        <v>3500</v>
      </c>
      <c r="K2133" s="3" t="str">
        <f>IFNA(VLOOKUP(D2133,Price!$A$2:$C$18,3,0),"")</f>
        <v>услуга</v>
      </c>
      <c r="L2133" s="6">
        <f t="shared" si="3"/>
        <v>2</v>
      </c>
      <c r="M2133" s="6" t="str">
        <f>IFNA(VLOOKUP(F2133,Promocodes!A:B,2,0),"")</f>
        <v/>
      </c>
      <c r="N2133" s="3" t="str">
        <f>IFNA(VLOOKUP(M2133,Promocodes!G:H,2,0),"")</f>
        <v/>
      </c>
      <c r="O2133" s="3" t="str">
        <f>IFNA(VLOOKUP(D2133,Price!$E$2:$F$4,2,0),"")</f>
        <v/>
      </c>
      <c r="P2133" s="7" t="str">
        <f t="shared" si="4"/>
        <v>без промо</v>
      </c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ht="15.75" customHeight="1">
      <c r="A2134" s="3">
        <v>1722.0</v>
      </c>
      <c r="B2134" s="1" t="s">
        <v>16</v>
      </c>
      <c r="C2134" s="1" t="s">
        <v>17</v>
      </c>
      <c r="D2134" s="1" t="s">
        <v>23</v>
      </c>
      <c r="E2134" s="2">
        <v>44255.0</v>
      </c>
      <c r="F2134" s="3"/>
      <c r="G2134" s="5">
        <v>5500.0</v>
      </c>
      <c r="H2134" s="3" t="str">
        <f>IFNA(VLOOKUP(F2134,Promocodes!A:E,4,0),"")</f>
        <v/>
      </c>
      <c r="I2134" s="3"/>
      <c r="J2134" s="5">
        <f t="shared" si="2"/>
        <v>5500</v>
      </c>
      <c r="K2134" s="3" t="str">
        <f>IFNA(VLOOKUP(D2134,Price!$A$2:$C$18,3,0),"")</f>
        <v>услуга</v>
      </c>
      <c r="L2134" s="6">
        <f t="shared" si="3"/>
        <v>2</v>
      </c>
      <c r="M2134" s="6" t="str">
        <f>IFNA(VLOOKUP(F2134,Promocodes!A:B,2,0),"")</f>
        <v/>
      </c>
      <c r="N2134" s="3" t="str">
        <f>IFNA(VLOOKUP(M2134,Promocodes!G:H,2,0),"")</f>
        <v/>
      </c>
      <c r="O2134" s="3" t="str">
        <f>IFNA(VLOOKUP(D2134,Price!$E$2:$F$4,2,0),"")</f>
        <v/>
      </c>
      <c r="P2134" s="7" t="str">
        <f t="shared" si="4"/>
        <v>без промо</v>
      </c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ht="15.75" customHeight="1">
      <c r="A2135" s="3">
        <v>1723.0</v>
      </c>
      <c r="B2135" s="1" t="s">
        <v>16</v>
      </c>
      <c r="C2135" s="1" t="s">
        <v>17</v>
      </c>
      <c r="D2135" s="1" t="s">
        <v>24</v>
      </c>
      <c r="E2135" s="2">
        <v>44255.0</v>
      </c>
      <c r="F2135" s="3"/>
      <c r="G2135" s="5">
        <v>4500.0</v>
      </c>
      <c r="H2135" s="3" t="str">
        <f>IFNA(VLOOKUP(F2135,Promocodes!A:E,4,0),"")</f>
        <v/>
      </c>
      <c r="I2135" s="3"/>
      <c r="J2135" s="5">
        <f t="shared" si="2"/>
        <v>4500</v>
      </c>
      <c r="K2135" s="3" t="str">
        <f>IFNA(VLOOKUP(D2135,Price!$A$2:$C$18,3,0),"")</f>
        <v>услуга</v>
      </c>
      <c r="L2135" s="6">
        <f t="shared" si="3"/>
        <v>2</v>
      </c>
      <c r="M2135" s="6" t="str">
        <f>IFNA(VLOOKUP(F2135,Promocodes!A:B,2,0),"")</f>
        <v/>
      </c>
      <c r="N2135" s="3" t="str">
        <f>IFNA(VLOOKUP(M2135,Promocodes!G:H,2,0),"")</f>
        <v/>
      </c>
      <c r="O2135" s="3" t="str">
        <f>IFNA(VLOOKUP(D2135,Price!$E$2:$F$4,2,0),"")</f>
        <v/>
      </c>
      <c r="P2135" s="7" t="str">
        <f t="shared" si="4"/>
        <v>без промо</v>
      </c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ht="15.75" customHeight="1">
      <c r="A2136" s="3">
        <v>1724.0</v>
      </c>
      <c r="B2136" s="1" t="s">
        <v>16</v>
      </c>
      <c r="C2136" s="1" t="s">
        <v>22</v>
      </c>
      <c r="D2136" s="1" t="s">
        <v>24</v>
      </c>
      <c r="E2136" s="2">
        <v>44255.0</v>
      </c>
      <c r="F2136" s="3"/>
      <c r="G2136" s="5">
        <v>4500.0</v>
      </c>
      <c r="H2136" s="3" t="str">
        <f>IFNA(VLOOKUP(F2136,Promocodes!A:E,4,0),"")</f>
        <v/>
      </c>
      <c r="I2136" s="3"/>
      <c r="J2136" s="5">
        <f t="shared" si="2"/>
        <v>4500</v>
      </c>
      <c r="K2136" s="3" t="str">
        <f>IFNA(VLOOKUP(D2136,Price!$A$2:$C$18,3,0),"")</f>
        <v>услуга</v>
      </c>
      <c r="L2136" s="6">
        <f t="shared" si="3"/>
        <v>2</v>
      </c>
      <c r="M2136" s="6" t="str">
        <f>IFNA(VLOOKUP(F2136,Promocodes!A:B,2,0),"")</f>
        <v/>
      </c>
      <c r="N2136" s="3" t="str">
        <f>IFNA(VLOOKUP(M2136,Promocodes!G:H,2,0),"")</f>
        <v/>
      </c>
      <c r="O2136" s="3" t="str">
        <f>IFNA(VLOOKUP(D2136,Price!$E$2:$F$4,2,0),"")</f>
        <v/>
      </c>
      <c r="P2136" s="7" t="str">
        <f t="shared" si="4"/>
        <v>без промо</v>
      </c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ht="15.75" customHeight="1">
      <c r="A2137" s="3">
        <v>1725.0</v>
      </c>
      <c r="B2137" s="1" t="s">
        <v>139</v>
      </c>
      <c r="C2137" s="1" t="s">
        <v>17</v>
      </c>
      <c r="D2137" s="1" t="s">
        <v>143</v>
      </c>
      <c r="E2137" s="2">
        <v>44255.0</v>
      </c>
      <c r="F2137" s="3"/>
      <c r="G2137" s="5">
        <v>500.0</v>
      </c>
      <c r="H2137" s="3" t="str">
        <f>IFNA(VLOOKUP(F2137,Promocodes!A:E,4,0),"")</f>
        <v/>
      </c>
      <c r="I2137" s="3"/>
      <c r="J2137" s="5">
        <f t="shared" si="2"/>
        <v>500</v>
      </c>
      <c r="K2137" s="3" t="str">
        <f>IFNA(VLOOKUP(D2137,Price!$A$2:$C$18,3,0),"")</f>
        <v/>
      </c>
      <c r="L2137" s="6">
        <f t="shared" si="3"/>
        <v>2</v>
      </c>
      <c r="M2137" s="6" t="str">
        <f>IFNA(VLOOKUP(F2137,Promocodes!A:B,2,0),"")</f>
        <v/>
      </c>
      <c r="N2137" s="3" t="str">
        <f>IFNA(VLOOKUP(M2137,Promocodes!G:H,2,0),"")</f>
        <v/>
      </c>
      <c r="O2137" s="3" t="str">
        <f>IFNA(VLOOKUP(D2137,Price!$E$2:$F$4,2,0),"")</f>
        <v/>
      </c>
      <c r="P2137" s="7" t="str">
        <f t="shared" si="4"/>
        <v/>
      </c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ht="15.75" customHeight="1">
      <c r="A2138" s="3">
        <v>1726.0</v>
      </c>
      <c r="B2138" s="1" t="s">
        <v>16</v>
      </c>
      <c r="C2138" s="1" t="s">
        <v>17</v>
      </c>
      <c r="D2138" s="1" t="s">
        <v>21</v>
      </c>
      <c r="E2138" s="2">
        <v>44255.0</v>
      </c>
      <c r="F2138" s="3"/>
      <c r="G2138" s="5">
        <v>3500.0</v>
      </c>
      <c r="H2138" s="3" t="str">
        <f>IFNA(VLOOKUP(F2138,Promocodes!A:E,4,0),"")</f>
        <v/>
      </c>
      <c r="I2138" s="3"/>
      <c r="J2138" s="5">
        <f t="shared" si="2"/>
        <v>3500</v>
      </c>
      <c r="K2138" s="3" t="str">
        <f>IFNA(VLOOKUP(D2138,Price!$A$2:$C$18,3,0),"")</f>
        <v>услуга</v>
      </c>
      <c r="L2138" s="6">
        <f t="shared" si="3"/>
        <v>2</v>
      </c>
      <c r="M2138" s="6" t="str">
        <f>IFNA(VLOOKUP(F2138,Promocodes!A:B,2,0),"")</f>
        <v/>
      </c>
      <c r="N2138" s="3" t="str">
        <f>IFNA(VLOOKUP(M2138,Promocodes!G:H,2,0),"")</f>
        <v/>
      </c>
      <c r="O2138" s="3" t="str">
        <f>IFNA(VLOOKUP(D2138,Price!$E$2:$F$4,2,0),"")</f>
        <v/>
      </c>
      <c r="P2138" s="7" t="str">
        <f t="shared" si="4"/>
        <v>без промо</v>
      </c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ht="15.75" customHeight="1">
      <c r="A2139" s="3">
        <v>1727.0</v>
      </c>
      <c r="B2139" s="1" t="s">
        <v>16</v>
      </c>
      <c r="C2139" s="1" t="s">
        <v>17</v>
      </c>
      <c r="D2139" s="1" t="s">
        <v>24</v>
      </c>
      <c r="E2139" s="2">
        <v>44255.0</v>
      </c>
      <c r="F2139" s="3"/>
      <c r="G2139" s="5">
        <v>4500.0</v>
      </c>
      <c r="H2139" s="3" t="str">
        <f>IFNA(VLOOKUP(F2139,Promocodes!A:E,4,0),"")</f>
        <v/>
      </c>
      <c r="I2139" s="3"/>
      <c r="J2139" s="5">
        <f t="shared" si="2"/>
        <v>4500</v>
      </c>
      <c r="K2139" s="3" t="str">
        <f>IFNA(VLOOKUP(D2139,Price!$A$2:$C$18,3,0),"")</f>
        <v>услуга</v>
      </c>
      <c r="L2139" s="6">
        <f t="shared" si="3"/>
        <v>2</v>
      </c>
      <c r="M2139" s="6" t="str">
        <f>IFNA(VLOOKUP(F2139,Promocodes!A:B,2,0),"")</f>
        <v/>
      </c>
      <c r="N2139" s="3" t="str">
        <f>IFNA(VLOOKUP(M2139,Promocodes!G:H,2,0),"")</f>
        <v/>
      </c>
      <c r="O2139" s="3" t="str">
        <f>IFNA(VLOOKUP(D2139,Price!$E$2:$F$4,2,0),"")</f>
        <v/>
      </c>
      <c r="P2139" s="7" t="str">
        <f t="shared" si="4"/>
        <v>без промо</v>
      </c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ht="15.75" customHeight="1">
      <c r="A2140" s="3">
        <v>1728.0</v>
      </c>
      <c r="B2140" s="1" t="s">
        <v>16</v>
      </c>
      <c r="C2140" s="1" t="s">
        <v>17</v>
      </c>
      <c r="D2140" s="1" t="s">
        <v>18</v>
      </c>
      <c r="E2140" s="2">
        <v>44255.0</v>
      </c>
      <c r="F2140" s="3"/>
      <c r="G2140" s="5">
        <v>1000.0</v>
      </c>
      <c r="H2140" s="3" t="str">
        <f>IFNA(VLOOKUP(F2140,Promocodes!A:E,4,0),"")</f>
        <v/>
      </c>
      <c r="I2140" s="3"/>
      <c r="J2140" s="5">
        <f t="shared" si="2"/>
        <v>1000</v>
      </c>
      <c r="K2140" s="3" t="str">
        <f>IFNA(VLOOKUP(D2140,Price!$A$2:$C$18,3,0),"")</f>
        <v>товар</v>
      </c>
      <c r="L2140" s="6">
        <f t="shared" si="3"/>
        <v>2</v>
      </c>
      <c r="M2140" s="6" t="str">
        <f>IFNA(VLOOKUP(F2140,Promocodes!A:B,2,0),"")</f>
        <v/>
      </c>
      <c r="N2140" s="3" t="str">
        <f>IFNA(VLOOKUP(M2140,Promocodes!G:H,2,0),"")</f>
        <v/>
      </c>
      <c r="O2140" s="3">
        <f>IFNA(VLOOKUP(D2140,Price!$E$2:$F$4,2,0),"")</f>
        <v>500</v>
      </c>
      <c r="P2140" s="7" t="str">
        <f t="shared" si="4"/>
        <v>без промо</v>
      </c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ht="15.75" customHeight="1">
      <c r="A2141" s="3">
        <v>1729.0</v>
      </c>
      <c r="B2141" s="1" t="s">
        <v>16</v>
      </c>
      <c r="C2141" s="1" t="s">
        <v>17</v>
      </c>
      <c r="D2141" s="1" t="s">
        <v>24</v>
      </c>
      <c r="E2141" s="2">
        <v>44255.0</v>
      </c>
      <c r="F2141" s="3"/>
      <c r="G2141" s="5">
        <v>4500.0</v>
      </c>
      <c r="H2141" s="3" t="str">
        <f>IFNA(VLOOKUP(F2141,Promocodes!A:E,4,0),"")</f>
        <v/>
      </c>
      <c r="I2141" s="3"/>
      <c r="J2141" s="5">
        <f t="shared" si="2"/>
        <v>4500</v>
      </c>
      <c r="K2141" s="3" t="str">
        <f>IFNA(VLOOKUP(D2141,Price!$A$2:$C$18,3,0),"")</f>
        <v>услуга</v>
      </c>
      <c r="L2141" s="6">
        <f t="shared" si="3"/>
        <v>2</v>
      </c>
      <c r="M2141" s="6" t="str">
        <f>IFNA(VLOOKUP(F2141,Promocodes!A:B,2,0),"")</f>
        <v/>
      </c>
      <c r="N2141" s="3" t="str">
        <f>IFNA(VLOOKUP(M2141,Promocodes!G:H,2,0),"")</f>
        <v/>
      </c>
      <c r="O2141" s="3" t="str">
        <f>IFNA(VLOOKUP(D2141,Price!$E$2:$F$4,2,0),"")</f>
        <v/>
      </c>
      <c r="P2141" s="7" t="str">
        <f t="shared" si="4"/>
        <v>без промо</v>
      </c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ht="15.75" customHeight="1">
      <c r="A2142" s="3">
        <v>1730.0</v>
      </c>
      <c r="B2142" s="1" t="s">
        <v>16</v>
      </c>
      <c r="C2142" s="1" t="s">
        <v>17</v>
      </c>
      <c r="D2142" s="1" t="s">
        <v>24</v>
      </c>
      <c r="E2142" s="2">
        <v>44255.0</v>
      </c>
      <c r="F2142" s="3"/>
      <c r="G2142" s="5">
        <v>4500.0</v>
      </c>
      <c r="H2142" s="3" t="str">
        <f>IFNA(VLOOKUP(F2142,Promocodes!A:E,4,0),"")</f>
        <v/>
      </c>
      <c r="I2142" s="3"/>
      <c r="J2142" s="5">
        <f t="shared" si="2"/>
        <v>4500</v>
      </c>
      <c r="K2142" s="3" t="str">
        <f>IFNA(VLOOKUP(D2142,Price!$A$2:$C$18,3,0),"")</f>
        <v>услуга</v>
      </c>
      <c r="L2142" s="6">
        <f t="shared" si="3"/>
        <v>2</v>
      </c>
      <c r="M2142" s="6" t="str">
        <f>IFNA(VLOOKUP(F2142,Promocodes!A:B,2,0),"")</f>
        <v/>
      </c>
      <c r="N2142" s="3" t="str">
        <f>IFNA(VLOOKUP(M2142,Promocodes!G:H,2,0),"")</f>
        <v/>
      </c>
      <c r="O2142" s="3" t="str">
        <f>IFNA(VLOOKUP(D2142,Price!$E$2:$F$4,2,0),"")</f>
        <v/>
      </c>
      <c r="P2142" s="7" t="str">
        <f t="shared" si="4"/>
        <v>без промо</v>
      </c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ht="15.75" customHeight="1">
      <c r="A2143" s="3">
        <v>1731.0</v>
      </c>
      <c r="B2143" s="1" t="s">
        <v>16</v>
      </c>
      <c r="C2143" s="1" t="s">
        <v>17</v>
      </c>
      <c r="D2143" s="1" t="s">
        <v>21</v>
      </c>
      <c r="E2143" s="2">
        <v>44255.0</v>
      </c>
      <c r="F2143" s="3"/>
      <c r="G2143" s="5">
        <v>3500.0</v>
      </c>
      <c r="H2143" s="3" t="str">
        <f>IFNA(VLOOKUP(F2143,Promocodes!A:E,4,0),"")</f>
        <v/>
      </c>
      <c r="I2143" s="3"/>
      <c r="J2143" s="5">
        <f t="shared" si="2"/>
        <v>3500</v>
      </c>
      <c r="K2143" s="3" t="str">
        <f>IFNA(VLOOKUP(D2143,Price!$A$2:$C$18,3,0),"")</f>
        <v>услуга</v>
      </c>
      <c r="L2143" s="6">
        <f t="shared" si="3"/>
        <v>2</v>
      </c>
      <c r="M2143" s="6" t="str">
        <f>IFNA(VLOOKUP(F2143,Promocodes!A:B,2,0),"")</f>
        <v/>
      </c>
      <c r="N2143" s="3" t="str">
        <f>IFNA(VLOOKUP(M2143,Promocodes!G:H,2,0),"")</f>
        <v/>
      </c>
      <c r="O2143" s="3" t="str">
        <f>IFNA(VLOOKUP(D2143,Price!$E$2:$F$4,2,0),"")</f>
        <v/>
      </c>
      <c r="P2143" s="7" t="str">
        <f t="shared" si="4"/>
        <v>без промо</v>
      </c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ht="15.75" customHeight="1">
      <c r="A2144" s="3">
        <v>1732.0</v>
      </c>
      <c r="B2144" s="1" t="s">
        <v>139</v>
      </c>
      <c r="C2144" s="1" t="s">
        <v>17</v>
      </c>
      <c r="D2144" s="1" t="s">
        <v>142</v>
      </c>
      <c r="E2144" s="2">
        <v>44255.0</v>
      </c>
      <c r="F2144" s="3"/>
      <c r="G2144" s="5">
        <v>1000.0</v>
      </c>
      <c r="H2144" s="3" t="str">
        <f>IFNA(VLOOKUP(F2144,Promocodes!A:E,4,0),"")</f>
        <v/>
      </c>
      <c r="I2144" s="3"/>
      <c r="J2144" s="5">
        <f t="shared" si="2"/>
        <v>1000</v>
      </c>
      <c r="K2144" s="3" t="str">
        <f>IFNA(VLOOKUP(D2144,Price!$A$2:$C$18,3,0),"")</f>
        <v/>
      </c>
      <c r="L2144" s="6">
        <f t="shared" si="3"/>
        <v>2</v>
      </c>
      <c r="M2144" s="6" t="str">
        <f>IFNA(VLOOKUP(F2144,Promocodes!A:B,2,0),"")</f>
        <v/>
      </c>
      <c r="N2144" s="3" t="str">
        <f>IFNA(VLOOKUP(M2144,Promocodes!G:H,2,0),"")</f>
        <v/>
      </c>
      <c r="O2144" s="3" t="str">
        <f>IFNA(VLOOKUP(D2144,Price!$E$2:$F$4,2,0),"")</f>
        <v/>
      </c>
      <c r="P2144" s="7" t="str">
        <f t="shared" si="4"/>
        <v/>
      </c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ht="15.75" customHeight="1">
      <c r="A2145" s="3">
        <v>1733.0</v>
      </c>
      <c r="B2145" s="1" t="s">
        <v>16</v>
      </c>
      <c r="C2145" s="1" t="s">
        <v>17</v>
      </c>
      <c r="D2145" s="1" t="s">
        <v>21</v>
      </c>
      <c r="E2145" s="2">
        <v>44255.0</v>
      </c>
      <c r="F2145" s="3"/>
      <c r="G2145" s="5">
        <v>3500.0</v>
      </c>
      <c r="H2145" s="3" t="str">
        <f>IFNA(VLOOKUP(F2145,Promocodes!A:E,4,0),"")</f>
        <v/>
      </c>
      <c r="I2145" s="3"/>
      <c r="J2145" s="5">
        <f t="shared" si="2"/>
        <v>3500</v>
      </c>
      <c r="K2145" s="3" t="str">
        <f>IFNA(VLOOKUP(D2145,Price!$A$2:$C$18,3,0),"")</f>
        <v>услуга</v>
      </c>
      <c r="L2145" s="6">
        <f t="shared" si="3"/>
        <v>2</v>
      </c>
      <c r="M2145" s="6" t="str">
        <f>IFNA(VLOOKUP(F2145,Promocodes!A:B,2,0),"")</f>
        <v/>
      </c>
      <c r="N2145" s="3" t="str">
        <f>IFNA(VLOOKUP(M2145,Promocodes!G:H,2,0),"")</f>
        <v/>
      </c>
      <c r="O2145" s="3" t="str">
        <f>IFNA(VLOOKUP(D2145,Price!$E$2:$F$4,2,0),"")</f>
        <v/>
      </c>
      <c r="P2145" s="7" t="str">
        <f t="shared" si="4"/>
        <v>без промо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ht="15.75" customHeight="1">
      <c r="A2146" s="3">
        <v>1735.0</v>
      </c>
      <c r="B2146" s="1" t="s">
        <v>139</v>
      </c>
      <c r="C2146" s="1" t="s">
        <v>17</v>
      </c>
      <c r="D2146" s="1" t="s">
        <v>141</v>
      </c>
      <c r="E2146" s="2">
        <v>44255.0</v>
      </c>
      <c r="F2146" s="3"/>
      <c r="G2146" s="5">
        <v>300.0</v>
      </c>
      <c r="H2146" s="3" t="str">
        <f>IFNA(VLOOKUP(F2146,Promocodes!A:E,4,0),"")</f>
        <v/>
      </c>
      <c r="I2146" s="3"/>
      <c r="J2146" s="5">
        <f t="shared" si="2"/>
        <v>300</v>
      </c>
      <c r="K2146" s="3" t="str">
        <f>IFNA(VLOOKUP(D2146,Price!$A$2:$C$18,3,0),"")</f>
        <v/>
      </c>
      <c r="L2146" s="6">
        <f t="shared" si="3"/>
        <v>2</v>
      </c>
      <c r="M2146" s="6" t="str">
        <f>IFNA(VLOOKUP(F2146,Promocodes!A:B,2,0),"")</f>
        <v/>
      </c>
      <c r="N2146" s="3" t="str">
        <f>IFNA(VLOOKUP(M2146,Promocodes!G:H,2,0),"")</f>
        <v/>
      </c>
      <c r="O2146" s="3" t="str">
        <f>IFNA(VLOOKUP(D2146,Price!$E$2:$F$4,2,0),"")</f>
        <v/>
      </c>
      <c r="P2146" s="7" t="str">
        <f t="shared" si="4"/>
        <v/>
      </c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ht="15.75" customHeight="1">
      <c r="A2147" s="3">
        <v>1736.0</v>
      </c>
      <c r="B2147" s="1" t="s">
        <v>16</v>
      </c>
      <c r="C2147" s="1" t="s">
        <v>17</v>
      </c>
      <c r="D2147" s="1" t="s">
        <v>21</v>
      </c>
      <c r="E2147" s="2">
        <v>44255.0</v>
      </c>
      <c r="F2147" s="3"/>
      <c r="G2147" s="5">
        <v>3500.0</v>
      </c>
      <c r="H2147" s="3" t="str">
        <f>IFNA(VLOOKUP(F2147,Promocodes!A:E,4,0),"")</f>
        <v/>
      </c>
      <c r="I2147" s="3"/>
      <c r="J2147" s="5">
        <f t="shared" si="2"/>
        <v>3500</v>
      </c>
      <c r="K2147" s="3" t="str">
        <f>IFNA(VLOOKUP(D2147,Price!$A$2:$C$18,3,0),"")</f>
        <v>услуга</v>
      </c>
      <c r="L2147" s="6">
        <f t="shared" si="3"/>
        <v>2</v>
      </c>
      <c r="M2147" s="6" t="str">
        <f>IFNA(VLOOKUP(F2147,Promocodes!A:B,2,0),"")</f>
        <v/>
      </c>
      <c r="N2147" s="3" t="str">
        <f>IFNA(VLOOKUP(M2147,Promocodes!G:H,2,0),"")</f>
        <v/>
      </c>
      <c r="O2147" s="3" t="str">
        <f>IFNA(VLOOKUP(D2147,Price!$E$2:$F$4,2,0),"")</f>
        <v/>
      </c>
      <c r="P2147" s="7" t="str">
        <f t="shared" si="4"/>
        <v>без промо</v>
      </c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ht="15.75" customHeight="1">
      <c r="A2148" s="3">
        <v>1737.0</v>
      </c>
      <c r="B2148" s="1" t="s">
        <v>16</v>
      </c>
      <c r="C2148" s="1" t="s">
        <v>22</v>
      </c>
      <c r="D2148" s="1" t="s">
        <v>21</v>
      </c>
      <c r="E2148" s="2">
        <v>44255.0</v>
      </c>
      <c r="F2148" s="3"/>
      <c r="G2148" s="5">
        <v>3500.0</v>
      </c>
      <c r="H2148" s="3" t="str">
        <f>IFNA(VLOOKUP(F2148,Promocodes!A:E,4,0),"")</f>
        <v/>
      </c>
      <c r="I2148" s="3"/>
      <c r="J2148" s="5">
        <f t="shared" si="2"/>
        <v>3500</v>
      </c>
      <c r="K2148" s="3" t="str">
        <f>IFNA(VLOOKUP(D2148,Price!$A$2:$C$18,3,0),"")</f>
        <v>услуга</v>
      </c>
      <c r="L2148" s="6">
        <f t="shared" si="3"/>
        <v>2</v>
      </c>
      <c r="M2148" s="6" t="str">
        <f>IFNA(VLOOKUP(F2148,Promocodes!A:B,2,0),"")</f>
        <v/>
      </c>
      <c r="N2148" s="3" t="str">
        <f>IFNA(VLOOKUP(M2148,Promocodes!G:H,2,0),"")</f>
        <v/>
      </c>
      <c r="O2148" s="3" t="str">
        <f>IFNA(VLOOKUP(D2148,Price!$E$2:$F$4,2,0),"")</f>
        <v/>
      </c>
      <c r="P2148" s="7" t="str">
        <f t="shared" si="4"/>
        <v>без промо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ht="15.75" customHeight="1">
      <c r="A2149" s="3">
        <v>1738.0</v>
      </c>
      <c r="B2149" s="1" t="s">
        <v>16</v>
      </c>
      <c r="C2149" s="1" t="s">
        <v>17</v>
      </c>
      <c r="D2149" s="1" t="s">
        <v>23</v>
      </c>
      <c r="E2149" s="2">
        <v>44256.0</v>
      </c>
      <c r="F2149" s="3"/>
      <c r="G2149" s="5">
        <v>5500.0</v>
      </c>
      <c r="H2149" s="3" t="str">
        <f>IFNA(VLOOKUP(F2149,Promocodes!A:E,4,0),"")</f>
        <v/>
      </c>
      <c r="I2149" s="3"/>
      <c r="J2149" s="5">
        <f t="shared" si="2"/>
        <v>5500</v>
      </c>
      <c r="K2149" s="3" t="str">
        <f>IFNA(VLOOKUP(D2149,Price!$A$2:$C$18,3,0),"")</f>
        <v>услуга</v>
      </c>
      <c r="L2149" s="6">
        <f t="shared" si="3"/>
        <v>3</v>
      </c>
      <c r="M2149" s="6" t="str">
        <f>IFNA(VLOOKUP(F2149,Promocodes!A:B,2,0),"")</f>
        <v/>
      </c>
      <c r="N2149" s="3" t="str">
        <f>IFNA(VLOOKUP(M2149,Promocodes!G:H,2,0),"")</f>
        <v/>
      </c>
      <c r="O2149" s="3" t="str">
        <f>IFNA(VLOOKUP(D2149,Price!$E$2:$F$4,2,0),"")</f>
        <v/>
      </c>
      <c r="P2149" s="7" t="str">
        <f t="shared" si="4"/>
        <v>без промо</v>
      </c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ht="15.75" customHeight="1">
      <c r="A2150" s="3">
        <v>1739.0</v>
      </c>
      <c r="B2150" s="1" t="s">
        <v>16</v>
      </c>
      <c r="C2150" s="1" t="s">
        <v>17</v>
      </c>
      <c r="D2150" s="1" t="s">
        <v>21</v>
      </c>
      <c r="E2150" s="2">
        <v>44256.0</v>
      </c>
      <c r="F2150" s="3"/>
      <c r="G2150" s="5">
        <v>3500.0</v>
      </c>
      <c r="H2150" s="3" t="str">
        <f>IFNA(VLOOKUP(F2150,Promocodes!A:E,4,0),"")</f>
        <v/>
      </c>
      <c r="I2150" s="3"/>
      <c r="J2150" s="5">
        <f t="shared" si="2"/>
        <v>3500</v>
      </c>
      <c r="K2150" s="3" t="str">
        <f>IFNA(VLOOKUP(D2150,Price!$A$2:$C$18,3,0),"")</f>
        <v>услуга</v>
      </c>
      <c r="L2150" s="6">
        <f t="shared" si="3"/>
        <v>3</v>
      </c>
      <c r="M2150" s="6" t="str">
        <f>IFNA(VLOOKUP(F2150,Promocodes!A:B,2,0),"")</f>
        <v/>
      </c>
      <c r="N2150" s="3" t="str">
        <f>IFNA(VLOOKUP(M2150,Promocodes!G:H,2,0),"")</f>
        <v/>
      </c>
      <c r="O2150" s="3" t="str">
        <f>IFNA(VLOOKUP(D2150,Price!$E$2:$F$4,2,0),"")</f>
        <v/>
      </c>
      <c r="P2150" s="7" t="str">
        <f t="shared" si="4"/>
        <v>без промо</v>
      </c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ht="15.75" customHeight="1">
      <c r="A2151" s="3">
        <v>1740.0</v>
      </c>
      <c r="B2151" s="1" t="s">
        <v>16</v>
      </c>
      <c r="C2151" s="1" t="s">
        <v>17</v>
      </c>
      <c r="D2151" s="1" t="s">
        <v>21</v>
      </c>
      <c r="E2151" s="2">
        <v>44256.0</v>
      </c>
      <c r="F2151" s="3"/>
      <c r="G2151" s="5">
        <v>3500.0</v>
      </c>
      <c r="H2151" s="3" t="str">
        <f>IFNA(VLOOKUP(F2151,Promocodes!A:E,4,0),"")</f>
        <v/>
      </c>
      <c r="I2151" s="3"/>
      <c r="J2151" s="5">
        <f t="shared" si="2"/>
        <v>3500</v>
      </c>
      <c r="K2151" s="3" t="str">
        <f>IFNA(VLOOKUP(D2151,Price!$A$2:$C$18,3,0),"")</f>
        <v>услуга</v>
      </c>
      <c r="L2151" s="6">
        <f t="shared" si="3"/>
        <v>3</v>
      </c>
      <c r="M2151" s="6" t="str">
        <f>IFNA(VLOOKUP(F2151,Promocodes!A:B,2,0),"")</f>
        <v/>
      </c>
      <c r="N2151" s="3" t="str">
        <f>IFNA(VLOOKUP(M2151,Promocodes!G:H,2,0),"")</f>
        <v/>
      </c>
      <c r="O2151" s="3" t="str">
        <f>IFNA(VLOOKUP(D2151,Price!$E$2:$F$4,2,0),"")</f>
        <v/>
      </c>
      <c r="P2151" s="7" t="str">
        <f t="shared" si="4"/>
        <v>без промо</v>
      </c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ht="15.75" customHeight="1">
      <c r="A2152" s="3">
        <v>1741.0</v>
      </c>
      <c r="B2152" s="1" t="s">
        <v>139</v>
      </c>
      <c r="C2152" s="1" t="s">
        <v>17</v>
      </c>
      <c r="D2152" s="1" t="s">
        <v>142</v>
      </c>
      <c r="E2152" s="2">
        <v>44256.0</v>
      </c>
      <c r="F2152" s="3"/>
      <c r="G2152" s="5">
        <v>1000.0</v>
      </c>
      <c r="H2152" s="3" t="str">
        <f>IFNA(VLOOKUP(F2152,Promocodes!A:E,4,0),"")</f>
        <v/>
      </c>
      <c r="I2152" s="3"/>
      <c r="J2152" s="5">
        <f t="shared" si="2"/>
        <v>1000</v>
      </c>
      <c r="K2152" s="3" t="str">
        <f>IFNA(VLOOKUP(D2152,Price!$A$2:$C$18,3,0),"")</f>
        <v/>
      </c>
      <c r="L2152" s="6">
        <f t="shared" si="3"/>
        <v>3</v>
      </c>
      <c r="M2152" s="6" t="str">
        <f>IFNA(VLOOKUP(F2152,Promocodes!A:B,2,0),"")</f>
        <v/>
      </c>
      <c r="N2152" s="3" t="str">
        <f>IFNA(VLOOKUP(M2152,Promocodes!G:H,2,0),"")</f>
        <v/>
      </c>
      <c r="O2152" s="3" t="str">
        <f>IFNA(VLOOKUP(D2152,Price!$E$2:$F$4,2,0),"")</f>
        <v/>
      </c>
      <c r="P2152" s="7" t="str">
        <f t="shared" si="4"/>
        <v/>
      </c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ht="15.75" customHeight="1">
      <c r="A2153" s="3">
        <v>1742.0</v>
      </c>
      <c r="B2153" s="1" t="s">
        <v>16</v>
      </c>
      <c r="C2153" s="1" t="s">
        <v>17</v>
      </c>
      <c r="D2153" s="1" t="s">
        <v>23</v>
      </c>
      <c r="E2153" s="2">
        <v>44256.0</v>
      </c>
      <c r="F2153" s="3"/>
      <c r="G2153" s="5">
        <v>5500.0</v>
      </c>
      <c r="H2153" s="3" t="str">
        <f>IFNA(VLOOKUP(F2153,Promocodes!A:E,4,0),"")</f>
        <v/>
      </c>
      <c r="I2153" s="3"/>
      <c r="J2153" s="5">
        <f t="shared" si="2"/>
        <v>5500</v>
      </c>
      <c r="K2153" s="3" t="str">
        <f>IFNA(VLOOKUP(D2153,Price!$A$2:$C$18,3,0),"")</f>
        <v>услуга</v>
      </c>
      <c r="L2153" s="6">
        <f t="shared" si="3"/>
        <v>3</v>
      </c>
      <c r="M2153" s="6" t="str">
        <f>IFNA(VLOOKUP(F2153,Promocodes!A:B,2,0),"")</f>
        <v/>
      </c>
      <c r="N2153" s="3" t="str">
        <f>IFNA(VLOOKUP(M2153,Promocodes!G:H,2,0),"")</f>
        <v/>
      </c>
      <c r="O2153" s="3" t="str">
        <f>IFNA(VLOOKUP(D2153,Price!$E$2:$F$4,2,0),"")</f>
        <v/>
      </c>
      <c r="P2153" s="7" t="str">
        <f t="shared" si="4"/>
        <v>без промо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ht="15.75" customHeight="1">
      <c r="A2154" s="3">
        <v>1744.0</v>
      </c>
      <c r="B2154" s="1" t="s">
        <v>16</v>
      </c>
      <c r="C2154" s="1" t="s">
        <v>17</v>
      </c>
      <c r="D2154" s="1" t="s">
        <v>24</v>
      </c>
      <c r="E2154" s="2">
        <v>44256.0</v>
      </c>
      <c r="F2154" s="3"/>
      <c r="G2154" s="5">
        <v>4500.0</v>
      </c>
      <c r="H2154" s="3" t="str">
        <f>IFNA(VLOOKUP(F2154,Promocodes!A:E,4,0),"")</f>
        <v/>
      </c>
      <c r="I2154" s="3"/>
      <c r="J2154" s="5">
        <f t="shared" si="2"/>
        <v>4500</v>
      </c>
      <c r="K2154" s="3" t="str">
        <f>IFNA(VLOOKUP(D2154,Price!$A$2:$C$18,3,0),"")</f>
        <v>услуга</v>
      </c>
      <c r="L2154" s="6">
        <f t="shared" si="3"/>
        <v>3</v>
      </c>
      <c r="M2154" s="6" t="str">
        <f>IFNA(VLOOKUP(F2154,Promocodes!A:B,2,0),"")</f>
        <v/>
      </c>
      <c r="N2154" s="3" t="str">
        <f>IFNA(VLOOKUP(M2154,Promocodes!G:H,2,0),"")</f>
        <v/>
      </c>
      <c r="O2154" s="3" t="str">
        <f>IFNA(VLOOKUP(D2154,Price!$E$2:$F$4,2,0),"")</f>
        <v/>
      </c>
      <c r="P2154" s="7" t="str">
        <f t="shared" si="4"/>
        <v>без промо</v>
      </c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ht="15.75" customHeight="1">
      <c r="A2155" s="3">
        <v>1746.0</v>
      </c>
      <c r="B2155" s="1" t="s">
        <v>16</v>
      </c>
      <c r="C2155" s="1" t="s">
        <v>17</v>
      </c>
      <c r="D2155" s="1" t="s">
        <v>24</v>
      </c>
      <c r="E2155" s="2">
        <v>44256.0</v>
      </c>
      <c r="F2155" s="3"/>
      <c r="G2155" s="5">
        <v>4500.0</v>
      </c>
      <c r="H2155" s="3" t="str">
        <f>IFNA(VLOOKUP(F2155,Promocodes!A:E,4,0),"")</f>
        <v/>
      </c>
      <c r="I2155" s="3"/>
      <c r="J2155" s="5">
        <f t="shared" si="2"/>
        <v>4500</v>
      </c>
      <c r="K2155" s="3" t="str">
        <f>IFNA(VLOOKUP(D2155,Price!$A$2:$C$18,3,0),"")</f>
        <v>услуга</v>
      </c>
      <c r="L2155" s="6">
        <f t="shared" si="3"/>
        <v>3</v>
      </c>
      <c r="M2155" s="6" t="str">
        <f>IFNA(VLOOKUP(F2155,Promocodes!A:B,2,0),"")</f>
        <v/>
      </c>
      <c r="N2155" s="3" t="str">
        <f>IFNA(VLOOKUP(M2155,Promocodes!G:H,2,0),"")</f>
        <v/>
      </c>
      <c r="O2155" s="3" t="str">
        <f>IFNA(VLOOKUP(D2155,Price!$E$2:$F$4,2,0),"")</f>
        <v/>
      </c>
      <c r="P2155" s="7" t="str">
        <f t="shared" si="4"/>
        <v>без промо</v>
      </c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ht="15.75" customHeight="1">
      <c r="A2156" s="3">
        <v>1747.0</v>
      </c>
      <c r="B2156" s="1" t="s">
        <v>139</v>
      </c>
      <c r="C2156" s="1" t="s">
        <v>17</v>
      </c>
      <c r="D2156" s="1" t="s">
        <v>142</v>
      </c>
      <c r="E2156" s="2">
        <v>44256.0</v>
      </c>
      <c r="F2156" s="3"/>
      <c r="G2156" s="5">
        <v>1000.0</v>
      </c>
      <c r="H2156" s="3" t="str">
        <f>IFNA(VLOOKUP(F2156,Promocodes!A:E,4,0),"")</f>
        <v/>
      </c>
      <c r="I2156" s="3"/>
      <c r="J2156" s="5">
        <f t="shared" si="2"/>
        <v>1000</v>
      </c>
      <c r="K2156" s="3" t="str">
        <f>IFNA(VLOOKUP(D2156,Price!$A$2:$C$18,3,0),"")</f>
        <v/>
      </c>
      <c r="L2156" s="6">
        <f t="shared" si="3"/>
        <v>3</v>
      </c>
      <c r="M2156" s="6" t="str">
        <f>IFNA(VLOOKUP(F2156,Promocodes!A:B,2,0),"")</f>
        <v/>
      </c>
      <c r="N2156" s="3" t="str">
        <f>IFNA(VLOOKUP(M2156,Promocodes!G:H,2,0),"")</f>
        <v/>
      </c>
      <c r="O2156" s="3" t="str">
        <f>IFNA(VLOOKUP(D2156,Price!$E$2:$F$4,2,0),"")</f>
        <v/>
      </c>
      <c r="P2156" s="7" t="str">
        <f t="shared" si="4"/>
        <v/>
      </c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ht="15.75" customHeight="1">
      <c r="A2157" s="3">
        <v>1749.0</v>
      </c>
      <c r="B2157" s="1" t="s">
        <v>16</v>
      </c>
      <c r="C2157" s="1" t="s">
        <v>17</v>
      </c>
      <c r="D2157" s="1" t="s">
        <v>20</v>
      </c>
      <c r="E2157" s="2">
        <v>44256.0</v>
      </c>
      <c r="F2157" s="3"/>
      <c r="G2157" s="5">
        <v>500.0</v>
      </c>
      <c r="H2157" s="3" t="str">
        <f>IFNA(VLOOKUP(F2157,Promocodes!A:E,4,0),"")</f>
        <v/>
      </c>
      <c r="I2157" s="3"/>
      <c r="J2157" s="5">
        <f t="shared" si="2"/>
        <v>500</v>
      </c>
      <c r="K2157" s="3" t="str">
        <f>IFNA(VLOOKUP(D2157,Price!$A$2:$C$18,3,0),"")</f>
        <v>товар</v>
      </c>
      <c r="L2157" s="6">
        <f t="shared" si="3"/>
        <v>3</v>
      </c>
      <c r="M2157" s="6" t="str">
        <f>IFNA(VLOOKUP(F2157,Promocodes!A:B,2,0),"")</f>
        <v/>
      </c>
      <c r="N2157" s="3" t="str">
        <f>IFNA(VLOOKUP(M2157,Promocodes!G:H,2,0),"")</f>
        <v/>
      </c>
      <c r="O2157" s="3">
        <f>IFNA(VLOOKUP(D2157,Price!$E$2:$F$4,2,0),"")</f>
        <v>250</v>
      </c>
      <c r="P2157" s="7" t="str">
        <f t="shared" si="4"/>
        <v>без промо</v>
      </c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ht="15.75" customHeight="1">
      <c r="A2158" s="3">
        <v>1750.0</v>
      </c>
      <c r="B2158" s="1" t="s">
        <v>16</v>
      </c>
      <c r="C2158" s="1" t="s">
        <v>22</v>
      </c>
      <c r="D2158" s="1" t="s">
        <v>24</v>
      </c>
      <c r="E2158" s="2">
        <v>44256.0</v>
      </c>
      <c r="F2158" s="3"/>
      <c r="G2158" s="5">
        <v>4500.0</v>
      </c>
      <c r="H2158" s="3" t="str">
        <f>IFNA(VLOOKUP(F2158,Promocodes!A:E,4,0),"")</f>
        <v/>
      </c>
      <c r="I2158" s="3"/>
      <c r="J2158" s="5">
        <f t="shared" si="2"/>
        <v>4500</v>
      </c>
      <c r="K2158" s="3" t="str">
        <f>IFNA(VLOOKUP(D2158,Price!$A$2:$C$18,3,0),"")</f>
        <v>услуга</v>
      </c>
      <c r="L2158" s="6">
        <f t="shared" si="3"/>
        <v>3</v>
      </c>
      <c r="M2158" s="6" t="str">
        <f>IFNA(VLOOKUP(F2158,Promocodes!A:B,2,0),"")</f>
        <v/>
      </c>
      <c r="N2158" s="3" t="str">
        <f>IFNA(VLOOKUP(M2158,Promocodes!G:H,2,0),"")</f>
        <v/>
      </c>
      <c r="O2158" s="3" t="str">
        <f>IFNA(VLOOKUP(D2158,Price!$E$2:$F$4,2,0),"")</f>
        <v/>
      </c>
      <c r="P2158" s="7" t="str">
        <f t="shared" si="4"/>
        <v>без промо</v>
      </c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ht="15.75" customHeight="1">
      <c r="A2159" s="3">
        <v>1751.0</v>
      </c>
      <c r="B2159" s="1" t="s">
        <v>16</v>
      </c>
      <c r="C2159" s="1" t="s">
        <v>17</v>
      </c>
      <c r="D2159" s="1" t="s">
        <v>23</v>
      </c>
      <c r="E2159" s="2">
        <v>44256.0</v>
      </c>
      <c r="F2159" s="3"/>
      <c r="G2159" s="5">
        <v>5500.0</v>
      </c>
      <c r="H2159" s="3" t="str">
        <f>IFNA(VLOOKUP(F2159,Promocodes!A:E,4,0),"")</f>
        <v/>
      </c>
      <c r="I2159" s="3"/>
      <c r="J2159" s="5">
        <f t="shared" si="2"/>
        <v>5500</v>
      </c>
      <c r="K2159" s="3" t="str">
        <f>IFNA(VLOOKUP(D2159,Price!$A$2:$C$18,3,0),"")</f>
        <v>услуга</v>
      </c>
      <c r="L2159" s="6">
        <f t="shared" si="3"/>
        <v>3</v>
      </c>
      <c r="M2159" s="6" t="str">
        <f>IFNA(VLOOKUP(F2159,Promocodes!A:B,2,0),"")</f>
        <v/>
      </c>
      <c r="N2159" s="3" t="str">
        <f>IFNA(VLOOKUP(M2159,Promocodes!G:H,2,0),"")</f>
        <v/>
      </c>
      <c r="O2159" s="3" t="str">
        <f>IFNA(VLOOKUP(D2159,Price!$E$2:$F$4,2,0),"")</f>
        <v/>
      </c>
      <c r="P2159" s="7" t="str">
        <f t="shared" si="4"/>
        <v>без промо</v>
      </c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ht="15.75" customHeight="1">
      <c r="A2160" s="3">
        <v>1752.0</v>
      </c>
      <c r="B2160" s="1" t="s">
        <v>16</v>
      </c>
      <c r="C2160" s="1" t="s">
        <v>17</v>
      </c>
      <c r="D2160" s="1" t="s">
        <v>18</v>
      </c>
      <c r="E2160" s="2">
        <v>44256.0</v>
      </c>
      <c r="F2160" s="3"/>
      <c r="G2160" s="5">
        <v>1000.0</v>
      </c>
      <c r="H2160" s="3" t="str">
        <f>IFNA(VLOOKUP(F2160,Promocodes!A:E,4,0),"")</f>
        <v/>
      </c>
      <c r="I2160" s="3"/>
      <c r="J2160" s="5">
        <f t="shared" si="2"/>
        <v>1000</v>
      </c>
      <c r="K2160" s="3" t="str">
        <f>IFNA(VLOOKUP(D2160,Price!$A$2:$C$18,3,0),"")</f>
        <v>товар</v>
      </c>
      <c r="L2160" s="6">
        <f t="shared" si="3"/>
        <v>3</v>
      </c>
      <c r="M2160" s="6" t="str">
        <f>IFNA(VLOOKUP(F2160,Promocodes!A:B,2,0),"")</f>
        <v/>
      </c>
      <c r="N2160" s="3" t="str">
        <f>IFNA(VLOOKUP(M2160,Promocodes!G:H,2,0),"")</f>
        <v/>
      </c>
      <c r="O2160" s="3">
        <f>IFNA(VLOOKUP(D2160,Price!$E$2:$F$4,2,0),"")</f>
        <v>500</v>
      </c>
      <c r="P2160" s="7" t="str">
        <f t="shared" si="4"/>
        <v>без промо</v>
      </c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ht="15.75" customHeight="1">
      <c r="A2161" s="3">
        <v>1753.0</v>
      </c>
      <c r="B2161" s="1" t="s">
        <v>16</v>
      </c>
      <c r="C2161" s="1" t="s">
        <v>17</v>
      </c>
      <c r="D2161" s="1" t="s">
        <v>21</v>
      </c>
      <c r="E2161" s="2">
        <v>44256.0</v>
      </c>
      <c r="F2161" s="3"/>
      <c r="G2161" s="5">
        <v>3500.0</v>
      </c>
      <c r="H2161" s="3" t="str">
        <f>IFNA(VLOOKUP(F2161,Promocodes!A:E,4,0),"")</f>
        <v/>
      </c>
      <c r="I2161" s="3"/>
      <c r="J2161" s="5">
        <f t="shared" si="2"/>
        <v>3500</v>
      </c>
      <c r="K2161" s="3" t="str">
        <f>IFNA(VLOOKUP(D2161,Price!$A$2:$C$18,3,0),"")</f>
        <v>услуга</v>
      </c>
      <c r="L2161" s="6">
        <f t="shared" si="3"/>
        <v>3</v>
      </c>
      <c r="M2161" s="6" t="str">
        <f>IFNA(VLOOKUP(F2161,Promocodes!A:B,2,0),"")</f>
        <v/>
      </c>
      <c r="N2161" s="3" t="str">
        <f>IFNA(VLOOKUP(M2161,Promocodes!G:H,2,0),"")</f>
        <v/>
      </c>
      <c r="O2161" s="3" t="str">
        <f>IFNA(VLOOKUP(D2161,Price!$E$2:$F$4,2,0),"")</f>
        <v/>
      </c>
      <c r="P2161" s="7" t="str">
        <f t="shared" si="4"/>
        <v>без промо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ht="15.75" customHeight="1">
      <c r="A2162" s="3">
        <v>1754.0</v>
      </c>
      <c r="B2162" s="1" t="s">
        <v>16</v>
      </c>
      <c r="C2162" s="1" t="s">
        <v>17</v>
      </c>
      <c r="D2162" s="1" t="s">
        <v>24</v>
      </c>
      <c r="E2162" s="2">
        <v>44256.0</v>
      </c>
      <c r="F2162" s="3"/>
      <c r="G2162" s="5">
        <v>4500.0</v>
      </c>
      <c r="H2162" s="3" t="str">
        <f>IFNA(VLOOKUP(F2162,Promocodes!A:E,4,0),"")</f>
        <v/>
      </c>
      <c r="I2162" s="3"/>
      <c r="J2162" s="5">
        <f t="shared" si="2"/>
        <v>4500</v>
      </c>
      <c r="K2162" s="3" t="str">
        <f>IFNA(VLOOKUP(D2162,Price!$A$2:$C$18,3,0),"")</f>
        <v>услуга</v>
      </c>
      <c r="L2162" s="6">
        <f t="shared" si="3"/>
        <v>3</v>
      </c>
      <c r="M2162" s="6" t="str">
        <f>IFNA(VLOOKUP(F2162,Promocodes!A:B,2,0),"")</f>
        <v/>
      </c>
      <c r="N2162" s="3" t="str">
        <f>IFNA(VLOOKUP(M2162,Promocodes!G:H,2,0),"")</f>
        <v/>
      </c>
      <c r="O2162" s="3" t="str">
        <f>IFNA(VLOOKUP(D2162,Price!$E$2:$F$4,2,0),"")</f>
        <v/>
      </c>
      <c r="P2162" s="7" t="str">
        <f t="shared" si="4"/>
        <v>без промо</v>
      </c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ht="15.75" customHeight="1">
      <c r="A2163" s="3">
        <v>1755.0</v>
      </c>
      <c r="B2163" s="1" t="s">
        <v>139</v>
      </c>
      <c r="C2163" s="1" t="s">
        <v>17</v>
      </c>
      <c r="D2163" s="1" t="s">
        <v>141</v>
      </c>
      <c r="E2163" s="2">
        <v>44256.0</v>
      </c>
      <c r="F2163" s="3"/>
      <c r="G2163" s="5">
        <v>300.0</v>
      </c>
      <c r="H2163" s="3" t="str">
        <f>IFNA(VLOOKUP(F2163,Promocodes!A:E,4,0),"")</f>
        <v/>
      </c>
      <c r="I2163" s="3"/>
      <c r="J2163" s="5">
        <f t="shared" si="2"/>
        <v>300</v>
      </c>
      <c r="K2163" s="3" t="str">
        <f>IFNA(VLOOKUP(D2163,Price!$A$2:$C$18,3,0),"")</f>
        <v/>
      </c>
      <c r="L2163" s="6">
        <f t="shared" si="3"/>
        <v>3</v>
      </c>
      <c r="M2163" s="6" t="str">
        <f>IFNA(VLOOKUP(F2163,Promocodes!A:B,2,0),"")</f>
        <v/>
      </c>
      <c r="N2163" s="3" t="str">
        <f>IFNA(VLOOKUP(M2163,Promocodes!G:H,2,0),"")</f>
        <v/>
      </c>
      <c r="O2163" s="3" t="str">
        <f>IFNA(VLOOKUP(D2163,Price!$E$2:$F$4,2,0),"")</f>
        <v/>
      </c>
      <c r="P2163" s="7" t="str">
        <f t="shared" si="4"/>
        <v/>
      </c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ht="15.75" customHeight="1">
      <c r="A2164" s="3">
        <v>1756.0</v>
      </c>
      <c r="B2164" s="1" t="s">
        <v>16</v>
      </c>
      <c r="C2164" s="1" t="s">
        <v>17</v>
      </c>
      <c r="D2164" s="1" t="s">
        <v>23</v>
      </c>
      <c r="E2164" s="2">
        <v>44256.0</v>
      </c>
      <c r="F2164" s="3"/>
      <c r="G2164" s="5">
        <v>5500.0</v>
      </c>
      <c r="H2164" s="3" t="str">
        <f>IFNA(VLOOKUP(F2164,Promocodes!A:E,4,0),"")</f>
        <v/>
      </c>
      <c r="I2164" s="3"/>
      <c r="J2164" s="5">
        <f t="shared" si="2"/>
        <v>5500</v>
      </c>
      <c r="K2164" s="3" t="str">
        <f>IFNA(VLOOKUP(D2164,Price!$A$2:$C$18,3,0),"")</f>
        <v>услуга</v>
      </c>
      <c r="L2164" s="6">
        <f t="shared" si="3"/>
        <v>3</v>
      </c>
      <c r="M2164" s="6" t="str">
        <f>IFNA(VLOOKUP(F2164,Promocodes!A:B,2,0),"")</f>
        <v/>
      </c>
      <c r="N2164" s="3" t="str">
        <f>IFNA(VLOOKUP(M2164,Promocodes!G:H,2,0),"")</f>
        <v/>
      </c>
      <c r="O2164" s="3" t="str">
        <f>IFNA(VLOOKUP(D2164,Price!$E$2:$F$4,2,0),"")</f>
        <v/>
      </c>
      <c r="P2164" s="7" t="str">
        <f t="shared" si="4"/>
        <v>без промо</v>
      </c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ht="15.75" customHeight="1">
      <c r="A2165" s="3">
        <v>1757.0</v>
      </c>
      <c r="B2165" s="1" t="s">
        <v>16</v>
      </c>
      <c r="C2165" s="1" t="s">
        <v>17</v>
      </c>
      <c r="D2165" s="1" t="s">
        <v>24</v>
      </c>
      <c r="E2165" s="2">
        <v>44256.0</v>
      </c>
      <c r="F2165" s="3"/>
      <c r="G2165" s="5">
        <v>4500.0</v>
      </c>
      <c r="H2165" s="3" t="str">
        <f>IFNA(VLOOKUP(F2165,Promocodes!A:E,4,0),"")</f>
        <v/>
      </c>
      <c r="I2165" s="3"/>
      <c r="J2165" s="5">
        <f t="shared" si="2"/>
        <v>4500</v>
      </c>
      <c r="K2165" s="3" t="str">
        <f>IFNA(VLOOKUP(D2165,Price!$A$2:$C$18,3,0),"")</f>
        <v>услуга</v>
      </c>
      <c r="L2165" s="6">
        <f t="shared" si="3"/>
        <v>3</v>
      </c>
      <c r="M2165" s="6" t="str">
        <f>IFNA(VLOOKUP(F2165,Promocodes!A:B,2,0),"")</f>
        <v/>
      </c>
      <c r="N2165" s="3" t="str">
        <f>IFNA(VLOOKUP(M2165,Promocodes!G:H,2,0),"")</f>
        <v/>
      </c>
      <c r="O2165" s="3" t="str">
        <f>IFNA(VLOOKUP(D2165,Price!$E$2:$F$4,2,0),"")</f>
        <v/>
      </c>
      <c r="P2165" s="7" t="str">
        <f t="shared" si="4"/>
        <v>без промо</v>
      </c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ht="15.75" customHeight="1">
      <c r="A2166" s="3">
        <v>1758.0</v>
      </c>
      <c r="B2166" s="1" t="s">
        <v>139</v>
      </c>
      <c r="C2166" s="1" t="s">
        <v>17</v>
      </c>
      <c r="D2166" s="1" t="s">
        <v>142</v>
      </c>
      <c r="E2166" s="2">
        <v>44256.0</v>
      </c>
      <c r="F2166" s="3"/>
      <c r="G2166" s="5">
        <v>1000.0</v>
      </c>
      <c r="H2166" s="3" t="str">
        <f>IFNA(VLOOKUP(F2166,Promocodes!A:E,4,0),"")</f>
        <v/>
      </c>
      <c r="I2166" s="3"/>
      <c r="J2166" s="5">
        <f t="shared" si="2"/>
        <v>1000</v>
      </c>
      <c r="K2166" s="3" t="str">
        <f>IFNA(VLOOKUP(D2166,Price!$A$2:$C$18,3,0),"")</f>
        <v/>
      </c>
      <c r="L2166" s="6">
        <f t="shared" si="3"/>
        <v>3</v>
      </c>
      <c r="M2166" s="6" t="str">
        <f>IFNA(VLOOKUP(F2166,Promocodes!A:B,2,0),"")</f>
        <v/>
      </c>
      <c r="N2166" s="3" t="str">
        <f>IFNA(VLOOKUP(M2166,Promocodes!G:H,2,0),"")</f>
        <v/>
      </c>
      <c r="O2166" s="3" t="str">
        <f>IFNA(VLOOKUP(D2166,Price!$E$2:$F$4,2,0),"")</f>
        <v/>
      </c>
      <c r="P2166" s="7" t="str">
        <f t="shared" si="4"/>
        <v/>
      </c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ht="15.75" customHeight="1">
      <c r="A2167" s="3">
        <v>1759.0</v>
      </c>
      <c r="B2167" s="1" t="s">
        <v>16</v>
      </c>
      <c r="C2167" s="1" t="s">
        <v>17</v>
      </c>
      <c r="D2167" s="1" t="s">
        <v>23</v>
      </c>
      <c r="E2167" s="2">
        <v>44256.0</v>
      </c>
      <c r="F2167" s="3"/>
      <c r="G2167" s="5">
        <v>5500.0</v>
      </c>
      <c r="H2167" s="3" t="str">
        <f>IFNA(VLOOKUP(F2167,Promocodes!A:E,4,0),"")</f>
        <v/>
      </c>
      <c r="I2167" s="3"/>
      <c r="J2167" s="5">
        <f t="shared" si="2"/>
        <v>5500</v>
      </c>
      <c r="K2167" s="3" t="str">
        <f>IFNA(VLOOKUP(D2167,Price!$A$2:$C$18,3,0),"")</f>
        <v>услуга</v>
      </c>
      <c r="L2167" s="6">
        <f t="shared" si="3"/>
        <v>3</v>
      </c>
      <c r="M2167" s="6" t="str">
        <f>IFNA(VLOOKUP(F2167,Promocodes!A:B,2,0),"")</f>
        <v/>
      </c>
      <c r="N2167" s="3" t="str">
        <f>IFNA(VLOOKUP(M2167,Promocodes!G:H,2,0),"")</f>
        <v/>
      </c>
      <c r="O2167" s="3" t="str">
        <f>IFNA(VLOOKUP(D2167,Price!$E$2:$F$4,2,0),"")</f>
        <v/>
      </c>
      <c r="P2167" s="7" t="str">
        <f t="shared" si="4"/>
        <v>без промо</v>
      </c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ht="15.75" customHeight="1">
      <c r="A2168" s="3">
        <v>1760.0</v>
      </c>
      <c r="B2168" s="1" t="s">
        <v>16</v>
      </c>
      <c r="C2168" s="1" t="s">
        <v>22</v>
      </c>
      <c r="D2168" s="1" t="s">
        <v>24</v>
      </c>
      <c r="E2168" s="2">
        <v>44256.0</v>
      </c>
      <c r="F2168" s="3"/>
      <c r="G2168" s="5">
        <v>4500.0</v>
      </c>
      <c r="H2168" s="3" t="str">
        <f>IFNA(VLOOKUP(F2168,Promocodes!A:E,4,0),"")</f>
        <v/>
      </c>
      <c r="I2168" s="3"/>
      <c r="J2168" s="5">
        <f t="shared" si="2"/>
        <v>4500</v>
      </c>
      <c r="K2168" s="3" t="str">
        <f>IFNA(VLOOKUP(D2168,Price!$A$2:$C$18,3,0),"")</f>
        <v>услуга</v>
      </c>
      <c r="L2168" s="6">
        <f t="shared" si="3"/>
        <v>3</v>
      </c>
      <c r="M2168" s="6" t="str">
        <f>IFNA(VLOOKUP(F2168,Promocodes!A:B,2,0),"")</f>
        <v/>
      </c>
      <c r="N2168" s="3" t="str">
        <f>IFNA(VLOOKUP(M2168,Promocodes!G:H,2,0),"")</f>
        <v/>
      </c>
      <c r="O2168" s="3" t="str">
        <f>IFNA(VLOOKUP(D2168,Price!$E$2:$F$4,2,0),"")</f>
        <v/>
      </c>
      <c r="P2168" s="7" t="str">
        <f t="shared" si="4"/>
        <v>без промо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ht="15.75" customHeight="1">
      <c r="A2169" s="3">
        <v>1761.0</v>
      </c>
      <c r="B2169" s="1" t="s">
        <v>16</v>
      </c>
      <c r="C2169" s="1" t="s">
        <v>17</v>
      </c>
      <c r="D2169" s="1" t="s">
        <v>24</v>
      </c>
      <c r="E2169" s="2">
        <v>44256.0</v>
      </c>
      <c r="F2169" s="3"/>
      <c r="G2169" s="5">
        <v>4500.0</v>
      </c>
      <c r="H2169" s="3" t="str">
        <f>IFNA(VLOOKUP(F2169,Promocodes!A:E,4,0),"")</f>
        <v/>
      </c>
      <c r="I2169" s="3"/>
      <c r="J2169" s="5">
        <f t="shared" si="2"/>
        <v>4500</v>
      </c>
      <c r="K2169" s="3" t="str">
        <f>IFNA(VLOOKUP(D2169,Price!$A$2:$C$18,3,0),"")</f>
        <v>услуга</v>
      </c>
      <c r="L2169" s="6">
        <f t="shared" si="3"/>
        <v>3</v>
      </c>
      <c r="M2169" s="6" t="str">
        <f>IFNA(VLOOKUP(F2169,Promocodes!A:B,2,0),"")</f>
        <v/>
      </c>
      <c r="N2169" s="3" t="str">
        <f>IFNA(VLOOKUP(M2169,Promocodes!G:H,2,0),"")</f>
        <v/>
      </c>
      <c r="O2169" s="3" t="str">
        <f>IFNA(VLOOKUP(D2169,Price!$E$2:$F$4,2,0),"")</f>
        <v/>
      </c>
      <c r="P2169" s="7" t="str">
        <f t="shared" si="4"/>
        <v>без промо</v>
      </c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ht="15.75" customHeight="1">
      <c r="A2170" s="3">
        <v>1762.0</v>
      </c>
      <c r="B2170" s="1" t="s">
        <v>16</v>
      </c>
      <c r="C2170" s="1" t="s">
        <v>17</v>
      </c>
      <c r="D2170" s="1" t="s">
        <v>24</v>
      </c>
      <c r="E2170" s="2">
        <v>44256.0</v>
      </c>
      <c r="F2170" s="3"/>
      <c r="G2170" s="5">
        <v>4500.0</v>
      </c>
      <c r="H2170" s="3" t="str">
        <f>IFNA(VLOOKUP(F2170,Promocodes!A:E,4,0),"")</f>
        <v/>
      </c>
      <c r="I2170" s="3"/>
      <c r="J2170" s="5">
        <f t="shared" si="2"/>
        <v>4500</v>
      </c>
      <c r="K2170" s="3" t="str">
        <f>IFNA(VLOOKUP(D2170,Price!$A$2:$C$18,3,0),"")</f>
        <v>услуга</v>
      </c>
      <c r="L2170" s="6">
        <f t="shared" si="3"/>
        <v>3</v>
      </c>
      <c r="M2170" s="6" t="str">
        <f>IFNA(VLOOKUP(F2170,Promocodes!A:B,2,0),"")</f>
        <v/>
      </c>
      <c r="N2170" s="3" t="str">
        <f>IFNA(VLOOKUP(M2170,Promocodes!G:H,2,0),"")</f>
        <v/>
      </c>
      <c r="O2170" s="3" t="str">
        <f>IFNA(VLOOKUP(D2170,Price!$E$2:$F$4,2,0),"")</f>
        <v/>
      </c>
      <c r="P2170" s="7" t="str">
        <f t="shared" si="4"/>
        <v>без промо</v>
      </c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ht="15.75" customHeight="1">
      <c r="A2171" s="3">
        <v>1763.0</v>
      </c>
      <c r="B2171" s="1" t="s">
        <v>16</v>
      </c>
      <c r="C2171" s="1" t="s">
        <v>22</v>
      </c>
      <c r="D2171" s="1" t="s">
        <v>23</v>
      </c>
      <c r="E2171" s="2">
        <v>44256.0</v>
      </c>
      <c r="F2171" s="3"/>
      <c r="G2171" s="5">
        <v>5500.0</v>
      </c>
      <c r="H2171" s="3" t="str">
        <f>IFNA(VLOOKUP(F2171,Promocodes!A:E,4,0),"")</f>
        <v/>
      </c>
      <c r="I2171" s="3"/>
      <c r="J2171" s="5">
        <f t="shared" si="2"/>
        <v>5500</v>
      </c>
      <c r="K2171" s="3" t="str">
        <f>IFNA(VLOOKUP(D2171,Price!$A$2:$C$18,3,0),"")</f>
        <v>услуга</v>
      </c>
      <c r="L2171" s="6">
        <f t="shared" si="3"/>
        <v>3</v>
      </c>
      <c r="M2171" s="6" t="str">
        <f>IFNA(VLOOKUP(F2171,Promocodes!A:B,2,0),"")</f>
        <v/>
      </c>
      <c r="N2171" s="3" t="str">
        <f>IFNA(VLOOKUP(M2171,Promocodes!G:H,2,0),"")</f>
        <v/>
      </c>
      <c r="O2171" s="3" t="str">
        <f>IFNA(VLOOKUP(D2171,Price!$E$2:$F$4,2,0),"")</f>
        <v/>
      </c>
      <c r="P2171" s="7" t="str">
        <f t="shared" si="4"/>
        <v>без промо</v>
      </c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ht="15.75" customHeight="1">
      <c r="A2172" s="3">
        <v>1765.0</v>
      </c>
      <c r="B2172" s="1" t="s">
        <v>16</v>
      </c>
      <c r="C2172" s="1" t="s">
        <v>17</v>
      </c>
      <c r="D2172" s="1" t="s">
        <v>23</v>
      </c>
      <c r="E2172" s="2">
        <v>44256.0</v>
      </c>
      <c r="F2172" s="3"/>
      <c r="G2172" s="5">
        <v>5500.0</v>
      </c>
      <c r="H2172" s="3" t="str">
        <f>IFNA(VLOOKUP(F2172,Promocodes!A:E,4,0),"")</f>
        <v/>
      </c>
      <c r="I2172" s="3"/>
      <c r="J2172" s="5">
        <f t="shared" si="2"/>
        <v>5500</v>
      </c>
      <c r="K2172" s="3" t="str">
        <f>IFNA(VLOOKUP(D2172,Price!$A$2:$C$18,3,0),"")</f>
        <v>услуга</v>
      </c>
      <c r="L2172" s="6">
        <f t="shared" si="3"/>
        <v>3</v>
      </c>
      <c r="M2172" s="6" t="str">
        <f>IFNA(VLOOKUP(F2172,Promocodes!A:B,2,0),"")</f>
        <v/>
      </c>
      <c r="N2172" s="3" t="str">
        <f>IFNA(VLOOKUP(M2172,Promocodes!G:H,2,0),"")</f>
        <v/>
      </c>
      <c r="O2172" s="3" t="str">
        <f>IFNA(VLOOKUP(D2172,Price!$E$2:$F$4,2,0),"")</f>
        <v/>
      </c>
      <c r="P2172" s="7" t="str">
        <f t="shared" si="4"/>
        <v>без промо</v>
      </c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ht="15.75" customHeight="1">
      <c r="A2173" s="3">
        <v>1766.0</v>
      </c>
      <c r="B2173" s="1" t="s">
        <v>16</v>
      </c>
      <c r="C2173" s="1" t="s">
        <v>22</v>
      </c>
      <c r="D2173" s="1" t="s">
        <v>18</v>
      </c>
      <c r="E2173" s="2">
        <v>44256.0</v>
      </c>
      <c r="F2173" s="3"/>
      <c r="G2173" s="5">
        <v>1000.0</v>
      </c>
      <c r="H2173" s="3" t="str">
        <f>IFNA(VLOOKUP(F2173,Promocodes!A:E,4,0),"")</f>
        <v/>
      </c>
      <c r="I2173" s="3"/>
      <c r="J2173" s="5">
        <f t="shared" si="2"/>
        <v>1000</v>
      </c>
      <c r="K2173" s="3" t="str">
        <f>IFNA(VLOOKUP(D2173,Price!$A$2:$C$18,3,0),"")</f>
        <v>товар</v>
      </c>
      <c r="L2173" s="6">
        <f t="shared" si="3"/>
        <v>3</v>
      </c>
      <c r="M2173" s="6" t="str">
        <f>IFNA(VLOOKUP(F2173,Promocodes!A:B,2,0),"")</f>
        <v/>
      </c>
      <c r="N2173" s="3" t="str">
        <f>IFNA(VLOOKUP(M2173,Promocodes!G:H,2,0),"")</f>
        <v/>
      </c>
      <c r="O2173" s="3">
        <f>IFNA(VLOOKUP(D2173,Price!$E$2:$F$4,2,0),"")</f>
        <v>500</v>
      </c>
      <c r="P2173" s="7" t="str">
        <f t="shared" si="4"/>
        <v>без промо</v>
      </c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ht="15.75" customHeight="1">
      <c r="A2174" s="3">
        <v>1767.0</v>
      </c>
      <c r="B2174" s="1" t="s">
        <v>139</v>
      </c>
      <c r="C2174" s="1" t="s">
        <v>17</v>
      </c>
      <c r="D2174" s="1" t="s">
        <v>143</v>
      </c>
      <c r="E2174" s="2">
        <v>44256.0</v>
      </c>
      <c r="F2174" s="3"/>
      <c r="G2174" s="5">
        <v>500.0</v>
      </c>
      <c r="H2174" s="3" t="str">
        <f>IFNA(VLOOKUP(F2174,Promocodes!A:E,4,0),"")</f>
        <v/>
      </c>
      <c r="I2174" s="3"/>
      <c r="J2174" s="5">
        <f t="shared" si="2"/>
        <v>500</v>
      </c>
      <c r="K2174" s="3" t="str">
        <f>IFNA(VLOOKUP(D2174,Price!$A$2:$C$18,3,0),"")</f>
        <v/>
      </c>
      <c r="L2174" s="6">
        <f t="shared" si="3"/>
        <v>3</v>
      </c>
      <c r="M2174" s="6" t="str">
        <f>IFNA(VLOOKUP(F2174,Promocodes!A:B,2,0),"")</f>
        <v/>
      </c>
      <c r="N2174" s="3" t="str">
        <f>IFNA(VLOOKUP(M2174,Promocodes!G:H,2,0),"")</f>
        <v/>
      </c>
      <c r="O2174" s="3" t="str">
        <f>IFNA(VLOOKUP(D2174,Price!$E$2:$F$4,2,0),"")</f>
        <v/>
      </c>
      <c r="P2174" s="7" t="str">
        <f t="shared" si="4"/>
        <v/>
      </c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ht="15.75" customHeight="1">
      <c r="A2175" s="3">
        <v>1768.0</v>
      </c>
      <c r="B2175" s="1" t="s">
        <v>139</v>
      </c>
      <c r="C2175" s="1" t="s">
        <v>17</v>
      </c>
      <c r="D2175" s="1" t="s">
        <v>141</v>
      </c>
      <c r="E2175" s="2">
        <v>44257.0</v>
      </c>
      <c r="F2175" s="3"/>
      <c r="G2175" s="5">
        <v>300.0</v>
      </c>
      <c r="H2175" s="3" t="str">
        <f>IFNA(VLOOKUP(F2175,Promocodes!A:E,4,0),"")</f>
        <v/>
      </c>
      <c r="I2175" s="3"/>
      <c r="J2175" s="5">
        <f t="shared" si="2"/>
        <v>300</v>
      </c>
      <c r="K2175" s="3" t="str">
        <f>IFNA(VLOOKUP(D2175,Price!$A$2:$C$18,3,0),"")</f>
        <v/>
      </c>
      <c r="L2175" s="6">
        <f t="shared" si="3"/>
        <v>3</v>
      </c>
      <c r="M2175" s="6" t="str">
        <f>IFNA(VLOOKUP(F2175,Promocodes!A:B,2,0),"")</f>
        <v/>
      </c>
      <c r="N2175" s="3" t="str">
        <f>IFNA(VLOOKUP(M2175,Promocodes!G:H,2,0),"")</f>
        <v/>
      </c>
      <c r="O2175" s="3" t="str">
        <f>IFNA(VLOOKUP(D2175,Price!$E$2:$F$4,2,0),"")</f>
        <v/>
      </c>
      <c r="P2175" s="7" t="str">
        <f t="shared" si="4"/>
        <v/>
      </c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ht="15.75" customHeight="1">
      <c r="A2176" s="3">
        <v>1769.0</v>
      </c>
      <c r="B2176" s="1" t="s">
        <v>16</v>
      </c>
      <c r="C2176" s="1" t="s">
        <v>17</v>
      </c>
      <c r="D2176" s="1" t="s">
        <v>23</v>
      </c>
      <c r="E2176" s="2">
        <v>44257.0</v>
      </c>
      <c r="F2176" s="3"/>
      <c r="G2176" s="5">
        <v>5500.0</v>
      </c>
      <c r="H2176" s="3" t="str">
        <f>IFNA(VLOOKUP(F2176,Promocodes!A:E,4,0),"")</f>
        <v/>
      </c>
      <c r="I2176" s="3"/>
      <c r="J2176" s="5">
        <f t="shared" si="2"/>
        <v>5500</v>
      </c>
      <c r="K2176" s="3" t="str">
        <f>IFNA(VLOOKUP(D2176,Price!$A$2:$C$18,3,0),"")</f>
        <v>услуга</v>
      </c>
      <c r="L2176" s="6">
        <f t="shared" si="3"/>
        <v>3</v>
      </c>
      <c r="M2176" s="6" t="str">
        <f>IFNA(VLOOKUP(F2176,Promocodes!A:B,2,0),"")</f>
        <v/>
      </c>
      <c r="N2176" s="3" t="str">
        <f>IFNA(VLOOKUP(M2176,Promocodes!G:H,2,0),"")</f>
        <v/>
      </c>
      <c r="O2176" s="3" t="str">
        <f>IFNA(VLOOKUP(D2176,Price!$E$2:$F$4,2,0),"")</f>
        <v/>
      </c>
      <c r="P2176" s="7" t="str">
        <f t="shared" si="4"/>
        <v>без промо</v>
      </c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ht="15.75" customHeight="1">
      <c r="A2177" s="3">
        <v>1770.0</v>
      </c>
      <c r="B2177" s="1" t="s">
        <v>16</v>
      </c>
      <c r="C2177" s="1" t="s">
        <v>17</v>
      </c>
      <c r="D2177" s="1" t="s">
        <v>21</v>
      </c>
      <c r="E2177" s="2">
        <v>44257.0</v>
      </c>
      <c r="F2177" s="3"/>
      <c r="G2177" s="5">
        <v>3500.0</v>
      </c>
      <c r="H2177" s="3" t="str">
        <f>IFNA(VLOOKUP(F2177,Promocodes!A:E,4,0),"")</f>
        <v/>
      </c>
      <c r="I2177" s="3"/>
      <c r="J2177" s="5">
        <f t="shared" si="2"/>
        <v>3500</v>
      </c>
      <c r="K2177" s="3" t="str">
        <f>IFNA(VLOOKUP(D2177,Price!$A$2:$C$18,3,0),"")</f>
        <v>услуга</v>
      </c>
      <c r="L2177" s="6">
        <f t="shared" si="3"/>
        <v>3</v>
      </c>
      <c r="M2177" s="6" t="str">
        <f>IFNA(VLOOKUP(F2177,Promocodes!A:B,2,0),"")</f>
        <v/>
      </c>
      <c r="N2177" s="3" t="str">
        <f>IFNA(VLOOKUP(M2177,Promocodes!G:H,2,0),"")</f>
        <v/>
      </c>
      <c r="O2177" s="3" t="str">
        <f>IFNA(VLOOKUP(D2177,Price!$E$2:$F$4,2,0),"")</f>
        <v/>
      </c>
      <c r="P2177" s="7" t="str">
        <f t="shared" si="4"/>
        <v>без промо</v>
      </c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ht="15.75" customHeight="1">
      <c r="A2178" s="3">
        <v>1771.0</v>
      </c>
      <c r="B2178" s="1" t="s">
        <v>16</v>
      </c>
      <c r="C2178" s="1" t="s">
        <v>17</v>
      </c>
      <c r="D2178" s="1" t="s">
        <v>18</v>
      </c>
      <c r="E2178" s="2">
        <v>44257.0</v>
      </c>
      <c r="F2178" s="3"/>
      <c r="G2178" s="5">
        <v>1000.0</v>
      </c>
      <c r="H2178" s="3" t="str">
        <f>IFNA(VLOOKUP(F2178,Promocodes!A:E,4,0),"")</f>
        <v/>
      </c>
      <c r="I2178" s="3"/>
      <c r="J2178" s="5">
        <f t="shared" si="2"/>
        <v>1000</v>
      </c>
      <c r="K2178" s="3" t="str">
        <f>IFNA(VLOOKUP(D2178,Price!$A$2:$C$18,3,0),"")</f>
        <v>товар</v>
      </c>
      <c r="L2178" s="6">
        <f t="shared" si="3"/>
        <v>3</v>
      </c>
      <c r="M2178" s="6" t="str">
        <f>IFNA(VLOOKUP(F2178,Promocodes!A:B,2,0),"")</f>
        <v/>
      </c>
      <c r="N2178" s="3" t="str">
        <f>IFNA(VLOOKUP(M2178,Promocodes!G:H,2,0),"")</f>
        <v/>
      </c>
      <c r="O2178" s="3">
        <f>IFNA(VLOOKUP(D2178,Price!$E$2:$F$4,2,0),"")</f>
        <v>500</v>
      </c>
      <c r="P2178" s="7" t="str">
        <f t="shared" si="4"/>
        <v>без промо</v>
      </c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ht="15.75" customHeight="1">
      <c r="A2179" s="3">
        <v>1772.0</v>
      </c>
      <c r="B2179" s="1" t="s">
        <v>16</v>
      </c>
      <c r="C2179" s="1" t="s">
        <v>17</v>
      </c>
      <c r="D2179" s="1" t="s">
        <v>23</v>
      </c>
      <c r="E2179" s="2">
        <v>44257.0</v>
      </c>
      <c r="F2179" s="3"/>
      <c r="G2179" s="5">
        <v>5500.0</v>
      </c>
      <c r="H2179" s="3" t="str">
        <f>IFNA(VLOOKUP(F2179,Promocodes!A:E,4,0),"")</f>
        <v/>
      </c>
      <c r="I2179" s="3"/>
      <c r="J2179" s="5">
        <f t="shared" si="2"/>
        <v>5500</v>
      </c>
      <c r="K2179" s="3" t="str">
        <f>IFNA(VLOOKUP(D2179,Price!$A$2:$C$18,3,0),"")</f>
        <v>услуга</v>
      </c>
      <c r="L2179" s="6">
        <f t="shared" si="3"/>
        <v>3</v>
      </c>
      <c r="M2179" s="6" t="str">
        <f>IFNA(VLOOKUP(F2179,Promocodes!A:B,2,0),"")</f>
        <v/>
      </c>
      <c r="N2179" s="3" t="str">
        <f>IFNA(VLOOKUP(M2179,Promocodes!G:H,2,0),"")</f>
        <v/>
      </c>
      <c r="O2179" s="3" t="str">
        <f>IFNA(VLOOKUP(D2179,Price!$E$2:$F$4,2,0),"")</f>
        <v/>
      </c>
      <c r="P2179" s="7" t="str">
        <f t="shared" si="4"/>
        <v>без промо</v>
      </c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ht="15.75" customHeight="1">
      <c r="A2180" s="3">
        <v>1773.0</v>
      </c>
      <c r="B2180" s="1" t="s">
        <v>16</v>
      </c>
      <c r="C2180" s="1" t="s">
        <v>17</v>
      </c>
      <c r="D2180" s="1" t="s">
        <v>21</v>
      </c>
      <c r="E2180" s="2">
        <v>44257.0</v>
      </c>
      <c r="F2180" s="3"/>
      <c r="G2180" s="5">
        <v>3500.0</v>
      </c>
      <c r="H2180" s="3" t="str">
        <f>IFNA(VLOOKUP(F2180,Promocodes!A:E,4,0),"")</f>
        <v/>
      </c>
      <c r="I2180" s="3"/>
      <c r="J2180" s="5">
        <f t="shared" si="2"/>
        <v>3500</v>
      </c>
      <c r="K2180" s="3" t="str">
        <f>IFNA(VLOOKUP(D2180,Price!$A$2:$C$18,3,0),"")</f>
        <v>услуга</v>
      </c>
      <c r="L2180" s="6">
        <f t="shared" si="3"/>
        <v>3</v>
      </c>
      <c r="M2180" s="6" t="str">
        <f>IFNA(VLOOKUP(F2180,Promocodes!A:B,2,0),"")</f>
        <v/>
      </c>
      <c r="N2180" s="3" t="str">
        <f>IFNA(VLOOKUP(M2180,Promocodes!G:H,2,0),"")</f>
        <v/>
      </c>
      <c r="O2180" s="3" t="str">
        <f>IFNA(VLOOKUP(D2180,Price!$E$2:$F$4,2,0),"")</f>
        <v/>
      </c>
      <c r="P2180" s="7" t="str">
        <f t="shared" si="4"/>
        <v>без промо</v>
      </c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ht="15.75" customHeight="1">
      <c r="A2181" s="3">
        <v>1774.0</v>
      </c>
      <c r="B2181" s="1" t="s">
        <v>16</v>
      </c>
      <c r="C2181" s="1" t="s">
        <v>17</v>
      </c>
      <c r="D2181" s="1" t="s">
        <v>23</v>
      </c>
      <c r="E2181" s="2">
        <v>44257.0</v>
      </c>
      <c r="F2181" s="3"/>
      <c r="G2181" s="5">
        <v>5500.0</v>
      </c>
      <c r="H2181" s="3" t="str">
        <f>IFNA(VLOOKUP(F2181,Promocodes!A:E,4,0),"")</f>
        <v/>
      </c>
      <c r="I2181" s="3"/>
      <c r="J2181" s="5">
        <f t="shared" si="2"/>
        <v>5500</v>
      </c>
      <c r="K2181" s="3" t="str">
        <f>IFNA(VLOOKUP(D2181,Price!$A$2:$C$18,3,0),"")</f>
        <v>услуга</v>
      </c>
      <c r="L2181" s="6">
        <f t="shared" si="3"/>
        <v>3</v>
      </c>
      <c r="M2181" s="6" t="str">
        <f>IFNA(VLOOKUP(F2181,Promocodes!A:B,2,0),"")</f>
        <v/>
      </c>
      <c r="N2181" s="3" t="str">
        <f>IFNA(VLOOKUP(M2181,Promocodes!G:H,2,0),"")</f>
        <v/>
      </c>
      <c r="O2181" s="3" t="str">
        <f>IFNA(VLOOKUP(D2181,Price!$E$2:$F$4,2,0),"")</f>
        <v/>
      </c>
      <c r="P2181" s="7" t="str">
        <f t="shared" si="4"/>
        <v>без промо</v>
      </c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ht="15.75" customHeight="1">
      <c r="A2182" s="3">
        <v>1778.0</v>
      </c>
      <c r="B2182" s="1" t="s">
        <v>16</v>
      </c>
      <c r="C2182" s="1" t="s">
        <v>17</v>
      </c>
      <c r="D2182" s="1" t="s">
        <v>21</v>
      </c>
      <c r="E2182" s="2">
        <v>44257.0</v>
      </c>
      <c r="F2182" s="3"/>
      <c r="G2182" s="5">
        <v>3500.0</v>
      </c>
      <c r="H2182" s="3" t="str">
        <f>IFNA(VLOOKUP(F2182,Promocodes!A:E,4,0),"")</f>
        <v/>
      </c>
      <c r="I2182" s="3"/>
      <c r="J2182" s="5">
        <f t="shared" si="2"/>
        <v>3500</v>
      </c>
      <c r="K2182" s="3" t="str">
        <f>IFNA(VLOOKUP(D2182,Price!$A$2:$C$18,3,0),"")</f>
        <v>услуга</v>
      </c>
      <c r="L2182" s="6">
        <f t="shared" si="3"/>
        <v>3</v>
      </c>
      <c r="M2182" s="6" t="str">
        <f>IFNA(VLOOKUP(F2182,Promocodes!A:B,2,0),"")</f>
        <v/>
      </c>
      <c r="N2182" s="3" t="str">
        <f>IFNA(VLOOKUP(M2182,Promocodes!G:H,2,0),"")</f>
        <v/>
      </c>
      <c r="O2182" s="3" t="str">
        <f>IFNA(VLOOKUP(D2182,Price!$E$2:$F$4,2,0),"")</f>
        <v/>
      </c>
      <c r="P2182" s="7" t="str">
        <f t="shared" si="4"/>
        <v>без промо</v>
      </c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ht="15.75" customHeight="1">
      <c r="A2183" s="3">
        <v>1779.0</v>
      </c>
      <c r="B2183" s="1" t="s">
        <v>16</v>
      </c>
      <c r="C2183" s="1" t="s">
        <v>22</v>
      </c>
      <c r="D2183" s="1" t="s">
        <v>23</v>
      </c>
      <c r="E2183" s="2">
        <v>44257.0</v>
      </c>
      <c r="F2183" s="3"/>
      <c r="G2183" s="5">
        <v>5500.0</v>
      </c>
      <c r="H2183" s="3" t="str">
        <f>IFNA(VLOOKUP(F2183,Promocodes!A:E,4,0),"")</f>
        <v/>
      </c>
      <c r="I2183" s="3"/>
      <c r="J2183" s="5">
        <f t="shared" si="2"/>
        <v>5500</v>
      </c>
      <c r="K2183" s="3" t="str">
        <f>IFNA(VLOOKUP(D2183,Price!$A$2:$C$18,3,0),"")</f>
        <v>услуга</v>
      </c>
      <c r="L2183" s="6">
        <f t="shared" si="3"/>
        <v>3</v>
      </c>
      <c r="M2183" s="6" t="str">
        <f>IFNA(VLOOKUP(F2183,Promocodes!A:B,2,0),"")</f>
        <v/>
      </c>
      <c r="N2183" s="3" t="str">
        <f>IFNA(VLOOKUP(M2183,Promocodes!G:H,2,0),"")</f>
        <v/>
      </c>
      <c r="O2183" s="3" t="str">
        <f>IFNA(VLOOKUP(D2183,Price!$E$2:$F$4,2,0),"")</f>
        <v/>
      </c>
      <c r="P2183" s="7" t="str">
        <f t="shared" si="4"/>
        <v>без промо</v>
      </c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ht="15.75" customHeight="1">
      <c r="A2184" s="3">
        <v>1780.0</v>
      </c>
      <c r="B2184" s="1" t="s">
        <v>139</v>
      </c>
      <c r="C2184" s="1" t="s">
        <v>17</v>
      </c>
      <c r="D2184" s="1" t="s">
        <v>141</v>
      </c>
      <c r="E2184" s="2">
        <v>44257.0</v>
      </c>
      <c r="F2184" s="3"/>
      <c r="G2184" s="5">
        <v>300.0</v>
      </c>
      <c r="H2184" s="3" t="str">
        <f>IFNA(VLOOKUP(F2184,Promocodes!A:E,4,0),"")</f>
        <v/>
      </c>
      <c r="I2184" s="3"/>
      <c r="J2184" s="5">
        <f t="shared" si="2"/>
        <v>300</v>
      </c>
      <c r="K2184" s="3" t="str">
        <f>IFNA(VLOOKUP(D2184,Price!$A$2:$C$18,3,0),"")</f>
        <v/>
      </c>
      <c r="L2184" s="6">
        <f t="shared" si="3"/>
        <v>3</v>
      </c>
      <c r="M2184" s="6" t="str">
        <f>IFNA(VLOOKUP(F2184,Promocodes!A:B,2,0),"")</f>
        <v/>
      </c>
      <c r="N2184" s="3" t="str">
        <f>IFNA(VLOOKUP(M2184,Promocodes!G:H,2,0),"")</f>
        <v/>
      </c>
      <c r="O2184" s="3" t="str">
        <f>IFNA(VLOOKUP(D2184,Price!$E$2:$F$4,2,0),"")</f>
        <v/>
      </c>
      <c r="P2184" s="7" t="str">
        <f t="shared" si="4"/>
        <v/>
      </c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ht="15.75" customHeight="1">
      <c r="A2185" s="3">
        <v>1782.0</v>
      </c>
      <c r="B2185" s="1" t="s">
        <v>16</v>
      </c>
      <c r="C2185" s="1" t="s">
        <v>22</v>
      </c>
      <c r="D2185" s="1" t="s">
        <v>21</v>
      </c>
      <c r="E2185" s="2">
        <v>44257.0</v>
      </c>
      <c r="F2185" s="3"/>
      <c r="G2185" s="5">
        <v>3500.0</v>
      </c>
      <c r="H2185" s="3" t="str">
        <f>IFNA(VLOOKUP(F2185,Promocodes!A:E,4,0),"")</f>
        <v/>
      </c>
      <c r="I2185" s="3"/>
      <c r="J2185" s="5">
        <f t="shared" si="2"/>
        <v>3500</v>
      </c>
      <c r="K2185" s="3" t="str">
        <f>IFNA(VLOOKUP(D2185,Price!$A$2:$C$18,3,0),"")</f>
        <v>услуга</v>
      </c>
      <c r="L2185" s="6">
        <f t="shared" si="3"/>
        <v>3</v>
      </c>
      <c r="M2185" s="6" t="str">
        <f>IFNA(VLOOKUP(F2185,Promocodes!A:B,2,0),"")</f>
        <v/>
      </c>
      <c r="N2185" s="3" t="str">
        <f>IFNA(VLOOKUP(M2185,Promocodes!G:H,2,0),"")</f>
        <v/>
      </c>
      <c r="O2185" s="3" t="str">
        <f>IFNA(VLOOKUP(D2185,Price!$E$2:$F$4,2,0),"")</f>
        <v/>
      </c>
      <c r="P2185" s="7" t="str">
        <f t="shared" si="4"/>
        <v>без промо</v>
      </c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ht="15.75" customHeight="1">
      <c r="A2186" s="3">
        <v>1784.0</v>
      </c>
      <c r="B2186" s="1" t="s">
        <v>16</v>
      </c>
      <c r="C2186" s="1" t="s">
        <v>17</v>
      </c>
      <c r="D2186" s="1" t="s">
        <v>23</v>
      </c>
      <c r="E2186" s="2">
        <v>44257.0</v>
      </c>
      <c r="F2186" s="3"/>
      <c r="G2186" s="5">
        <v>5500.0</v>
      </c>
      <c r="H2186" s="3" t="str">
        <f>IFNA(VLOOKUP(F2186,Promocodes!A:E,4,0),"")</f>
        <v/>
      </c>
      <c r="I2186" s="3"/>
      <c r="J2186" s="5">
        <f t="shared" si="2"/>
        <v>5500</v>
      </c>
      <c r="K2186" s="3" t="str">
        <f>IFNA(VLOOKUP(D2186,Price!$A$2:$C$18,3,0),"")</f>
        <v>услуга</v>
      </c>
      <c r="L2186" s="6">
        <f t="shared" si="3"/>
        <v>3</v>
      </c>
      <c r="M2186" s="6" t="str">
        <f>IFNA(VLOOKUP(F2186,Promocodes!A:B,2,0),"")</f>
        <v/>
      </c>
      <c r="N2186" s="3" t="str">
        <f>IFNA(VLOOKUP(M2186,Promocodes!G:H,2,0),"")</f>
        <v/>
      </c>
      <c r="O2186" s="3" t="str">
        <f>IFNA(VLOOKUP(D2186,Price!$E$2:$F$4,2,0),"")</f>
        <v/>
      </c>
      <c r="P2186" s="7" t="str">
        <f t="shared" si="4"/>
        <v>без промо</v>
      </c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ht="15.75" customHeight="1">
      <c r="A2187" s="3">
        <v>1785.0</v>
      </c>
      <c r="B2187" s="1" t="s">
        <v>16</v>
      </c>
      <c r="C2187" s="1" t="s">
        <v>17</v>
      </c>
      <c r="D2187" s="1" t="s">
        <v>24</v>
      </c>
      <c r="E2187" s="2">
        <v>44257.0</v>
      </c>
      <c r="F2187" s="3"/>
      <c r="G2187" s="5">
        <v>4500.0</v>
      </c>
      <c r="H2187" s="3" t="str">
        <f>IFNA(VLOOKUP(F2187,Promocodes!A:E,4,0),"")</f>
        <v/>
      </c>
      <c r="I2187" s="3"/>
      <c r="J2187" s="5">
        <f t="shared" si="2"/>
        <v>4500</v>
      </c>
      <c r="K2187" s="3" t="str">
        <f>IFNA(VLOOKUP(D2187,Price!$A$2:$C$18,3,0),"")</f>
        <v>услуга</v>
      </c>
      <c r="L2187" s="6">
        <f t="shared" si="3"/>
        <v>3</v>
      </c>
      <c r="M2187" s="6" t="str">
        <f>IFNA(VLOOKUP(F2187,Promocodes!A:B,2,0),"")</f>
        <v/>
      </c>
      <c r="N2187" s="3" t="str">
        <f>IFNA(VLOOKUP(M2187,Promocodes!G:H,2,0),"")</f>
        <v/>
      </c>
      <c r="O2187" s="3" t="str">
        <f>IFNA(VLOOKUP(D2187,Price!$E$2:$F$4,2,0),"")</f>
        <v/>
      </c>
      <c r="P2187" s="7" t="str">
        <f t="shared" si="4"/>
        <v>без промо</v>
      </c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ht="15.75" customHeight="1">
      <c r="A2188" s="3">
        <v>1786.0</v>
      </c>
      <c r="B2188" s="1" t="s">
        <v>16</v>
      </c>
      <c r="C2188" s="1" t="s">
        <v>22</v>
      </c>
      <c r="D2188" s="1" t="s">
        <v>24</v>
      </c>
      <c r="E2188" s="2">
        <v>44257.0</v>
      </c>
      <c r="F2188" s="3"/>
      <c r="G2188" s="5">
        <v>4500.0</v>
      </c>
      <c r="H2188" s="3" t="str">
        <f>IFNA(VLOOKUP(F2188,Promocodes!A:E,4,0),"")</f>
        <v/>
      </c>
      <c r="I2188" s="3"/>
      <c r="J2188" s="5">
        <f t="shared" si="2"/>
        <v>4500</v>
      </c>
      <c r="K2188" s="3" t="str">
        <f>IFNA(VLOOKUP(D2188,Price!$A$2:$C$18,3,0),"")</f>
        <v>услуга</v>
      </c>
      <c r="L2188" s="6">
        <f t="shared" si="3"/>
        <v>3</v>
      </c>
      <c r="M2188" s="6" t="str">
        <f>IFNA(VLOOKUP(F2188,Promocodes!A:B,2,0),"")</f>
        <v/>
      </c>
      <c r="N2188" s="3" t="str">
        <f>IFNA(VLOOKUP(M2188,Promocodes!G:H,2,0),"")</f>
        <v/>
      </c>
      <c r="O2188" s="3" t="str">
        <f>IFNA(VLOOKUP(D2188,Price!$E$2:$F$4,2,0),"")</f>
        <v/>
      </c>
      <c r="P2188" s="7" t="str">
        <f t="shared" si="4"/>
        <v>без промо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ht="15.75" customHeight="1">
      <c r="A2189" s="3">
        <v>1787.0</v>
      </c>
      <c r="B2189" s="1" t="s">
        <v>139</v>
      </c>
      <c r="C2189" s="1" t="s">
        <v>17</v>
      </c>
      <c r="D2189" s="1" t="s">
        <v>143</v>
      </c>
      <c r="E2189" s="2">
        <v>44257.0</v>
      </c>
      <c r="F2189" s="3"/>
      <c r="G2189" s="5">
        <v>500.0</v>
      </c>
      <c r="H2189" s="3" t="str">
        <f>IFNA(VLOOKUP(F2189,Promocodes!A:E,4,0),"")</f>
        <v/>
      </c>
      <c r="I2189" s="3"/>
      <c r="J2189" s="5">
        <f t="shared" si="2"/>
        <v>500</v>
      </c>
      <c r="K2189" s="3" t="str">
        <f>IFNA(VLOOKUP(D2189,Price!$A$2:$C$18,3,0),"")</f>
        <v/>
      </c>
      <c r="L2189" s="6">
        <f t="shared" si="3"/>
        <v>3</v>
      </c>
      <c r="M2189" s="6" t="str">
        <f>IFNA(VLOOKUP(F2189,Promocodes!A:B,2,0),"")</f>
        <v/>
      </c>
      <c r="N2189" s="3" t="str">
        <f>IFNA(VLOOKUP(M2189,Promocodes!G:H,2,0),"")</f>
        <v/>
      </c>
      <c r="O2189" s="3" t="str">
        <f>IFNA(VLOOKUP(D2189,Price!$E$2:$F$4,2,0),"")</f>
        <v/>
      </c>
      <c r="P2189" s="7" t="str">
        <f t="shared" si="4"/>
        <v/>
      </c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ht="15.75" customHeight="1">
      <c r="A2190" s="3">
        <v>1788.0</v>
      </c>
      <c r="B2190" s="1" t="s">
        <v>16</v>
      </c>
      <c r="C2190" s="1" t="s">
        <v>17</v>
      </c>
      <c r="D2190" s="1" t="s">
        <v>21</v>
      </c>
      <c r="E2190" s="2">
        <v>44257.0</v>
      </c>
      <c r="F2190" s="3"/>
      <c r="G2190" s="5">
        <v>3500.0</v>
      </c>
      <c r="H2190" s="3" t="str">
        <f>IFNA(VLOOKUP(F2190,Promocodes!A:E,4,0),"")</f>
        <v/>
      </c>
      <c r="I2190" s="3"/>
      <c r="J2190" s="5">
        <f t="shared" si="2"/>
        <v>3500</v>
      </c>
      <c r="K2190" s="3" t="str">
        <f>IFNA(VLOOKUP(D2190,Price!$A$2:$C$18,3,0),"")</f>
        <v>услуга</v>
      </c>
      <c r="L2190" s="6">
        <f t="shared" si="3"/>
        <v>3</v>
      </c>
      <c r="M2190" s="6" t="str">
        <f>IFNA(VLOOKUP(F2190,Promocodes!A:B,2,0),"")</f>
        <v/>
      </c>
      <c r="N2190" s="3" t="str">
        <f>IFNA(VLOOKUP(M2190,Promocodes!G:H,2,0),"")</f>
        <v/>
      </c>
      <c r="O2190" s="3" t="str">
        <f>IFNA(VLOOKUP(D2190,Price!$E$2:$F$4,2,0),"")</f>
        <v/>
      </c>
      <c r="P2190" s="7" t="str">
        <f t="shared" si="4"/>
        <v>без промо</v>
      </c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ht="15.75" customHeight="1">
      <c r="A2191" s="3">
        <v>1789.0</v>
      </c>
      <c r="B2191" s="1" t="s">
        <v>16</v>
      </c>
      <c r="C2191" s="1" t="s">
        <v>17</v>
      </c>
      <c r="D2191" s="1" t="s">
        <v>24</v>
      </c>
      <c r="E2191" s="2">
        <v>44257.0</v>
      </c>
      <c r="F2191" s="3"/>
      <c r="G2191" s="5">
        <v>4500.0</v>
      </c>
      <c r="H2191" s="3" t="str">
        <f>IFNA(VLOOKUP(F2191,Promocodes!A:E,4,0),"")</f>
        <v/>
      </c>
      <c r="I2191" s="3"/>
      <c r="J2191" s="5">
        <f t="shared" si="2"/>
        <v>4500</v>
      </c>
      <c r="K2191" s="3" t="str">
        <f>IFNA(VLOOKUP(D2191,Price!$A$2:$C$18,3,0),"")</f>
        <v>услуга</v>
      </c>
      <c r="L2191" s="6">
        <f t="shared" si="3"/>
        <v>3</v>
      </c>
      <c r="M2191" s="6" t="str">
        <f>IFNA(VLOOKUP(F2191,Promocodes!A:B,2,0),"")</f>
        <v/>
      </c>
      <c r="N2191" s="3" t="str">
        <f>IFNA(VLOOKUP(M2191,Promocodes!G:H,2,0),"")</f>
        <v/>
      </c>
      <c r="O2191" s="3" t="str">
        <f>IFNA(VLOOKUP(D2191,Price!$E$2:$F$4,2,0),"")</f>
        <v/>
      </c>
      <c r="P2191" s="7" t="str">
        <f t="shared" si="4"/>
        <v>без промо</v>
      </c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ht="15.75" customHeight="1">
      <c r="A2192" s="3">
        <v>1790.0</v>
      </c>
      <c r="B2192" s="1" t="s">
        <v>16</v>
      </c>
      <c r="C2192" s="1" t="s">
        <v>17</v>
      </c>
      <c r="D2192" s="1" t="s">
        <v>18</v>
      </c>
      <c r="E2192" s="2">
        <v>44257.0</v>
      </c>
      <c r="F2192" s="3"/>
      <c r="G2192" s="5">
        <v>1000.0</v>
      </c>
      <c r="H2192" s="3" t="str">
        <f>IFNA(VLOOKUP(F2192,Promocodes!A:E,4,0),"")</f>
        <v/>
      </c>
      <c r="I2192" s="3"/>
      <c r="J2192" s="5">
        <f t="shared" si="2"/>
        <v>1000</v>
      </c>
      <c r="K2192" s="3" t="str">
        <f>IFNA(VLOOKUP(D2192,Price!$A$2:$C$18,3,0),"")</f>
        <v>товар</v>
      </c>
      <c r="L2192" s="6">
        <f t="shared" si="3"/>
        <v>3</v>
      </c>
      <c r="M2192" s="6" t="str">
        <f>IFNA(VLOOKUP(F2192,Promocodes!A:B,2,0),"")</f>
        <v/>
      </c>
      <c r="N2192" s="3" t="str">
        <f>IFNA(VLOOKUP(M2192,Promocodes!G:H,2,0),"")</f>
        <v/>
      </c>
      <c r="O2192" s="3">
        <f>IFNA(VLOOKUP(D2192,Price!$E$2:$F$4,2,0),"")</f>
        <v>500</v>
      </c>
      <c r="P2192" s="7" t="str">
        <f t="shared" si="4"/>
        <v>без промо</v>
      </c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ht="15.75" customHeight="1">
      <c r="A2193" s="3">
        <v>1791.0</v>
      </c>
      <c r="B2193" s="1" t="s">
        <v>16</v>
      </c>
      <c r="C2193" s="1" t="s">
        <v>17</v>
      </c>
      <c r="D2193" s="1" t="s">
        <v>24</v>
      </c>
      <c r="E2193" s="2">
        <v>44257.0</v>
      </c>
      <c r="F2193" s="3"/>
      <c r="G2193" s="5">
        <v>4500.0</v>
      </c>
      <c r="H2193" s="3" t="str">
        <f>IFNA(VLOOKUP(F2193,Promocodes!A:E,4,0),"")</f>
        <v/>
      </c>
      <c r="I2193" s="3"/>
      <c r="J2193" s="5">
        <f t="shared" si="2"/>
        <v>4500</v>
      </c>
      <c r="K2193" s="3" t="str">
        <f>IFNA(VLOOKUP(D2193,Price!$A$2:$C$18,3,0),"")</f>
        <v>услуга</v>
      </c>
      <c r="L2193" s="6">
        <f t="shared" si="3"/>
        <v>3</v>
      </c>
      <c r="M2193" s="6" t="str">
        <f>IFNA(VLOOKUP(F2193,Promocodes!A:B,2,0),"")</f>
        <v/>
      </c>
      <c r="N2193" s="3" t="str">
        <f>IFNA(VLOOKUP(M2193,Promocodes!G:H,2,0),"")</f>
        <v/>
      </c>
      <c r="O2193" s="3" t="str">
        <f>IFNA(VLOOKUP(D2193,Price!$E$2:$F$4,2,0),"")</f>
        <v/>
      </c>
      <c r="P2193" s="7" t="str">
        <f t="shared" si="4"/>
        <v>без промо</v>
      </c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ht="15.75" customHeight="1">
      <c r="A2194" s="3">
        <v>1792.0</v>
      </c>
      <c r="B2194" s="1" t="s">
        <v>16</v>
      </c>
      <c r="C2194" s="1" t="s">
        <v>17</v>
      </c>
      <c r="D2194" s="1" t="s">
        <v>24</v>
      </c>
      <c r="E2194" s="2">
        <v>44257.0</v>
      </c>
      <c r="F2194" s="3"/>
      <c r="G2194" s="5">
        <v>4500.0</v>
      </c>
      <c r="H2194" s="3" t="str">
        <f>IFNA(VLOOKUP(F2194,Promocodes!A:E,4,0),"")</f>
        <v/>
      </c>
      <c r="I2194" s="3"/>
      <c r="J2194" s="5">
        <f t="shared" si="2"/>
        <v>4500</v>
      </c>
      <c r="K2194" s="3" t="str">
        <f>IFNA(VLOOKUP(D2194,Price!$A$2:$C$18,3,0),"")</f>
        <v>услуга</v>
      </c>
      <c r="L2194" s="6">
        <f t="shared" si="3"/>
        <v>3</v>
      </c>
      <c r="M2194" s="6" t="str">
        <f>IFNA(VLOOKUP(F2194,Promocodes!A:B,2,0),"")</f>
        <v/>
      </c>
      <c r="N2194" s="3" t="str">
        <f>IFNA(VLOOKUP(M2194,Promocodes!G:H,2,0),"")</f>
        <v/>
      </c>
      <c r="O2194" s="3" t="str">
        <f>IFNA(VLOOKUP(D2194,Price!$E$2:$F$4,2,0),"")</f>
        <v/>
      </c>
      <c r="P2194" s="7" t="str">
        <f t="shared" si="4"/>
        <v>без промо</v>
      </c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ht="15.75" customHeight="1">
      <c r="A2195" s="3">
        <v>1793.0</v>
      </c>
      <c r="B2195" s="1" t="s">
        <v>16</v>
      </c>
      <c r="C2195" s="1" t="s">
        <v>17</v>
      </c>
      <c r="D2195" s="1" t="s">
        <v>21</v>
      </c>
      <c r="E2195" s="2">
        <v>44257.0</v>
      </c>
      <c r="F2195" s="3"/>
      <c r="G2195" s="5">
        <v>3500.0</v>
      </c>
      <c r="H2195" s="3" t="str">
        <f>IFNA(VLOOKUP(F2195,Promocodes!A:E,4,0),"")</f>
        <v/>
      </c>
      <c r="I2195" s="3"/>
      <c r="J2195" s="5">
        <f t="shared" si="2"/>
        <v>3500</v>
      </c>
      <c r="K2195" s="3" t="str">
        <f>IFNA(VLOOKUP(D2195,Price!$A$2:$C$18,3,0),"")</f>
        <v>услуга</v>
      </c>
      <c r="L2195" s="6">
        <f t="shared" si="3"/>
        <v>3</v>
      </c>
      <c r="M2195" s="6" t="str">
        <f>IFNA(VLOOKUP(F2195,Promocodes!A:B,2,0),"")</f>
        <v/>
      </c>
      <c r="N2195" s="3" t="str">
        <f>IFNA(VLOOKUP(M2195,Promocodes!G:H,2,0),"")</f>
        <v/>
      </c>
      <c r="O2195" s="3" t="str">
        <f>IFNA(VLOOKUP(D2195,Price!$E$2:$F$4,2,0),"")</f>
        <v/>
      </c>
      <c r="P2195" s="7" t="str">
        <f t="shared" si="4"/>
        <v>без промо</v>
      </c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ht="15.75" customHeight="1">
      <c r="A2196" s="3">
        <v>1794.0</v>
      </c>
      <c r="B2196" s="1" t="s">
        <v>139</v>
      </c>
      <c r="C2196" s="1" t="s">
        <v>17</v>
      </c>
      <c r="D2196" s="1" t="s">
        <v>142</v>
      </c>
      <c r="E2196" s="2">
        <v>44257.0</v>
      </c>
      <c r="F2196" s="3"/>
      <c r="G2196" s="5">
        <v>1000.0</v>
      </c>
      <c r="H2196" s="3" t="str">
        <f>IFNA(VLOOKUP(F2196,Promocodes!A:E,4,0),"")</f>
        <v/>
      </c>
      <c r="I2196" s="3"/>
      <c r="J2196" s="5">
        <f t="shared" si="2"/>
        <v>1000</v>
      </c>
      <c r="K2196" s="3" t="str">
        <f>IFNA(VLOOKUP(D2196,Price!$A$2:$C$18,3,0),"")</f>
        <v/>
      </c>
      <c r="L2196" s="6">
        <f t="shared" si="3"/>
        <v>3</v>
      </c>
      <c r="M2196" s="6" t="str">
        <f>IFNA(VLOOKUP(F2196,Promocodes!A:B,2,0),"")</f>
        <v/>
      </c>
      <c r="N2196" s="3" t="str">
        <f>IFNA(VLOOKUP(M2196,Promocodes!G:H,2,0),"")</f>
        <v/>
      </c>
      <c r="O2196" s="3" t="str">
        <f>IFNA(VLOOKUP(D2196,Price!$E$2:$F$4,2,0),"")</f>
        <v/>
      </c>
      <c r="P2196" s="7" t="str">
        <f t="shared" si="4"/>
        <v/>
      </c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ht="15.75" customHeight="1">
      <c r="A2197" s="3">
        <v>1795.0</v>
      </c>
      <c r="B2197" s="1" t="s">
        <v>16</v>
      </c>
      <c r="C2197" s="1" t="s">
        <v>17</v>
      </c>
      <c r="D2197" s="1" t="s">
        <v>21</v>
      </c>
      <c r="E2197" s="2">
        <v>44257.0</v>
      </c>
      <c r="F2197" s="3"/>
      <c r="G2197" s="5">
        <v>3500.0</v>
      </c>
      <c r="H2197" s="3" t="str">
        <f>IFNA(VLOOKUP(F2197,Promocodes!A:E,4,0),"")</f>
        <v/>
      </c>
      <c r="I2197" s="3"/>
      <c r="J2197" s="5">
        <f t="shared" si="2"/>
        <v>3500</v>
      </c>
      <c r="K2197" s="3" t="str">
        <f>IFNA(VLOOKUP(D2197,Price!$A$2:$C$18,3,0),"")</f>
        <v>услуга</v>
      </c>
      <c r="L2197" s="6">
        <f t="shared" si="3"/>
        <v>3</v>
      </c>
      <c r="M2197" s="6" t="str">
        <f>IFNA(VLOOKUP(F2197,Promocodes!A:B,2,0),"")</f>
        <v/>
      </c>
      <c r="N2197" s="3" t="str">
        <f>IFNA(VLOOKUP(M2197,Promocodes!G:H,2,0),"")</f>
        <v/>
      </c>
      <c r="O2197" s="3" t="str">
        <f>IFNA(VLOOKUP(D2197,Price!$E$2:$F$4,2,0),"")</f>
        <v/>
      </c>
      <c r="P2197" s="7" t="str">
        <f t="shared" si="4"/>
        <v>без промо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ht="15.75" customHeight="1">
      <c r="A2198" s="3">
        <v>1797.0</v>
      </c>
      <c r="B2198" s="1" t="s">
        <v>139</v>
      </c>
      <c r="C2198" s="1" t="s">
        <v>17</v>
      </c>
      <c r="D2198" s="1" t="s">
        <v>141</v>
      </c>
      <c r="E2198" s="2">
        <v>44257.0</v>
      </c>
      <c r="F2198" s="3"/>
      <c r="G2198" s="5">
        <v>300.0</v>
      </c>
      <c r="H2198" s="3" t="str">
        <f>IFNA(VLOOKUP(F2198,Promocodes!A:E,4,0),"")</f>
        <v/>
      </c>
      <c r="I2198" s="3"/>
      <c r="J2198" s="5">
        <f t="shared" si="2"/>
        <v>300</v>
      </c>
      <c r="K2198" s="3" t="str">
        <f>IFNA(VLOOKUP(D2198,Price!$A$2:$C$18,3,0),"")</f>
        <v/>
      </c>
      <c r="L2198" s="6">
        <f t="shared" si="3"/>
        <v>3</v>
      </c>
      <c r="M2198" s="6" t="str">
        <f>IFNA(VLOOKUP(F2198,Promocodes!A:B,2,0),"")</f>
        <v/>
      </c>
      <c r="N2198" s="3" t="str">
        <f>IFNA(VLOOKUP(M2198,Promocodes!G:H,2,0),"")</f>
        <v/>
      </c>
      <c r="O2198" s="3" t="str">
        <f>IFNA(VLOOKUP(D2198,Price!$E$2:$F$4,2,0),"")</f>
        <v/>
      </c>
      <c r="P2198" s="7" t="str">
        <f t="shared" si="4"/>
        <v/>
      </c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ht="15.75" customHeight="1">
      <c r="A2199" s="3">
        <v>1798.0</v>
      </c>
      <c r="B2199" s="1" t="s">
        <v>16</v>
      </c>
      <c r="C2199" s="1" t="s">
        <v>17</v>
      </c>
      <c r="D2199" s="1" t="s">
        <v>21</v>
      </c>
      <c r="E2199" s="2">
        <v>44258.0</v>
      </c>
      <c r="F2199" s="3"/>
      <c r="G2199" s="5">
        <v>3500.0</v>
      </c>
      <c r="H2199" s="3" t="str">
        <f>IFNA(VLOOKUP(F2199,Promocodes!A:E,4,0),"")</f>
        <v/>
      </c>
      <c r="I2199" s="3"/>
      <c r="J2199" s="5">
        <f t="shared" si="2"/>
        <v>3500</v>
      </c>
      <c r="K2199" s="3" t="str">
        <f>IFNA(VLOOKUP(D2199,Price!$A$2:$C$18,3,0),"")</f>
        <v>услуга</v>
      </c>
      <c r="L2199" s="6">
        <f t="shared" si="3"/>
        <v>3</v>
      </c>
      <c r="M2199" s="6" t="str">
        <f>IFNA(VLOOKUP(F2199,Promocodes!A:B,2,0),"")</f>
        <v/>
      </c>
      <c r="N2199" s="3" t="str">
        <f>IFNA(VLOOKUP(M2199,Promocodes!G:H,2,0),"")</f>
        <v/>
      </c>
      <c r="O2199" s="3" t="str">
        <f>IFNA(VLOOKUP(D2199,Price!$E$2:$F$4,2,0),"")</f>
        <v/>
      </c>
      <c r="P2199" s="7" t="str">
        <f t="shared" si="4"/>
        <v>без промо</v>
      </c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ht="15.75" customHeight="1">
      <c r="A2200" s="3">
        <v>1799.0</v>
      </c>
      <c r="B2200" s="1" t="s">
        <v>16</v>
      </c>
      <c r="C2200" s="1" t="s">
        <v>22</v>
      </c>
      <c r="D2200" s="1" t="s">
        <v>21</v>
      </c>
      <c r="E2200" s="2">
        <v>44258.0</v>
      </c>
      <c r="F2200" s="3"/>
      <c r="G2200" s="5">
        <v>3500.0</v>
      </c>
      <c r="H2200" s="3" t="str">
        <f>IFNA(VLOOKUP(F2200,Promocodes!A:E,4,0),"")</f>
        <v/>
      </c>
      <c r="I2200" s="3"/>
      <c r="J2200" s="5">
        <f t="shared" si="2"/>
        <v>3500</v>
      </c>
      <c r="K2200" s="3" t="str">
        <f>IFNA(VLOOKUP(D2200,Price!$A$2:$C$18,3,0),"")</f>
        <v>услуга</v>
      </c>
      <c r="L2200" s="6">
        <f t="shared" si="3"/>
        <v>3</v>
      </c>
      <c r="M2200" s="6" t="str">
        <f>IFNA(VLOOKUP(F2200,Promocodes!A:B,2,0),"")</f>
        <v/>
      </c>
      <c r="N2200" s="3" t="str">
        <f>IFNA(VLOOKUP(M2200,Promocodes!G:H,2,0),"")</f>
        <v/>
      </c>
      <c r="O2200" s="3" t="str">
        <f>IFNA(VLOOKUP(D2200,Price!$E$2:$F$4,2,0),"")</f>
        <v/>
      </c>
      <c r="P2200" s="7" t="str">
        <f t="shared" si="4"/>
        <v>без промо</v>
      </c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ht="15.75" customHeight="1">
      <c r="A2201" s="3">
        <v>1800.0</v>
      </c>
      <c r="B2201" s="1" t="s">
        <v>16</v>
      </c>
      <c r="C2201" s="1" t="s">
        <v>17</v>
      </c>
      <c r="D2201" s="1" t="s">
        <v>24</v>
      </c>
      <c r="E2201" s="2">
        <v>44258.0</v>
      </c>
      <c r="F2201" s="3"/>
      <c r="G2201" s="5">
        <v>4500.0</v>
      </c>
      <c r="H2201" s="3" t="str">
        <f>IFNA(VLOOKUP(F2201,Promocodes!A:E,4,0),"")</f>
        <v/>
      </c>
      <c r="I2201" s="3"/>
      <c r="J2201" s="5">
        <f t="shared" si="2"/>
        <v>4500</v>
      </c>
      <c r="K2201" s="3" t="str">
        <f>IFNA(VLOOKUP(D2201,Price!$A$2:$C$18,3,0),"")</f>
        <v>услуга</v>
      </c>
      <c r="L2201" s="6">
        <f t="shared" si="3"/>
        <v>3</v>
      </c>
      <c r="M2201" s="6" t="str">
        <f>IFNA(VLOOKUP(F2201,Promocodes!A:B,2,0),"")</f>
        <v/>
      </c>
      <c r="N2201" s="3" t="str">
        <f>IFNA(VLOOKUP(M2201,Promocodes!G:H,2,0),"")</f>
        <v/>
      </c>
      <c r="O2201" s="3" t="str">
        <f>IFNA(VLOOKUP(D2201,Price!$E$2:$F$4,2,0),"")</f>
        <v/>
      </c>
      <c r="P2201" s="7" t="str">
        <f t="shared" si="4"/>
        <v>без промо</v>
      </c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ht="15.75" customHeight="1">
      <c r="A2202" s="3">
        <v>1801.0</v>
      </c>
      <c r="B2202" s="1" t="s">
        <v>139</v>
      </c>
      <c r="C2202" s="1" t="s">
        <v>17</v>
      </c>
      <c r="D2202" s="1" t="s">
        <v>142</v>
      </c>
      <c r="E2202" s="2">
        <v>44258.0</v>
      </c>
      <c r="F2202" s="3"/>
      <c r="G2202" s="5">
        <v>1000.0</v>
      </c>
      <c r="H2202" s="3" t="str">
        <f>IFNA(VLOOKUP(F2202,Promocodes!A:E,4,0),"")</f>
        <v/>
      </c>
      <c r="I2202" s="3"/>
      <c r="J2202" s="5">
        <f t="shared" si="2"/>
        <v>1000</v>
      </c>
      <c r="K2202" s="3" t="str">
        <f>IFNA(VLOOKUP(D2202,Price!$A$2:$C$18,3,0),"")</f>
        <v/>
      </c>
      <c r="L2202" s="6">
        <f t="shared" si="3"/>
        <v>3</v>
      </c>
      <c r="M2202" s="6" t="str">
        <f>IFNA(VLOOKUP(F2202,Promocodes!A:B,2,0),"")</f>
        <v/>
      </c>
      <c r="N2202" s="3" t="str">
        <f>IFNA(VLOOKUP(M2202,Promocodes!G:H,2,0),"")</f>
        <v/>
      </c>
      <c r="O2202" s="3" t="str">
        <f>IFNA(VLOOKUP(D2202,Price!$E$2:$F$4,2,0),"")</f>
        <v/>
      </c>
      <c r="P2202" s="7" t="str">
        <f t="shared" si="4"/>
        <v/>
      </c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ht="15.75" customHeight="1">
      <c r="A2203" s="3">
        <v>1802.0</v>
      </c>
      <c r="B2203" s="1" t="s">
        <v>16</v>
      </c>
      <c r="C2203" s="1" t="s">
        <v>17</v>
      </c>
      <c r="D2203" s="1" t="s">
        <v>21</v>
      </c>
      <c r="E2203" s="2">
        <v>44258.0</v>
      </c>
      <c r="F2203" s="3"/>
      <c r="G2203" s="5">
        <v>3500.0</v>
      </c>
      <c r="H2203" s="3" t="str">
        <f>IFNA(VLOOKUP(F2203,Promocodes!A:E,4,0),"")</f>
        <v/>
      </c>
      <c r="I2203" s="3"/>
      <c r="J2203" s="5">
        <f t="shared" si="2"/>
        <v>3500</v>
      </c>
      <c r="K2203" s="3" t="str">
        <f>IFNA(VLOOKUP(D2203,Price!$A$2:$C$18,3,0),"")</f>
        <v>услуга</v>
      </c>
      <c r="L2203" s="6">
        <f t="shared" si="3"/>
        <v>3</v>
      </c>
      <c r="M2203" s="6" t="str">
        <f>IFNA(VLOOKUP(F2203,Promocodes!A:B,2,0),"")</f>
        <v/>
      </c>
      <c r="N2203" s="3" t="str">
        <f>IFNA(VLOOKUP(M2203,Promocodes!G:H,2,0),"")</f>
        <v/>
      </c>
      <c r="O2203" s="3" t="str">
        <f>IFNA(VLOOKUP(D2203,Price!$E$2:$F$4,2,0),"")</f>
        <v/>
      </c>
      <c r="P2203" s="7" t="str">
        <f t="shared" si="4"/>
        <v>без промо</v>
      </c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ht="15.75" customHeight="1">
      <c r="A2204" s="3">
        <v>1803.0</v>
      </c>
      <c r="B2204" s="1" t="s">
        <v>16</v>
      </c>
      <c r="C2204" s="1" t="s">
        <v>17</v>
      </c>
      <c r="D2204" s="1" t="s">
        <v>21</v>
      </c>
      <c r="E2204" s="2">
        <v>44258.0</v>
      </c>
      <c r="F2204" s="3"/>
      <c r="G2204" s="5">
        <v>3500.0</v>
      </c>
      <c r="H2204" s="3" t="str">
        <f>IFNA(VLOOKUP(F2204,Promocodes!A:E,4,0),"")</f>
        <v/>
      </c>
      <c r="I2204" s="3"/>
      <c r="J2204" s="5">
        <f t="shared" si="2"/>
        <v>3500</v>
      </c>
      <c r="K2204" s="3" t="str">
        <f>IFNA(VLOOKUP(D2204,Price!$A$2:$C$18,3,0),"")</f>
        <v>услуга</v>
      </c>
      <c r="L2204" s="6">
        <f t="shared" si="3"/>
        <v>3</v>
      </c>
      <c r="M2204" s="6" t="str">
        <f>IFNA(VLOOKUP(F2204,Promocodes!A:B,2,0),"")</f>
        <v/>
      </c>
      <c r="N2204" s="3" t="str">
        <f>IFNA(VLOOKUP(M2204,Promocodes!G:H,2,0),"")</f>
        <v/>
      </c>
      <c r="O2204" s="3" t="str">
        <f>IFNA(VLOOKUP(D2204,Price!$E$2:$F$4,2,0),"")</f>
        <v/>
      </c>
      <c r="P2204" s="7" t="str">
        <f t="shared" si="4"/>
        <v>без промо</v>
      </c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ht="15.75" customHeight="1">
      <c r="A2205" s="3">
        <v>1804.0</v>
      </c>
      <c r="B2205" s="1" t="s">
        <v>16</v>
      </c>
      <c r="C2205" s="1" t="s">
        <v>22</v>
      </c>
      <c r="D2205" s="1" t="s">
        <v>23</v>
      </c>
      <c r="E2205" s="2">
        <v>44258.0</v>
      </c>
      <c r="F2205" s="3"/>
      <c r="G2205" s="5">
        <v>5500.0</v>
      </c>
      <c r="H2205" s="3" t="str">
        <f>IFNA(VLOOKUP(F2205,Promocodes!A:E,4,0),"")</f>
        <v/>
      </c>
      <c r="I2205" s="3"/>
      <c r="J2205" s="5">
        <f t="shared" si="2"/>
        <v>5500</v>
      </c>
      <c r="K2205" s="3" t="str">
        <f>IFNA(VLOOKUP(D2205,Price!$A$2:$C$18,3,0),"")</f>
        <v>услуга</v>
      </c>
      <c r="L2205" s="6">
        <f t="shared" si="3"/>
        <v>3</v>
      </c>
      <c r="M2205" s="6" t="str">
        <f>IFNA(VLOOKUP(F2205,Promocodes!A:B,2,0),"")</f>
        <v/>
      </c>
      <c r="N2205" s="3" t="str">
        <f>IFNA(VLOOKUP(M2205,Promocodes!G:H,2,0),"")</f>
        <v/>
      </c>
      <c r="O2205" s="3" t="str">
        <f>IFNA(VLOOKUP(D2205,Price!$E$2:$F$4,2,0),"")</f>
        <v/>
      </c>
      <c r="P2205" s="7" t="str">
        <f t="shared" si="4"/>
        <v>без промо</v>
      </c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ht="15.75" customHeight="1">
      <c r="A2206" s="3">
        <v>1807.0</v>
      </c>
      <c r="B2206" s="1" t="s">
        <v>16</v>
      </c>
      <c r="C2206" s="1" t="s">
        <v>17</v>
      </c>
      <c r="D2206" s="1" t="s">
        <v>21</v>
      </c>
      <c r="E2206" s="2">
        <v>44258.0</v>
      </c>
      <c r="F2206" s="3"/>
      <c r="G2206" s="5">
        <v>3500.0</v>
      </c>
      <c r="H2206" s="3" t="str">
        <f>IFNA(VLOOKUP(F2206,Promocodes!A:E,4,0),"")</f>
        <v/>
      </c>
      <c r="I2206" s="3"/>
      <c r="J2206" s="5">
        <f t="shared" si="2"/>
        <v>3500</v>
      </c>
      <c r="K2206" s="3" t="str">
        <f>IFNA(VLOOKUP(D2206,Price!$A$2:$C$18,3,0),"")</f>
        <v>услуга</v>
      </c>
      <c r="L2206" s="6">
        <f t="shared" si="3"/>
        <v>3</v>
      </c>
      <c r="M2206" s="6" t="str">
        <f>IFNA(VLOOKUP(F2206,Promocodes!A:B,2,0),"")</f>
        <v/>
      </c>
      <c r="N2206" s="3" t="str">
        <f>IFNA(VLOOKUP(M2206,Promocodes!G:H,2,0),"")</f>
        <v/>
      </c>
      <c r="O2206" s="3" t="str">
        <f>IFNA(VLOOKUP(D2206,Price!$E$2:$F$4,2,0),"")</f>
        <v/>
      </c>
      <c r="P2206" s="7" t="str">
        <f t="shared" si="4"/>
        <v>без промо</v>
      </c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ht="15.75" customHeight="1">
      <c r="A2207" s="3">
        <v>1808.0</v>
      </c>
      <c r="B2207" s="1" t="s">
        <v>16</v>
      </c>
      <c r="C2207" s="1" t="s">
        <v>17</v>
      </c>
      <c r="D2207" s="1" t="s">
        <v>18</v>
      </c>
      <c r="E2207" s="2">
        <v>44258.0</v>
      </c>
      <c r="F2207" s="3"/>
      <c r="G2207" s="5">
        <v>1000.0</v>
      </c>
      <c r="H2207" s="3" t="str">
        <f>IFNA(VLOOKUP(F2207,Promocodes!A:E,4,0),"")</f>
        <v/>
      </c>
      <c r="I2207" s="3"/>
      <c r="J2207" s="5">
        <f t="shared" si="2"/>
        <v>1000</v>
      </c>
      <c r="K2207" s="3" t="str">
        <f>IFNA(VLOOKUP(D2207,Price!$A$2:$C$18,3,0),"")</f>
        <v>товар</v>
      </c>
      <c r="L2207" s="6">
        <f t="shared" si="3"/>
        <v>3</v>
      </c>
      <c r="M2207" s="6" t="str">
        <f>IFNA(VLOOKUP(F2207,Promocodes!A:B,2,0),"")</f>
        <v/>
      </c>
      <c r="N2207" s="3" t="str">
        <f>IFNA(VLOOKUP(M2207,Promocodes!G:H,2,0),"")</f>
        <v/>
      </c>
      <c r="O2207" s="3">
        <f>IFNA(VLOOKUP(D2207,Price!$E$2:$F$4,2,0),"")</f>
        <v>500</v>
      </c>
      <c r="P2207" s="7" t="str">
        <f t="shared" si="4"/>
        <v>без промо</v>
      </c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ht="15.75" customHeight="1">
      <c r="A2208" s="3">
        <v>1809.0</v>
      </c>
      <c r="B2208" s="1" t="s">
        <v>16</v>
      </c>
      <c r="C2208" s="1" t="s">
        <v>17</v>
      </c>
      <c r="D2208" s="1" t="s">
        <v>18</v>
      </c>
      <c r="E2208" s="2">
        <v>44258.0</v>
      </c>
      <c r="F2208" s="3"/>
      <c r="G2208" s="5">
        <v>1000.0</v>
      </c>
      <c r="H2208" s="3" t="str">
        <f>IFNA(VLOOKUP(F2208,Promocodes!A:E,4,0),"")</f>
        <v/>
      </c>
      <c r="I2208" s="3"/>
      <c r="J2208" s="5">
        <f t="shared" si="2"/>
        <v>1000</v>
      </c>
      <c r="K2208" s="3" t="str">
        <f>IFNA(VLOOKUP(D2208,Price!$A$2:$C$18,3,0),"")</f>
        <v>товар</v>
      </c>
      <c r="L2208" s="6">
        <f t="shared" si="3"/>
        <v>3</v>
      </c>
      <c r="M2208" s="6" t="str">
        <f>IFNA(VLOOKUP(F2208,Promocodes!A:B,2,0),"")</f>
        <v/>
      </c>
      <c r="N2208" s="3" t="str">
        <f>IFNA(VLOOKUP(M2208,Promocodes!G:H,2,0),"")</f>
        <v/>
      </c>
      <c r="O2208" s="3">
        <f>IFNA(VLOOKUP(D2208,Price!$E$2:$F$4,2,0),"")</f>
        <v>500</v>
      </c>
      <c r="P2208" s="7" t="str">
        <f t="shared" si="4"/>
        <v>без промо</v>
      </c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ht="15.75" customHeight="1">
      <c r="A2209" s="3">
        <v>1810.0</v>
      </c>
      <c r="B2209" s="1" t="s">
        <v>139</v>
      </c>
      <c r="C2209" s="1" t="s">
        <v>17</v>
      </c>
      <c r="D2209" s="1" t="s">
        <v>147</v>
      </c>
      <c r="E2209" s="2">
        <v>44258.0</v>
      </c>
      <c r="F2209" s="3"/>
      <c r="G2209" s="5">
        <v>70000.0</v>
      </c>
      <c r="H2209" s="3" t="str">
        <f>IFNA(VLOOKUP(F2209,Promocodes!A:E,4,0),"")</f>
        <v/>
      </c>
      <c r="I2209" s="3"/>
      <c r="J2209" s="5">
        <f t="shared" si="2"/>
        <v>70000</v>
      </c>
      <c r="K2209" s="3" t="str">
        <f>IFNA(VLOOKUP(D2209,Price!$A$2:$C$18,3,0),"")</f>
        <v/>
      </c>
      <c r="L2209" s="6">
        <f t="shared" si="3"/>
        <v>3</v>
      </c>
      <c r="M2209" s="6" t="str">
        <f>IFNA(VLOOKUP(F2209,Promocodes!A:B,2,0),"")</f>
        <v/>
      </c>
      <c r="N2209" s="3" t="str">
        <f>IFNA(VLOOKUP(M2209,Promocodes!G:H,2,0),"")</f>
        <v/>
      </c>
      <c r="O2209" s="3" t="str">
        <f>IFNA(VLOOKUP(D2209,Price!$E$2:$F$4,2,0),"")</f>
        <v/>
      </c>
      <c r="P2209" s="7" t="str">
        <f t="shared" si="4"/>
        <v/>
      </c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ht="15.75" customHeight="1">
      <c r="A2210" s="3">
        <v>1811.0</v>
      </c>
      <c r="B2210" s="1" t="s">
        <v>139</v>
      </c>
      <c r="C2210" s="1" t="s">
        <v>17</v>
      </c>
      <c r="D2210" s="1" t="s">
        <v>148</v>
      </c>
      <c r="E2210" s="2">
        <v>44258.0</v>
      </c>
      <c r="F2210" s="3"/>
      <c r="G2210" s="5">
        <v>7000.0</v>
      </c>
      <c r="H2210" s="3" t="str">
        <f>IFNA(VLOOKUP(F2210,Promocodes!A:E,4,0),"")</f>
        <v/>
      </c>
      <c r="I2210" s="3"/>
      <c r="J2210" s="5">
        <f t="shared" si="2"/>
        <v>7000</v>
      </c>
      <c r="K2210" s="3" t="str">
        <f>IFNA(VLOOKUP(D2210,Price!$A$2:$C$18,3,0),"")</f>
        <v/>
      </c>
      <c r="L2210" s="6">
        <f t="shared" si="3"/>
        <v>3</v>
      </c>
      <c r="M2210" s="6" t="str">
        <f>IFNA(VLOOKUP(F2210,Promocodes!A:B,2,0),"")</f>
        <v/>
      </c>
      <c r="N2210" s="3" t="str">
        <f>IFNA(VLOOKUP(M2210,Promocodes!G:H,2,0),"")</f>
        <v/>
      </c>
      <c r="O2210" s="3" t="str">
        <f>IFNA(VLOOKUP(D2210,Price!$E$2:$F$4,2,0),"")</f>
        <v/>
      </c>
      <c r="P2210" s="7" t="str">
        <f t="shared" si="4"/>
        <v/>
      </c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ht="15.75" customHeight="1">
      <c r="A2211" s="3">
        <v>1812.0</v>
      </c>
      <c r="B2211" s="1" t="s">
        <v>16</v>
      </c>
      <c r="C2211" s="1" t="s">
        <v>17</v>
      </c>
      <c r="D2211" s="1" t="s">
        <v>23</v>
      </c>
      <c r="E2211" s="2">
        <v>44258.0</v>
      </c>
      <c r="F2211" s="3"/>
      <c r="G2211" s="5">
        <v>5500.0</v>
      </c>
      <c r="H2211" s="3" t="str">
        <f>IFNA(VLOOKUP(F2211,Promocodes!A:E,4,0),"")</f>
        <v/>
      </c>
      <c r="I2211" s="3"/>
      <c r="J2211" s="5">
        <f t="shared" si="2"/>
        <v>5500</v>
      </c>
      <c r="K2211" s="3" t="str">
        <f>IFNA(VLOOKUP(D2211,Price!$A$2:$C$18,3,0),"")</f>
        <v>услуга</v>
      </c>
      <c r="L2211" s="6">
        <f t="shared" si="3"/>
        <v>3</v>
      </c>
      <c r="M2211" s="6" t="str">
        <f>IFNA(VLOOKUP(F2211,Promocodes!A:B,2,0),"")</f>
        <v/>
      </c>
      <c r="N2211" s="3" t="str">
        <f>IFNA(VLOOKUP(M2211,Promocodes!G:H,2,0),"")</f>
        <v/>
      </c>
      <c r="O2211" s="3" t="str">
        <f>IFNA(VLOOKUP(D2211,Price!$E$2:$F$4,2,0),"")</f>
        <v/>
      </c>
      <c r="P2211" s="7" t="str">
        <f t="shared" si="4"/>
        <v>без промо</v>
      </c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ht="15.75" customHeight="1">
      <c r="A2212" s="3">
        <v>1814.0</v>
      </c>
      <c r="B2212" s="1" t="s">
        <v>16</v>
      </c>
      <c r="C2212" s="1" t="s">
        <v>17</v>
      </c>
      <c r="D2212" s="1" t="s">
        <v>18</v>
      </c>
      <c r="E2212" s="2">
        <v>44258.0</v>
      </c>
      <c r="F2212" s="3"/>
      <c r="G2212" s="5">
        <v>1000.0</v>
      </c>
      <c r="H2212" s="3" t="str">
        <f>IFNA(VLOOKUP(F2212,Promocodes!A:E,4,0),"")</f>
        <v/>
      </c>
      <c r="I2212" s="3"/>
      <c r="J2212" s="5">
        <f t="shared" si="2"/>
        <v>1000</v>
      </c>
      <c r="K2212" s="3" t="str">
        <f>IFNA(VLOOKUP(D2212,Price!$A$2:$C$18,3,0),"")</f>
        <v>товар</v>
      </c>
      <c r="L2212" s="6">
        <f t="shared" si="3"/>
        <v>3</v>
      </c>
      <c r="M2212" s="6" t="str">
        <f>IFNA(VLOOKUP(F2212,Promocodes!A:B,2,0),"")</f>
        <v/>
      </c>
      <c r="N2212" s="3" t="str">
        <f>IFNA(VLOOKUP(M2212,Promocodes!G:H,2,0),"")</f>
        <v/>
      </c>
      <c r="O2212" s="3">
        <f>IFNA(VLOOKUP(D2212,Price!$E$2:$F$4,2,0),"")</f>
        <v>500</v>
      </c>
      <c r="P2212" s="7" t="str">
        <f t="shared" si="4"/>
        <v>без промо</v>
      </c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ht="15.75" customHeight="1">
      <c r="A2213" s="3">
        <v>1815.0</v>
      </c>
      <c r="B2213" s="1" t="s">
        <v>139</v>
      </c>
      <c r="C2213" s="1" t="s">
        <v>17</v>
      </c>
      <c r="D2213" s="1" t="s">
        <v>142</v>
      </c>
      <c r="E2213" s="2">
        <v>44258.0</v>
      </c>
      <c r="F2213" s="3"/>
      <c r="G2213" s="5">
        <v>1000.0</v>
      </c>
      <c r="H2213" s="3" t="str">
        <f>IFNA(VLOOKUP(F2213,Promocodes!A:E,4,0),"")</f>
        <v/>
      </c>
      <c r="I2213" s="3"/>
      <c r="J2213" s="5">
        <f t="shared" si="2"/>
        <v>1000</v>
      </c>
      <c r="K2213" s="3" t="str">
        <f>IFNA(VLOOKUP(D2213,Price!$A$2:$C$18,3,0),"")</f>
        <v/>
      </c>
      <c r="L2213" s="6">
        <f t="shared" si="3"/>
        <v>3</v>
      </c>
      <c r="M2213" s="6" t="str">
        <f>IFNA(VLOOKUP(F2213,Promocodes!A:B,2,0),"")</f>
        <v/>
      </c>
      <c r="N2213" s="3" t="str">
        <f>IFNA(VLOOKUP(M2213,Promocodes!G:H,2,0),"")</f>
        <v/>
      </c>
      <c r="O2213" s="3" t="str">
        <f>IFNA(VLOOKUP(D2213,Price!$E$2:$F$4,2,0),"")</f>
        <v/>
      </c>
      <c r="P2213" s="7" t="str">
        <f t="shared" si="4"/>
        <v/>
      </c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ht="15.75" customHeight="1">
      <c r="A2214" s="3">
        <v>1816.0</v>
      </c>
      <c r="B2214" s="1" t="s">
        <v>139</v>
      </c>
      <c r="C2214" s="1" t="s">
        <v>22</v>
      </c>
      <c r="D2214" s="1" t="s">
        <v>141</v>
      </c>
      <c r="E2214" s="2">
        <v>44258.0</v>
      </c>
      <c r="F2214" s="3"/>
      <c r="G2214" s="5">
        <v>300.0</v>
      </c>
      <c r="H2214" s="3" t="str">
        <f>IFNA(VLOOKUP(F2214,Promocodes!A:E,4,0),"")</f>
        <v/>
      </c>
      <c r="I2214" s="3"/>
      <c r="J2214" s="5">
        <f t="shared" si="2"/>
        <v>300</v>
      </c>
      <c r="K2214" s="3" t="str">
        <f>IFNA(VLOOKUP(D2214,Price!$A$2:$C$18,3,0),"")</f>
        <v/>
      </c>
      <c r="L2214" s="6">
        <f t="shared" si="3"/>
        <v>3</v>
      </c>
      <c r="M2214" s="6" t="str">
        <f>IFNA(VLOOKUP(F2214,Promocodes!A:B,2,0),"")</f>
        <v/>
      </c>
      <c r="N2214" s="3" t="str">
        <f>IFNA(VLOOKUP(M2214,Promocodes!G:H,2,0),"")</f>
        <v/>
      </c>
      <c r="O2214" s="3" t="str">
        <f>IFNA(VLOOKUP(D2214,Price!$E$2:$F$4,2,0),"")</f>
        <v/>
      </c>
      <c r="P2214" s="7" t="str">
        <f t="shared" si="4"/>
        <v/>
      </c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ht="15.75" customHeight="1">
      <c r="A2215" s="3">
        <v>1817.0</v>
      </c>
      <c r="B2215" s="1" t="s">
        <v>16</v>
      </c>
      <c r="C2215" s="1" t="s">
        <v>17</v>
      </c>
      <c r="D2215" s="1" t="s">
        <v>24</v>
      </c>
      <c r="E2215" s="2">
        <v>44258.0</v>
      </c>
      <c r="F2215" s="3"/>
      <c r="G2215" s="5">
        <v>4500.0</v>
      </c>
      <c r="H2215" s="3" t="str">
        <f>IFNA(VLOOKUP(F2215,Promocodes!A:E,4,0),"")</f>
        <v/>
      </c>
      <c r="I2215" s="3"/>
      <c r="J2215" s="5">
        <f t="shared" si="2"/>
        <v>4500</v>
      </c>
      <c r="K2215" s="3" t="str">
        <f>IFNA(VLOOKUP(D2215,Price!$A$2:$C$18,3,0),"")</f>
        <v>услуга</v>
      </c>
      <c r="L2215" s="6">
        <f t="shared" si="3"/>
        <v>3</v>
      </c>
      <c r="M2215" s="6" t="str">
        <f>IFNA(VLOOKUP(F2215,Promocodes!A:B,2,0),"")</f>
        <v/>
      </c>
      <c r="N2215" s="3" t="str">
        <f>IFNA(VLOOKUP(M2215,Promocodes!G:H,2,0),"")</f>
        <v/>
      </c>
      <c r="O2215" s="3" t="str">
        <f>IFNA(VLOOKUP(D2215,Price!$E$2:$F$4,2,0),"")</f>
        <v/>
      </c>
      <c r="P2215" s="7" t="str">
        <f t="shared" si="4"/>
        <v>без промо</v>
      </c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ht="15.75" customHeight="1">
      <c r="A2216" s="3">
        <v>1818.0</v>
      </c>
      <c r="B2216" s="1" t="s">
        <v>139</v>
      </c>
      <c r="C2216" s="1" t="s">
        <v>22</v>
      </c>
      <c r="D2216" s="1" t="s">
        <v>142</v>
      </c>
      <c r="E2216" s="2">
        <v>44258.0</v>
      </c>
      <c r="F2216" s="3"/>
      <c r="G2216" s="5">
        <v>1000.0</v>
      </c>
      <c r="H2216" s="3" t="str">
        <f>IFNA(VLOOKUP(F2216,Promocodes!A:E,4,0),"")</f>
        <v/>
      </c>
      <c r="I2216" s="3"/>
      <c r="J2216" s="5">
        <f t="shared" si="2"/>
        <v>1000</v>
      </c>
      <c r="K2216" s="3" t="str">
        <f>IFNA(VLOOKUP(D2216,Price!$A$2:$C$18,3,0),"")</f>
        <v/>
      </c>
      <c r="L2216" s="6">
        <f t="shared" si="3"/>
        <v>3</v>
      </c>
      <c r="M2216" s="6" t="str">
        <f>IFNA(VLOOKUP(F2216,Promocodes!A:B,2,0),"")</f>
        <v/>
      </c>
      <c r="N2216" s="3" t="str">
        <f>IFNA(VLOOKUP(M2216,Promocodes!G:H,2,0),"")</f>
        <v/>
      </c>
      <c r="O2216" s="3" t="str">
        <f>IFNA(VLOOKUP(D2216,Price!$E$2:$F$4,2,0),"")</f>
        <v/>
      </c>
      <c r="P2216" s="7" t="str">
        <f t="shared" si="4"/>
        <v/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ht="15.75" customHeight="1">
      <c r="A2217" s="3">
        <v>1819.0</v>
      </c>
      <c r="B2217" s="1" t="s">
        <v>16</v>
      </c>
      <c r="C2217" s="1" t="s">
        <v>17</v>
      </c>
      <c r="D2217" s="1" t="s">
        <v>23</v>
      </c>
      <c r="E2217" s="2">
        <v>44258.0</v>
      </c>
      <c r="F2217" s="3"/>
      <c r="G2217" s="5">
        <v>5500.0</v>
      </c>
      <c r="H2217" s="3" t="str">
        <f>IFNA(VLOOKUP(F2217,Promocodes!A:E,4,0),"")</f>
        <v/>
      </c>
      <c r="I2217" s="3"/>
      <c r="J2217" s="5">
        <f t="shared" si="2"/>
        <v>5500</v>
      </c>
      <c r="K2217" s="3" t="str">
        <f>IFNA(VLOOKUP(D2217,Price!$A$2:$C$18,3,0),"")</f>
        <v>услуга</v>
      </c>
      <c r="L2217" s="6">
        <f t="shared" si="3"/>
        <v>3</v>
      </c>
      <c r="M2217" s="6" t="str">
        <f>IFNA(VLOOKUP(F2217,Promocodes!A:B,2,0),"")</f>
        <v/>
      </c>
      <c r="N2217" s="3" t="str">
        <f>IFNA(VLOOKUP(M2217,Promocodes!G:H,2,0),"")</f>
        <v/>
      </c>
      <c r="O2217" s="3" t="str">
        <f>IFNA(VLOOKUP(D2217,Price!$E$2:$F$4,2,0),"")</f>
        <v/>
      </c>
      <c r="P2217" s="7" t="str">
        <f t="shared" si="4"/>
        <v>без промо</v>
      </c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ht="15.75" customHeight="1">
      <c r="A2218" s="3">
        <v>1820.0</v>
      </c>
      <c r="B2218" s="1" t="s">
        <v>16</v>
      </c>
      <c r="C2218" s="1" t="s">
        <v>17</v>
      </c>
      <c r="D2218" s="1" t="s">
        <v>18</v>
      </c>
      <c r="E2218" s="2">
        <v>44258.0</v>
      </c>
      <c r="F2218" s="3"/>
      <c r="G2218" s="5">
        <v>1000.0</v>
      </c>
      <c r="H2218" s="3" t="str">
        <f>IFNA(VLOOKUP(F2218,Promocodes!A:E,4,0),"")</f>
        <v/>
      </c>
      <c r="I2218" s="3"/>
      <c r="J2218" s="5">
        <f t="shared" si="2"/>
        <v>1000</v>
      </c>
      <c r="K2218" s="3" t="str">
        <f>IFNA(VLOOKUP(D2218,Price!$A$2:$C$18,3,0),"")</f>
        <v>товар</v>
      </c>
      <c r="L2218" s="6">
        <f t="shared" si="3"/>
        <v>3</v>
      </c>
      <c r="M2218" s="6" t="str">
        <f>IFNA(VLOOKUP(F2218,Promocodes!A:B,2,0),"")</f>
        <v/>
      </c>
      <c r="N2218" s="3" t="str">
        <f>IFNA(VLOOKUP(M2218,Promocodes!G:H,2,0),"")</f>
        <v/>
      </c>
      <c r="O2218" s="3">
        <f>IFNA(VLOOKUP(D2218,Price!$E$2:$F$4,2,0),"")</f>
        <v>500</v>
      </c>
      <c r="P2218" s="7" t="str">
        <f t="shared" si="4"/>
        <v>без промо</v>
      </c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ht="15.75" customHeight="1">
      <c r="A2219" s="3">
        <v>1821.0</v>
      </c>
      <c r="B2219" s="1" t="s">
        <v>16</v>
      </c>
      <c r="C2219" s="1" t="s">
        <v>22</v>
      </c>
      <c r="D2219" s="1" t="s">
        <v>25</v>
      </c>
      <c r="E2219" s="2">
        <v>44258.0</v>
      </c>
      <c r="F2219" s="3"/>
      <c r="G2219" s="5">
        <v>300.0</v>
      </c>
      <c r="H2219" s="3" t="str">
        <f>IFNA(VLOOKUP(F2219,Promocodes!A:E,4,0),"")</f>
        <v/>
      </c>
      <c r="I2219" s="3"/>
      <c r="J2219" s="5">
        <f t="shared" si="2"/>
        <v>300</v>
      </c>
      <c r="K2219" s="3" t="str">
        <f>IFNA(VLOOKUP(D2219,Price!$A$2:$C$18,3,0),"")</f>
        <v>товар</v>
      </c>
      <c r="L2219" s="6">
        <f t="shared" si="3"/>
        <v>3</v>
      </c>
      <c r="M2219" s="6" t="str">
        <f>IFNA(VLOOKUP(F2219,Promocodes!A:B,2,0),"")</f>
        <v/>
      </c>
      <c r="N2219" s="3" t="str">
        <f>IFNA(VLOOKUP(M2219,Promocodes!G:H,2,0),"")</f>
        <v/>
      </c>
      <c r="O2219" s="3">
        <f>IFNA(VLOOKUP(D2219,Price!$E$2:$F$4,2,0),"")</f>
        <v>150</v>
      </c>
      <c r="P2219" s="7" t="str">
        <f t="shared" si="4"/>
        <v>без промо</v>
      </c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ht="15.75" customHeight="1">
      <c r="A2220" s="3">
        <v>1822.0</v>
      </c>
      <c r="B2220" s="1" t="s">
        <v>16</v>
      </c>
      <c r="C2220" s="1" t="s">
        <v>17</v>
      </c>
      <c r="D2220" s="1" t="s">
        <v>24</v>
      </c>
      <c r="E2220" s="2">
        <v>44258.0</v>
      </c>
      <c r="F2220" s="3"/>
      <c r="G2220" s="5">
        <v>4500.0</v>
      </c>
      <c r="H2220" s="3" t="str">
        <f>IFNA(VLOOKUP(F2220,Promocodes!A:E,4,0),"")</f>
        <v/>
      </c>
      <c r="I2220" s="3"/>
      <c r="J2220" s="5">
        <f t="shared" si="2"/>
        <v>4500</v>
      </c>
      <c r="K2220" s="3" t="str">
        <f>IFNA(VLOOKUP(D2220,Price!$A$2:$C$18,3,0),"")</f>
        <v>услуга</v>
      </c>
      <c r="L2220" s="6">
        <f t="shared" si="3"/>
        <v>3</v>
      </c>
      <c r="M2220" s="6" t="str">
        <f>IFNA(VLOOKUP(F2220,Promocodes!A:B,2,0),"")</f>
        <v/>
      </c>
      <c r="N2220" s="3" t="str">
        <f>IFNA(VLOOKUP(M2220,Promocodes!G:H,2,0),"")</f>
        <v/>
      </c>
      <c r="O2220" s="3" t="str">
        <f>IFNA(VLOOKUP(D2220,Price!$E$2:$F$4,2,0),"")</f>
        <v/>
      </c>
      <c r="P2220" s="7" t="str">
        <f t="shared" si="4"/>
        <v>без промо</v>
      </c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ht="15.75" customHeight="1">
      <c r="A2221" s="3">
        <v>1823.0</v>
      </c>
      <c r="B2221" s="1" t="s">
        <v>16</v>
      </c>
      <c r="C2221" s="1" t="s">
        <v>17</v>
      </c>
      <c r="D2221" s="1" t="s">
        <v>23</v>
      </c>
      <c r="E2221" s="2">
        <v>44258.0</v>
      </c>
      <c r="F2221" s="3"/>
      <c r="G2221" s="5">
        <v>5500.0</v>
      </c>
      <c r="H2221" s="3" t="str">
        <f>IFNA(VLOOKUP(F2221,Promocodes!A:E,4,0),"")</f>
        <v/>
      </c>
      <c r="I2221" s="3"/>
      <c r="J2221" s="5">
        <f t="shared" si="2"/>
        <v>5500</v>
      </c>
      <c r="K2221" s="3" t="str">
        <f>IFNA(VLOOKUP(D2221,Price!$A$2:$C$18,3,0),"")</f>
        <v>услуга</v>
      </c>
      <c r="L2221" s="6">
        <f t="shared" si="3"/>
        <v>3</v>
      </c>
      <c r="M2221" s="6" t="str">
        <f>IFNA(VLOOKUP(F2221,Promocodes!A:B,2,0),"")</f>
        <v/>
      </c>
      <c r="N2221" s="3" t="str">
        <f>IFNA(VLOOKUP(M2221,Promocodes!G:H,2,0),"")</f>
        <v/>
      </c>
      <c r="O2221" s="3" t="str">
        <f>IFNA(VLOOKUP(D2221,Price!$E$2:$F$4,2,0),"")</f>
        <v/>
      </c>
      <c r="P2221" s="7" t="str">
        <f t="shared" si="4"/>
        <v>без промо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ht="15.75" customHeight="1">
      <c r="A2222" s="3">
        <v>1825.0</v>
      </c>
      <c r="B2222" s="1" t="s">
        <v>16</v>
      </c>
      <c r="C2222" s="1" t="s">
        <v>17</v>
      </c>
      <c r="D2222" s="1" t="s">
        <v>21</v>
      </c>
      <c r="E2222" s="2">
        <v>44258.0</v>
      </c>
      <c r="F2222" s="3"/>
      <c r="G2222" s="5">
        <v>3500.0</v>
      </c>
      <c r="H2222" s="3" t="str">
        <f>IFNA(VLOOKUP(F2222,Promocodes!A:E,4,0),"")</f>
        <v/>
      </c>
      <c r="I2222" s="3"/>
      <c r="J2222" s="5">
        <f t="shared" si="2"/>
        <v>3500</v>
      </c>
      <c r="K2222" s="3" t="str">
        <f>IFNA(VLOOKUP(D2222,Price!$A$2:$C$18,3,0),"")</f>
        <v>услуга</v>
      </c>
      <c r="L2222" s="6">
        <f t="shared" si="3"/>
        <v>3</v>
      </c>
      <c r="M2222" s="6" t="str">
        <f>IFNA(VLOOKUP(F2222,Promocodes!A:B,2,0),"")</f>
        <v/>
      </c>
      <c r="N2222" s="3" t="str">
        <f>IFNA(VLOOKUP(M2222,Promocodes!G:H,2,0),"")</f>
        <v/>
      </c>
      <c r="O2222" s="3" t="str">
        <f>IFNA(VLOOKUP(D2222,Price!$E$2:$F$4,2,0),"")</f>
        <v/>
      </c>
      <c r="P2222" s="7" t="str">
        <f t="shared" si="4"/>
        <v>без промо</v>
      </c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ht="15.75" customHeight="1">
      <c r="A2223" s="3">
        <v>1826.0</v>
      </c>
      <c r="B2223" s="1" t="s">
        <v>139</v>
      </c>
      <c r="C2223" s="1" t="s">
        <v>17</v>
      </c>
      <c r="D2223" s="1" t="s">
        <v>143</v>
      </c>
      <c r="E2223" s="2">
        <v>44258.0</v>
      </c>
      <c r="F2223" s="3"/>
      <c r="G2223" s="5">
        <v>500.0</v>
      </c>
      <c r="H2223" s="3" t="str">
        <f>IFNA(VLOOKUP(F2223,Promocodes!A:E,4,0),"")</f>
        <v/>
      </c>
      <c r="I2223" s="3"/>
      <c r="J2223" s="5">
        <f t="shared" si="2"/>
        <v>500</v>
      </c>
      <c r="K2223" s="3" t="str">
        <f>IFNA(VLOOKUP(D2223,Price!$A$2:$C$18,3,0),"")</f>
        <v/>
      </c>
      <c r="L2223" s="6">
        <f t="shared" si="3"/>
        <v>3</v>
      </c>
      <c r="M2223" s="6" t="str">
        <f>IFNA(VLOOKUP(F2223,Promocodes!A:B,2,0),"")</f>
        <v/>
      </c>
      <c r="N2223" s="3" t="str">
        <f>IFNA(VLOOKUP(M2223,Promocodes!G:H,2,0),"")</f>
        <v/>
      </c>
      <c r="O2223" s="3" t="str">
        <f>IFNA(VLOOKUP(D2223,Price!$E$2:$F$4,2,0),"")</f>
        <v/>
      </c>
      <c r="P2223" s="7" t="str">
        <f t="shared" si="4"/>
        <v/>
      </c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ht="15.75" customHeight="1">
      <c r="A2224" s="3">
        <v>1827.0</v>
      </c>
      <c r="B2224" s="1" t="s">
        <v>16</v>
      </c>
      <c r="C2224" s="1" t="s">
        <v>17</v>
      </c>
      <c r="D2224" s="1" t="s">
        <v>25</v>
      </c>
      <c r="E2224" s="2">
        <v>44258.0</v>
      </c>
      <c r="F2224" s="3"/>
      <c r="G2224" s="5">
        <v>300.0</v>
      </c>
      <c r="H2224" s="3" t="str">
        <f>IFNA(VLOOKUP(F2224,Promocodes!A:E,4,0),"")</f>
        <v/>
      </c>
      <c r="I2224" s="3"/>
      <c r="J2224" s="5">
        <f t="shared" si="2"/>
        <v>300</v>
      </c>
      <c r="K2224" s="3" t="str">
        <f>IFNA(VLOOKUP(D2224,Price!$A$2:$C$18,3,0),"")</f>
        <v>товар</v>
      </c>
      <c r="L2224" s="6">
        <f t="shared" si="3"/>
        <v>3</v>
      </c>
      <c r="M2224" s="6" t="str">
        <f>IFNA(VLOOKUP(F2224,Promocodes!A:B,2,0),"")</f>
        <v/>
      </c>
      <c r="N2224" s="3" t="str">
        <f>IFNA(VLOOKUP(M2224,Promocodes!G:H,2,0),"")</f>
        <v/>
      </c>
      <c r="O2224" s="3">
        <f>IFNA(VLOOKUP(D2224,Price!$E$2:$F$4,2,0),"")</f>
        <v>150</v>
      </c>
      <c r="P2224" s="7" t="str">
        <f t="shared" si="4"/>
        <v>без промо</v>
      </c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ht="15.75" customHeight="1">
      <c r="A2225" s="3">
        <v>1828.0</v>
      </c>
      <c r="B2225" s="1" t="s">
        <v>16</v>
      </c>
      <c r="C2225" s="1" t="s">
        <v>17</v>
      </c>
      <c r="D2225" s="1" t="s">
        <v>21</v>
      </c>
      <c r="E2225" s="2">
        <v>44259.0</v>
      </c>
      <c r="F2225" s="3"/>
      <c r="G2225" s="5">
        <v>3500.0</v>
      </c>
      <c r="H2225" s="3" t="str">
        <f>IFNA(VLOOKUP(F2225,Promocodes!A:E,4,0),"")</f>
        <v/>
      </c>
      <c r="I2225" s="3"/>
      <c r="J2225" s="5">
        <f t="shared" si="2"/>
        <v>3500</v>
      </c>
      <c r="K2225" s="3" t="str">
        <f>IFNA(VLOOKUP(D2225,Price!$A$2:$C$18,3,0),"")</f>
        <v>услуга</v>
      </c>
      <c r="L2225" s="6">
        <f t="shared" si="3"/>
        <v>3</v>
      </c>
      <c r="M2225" s="6" t="str">
        <f>IFNA(VLOOKUP(F2225,Promocodes!A:B,2,0),"")</f>
        <v/>
      </c>
      <c r="N2225" s="3" t="str">
        <f>IFNA(VLOOKUP(M2225,Promocodes!G:H,2,0),"")</f>
        <v/>
      </c>
      <c r="O2225" s="3" t="str">
        <f>IFNA(VLOOKUP(D2225,Price!$E$2:$F$4,2,0),"")</f>
        <v/>
      </c>
      <c r="P2225" s="7" t="str">
        <f t="shared" si="4"/>
        <v>без промо</v>
      </c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ht="15.75" customHeight="1">
      <c r="A2226" s="3">
        <v>1829.0</v>
      </c>
      <c r="B2226" s="1" t="s">
        <v>16</v>
      </c>
      <c r="C2226" s="1" t="s">
        <v>17</v>
      </c>
      <c r="D2226" s="1" t="s">
        <v>24</v>
      </c>
      <c r="E2226" s="2">
        <v>44259.0</v>
      </c>
      <c r="F2226" s="3"/>
      <c r="G2226" s="5">
        <v>4500.0</v>
      </c>
      <c r="H2226" s="3" t="str">
        <f>IFNA(VLOOKUP(F2226,Promocodes!A:E,4,0),"")</f>
        <v/>
      </c>
      <c r="I2226" s="3"/>
      <c r="J2226" s="5">
        <f t="shared" si="2"/>
        <v>4500</v>
      </c>
      <c r="K2226" s="3" t="str">
        <f>IFNA(VLOOKUP(D2226,Price!$A$2:$C$18,3,0),"")</f>
        <v>услуга</v>
      </c>
      <c r="L2226" s="6">
        <f t="shared" si="3"/>
        <v>3</v>
      </c>
      <c r="M2226" s="6" t="str">
        <f>IFNA(VLOOKUP(F2226,Promocodes!A:B,2,0),"")</f>
        <v/>
      </c>
      <c r="N2226" s="3" t="str">
        <f>IFNA(VLOOKUP(M2226,Promocodes!G:H,2,0),"")</f>
        <v/>
      </c>
      <c r="O2226" s="3" t="str">
        <f>IFNA(VLOOKUP(D2226,Price!$E$2:$F$4,2,0),"")</f>
        <v/>
      </c>
      <c r="P2226" s="7" t="str">
        <f t="shared" si="4"/>
        <v>без промо</v>
      </c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ht="15.75" customHeight="1">
      <c r="A2227" s="3">
        <v>1830.0</v>
      </c>
      <c r="B2227" s="1" t="s">
        <v>16</v>
      </c>
      <c r="C2227" s="1" t="s">
        <v>17</v>
      </c>
      <c r="D2227" s="1" t="s">
        <v>24</v>
      </c>
      <c r="E2227" s="2">
        <v>44259.0</v>
      </c>
      <c r="F2227" s="3"/>
      <c r="G2227" s="5">
        <v>4500.0</v>
      </c>
      <c r="H2227" s="3" t="str">
        <f>IFNA(VLOOKUP(F2227,Promocodes!A:E,4,0),"")</f>
        <v/>
      </c>
      <c r="I2227" s="3"/>
      <c r="J2227" s="5">
        <f t="shared" si="2"/>
        <v>4500</v>
      </c>
      <c r="K2227" s="3" t="str">
        <f>IFNA(VLOOKUP(D2227,Price!$A$2:$C$18,3,0),"")</f>
        <v>услуга</v>
      </c>
      <c r="L2227" s="6">
        <f t="shared" si="3"/>
        <v>3</v>
      </c>
      <c r="M2227" s="6" t="str">
        <f>IFNA(VLOOKUP(F2227,Promocodes!A:B,2,0),"")</f>
        <v/>
      </c>
      <c r="N2227" s="3" t="str">
        <f>IFNA(VLOOKUP(M2227,Promocodes!G:H,2,0),"")</f>
        <v/>
      </c>
      <c r="O2227" s="3" t="str">
        <f>IFNA(VLOOKUP(D2227,Price!$E$2:$F$4,2,0),"")</f>
        <v/>
      </c>
      <c r="P2227" s="7" t="str">
        <f t="shared" si="4"/>
        <v>без промо</v>
      </c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ht="15.75" customHeight="1">
      <c r="A2228" s="3">
        <v>1831.0</v>
      </c>
      <c r="B2228" s="1" t="s">
        <v>16</v>
      </c>
      <c r="C2228" s="1" t="s">
        <v>17</v>
      </c>
      <c r="D2228" s="1" t="s">
        <v>24</v>
      </c>
      <c r="E2228" s="2">
        <v>44259.0</v>
      </c>
      <c r="F2228" s="3"/>
      <c r="G2228" s="5">
        <v>4500.0</v>
      </c>
      <c r="H2228" s="3" t="str">
        <f>IFNA(VLOOKUP(F2228,Promocodes!A:E,4,0),"")</f>
        <v/>
      </c>
      <c r="I2228" s="3"/>
      <c r="J2228" s="5">
        <f t="shared" si="2"/>
        <v>4500</v>
      </c>
      <c r="K2228" s="3" t="str">
        <f>IFNA(VLOOKUP(D2228,Price!$A$2:$C$18,3,0),"")</f>
        <v>услуга</v>
      </c>
      <c r="L2228" s="6">
        <f t="shared" si="3"/>
        <v>3</v>
      </c>
      <c r="M2228" s="6" t="str">
        <f>IFNA(VLOOKUP(F2228,Promocodes!A:B,2,0),"")</f>
        <v/>
      </c>
      <c r="N2228" s="3" t="str">
        <f>IFNA(VLOOKUP(M2228,Promocodes!G:H,2,0),"")</f>
        <v/>
      </c>
      <c r="O2228" s="3" t="str">
        <f>IFNA(VLOOKUP(D2228,Price!$E$2:$F$4,2,0),"")</f>
        <v/>
      </c>
      <c r="P2228" s="7" t="str">
        <f t="shared" si="4"/>
        <v>без промо</v>
      </c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ht="15.75" customHeight="1">
      <c r="A2229" s="3">
        <v>1832.0</v>
      </c>
      <c r="B2229" s="1" t="s">
        <v>16</v>
      </c>
      <c r="C2229" s="1" t="s">
        <v>17</v>
      </c>
      <c r="D2229" s="1" t="s">
        <v>20</v>
      </c>
      <c r="E2229" s="2">
        <v>44259.0</v>
      </c>
      <c r="F2229" s="3"/>
      <c r="G2229" s="5">
        <v>500.0</v>
      </c>
      <c r="H2229" s="3" t="str">
        <f>IFNA(VLOOKUP(F2229,Promocodes!A:E,4,0),"")</f>
        <v/>
      </c>
      <c r="I2229" s="3"/>
      <c r="J2229" s="5">
        <f t="shared" si="2"/>
        <v>500</v>
      </c>
      <c r="K2229" s="3" t="str">
        <f>IFNA(VLOOKUP(D2229,Price!$A$2:$C$18,3,0),"")</f>
        <v>товар</v>
      </c>
      <c r="L2229" s="6">
        <f t="shared" si="3"/>
        <v>3</v>
      </c>
      <c r="M2229" s="6" t="str">
        <f>IFNA(VLOOKUP(F2229,Promocodes!A:B,2,0),"")</f>
        <v/>
      </c>
      <c r="N2229" s="3" t="str">
        <f>IFNA(VLOOKUP(M2229,Promocodes!G:H,2,0),"")</f>
        <v/>
      </c>
      <c r="O2229" s="3">
        <f>IFNA(VLOOKUP(D2229,Price!$E$2:$F$4,2,0),"")</f>
        <v>250</v>
      </c>
      <c r="P2229" s="7" t="str">
        <f t="shared" si="4"/>
        <v>без промо</v>
      </c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ht="15.75" customHeight="1">
      <c r="A2230" s="3">
        <v>1833.0</v>
      </c>
      <c r="B2230" s="1" t="s">
        <v>16</v>
      </c>
      <c r="C2230" s="1" t="s">
        <v>17</v>
      </c>
      <c r="D2230" s="1" t="s">
        <v>23</v>
      </c>
      <c r="E2230" s="2">
        <v>44259.0</v>
      </c>
      <c r="F2230" s="3"/>
      <c r="G2230" s="5">
        <v>5500.0</v>
      </c>
      <c r="H2230" s="3" t="str">
        <f>IFNA(VLOOKUP(F2230,Promocodes!A:E,4,0),"")</f>
        <v/>
      </c>
      <c r="I2230" s="3"/>
      <c r="J2230" s="5">
        <f t="shared" si="2"/>
        <v>5500</v>
      </c>
      <c r="K2230" s="3" t="str">
        <f>IFNA(VLOOKUP(D2230,Price!$A$2:$C$18,3,0),"")</f>
        <v>услуга</v>
      </c>
      <c r="L2230" s="6">
        <f t="shared" si="3"/>
        <v>3</v>
      </c>
      <c r="M2230" s="6" t="str">
        <f>IFNA(VLOOKUP(F2230,Promocodes!A:B,2,0),"")</f>
        <v/>
      </c>
      <c r="N2230" s="3" t="str">
        <f>IFNA(VLOOKUP(M2230,Promocodes!G:H,2,0),"")</f>
        <v/>
      </c>
      <c r="O2230" s="3" t="str">
        <f>IFNA(VLOOKUP(D2230,Price!$E$2:$F$4,2,0),"")</f>
        <v/>
      </c>
      <c r="P2230" s="7" t="str">
        <f t="shared" si="4"/>
        <v>без промо</v>
      </c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ht="15.75" customHeight="1">
      <c r="A2231" s="3">
        <v>1834.0</v>
      </c>
      <c r="B2231" s="1" t="s">
        <v>16</v>
      </c>
      <c r="C2231" s="1" t="s">
        <v>17</v>
      </c>
      <c r="D2231" s="1" t="s">
        <v>23</v>
      </c>
      <c r="E2231" s="2">
        <v>44259.0</v>
      </c>
      <c r="F2231" s="3"/>
      <c r="G2231" s="5">
        <v>5500.0</v>
      </c>
      <c r="H2231" s="3" t="str">
        <f>IFNA(VLOOKUP(F2231,Promocodes!A:E,4,0),"")</f>
        <v/>
      </c>
      <c r="I2231" s="3"/>
      <c r="J2231" s="5">
        <f t="shared" si="2"/>
        <v>5500</v>
      </c>
      <c r="K2231" s="3" t="str">
        <f>IFNA(VLOOKUP(D2231,Price!$A$2:$C$18,3,0),"")</f>
        <v>услуга</v>
      </c>
      <c r="L2231" s="6">
        <f t="shared" si="3"/>
        <v>3</v>
      </c>
      <c r="M2231" s="6" t="str">
        <f>IFNA(VLOOKUP(F2231,Promocodes!A:B,2,0),"")</f>
        <v/>
      </c>
      <c r="N2231" s="3" t="str">
        <f>IFNA(VLOOKUP(M2231,Promocodes!G:H,2,0),"")</f>
        <v/>
      </c>
      <c r="O2231" s="3" t="str">
        <f>IFNA(VLOOKUP(D2231,Price!$E$2:$F$4,2,0),"")</f>
        <v/>
      </c>
      <c r="P2231" s="7" t="str">
        <f t="shared" si="4"/>
        <v>без промо</v>
      </c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ht="15.75" customHeight="1">
      <c r="A2232" s="3">
        <v>1835.0</v>
      </c>
      <c r="B2232" s="1" t="s">
        <v>16</v>
      </c>
      <c r="C2232" s="1" t="s">
        <v>17</v>
      </c>
      <c r="D2232" s="1" t="s">
        <v>20</v>
      </c>
      <c r="E2232" s="2">
        <v>44259.0</v>
      </c>
      <c r="F2232" s="3"/>
      <c r="G2232" s="5">
        <v>500.0</v>
      </c>
      <c r="H2232" s="3" t="str">
        <f>IFNA(VLOOKUP(F2232,Promocodes!A:E,4,0),"")</f>
        <v/>
      </c>
      <c r="I2232" s="3"/>
      <c r="J2232" s="5">
        <f t="shared" si="2"/>
        <v>500</v>
      </c>
      <c r="K2232" s="3" t="str">
        <f>IFNA(VLOOKUP(D2232,Price!$A$2:$C$18,3,0),"")</f>
        <v>товар</v>
      </c>
      <c r="L2232" s="6">
        <f t="shared" si="3"/>
        <v>3</v>
      </c>
      <c r="M2232" s="6" t="str">
        <f>IFNA(VLOOKUP(F2232,Promocodes!A:B,2,0),"")</f>
        <v/>
      </c>
      <c r="N2232" s="3" t="str">
        <f>IFNA(VLOOKUP(M2232,Promocodes!G:H,2,0),"")</f>
        <v/>
      </c>
      <c r="O2232" s="3">
        <f>IFNA(VLOOKUP(D2232,Price!$E$2:$F$4,2,0),"")</f>
        <v>250</v>
      </c>
      <c r="P2232" s="7" t="str">
        <f t="shared" si="4"/>
        <v>без промо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ht="15.75" customHeight="1">
      <c r="A2233" s="3">
        <v>1836.0</v>
      </c>
      <c r="B2233" s="1" t="s">
        <v>16</v>
      </c>
      <c r="C2233" s="1" t="s">
        <v>17</v>
      </c>
      <c r="D2233" s="1" t="s">
        <v>25</v>
      </c>
      <c r="E2233" s="2">
        <v>44259.0</v>
      </c>
      <c r="F2233" s="3"/>
      <c r="G2233" s="5">
        <v>300.0</v>
      </c>
      <c r="H2233" s="3" t="str">
        <f>IFNA(VLOOKUP(F2233,Promocodes!A:E,4,0),"")</f>
        <v/>
      </c>
      <c r="I2233" s="3"/>
      <c r="J2233" s="5">
        <f t="shared" si="2"/>
        <v>300</v>
      </c>
      <c r="K2233" s="3" t="str">
        <f>IFNA(VLOOKUP(D2233,Price!$A$2:$C$18,3,0),"")</f>
        <v>товар</v>
      </c>
      <c r="L2233" s="6">
        <f t="shared" si="3"/>
        <v>3</v>
      </c>
      <c r="M2233" s="6" t="str">
        <f>IFNA(VLOOKUP(F2233,Promocodes!A:B,2,0),"")</f>
        <v/>
      </c>
      <c r="N2233" s="3" t="str">
        <f>IFNA(VLOOKUP(M2233,Promocodes!G:H,2,0),"")</f>
        <v/>
      </c>
      <c r="O2233" s="3">
        <f>IFNA(VLOOKUP(D2233,Price!$E$2:$F$4,2,0),"")</f>
        <v>150</v>
      </c>
      <c r="P2233" s="7" t="str">
        <f t="shared" si="4"/>
        <v>без промо</v>
      </c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ht="15.75" customHeight="1">
      <c r="A2234" s="3">
        <v>1837.0</v>
      </c>
      <c r="B2234" s="1" t="s">
        <v>139</v>
      </c>
      <c r="C2234" s="1" t="s">
        <v>22</v>
      </c>
      <c r="D2234" s="1" t="s">
        <v>141</v>
      </c>
      <c r="E2234" s="2">
        <v>44259.0</v>
      </c>
      <c r="F2234" s="3"/>
      <c r="G2234" s="5">
        <v>300.0</v>
      </c>
      <c r="H2234" s="3" t="str">
        <f>IFNA(VLOOKUP(F2234,Promocodes!A:E,4,0),"")</f>
        <v/>
      </c>
      <c r="I2234" s="3"/>
      <c r="J2234" s="5">
        <f t="shared" si="2"/>
        <v>300</v>
      </c>
      <c r="K2234" s="3" t="str">
        <f>IFNA(VLOOKUP(D2234,Price!$A$2:$C$18,3,0),"")</f>
        <v/>
      </c>
      <c r="L2234" s="6">
        <f t="shared" si="3"/>
        <v>3</v>
      </c>
      <c r="M2234" s="6" t="str">
        <f>IFNA(VLOOKUP(F2234,Promocodes!A:B,2,0),"")</f>
        <v/>
      </c>
      <c r="N2234" s="3" t="str">
        <f>IFNA(VLOOKUP(M2234,Promocodes!G:H,2,0),"")</f>
        <v/>
      </c>
      <c r="O2234" s="3" t="str">
        <f>IFNA(VLOOKUP(D2234,Price!$E$2:$F$4,2,0),"")</f>
        <v/>
      </c>
      <c r="P2234" s="7" t="str">
        <f t="shared" si="4"/>
        <v/>
      </c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ht="15.75" customHeight="1">
      <c r="A2235" s="3">
        <v>1838.0</v>
      </c>
      <c r="B2235" s="1" t="s">
        <v>16</v>
      </c>
      <c r="C2235" s="1" t="s">
        <v>22</v>
      </c>
      <c r="D2235" s="1" t="s">
        <v>21</v>
      </c>
      <c r="E2235" s="2">
        <v>44259.0</v>
      </c>
      <c r="F2235" s="3"/>
      <c r="G2235" s="5">
        <v>3500.0</v>
      </c>
      <c r="H2235" s="3" t="str">
        <f>IFNA(VLOOKUP(F2235,Promocodes!A:E,4,0),"")</f>
        <v/>
      </c>
      <c r="I2235" s="3"/>
      <c r="J2235" s="5">
        <f t="shared" si="2"/>
        <v>3500</v>
      </c>
      <c r="K2235" s="3" t="str">
        <f>IFNA(VLOOKUP(D2235,Price!$A$2:$C$18,3,0),"")</f>
        <v>услуга</v>
      </c>
      <c r="L2235" s="6">
        <f t="shared" si="3"/>
        <v>3</v>
      </c>
      <c r="M2235" s="6" t="str">
        <f>IFNA(VLOOKUP(F2235,Promocodes!A:B,2,0),"")</f>
        <v/>
      </c>
      <c r="N2235" s="3" t="str">
        <f>IFNA(VLOOKUP(M2235,Promocodes!G:H,2,0),"")</f>
        <v/>
      </c>
      <c r="O2235" s="3" t="str">
        <f>IFNA(VLOOKUP(D2235,Price!$E$2:$F$4,2,0),"")</f>
        <v/>
      </c>
      <c r="P2235" s="7" t="str">
        <f t="shared" si="4"/>
        <v>без промо</v>
      </c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ht="15.75" customHeight="1">
      <c r="A2236" s="3">
        <v>1839.0</v>
      </c>
      <c r="B2236" s="1" t="s">
        <v>16</v>
      </c>
      <c r="C2236" s="1" t="s">
        <v>17</v>
      </c>
      <c r="D2236" s="1" t="s">
        <v>24</v>
      </c>
      <c r="E2236" s="2">
        <v>44259.0</v>
      </c>
      <c r="F2236" s="3"/>
      <c r="G2236" s="5">
        <v>4500.0</v>
      </c>
      <c r="H2236" s="3" t="str">
        <f>IFNA(VLOOKUP(F2236,Promocodes!A:E,4,0),"")</f>
        <v/>
      </c>
      <c r="I2236" s="3"/>
      <c r="J2236" s="5">
        <f t="shared" si="2"/>
        <v>4500</v>
      </c>
      <c r="K2236" s="3" t="str">
        <f>IFNA(VLOOKUP(D2236,Price!$A$2:$C$18,3,0),"")</f>
        <v>услуга</v>
      </c>
      <c r="L2236" s="6">
        <f t="shared" si="3"/>
        <v>3</v>
      </c>
      <c r="M2236" s="6" t="str">
        <f>IFNA(VLOOKUP(F2236,Promocodes!A:B,2,0),"")</f>
        <v/>
      </c>
      <c r="N2236" s="3" t="str">
        <f>IFNA(VLOOKUP(M2236,Promocodes!G:H,2,0),"")</f>
        <v/>
      </c>
      <c r="O2236" s="3" t="str">
        <f>IFNA(VLOOKUP(D2236,Price!$E$2:$F$4,2,0),"")</f>
        <v/>
      </c>
      <c r="P2236" s="7" t="str">
        <f t="shared" si="4"/>
        <v>без промо</v>
      </c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ht="15.75" customHeight="1">
      <c r="A2237" s="3">
        <v>1840.0</v>
      </c>
      <c r="B2237" s="1" t="s">
        <v>16</v>
      </c>
      <c r="C2237" s="1" t="s">
        <v>17</v>
      </c>
      <c r="D2237" s="1" t="s">
        <v>18</v>
      </c>
      <c r="E2237" s="2">
        <v>44259.0</v>
      </c>
      <c r="F2237" s="3"/>
      <c r="G2237" s="5">
        <v>1000.0</v>
      </c>
      <c r="H2237" s="3" t="str">
        <f>IFNA(VLOOKUP(F2237,Promocodes!A:E,4,0),"")</f>
        <v/>
      </c>
      <c r="I2237" s="3"/>
      <c r="J2237" s="5">
        <f t="shared" si="2"/>
        <v>1000</v>
      </c>
      <c r="K2237" s="3" t="str">
        <f>IFNA(VLOOKUP(D2237,Price!$A$2:$C$18,3,0),"")</f>
        <v>товар</v>
      </c>
      <c r="L2237" s="6">
        <f t="shared" si="3"/>
        <v>3</v>
      </c>
      <c r="M2237" s="6" t="str">
        <f>IFNA(VLOOKUP(F2237,Promocodes!A:B,2,0),"")</f>
        <v/>
      </c>
      <c r="N2237" s="3" t="str">
        <f>IFNA(VLOOKUP(M2237,Promocodes!G:H,2,0),"")</f>
        <v/>
      </c>
      <c r="O2237" s="3">
        <f>IFNA(VLOOKUP(D2237,Price!$E$2:$F$4,2,0),"")</f>
        <v>500</v>
      </c>
      <c r="P2237" s="7" t="str">
        <f t="shared" si="4"/>
        <v>без промо</v>
      </c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ht="15.75" customHeight="1">
      <c r="A2238" s="3">
        <v>1842.0</v>
      </c>
      <c r="B2238" s="1" t="s">
        <v>16</v>
      </c>
      <c r="C2238" s="1" t="s">
        <v>22</v>
      </c>
      <c r="D2238" s="1" t="s">
        <v>25</v>
      </c>
      <c r="E2238" s="2">
        <v>44259.0</v>
      </c>
      <c r="F2238" s="3"/>
      <c r="G2238" s="5">
        <v>300.0</v>
      </c>
      <c r="H2238" s="3" t="str">
        <f>IFNA(VLOOKUP(F2238,Promocodes!A:E,4,0),"")</f>
        <v/>
      </c>
      <c r="I2238" s="3"/>
      <c r="J2238" s="5">
        <f t="shared" si="2"/>
        <v>300</v>
      </c>
      <c r="K2238" s="3" t="str">
        <f>IFNA(VLOOKUP(D2238,Price!$A$2:$C$18,3,0),"")</f>
        <v>товар</v>
      </c>
      <c r="L2238" s="6">
        <f t="shared" si="3"/>
        <v>3</v>
      </c>
      <c r="M2238" s="6" t="str">
        <f>IFNA(VLOOKUP(F2238,Promocodes!A:B,2,0),"")</f>
        <v/>
      </c>
      <c r="N2238" s="3" t="str">
        <f>IFNA(VLOOKUP(M2238,Promocodes!G:H,2,0),"")</f>
        <v/>
      </c>
      <c r="O2238" s="3">
        <f>IFNA(VLOOKUP(D2238,Price!$E$2:$F$4,2,0),"")</f>
        <v>150</v>
      </c>
      <c r="P2238" s="7" t="str">
        <f t="shared" si="4"/>
        <v>без промо</v>
      </c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ht="15.75" customHeight="1">
      <c r="A2239" s="3">
        <v>1843.0</v>
      </c>
      <c r="B2239" s="1" t="s">
        <v>16</v>
      </c>
      <c r="C2239" s="1" t="s">
        <v>17</v>
      </c>
      <c r="D2239" s="1" t="s">
        <v>21</v>
      </c>
      <c r="E2239" s="2">
        <v>44259.0</v>
      </c>
      <c r="F2239" s="3"/>
      <c r="G2239" s="5">
        <v>3500.0</v>
      </c>
      <c r="H2239" s="3" t="str">
        <f>IFNA(VLOOKUP(F2239,Promocodes!A:E,4,0),"")</f>
        <v/>
      </c>
      <c r="I2239" s="3"/>
      <c r="J2239" s="5">
        <f t="shared" si="2"/>
        <v>3500</v>
      </c>
      <c r="K2239" s="3" t="str">
        <f>IFNA(VLOOKUP(D2239,Price!$A$2:$C$18,3,0),"")</f>
        <v>услуга</v>
      </c>
      <c r="L2239" s="6">
        <f t="shared" si="3"/>
        <v>3</v>
      </c>
      <c r="M2239" s="6" t="str">
        <f>IFNA(VLOOKUP(F2239,Promocodes!A:B,2,0),"")</f>
        <v/>
      </c>
      <c r="N2239" s="3" t="str">
        <f>IFNA(VLOOKUP(M2239,Promocodes!G:H,2,0),"")</f>
        <v/>
      </c>
      <c r="O2239" s="3" t="str">
        <f>IFNA(VLOOKUP(D2239,Price!$E$2:$F$4,2,0),"")</f>
        <v/>
      </c>
      <c r="P2239" s="7" t="str">
        <f t="shared" si="4"/>
        <v>без промо</v>
      </c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ht="15.75" customHeight="1">
      <c r="A2240" s="3">
        <v>1844.0</v>
      </c>
      <c r="B2240" s="1" t="s">
        <v>16</v>
      </c>
      <c r="C2240" s="1" t="s">
        <v>17</v>
      </c>
      <c r="D2240" s="1" t="s">
        <v>25</v>
      </c>
      <c r="E2240" s="2">
        <v>44259.0</v>
      </c>
      <c r="F2240" s="3"/>
      <c r="G2240" s="5">
        <v>300.0</v>
      </c>
      <c r="H2240" s="3" t="str">
        <f>IFNA(VLOOKUP(F2240,Promocodes!A:E,4,0),"")</f>
        <v/>
      </c>
      <c r="I2240" s="3"/>
      <c r="J2240" s="5">
        <f t="shared" si="2"/>
        <v>300</v>
      </c>
      <c r="K2240" s="3" t="str">
        <f>IFNA(VLOOKUP(D2240,Price!$A$2:$C$18,3,0),"")</f>
        <v>товар</v>
      </c>
      <c r="L2240" s="6">
        <f t="shared" si="3"/>
        <v>3</v>
      </c>
      <c r="M2240" s="6" t="str">
        <f>IFNA(VLOOKUP(F2240,Promocodes!A:B,2,0),"")</f>
        <v/>
      </c>
      <c r="N2240" s="3" t="str">
        <f>IFNA(VLOOKUP(M2240,Promocodes!G:H,2,0),"")</f>
        <v/>
      </c>
      <c r="O2240" s="3">
        <f>IFNA(VLOOKUP(D2240,Price!$E$2:$F$4,2,0),"")</f>
        <v>150</v>
      </c>
      <c r="P2240" s="7" t="str">
        <f t="shared" si="4"/>
        <v>без промо</v>
      </c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ht="15.75" customHeight="1">
      <c r="A2241" s="3">
        <v>1845.0</v>
      </c>
      <c r="B2241" s="1" t="s">
        <v>139</v>
      </c>
      <c r="C2241" s="1" t="s">
        <v>17</v>
      </c>
      <c r="D2241" s="1" t="s">
        <v>143</v>
      </c>
      <c r="E2241" s="2">
        <v>44259.0</v>
      </c>
      <c r="F2241" s="3"/>
      <c r="G2241" s="5">
        <v>500.0</v>
      </c>
      <c r="H2241" s="3" t="str">
        <f>IFNA(VLOOKUP(F2241,Promocodes!A:E,4,0),"")</f>
        <v/>
      </c>
      <c r="I2241" s="3"/>
      <c r="J2241" s="5">
        <f t="shared" si="2"/>
        <v>500</v>
      </c>
      <c r="K2241" s="3" t="str">
        <f>IFNA(VLOOKUP(D2241,Price!$A$2:$C$18,3,0),"")</f>
        <v/>
      </c>
      <c r="L2241" s="6">
        <f t="shared" si="3"/>
        <v>3</v>
      </c>
      <c r="M2241" s="6" t="str">
        <f>IFNA(VLOOKUP(F2241,Promocodes!A:B,2,0),"")</f>
        <v/>
      </c>
      <c r="N2241" s="3" t="str">
        <f>IFNA(VLOOKUP(M2241,Promocodes!G:H,2,0),"")</f>
        <v/>
      </c>
      <c r="O2241" s="3" t="str">
        <f>IFNA(VLOOKUP(D2241,Price!$E$2:$F$4,2,0),"")</f>
        <v/>
      </c>
      <c r="P2241" s="7" t="str">
        <f t="shared" si="4"/>
        <v/>
      </c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ht="15.75" customHeight="1">
      <c r="A2242" s="3">
        <v>1846.0</v>
      </c>
      <c r="B2242" s="1" t="s">
        <v>139</v>
      </c>
      <c r="C2242" s="1" t="s">
        <v>17</v>
      </c>
      <c r="D2242" s="1" t="s">
        <v>141</v>
      </c>
      <c r="E2242" s="2">
        <v>44259.0</v>
      </c>
      <c r="F2242" s="3"/>
      <c r="G2242" s="5">
        <v>300.0</v>
      </c>
      <c r="H2242" s="3" t="str">
        <f>IFNA(VLOOKUP(F2242,Promocodes!A:E,4,0),"")</f>
        <v/>
      </c>
      <c r="I2242" s="3"/>
      <c r="J2242" s="5">
        <f t="shared" si="2"/>
        <v>300</v>
      </c>
      <c r="K2242" s="3" t="str">
        <f>IFNA(VLOOKUP(D2242,Price!$A$2:$C$18,3,0),"")</f>
        <v/>
      </c>
      <c r="L2242" s="6">
        <f t="shared" si="3"/>
        <v>3</v>
      </c>
      <c r="M2242" s="6" t="str">
        <f>IFNA(VLOOKUP(F2242,Promocodes!A:B,2,0),"")</f>
        <v/>
      </c>
      <c r="N2242" s="3" t="str">
        <f>IFNA(VLOOKUP(M2242,Promocodes!G:H,2,0),"")</f>
        <v/>
      </c>
      <c r="O2242" s="3" t="str">
        <f>IFNA(VLOOKUP(D2242,Price!$E$2:$F$4,2,0),"")</f>
        <v/>
      </c>
      <c r="P2242" s="7" t="str">
        <f t="shared" si="4"/>
        <v/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ht="15.75" customHeight="1">
      <c r="A2243" s="3">
        <v>1847.0</v>
      </c>
      <c r="B2243" s="1" t="s">
        <v>16</v>
      </c>
      <c r="C2243" s="1" t="s">
        <v>17</v>
      </c>
      <c r="D2243" s="1" t="s">
        <v>24</v>
      </c>
      <c r="E2243" s="2">
        <v>44259.0</v>
      </c>
      <c r="F2243" s="3"/>
      <c r="G2243" s="5">
        <v>4500.0</v>
      </c>
      <c r="H2243" s="3" t="str">
        <f>IFNA(VLOOKUP(F2243,Promocodes!A:E,4,0),"")</f>
        <v/>
      </c>
      <c r="I2243" s="3"/>
      <c r="J2243" s="5">
        <f t="shared" si="2"/>
        <v>4500</v>
      </c>
      <c r="K2243" s="3" t="str">
        <f>IFNA(VLOOKUP(D2243,Price!$A$2:$C$18,3,0),"")</f>
        <v>услуга</v>
      </c>
      <c r="L2243" s="6">
        <f t="shared" si="3"/>
        <v>3</v>
      </c>
      <c r="M2243" s="6" t="str">
        <f>IFNA(VLOOKUP(F2243,Promocodes!A:B,2,0),"")</f>
        <v/>
      </c>
      <c r="N2243" s="3" t="str">
        <f>IFNA(VLOOKUP(M2243,Promocodes!G:H,2,0),"")</f>
        <v/>
      </c>
      <c r="O2243" s="3" t="str">
        <f>IFNA(VLOOKUP(D2243,Price!$E$2:$F$4,2,0),"")</f>
        <v/>
      </c>
      <c r="P2243" s="7" t="str">
        <f t="shared" si="4"/>
        <v>без промо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ht="15.75" customHeight="1">
      <c r="A2244" s="3">
        <v>1848.0</v>
      </c>
      <c r="B2244" s="1" t="s">
        <v>16</v>
      </c>
      <c r="C2244" s="1" t="s">
        <v>22</v>
      </c>
      <c r="D2244" s="1" t="s">
        <v>23</v>
      </c>
      <c r="E2244" s="2">
        <v>44259.0</v>
      </c>
      <c r="F2244" s="3"/>
      <c r="G2244" s="5">
        <v>5500.0</v>
      </c>
      <c r="H2244" s="3" t="str">
        <f>IFNA(VLOOKUP(F2244,Promocodes!A:E,4,0),"")</f>
        <v/>
      </c>
      <c r="I2244" s="3"/>
      <c r="J2244" s="5">
        <f t="shared" si="2"/>
        <v>5500</v>
      </c>
      <c r="K2244" s="3" t="str">
        <f>IFNA(VLOOKUP(D2244,Price!$A$2:$C$18,3,0),"")</f>
        <v>услуга</v>
      </c>
      <c r="L2244" s="6">
        <f t="shared" si="3"/>
        <v>3</v>
      </c>
      <c r="M2244" s="6" t="str">
        <f>IFNA(VLOOKUP(F2244,Promocodes!A:B,2,0),"")</f>
        <v/>
      </c>
      <c r="N2244" s="3" t="str">
        <f>IFNA(VLOOKUP(M2244,Promocodes!G:H,2,0),"")</f>
        <v/>
      </c>
      <c r="O2244" s="3" t="str">
        <f>IFNA(VLOOKUP(D2244,Price!$E$2:$F$4,2,0),"")</f>
        <v/>
      </c>
      <c r="P2244" s="7" t="str">
        <f t="shared" si="4"/>
        <v>без промо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ht="15.75" customHeight="1">
      <c r="A2245" s="3">
        <v>1849.0</v>
      </c>
      <c r="B2245" s="1" t="s">
        <v>16</v>
      </c>
      <c r="C2245" s="1" t="s">
        <v>17</v>
      </c>
      <c r="D2245" s="1" t="s">
        <v>23</v>
      </c>
      <c r="E2245" s="2">
        <v>44259.0</v>
      </c>
      <c r="F2245" s="3"/>
      <c r="G2245" s="5">
        <v>5500.0</v>
      </c>
      <c r="H2245" s="3" t="str">
        <f>IFNA(VLOOKUP(F2245,Promocodes!A:E,4,0),"")</f>
        <v/>
      </c>
      <c r="I2245" s="3"/>
      <c r="J2245" s="5">
        <f t="shared" si="2"/>
        <v>5500</v>
      </c>
      <c r="K2245" s="3" t="str">
        <f>IFNA(VLOOKUP(D2245,Price!$A$2:$C$18,3,0),"")</f>
        <v>услуга</v>
      </c>
      <c r="L2245" s="6">
        <f t="shared" si="3"/>
        <v>3</v>
      </c>
      <c r="M2245" s="6" t="str">
        <f>IFNA(VLOOKUP(F2245,Promocodes!A:B,2,0),"")</f>
        <v/>
      </c>
      <c r="N2245" s="3" t="str">
        <f>IFNA(VLOOKUP(M2245,Promocodes!G:H,2,0),"")</f>
        <v/>
      </c>
      <c r="O2245" s="3" t="str">
        <f>IFNA(VLOOKUP(D2245,Price!$E$2:$F$4,2,0),"")</f>
        <v/>
      </c>
      <c r="P2245" s="7" t="str">
        <f t="shared" si="4"/>
        <v>без промо</v>
      </c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ht="15.75" customHeight="1">
      <c r="A2246" s="3">
        <v>1850.0</v>
      </c>
      <c r="B2246" s="1" t="s">
        <v>16</v>
      </c>
      <c r="C2246" s="1" t="s">
        <v>17</v>
      </c>
      <c r="D2246" s="1" t="s">
        <v>21</v>
      </c>
      <c r="E2246" s="2">
        <v>44259.0</v>
      </c>
      <c r="F2246" s="3"/>
      <c r="G2246" s="5">
        <v>3500.0</v>
      </c>
      <c r="H2246" s="3" t="str">
        <f>IFNA(VLOOKUP(F2246,Promocodes!A:E,4,0),"")</f>
        <v/>
      </c>
      <c r="I2246" s="3"/>
      <c r="J2246" s="5">
        <f t="shared" si="2"/>
        <v>3500</v>
      </c>
      <c r="K2246" s="3" t="str">
        <f>IFNA(VLOOKUP(D2246,Price!$A$2:$C$18,3,0),"")</f>
        <v>услуга</v>
      </c>
      <c r="L2246" s="6">
        <f t="shared" si="3"/>
        <v>3</v>
      </c>
      <c r="M2246" s="6" t="str">
        <f>IFNA(VLOOKUP(F2246,Promocodes!A:B,2,0),"")</f>
        <v/>
      </c>
      <c r="N2246" s="3" t="str">
        <f>IFNA(VLOOKUP(M2246,Promocodes!G:H,2,0),"")</f>
        <v/>
      </c>
      <c r="O2246" s="3" t="str">
        <f>IFNA(VLOOKUP(D2246,Price!$E$2:$F$4,2,0),"")</f>
        <v/>
      </c>
      <c r="P2246" s="7" t="str">
        <f t="shared" si="4"/>
        <v>без промо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ht="15.75" customHeight="1">
      <c r="A2247" s="3">
        <v>1851.0</v>
      </c>
      <c r="B2247" s="1" t="s">
        <v>16</v>
      </c>
      <c r="C2247" s="1" t="s">
        <v>17</v>
      </c>
      <c r="D2247" s="1" t="s">
        <v>23</v>
      </c>
      <c r="E2247" s="2">
        <v>44259.0</v>
      </c>
      <c r="F2247" s="3"/>
      <c r="G2247" s="5">
        <v>5500.0</v>
      </c>
      <c r="H2247" s="3" t="str">
        <f>IFNA(VLOOKUP(F2247,Promocodes!A:E,4,0),"")</f>
        <v/>
      </c>
      <c r="I2247" s="3"/>
      <c r="J2247" s="5">
        <f t="shared" si="2"/>
        <v>5500</v>
      </c>
      <c r="K2247" s="3" t="str">
        <f>IFNA(VLOOKUP(D2247,Price!$A$2:$C$18,3,0),"")</f>
        <v>услуга</v>
      </c>
      <c r="L2247" s="6">
        <f t="shared" si="3"/>
        <v>3</v>
      </c>
      <c r="M2247" s="6" t="str">
        <f>IFNA(VLOOKUP(F2247,Promocodes!A:B,2,0),"")</f>
        <v/>
      </c>
      <c r="N2247" s="3" t="str">
        <f>IFNA(VLOOKUP(M2247,Promocodes!G:H,2,0),"")</f>
        <v/>
      </c>
      <c r="O2247" s="3" t="str">
        <f>IFNA(VLOOKUP(D2247,Price!$E$2:$F$4,2,0),"")</f>
        <v/>
      </c>
      <c r="P2247" s="7" t="str">
        <f t="shared" si="4"/>
        <v>без промо</v>
      </c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ht="15.75" customHeight="1">
      <c r="A2248" s="3">
        <v>1852.0</v>
      </c>
      <c r="B2248" s="1" t="s">
        <v>16</v>
      </c>
      <c r="C2248" s="1" t="s">
        <v>17</v>
      </c>
      <c r="D2248" s="1" t="s">
        <v>23</v>
      </c>
      <c r="E2248" s="2">
        <v>44259.0</v>
      </c>
      <c r="F2248" s="3"/>
      <c r="G2248" s="5">
        <v>5500.0</v>
      </c>
      <c r="H2248" s="3" t="str">
        <f>IFNA(VLOOKUP(F2248,Promocodes!A:E,4,0),"")</f>
        <v/>
      </c>
      <c r="I2248" s="3"/>
      <c r="J2248" s="5">
        <f t="shared" si="2"/>
        <v>5500</v>
      </c>
      <c r="K2248" s="3" t="str">
        <f>IFNA(VLOOKUP(D2248,Price!$A$2:$C$18,3,0),"")</f>
        <v>услуга</v>
      </c>
      <c r="L2248" s="6">
        <f t="shared" si="3"/>
        <v>3</v>
      </c>
      <c r="M2248" s="6" t="str">
        <f>IFNA(VLOOKUP(F2248,Promocodes!A:B,2,0),"")</f>
        <v/>
      </c>
      <c r="N2248" s="3" t="str">
        <f>IFNA(VLOOKUP(M2248,Promocodes!G:H,2,0),"")</f>
        <v/>
      </c>
      <c r="O2248" s="3" t="str">
        <f>IFNA(VLOOKUP(D2248,Price!$E$2:$F$4,2,0),"")</f>
        <v/>
      </c>
      <c r="P2248" s="7" t="str">
        <f t="shared" si="4"/>
        <v>без промо</v>
      </c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ht="15.75" customHeight="1">
      <c r="A2249" s="3">
        <v>1853.0</v>
      </c>
      <c r="B2249" s="1" t="s">
        <v>16</v>
      </c>
      <c r="C2249" s="1" t="s">
        <v>17</v>
      </c>
      <c r="D2249" s="1" t="s">
        <v>23</v>
      </c>
      <c r="E2249" s="2">
        <v>44259.0</v>
      </c>
      <c r="F2249" s="3"/>
      <c r="G2249" s="5">
        <v>5500.0</v>
      </c>
      <c r="H2249" s="3" t="str">
        <f>IFNA(VLOOKUP(F2249,Promocodes!A:E,4,0),"")</f>
        <v/>
      </c>
      <c r="I2249" s="3"/>
      <c r="J2249" s="5">
        <f t="shared" si="2"/>
        <v>5500</v>
      </c>
      <c r="K2249" s="3" t="str">
        <f>IFNA(VLOOKUP(D2249,Price!$A$2:$C$18,3,0),"")</f>
        <v>услуга</v>
      </c>
      <c r="L2249" s="6">
        <f t="shared" si="3"/>
        <v>3</v>
      </c>
      <c r="M2249" s="6" t="str">
        <f>IFNA(VLOOKUP(F2249,Promocodes!A:B,2,0),"")</f>
        <v/>
      </c>
      <c r="N2249" s="3" t="str">
        <f>IFNA(VLOOKUP(M2249,Promocodes!G:H,2,0),"")</f>
        <v/>
      </c>
      <c r="O2249" s="3" t="str">
        <f>IFNA(VLOOKUP(D2249,Price!$E$2:$F$4,2,0),"")</f>
        <v/>
      </c>
      <c r="P2249" s="7" t="str">
        <f t="shared" si="4"/>
        <v>без промо</v>
      </c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ht="15.75" customHeight="1">
      <c r="A2250" s="3">
        <v>1857.0</v>
      </c>
      <c r="B2250" s="1" t="s">
        <v>16</v>
      </c>
      <c r="C2250" s="1" t="s">
        <v>22</v>
      </c>
      <c r="D2250" s="1" t="s">
        <v>24</v>
      </c>
      <c r="E2250" s="2">
        <v>44259.0</v>
      </c>
      <c r="F2250" s="3"/>
      <c r="G2250" s="5">
        <v>4500.0</v>
      </c>
      <c r="H2250" s="3" t="str">
        <f>IFNA(VLOOKUP(F2250,Promocodes!A:E,4,0),"")</f>
        <v/>
      </c>
      <c r="I2250" s="3"/>
      <c r="J2250" s="5">
        <f t="shared" si="2"/>
        <v>4500</v>
      </c>
      <c r="K2250" s="3" t="str">
        <f>IFNA(VLOOKUP(D2250,Price!$A$2:$C$18,3,0),"")</f>
        <v>услуга</v>
      </c>
      <c r="L2250" s="6">
        <f t="shared" si="3"/>
        <v>3</v>
      </c>
      <c r="M2250" s="6" t="str">
        <f>IFNA(VLOOKUP(F2250,Promocodes!A:B,2,0),"")</f>
        <v/>
      </c>
      <c r="N2250" s="3" t="str">
        <f>IFNA(VLOOKUP(M2250,Promocodes!G:H,2,0),"")</f>
        <v/>
      </c>
      <c r="O2250" s="3" t="str">
        <f>IFNA(VLOOKUP(D2250,Price!$E$2:$F$4,2,0),"")</f>
        <v/>
      </c>
      <c r="P2250" s="7" t="str">
        <f t="shared" si="4"/>
        <v>без промо</v>
      </c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ht="15.75" customHeight="1">
      <c r="A2251" s="3">
        <v>1858.0</v>
      </c>
      <c r="B2251" s="1" t="s">
        <v>16</v>
      </c>
      <c r="C2251" s="1" t="s">
        <v>17</v>
      </c>
      <c r="D2251" s="1" t="s">
        <v>24</v>
      </c>
      <c r="E2251" s="2">
        <v>44260.0</v>
      </c>
      <c r="F2251" s="3"/>
      <c r="G2251" s="5">
        <v>4500.0</v>
      </c>
      <c r="H2251" s="3" t="str">
        <f>IFNA(VLOOKUP(F2251,Promocodes!A:E,4,0),"")</f>
        <v/>
      </c>
      <c r="I2251" s="3"/>
      <c r="J2251" s="5">
        <f t="shared" si="2"/>
        <v>4500</v>
      </c>
      <c r="K2251" s="3" t="str">
        <f>IFNA(VLOOKUP(D2251,Price!$A$2:$C$18,3,0),"")</f>
        <v>услуга</v>
      </c>
      <c r="L2251" s="6">
        <f t="shared" si="3"/>
        <v>3</v>
      </c>
      <c r="M2251" s="6" t="str">
        <f>IFNA(VLOOKUP(F2251,Promocodes!A:B,2,0),"")</f>
        <v/>
      </c>
      <c r="N2251" s="3" t="str">
        <f>IFNA(VLOOKUP(M2251,Promocodes!G:H,2,0),"")</f>
        <v/>
      </c>
      <c r="O2251" s="3" t="str">
        <f>IFNA(VLOOKUP(D2251,Price!$E$2:$F$4,2,0),"")</f>
        <v/>
      </c>
      <c r="P2251" s="7" t="str">
        <f t="shared" si="4"/>
        <v>без промо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ht="15.75" customHeight="1">
      <c r="A2252" s="3">
        <v>1860.0</v>
      </c>
      <c r="B2252" s="1" t="s">
        <v>16</v>
      </c>
      <c r="C2252" s="1" t="s">
        <v>17</v>
      </c>
      <c r="D2252" s="1" t="s">
        <v>21</v>
      </c>
      <c r="E2252" s="2">
        <v>44260.0</v>
      </c>
      <c r="F2252" s="3"/>
      <c r="G2252" s="5">
        <v>3500.0</v>
      </c>
      <c r="H2252" s="3" t="str">
        <f>IFNA(VLOOKUP(F2252,Promocodes!A:E,4,0),"")</f>
        <v/>
      </c>
      <c r="I2252" s="3"/>
      <c r="J2252" s="5">
        <f t="shared" si="2"/>
        <v>3500</v>
      </c>
      <c r="K2252" s="3" t="str">
        <f>IFNA(VLOOKUP(D2252,Price!$A$2:$C$18,3,0),"")</f>
        <v>услуга</v>
      </c>
      <c r="L2252" s="6">
        <f t="shared" si="3"/>
        <v>3</v>
      </c>
      <c r="M2252" s="6" t="str">
        <f>IFNA(VLOOKUP(F2252,Promocodes!A:B,2,0),"")</f>
        <v/>
      </c>
      <c r="N2252" s="3" t="str">
        <f>IFNA(VLOOKUP(M2252,Promocodes!G:H,2,0),"")</f>
        <v/>
      </c>
      <c r="O2252" s="3" t="str">
        <f>IFNA(VLOOKUP(D2252,Price!$E$2:$F$4,2,0),"")</f>
        <v/>
      </c>
      <c r="P2252" s="7" t="str">
        <f t="shared" si="4"/>
        <v>без промо</v>
      </c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ht="15.75" customHeight="1">
      <c r="A2253" s="3">
        <v>1861.0</v>
      </c>
      <c r="B2253" s="1" t="s">
        <v>16</v>
      </c>
      <c r="C2253" s="1" t="s">
        <v>17</v>
      </c>
      <c r="D2253" s="1" t="s">
        <v>24</v>
      </c>
      <c r="E2253" s="2">
        <v>44260.0</v>
      </c>
      <c r="F2253" s="3"/>
      <c r="G2253" s="5">
        <v>4500.0</v>
      </c>
      <c r="H2253" s="3" t="str">
        <f>IFNA(VLOOKUP(F2253,Promocodes!A:E,4,0),"")</f>
        <v/>
      </c>
      <c r="I2253" s="3"/>
      <c r="J2253" s="5">
        <f t="shared" si="2"/>
        <v>4500</v>
      </c>
      <c r="K2253" s="3" t="str">
        <f>IFNA(VLOOKUP(D2253,Price!$A$2:$C$18,3,0),"")</f>
        <v>услуга</v>
      </c>
      <c r="L2253" s="6">
        <f t="shared" si="3"/>
        <v>3</v>
      </c>
      <c r="M2253" s="6" t="str">
        <f>IFNA(VLOOKUP(F2253,Promocodes!A:B,2,0),"")</f>
        <v/>
      </c>
      <c r="N2253" s="3" t="str">
        <f>IFNA(VLOOKUP(M2253,Promocodes!G:H,2,0),"")</f>
        <v/>
      </c>
      <c r="O2253" s="3" t="str">
        <f>IFNA(VLOOKUP(D2253,Price!$E$2:$F$4,2,0),"")</f>
        <v/>
      </c>
      <c r="P2253" s="7" t="str">
        <f t="shared" si="4"/>
        <v>без промо</v>
      </c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ht="15.75" customHeight="1">
      <c r="A2254" s="3">
        <v>1864.0</v>
      </c>
      <c r="B2254" s="1" t="s">
        <v>16</v>
      </c>
      <c r="C2254" s="1" t="s">
        <v>17</v>
      </c>
      <c r="D2254" s="1" t="s">
        <v>24</v>
      </c>
      <c r="E2254" s="2">
        <v>44260.0</v>
      </c>
      <c r="F2254" s="3"/>
      <c r="G2254" s="5">
        <v>4500.0</v>
      </c>
      <c r="H2254" s="3" t="str">
        <f>IFNA(VLOOKUP(F2254,Promocodes!A:E,4,0),"")</f>
        <v/>
      </c>
      <c r="I2254" s="3"/>
      <c r="J2254" s="5">
        <f t="shared" si="2"/>
        <v>4500</v>
      </c>
      <c r="K2254" s="3" t="str">
        <f>IFNA(VLOOKUP(D2254,Price!$A$2:$C$18,3,0),"")</f>
        <v>услуга</v>
      </c>
      <c r="L2254" s="6">
        <f t="shared" si="3"/>
        <v>3</v>
      </c>
      <c r="M2254" s="6" t="str">
        <f>IFNA(VLOOKUP(F2254,Promocodes!A:B,2,0),"")</f>
        <v/>
      </c>
      <c r="N2254" s="3" t="str">
        <f>IFNA(VLOOKUP(M2254,Promocodes!G:H,2,0),"")</f>
        <v/>
      </c>
      <c r="O2254" s="3" t="str">
        <f>IFNA(VLOOKUP(D2254,Price!$E$2:$F$4,2,0),"")</f>
        <v/>
      </c>
      <c r="P2254" s="7" t="str">
        <f t="shared" si="4"/>
        <v>без промо</v>
      </c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ht="15.75" customHeight="1">
      <c r="A2255" s="3">
        <v>1865.0</v>
      </c>
      <c r="B2255" s="1" t="s">
        <v>16</v>
      </c>
      <c r="C2255" s="1" t="s">
        <v>17</v>
      </c>
      <c r="D2255" s="1" t="s">
        <v>21</v>
      </c>
      <c r="E2255" s="2">
        <v>44260.0</v>
      </c>
      <c r="F2255" s="3"/>
      <c r="G2255" s="5">
        <v>3500.0</v>
      </c>
      <c r="H2255" s="3" t="str">
        <f>IFNA(VLOOKUP(F2255,Promocodes!A:E,4,0),"")</f>
        <v/>
      </c>
      <c r="I2255" s="3"/>
      <c r="J2255" s="5">
        <f t="shared" si="2"/>
        <v>3500</v>
      </c>
      <c r="K2255" s="3" t="str">
        <f>IFNA(VLOOKUP(D2255,Price!$A$2:$C$18,3,0),"")</f>
        <v>услуга</v>
      </c>
      <c r="L2255" s="6">
        <f t="shared" si="3"/>
        <v>3</v>
      </c>
      <c r="M2255" s="6" t="str">
        <f>IFNA(VLOOKUP(F2255,Promocodes!A:B,2,0),"")</f>
        <v/>
      </c>
      <c r="N2255" s="3" t="str">
        <f>IFNA(VLOOKUP(M2255,Promocodes!G:H,2,0),"")</f>
        <v/>
      </c>
      <c r="O2255" s="3" t="str">
        <f>IFNA(VLOOKUP(D2255,Price!$E$2:$F$4,2,0),"")</f>
        <v/>
      </c>
      <c r="P2255" s="7" t="str">
        <f t="shared" si="4"/>
        <v>без промо</v>
      </c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ht="15.75" customHeight="1">
      <c r="A2256" s="3">
        <v>1866.0</v>
      </c>
      <c r="B2256" s="1" t="s">
        <v>16</v>
      </c>
      <c r="C2256" s="1" t="s">
        <v>17</v>
      </c>
      <c r="D2256" s="1" t="s">
        <v>23</v>
      </c>
      <c r="E2256" s="2">
        <v>44260.0</v>
      </c>
      <c r="F2256" s="3"/>
      <c r="G2256" s="5">
        <v>5500.0</v>
      </c>
      <c r="H2256" s="3" t="str">
        <f>IFNA(VLOOKUP(F2256,Promocodes!A:E,4,0),"")</f>
        <v/>
      </c>
      <c r="I2256" s="3"/>
      <c r="J2256" s="5">
        <f t="shared" si="2"/>
        <v>5500</v>
      </c>
      <c r="K2256" s="3" t="str">
        <f>IFNA(VLOOKUP(D2256,Price!$A$2:$C$18,3,0),"")</f>
        <v>услуга</v>
      </c>
      <c r="L2256" s="6">
        <f t="shared" si="3"/>
        <v>3</v>
      </c>
      <c r="M2256" s="6" t="str">
        <f>IFNA(VLOOKUP(F2256,Promocodes!A:B,2,0),"")</f>
        <v/>
      </c>
      <c r="N2256" s="3" t="str">
        <f>IFNA(VLOOKUP(M2256,Promocodes!G:H,2,0),"")</f>
        <v/>
      </c>
      <c r="O2256" s="3" t="str">
        <f>IFNA(VLOOKUP(D2256,Price!$E$2:$F$4,2,0),"")</f>
        <v/>
      </c>
      <c r="P2256" s="7" t="str">
        <f t="shared" si="4"/>
        <v>без промо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ht="15.75" customHeight="1">
      <c r="A2257" s="3">
        <v>1868.0</v>
      </c>
      <c r="B2257" s="1" t="s">
        <v>16</v>
      </c>
      <c r="C2257" s="1" t="s">
        <v>17</v>
      </c>
      <c r="D2257" s="1" t="s">
        <v>23</v>
      </c>
      <c r="E2257" s="2">
        <v>44260.0</v>
      </c>
      <c r="F2257" s="3"/>
      <c r="G2257" s="5">
        <v>5500.0</v>
      </c>
      <c r="H2257" s="3" t="str">
        <f>IFNA(VLOOKUP(F2257,Promocodes!A:E,4,0),"")</f>
        <v/>
      </c>
      <c r="I2257" s="3"/>
      <c r="J2257" s="5">
        <f t="shared" si="2"/>
        <v>5500</v>
      </c>
      <c r="K2257" s="3" t="str">
        <f>IFNA(VLOOKUP(D2257,Price!$A$2:$C$18,3,0),"")</f>
        <v>услуга</v>
      </c>
      <c r="L2257" s="6">
        <f t="shared" si="3"/>
        <v>3</v>
      </c>
      <c r="M2257" s="6" t="str">
        <f>IFNA(VLOOKUP(F2257,Promocodes!A:B,2,0),"")</f>
        <v/>
      </c>
      <c r="N2257" s="3" t="str">
        <f>IFNA(VLOOKUP(M2257,Promocodes!G:H,2,0),"")</f>
        <v/>
      </c>
      <c r="O2257" s="3" t="str">
        <f>IFNA(VLOOKUP(D2257,Price!$E$2:$F$4,2,0),"")</f>
        <v/>
      </c>
      <c r="P2257" s="7" t="str">
        <f t="shared" si="4"/>
        <v>без промо</v>
      </c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ht="15.75" customHeight="1">
      <c r="A2258" s="3">
        <v>1869.0</v>
      </c>
      <c r="B2258" s="1" t="s">
        <v>16</v>
      </c>
      <c r="C2258" s="1" t="s">
        <v>17</v>
      </c>
      <c r="D2258" s="1" t="s">
        <v>23</v>
      </c>
      <c r="E2258" s="2">
        <v>44260.0</v>
      </c>
      <c r="F2258" s="3"/>
      <c r="G2258" s="5">
        <v>5500.0</v>
      </c>
      <c r="H2258" s="3" t="str">
        <f>IFNA(VLOOKUP(F2258,Promocodes!A:E,4,0),"")</f>
        <v/>
      </c>
      <c r="I2258" s="3"/>
      <c r="J2258" s="5">
        <f t="shared" si="2"/>
        <v>5500</v>
      </c>
      <c r="K2258" s="3" t="str">
        <f>IFNA(VLOOKUP(D2258,Price!$A$2:$C$18,3,0),"")</f>
        <v>услуга</v>
      </c>
      <c r="L2258" s="6">
        <f t="shared" si="3"/>
        <v>3</v>
      </c>
      <c r="M2258" s="6" t="str">
        <f>IFNA(VLOOKUP(F2258,Promocodes!A:B,2,0),"")</f>
        <v/>
      </c>
      <c r="N2258" s="3" t="str">
        <f>IFNA(VLOOKUP(M2258,Promocodes!G:H,2,0),"")</f>
        <v/>
      </c>
      <c r="O2258" s="3" t="str">
        <f>IFNA(VLOOKUP(D2258,Price!$E$2:$F$4,2,0),"")</f>
        <v/>
      </c>
      <c r="P2258" s="7" t="str">
        <f t="shared" si="4"/>
        <v>без промо</v>
      </c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ht="15.75" customHeight="1">
      <c r="A2259" s="3">
        <v>1871.0</v>
      </c>
      <c r="B2259" s="1" t="s">
        <v>16</v>
      </c>
      <c r="C2259" s="1" t="s">
        <v>17</v>
      </c>
      <c r="D2259" s="1" t="s">
        <v>23</v>
      </c>
      <c r="E2259" s="2">
        <v>44260.0</v>
      </c>
      <c r="F2259" s="3"/>
      <c r="G2259" s="5">
        <v>5500.0</v>
      </c>
      <c r="H2259" s="3" t="str">
        <f>IFNA(VLOOKUP(F2259,Promocodes!A:E,4,0),"")</f>
        <v/>
      </c>
      <c r="I2259" s="3"/>
      <c r="J2259" s="5">
        <f t="shared" si="2"/>
        <v>5500</v>
      </c>
      <c r="K2259" s="3" t="str">
        <f>IFNA(VLOOKUP(D2259,Price!$A$2:$C$18,3,0),"")</f>
        <v>услуга</v>
      </c>
      <c r="L2259" s="6">
        <f t="shared" si="3"/>
        <v>3</v>
      </c>
      <c r="M2259" s="6" t="str">
        <f>IFNA(VLOOKUP(F2259,Promocodes!A:B,2,0),"")</f>
        <v/>
      </c>
      <c r="N2259" s="3" t="str">
        <f>IFNA(VLOOKUP(M2259,Promocodes!G:H,2,0),"")</f>
        <v/>
      </c>
      <c r="O2259" s="3" t="str">
        <f>IFNA(VLOOKUP(D2259,Price!$E$2:$F$4,2,0),"")</f>
        <v/>
      </c>
      <c r="P2259" s="7" t="str">
        <f t="shared" si="4"/>
        <v>без промо</v>
      </c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ht="15.75" customHeight="1">
      <c r="A2260" s="3">
        <v>1872.0</v>
      </c>
      <c r="B2260" s="1" t="s">
        <v>16</v>
      </c>
      <c r="C2260" s="1" t="s">
        <v>17</v>
      </c>
      <c r="D2260" s="1" t="s">
        <v>21</v>
      </c>
      <c r="E2260" s="2">
        <v>44260.0</v>
      </c>
      <c r="F2260" s="3"/>
      <c r="G2260" s="5">
        <v>3500.0</v>
      </c>
      <c r="H2260" s="3" t="str">
        <f>IFNA(VLOOKUP(F2260,Promocodes!A:E,4,0),"")</f>
        <v/>
      </c>
      <c r="I2260" s="3"/>
      <c r="J2260" s="5">
        <f t="shared" si="2"/>
        <v>3500</v>
      </c>
      <c r="K2260" s="3" t="str">
        <f>IFNA(VLOOKUP(D2260,Price!$A$2:$C$18,3,0),"")</f>
        <v>услуга</v>
      </c>
      <c r="L2260" s="6">
        <f t="shared" si="3"/>
        <v>3</v>
      </c>
      <c r="M2260" s="6" t="str">
        <f>IFNA(VLOOKUP(F2260,Promocodes!A:B,2,0),"")</f>
        <v/>
      </c>
      <c r="N2260" s="3" t="str">
        <f>IFNA(VLOOKUP(M2260,Promocodes!G:H,2,0),"")</f>
        <v/>
      </c>
      <c r="O2260" s="3" t="str">
        <f>IFNA(VLOOKUP(D2260,Price!$E$2:$F$4,2,0),"")</f>
        <v/>
      </c>
      <c r="P2260" s="7" t="str">
        <f t="shared" si="4"/>
        <v>без промо</v>
      </c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ht="15.75" customHeight="1">
      <c r="A2261" s="3">
        <v>1873.0</v>
      </c>
      <c r="B2261" s="1" t="s">
        <v>16</v>
      </c>
      <c r="C2261" s="1" t="s">
        <v>17</v>
      </c>
      <c r="D2261" s="1" t="s">
        <v>24</v>
      </c>
      <c r="E2261" s="2">
        <v>44260.0</v>
      </c>
      <c r="F2261" s="3"/>
      <c r="G2261" s="5">
        <v>4500.0</v>
      </c>
      <c r="H2261" s="3" t="str">
        <f>IFNA(VLOOKUP(F2261,Promocodes!A:E,4,0),"")</f>
        <v/>
      </c>
      <c r="I2261" s="3"/>
      <c r="J2261" s="5">
        <f t="shared" si="2"/>
        <v>4500</v>
      </c>
      <c r="K2261" s="3" t="str">
        <f>IFNA(VLOOKUP(D2261,Price!$A$2:$C$18,3,0),"")</f>
        <v>услуга</v>
      </c>
      <c r="L2261" s="6">
        <f t="shared" si="3"/>
        <v>3</v>
      </c>
      <c r="M2261" s="6" t="str">
        <f>IFNA(VLOOKUP(F2261,Promocodes!A:B,2,0),"")</f>
        <v/>
      </c>
      <c r="N2261" s="3" t="str">
        <f>IFNA(VLOOKUP(M2261,Promocodes!G:H,2,0),"")</f>
        <v/>
      </c>
      <c r="O2261" s="3" t="str">
        <f>IFNA(VLOOKUP(D2261,Price!$E$2:$F$4,2,0),"")</f>
        <v/>
      </c>
      <c r="P2261" s="7" t="str">
        <f t="shared" si="4"/>
        <v>без промо</v>
      </c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ht="15.75" customHeight="1">
      <c r="A2262" s="3">
        <v>1874.0</v>
      </c>
      <c r="B2262" s="1" t="s">
        <v>16</v>
      </c>
      <c r="C2262" s="1" t="s">
        <v>22</v>
      </c>
      <c r="D2262" s="1" t="s">
        <v>23</v>
      </c>
      <c r="E2262" s="2">
        <v>44260.0</v>
      </c>
      <c r="F2262" s="3"/>
      <c r="G2262" s="5">
        <v>5500.0</v>
      </c>
      <c r="H2262" s="3" t="str">
        <f>IFNA(VLOOKUP(F2262,Promocodes!A:E,4,0),"")</f>
        <v/>
      </c>
      <c r="I2262" s="3"/>
      <c r="J2262" s="5">
        <f t="shared" si="2"/>
        <v>5500</v>
      </c>
      <c r="K2262" s="3" t="str">
        <f>IFNA(VLOOKUP(D2262,Price!$A$2:$C$18,3,0),"")</f>
        <v>услуга</v>
      </c>
      <c r="L2262" s="6">
        <f t="shared" si="3"/>
        <v>3</v>
      </c>
      <c r="M2262" s="6" t="str">
        <f>IFNA(VLOOKUP(F2262,Promocodes!A:B,2,0),"")</f>
        <v/>
      </c>
      <c r="N2262" s="3" t="str">
        <f>IFNA(VLOOKUP(M2262,Promocodes!G:H,2,0),"")</f>
        <v/>
      </c>
      <c r="O2262" s="3" t="str">
        <f>IFNA(VLOOKUP(D2262,Price!$E$2:$F$4,2,0),"")</f>
        <v/>
      </c>
      <c r="P2262" s="7" t="str">
        <f t="shared" si="4"/>
        <v>без промо</v>
      </c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ht="15.75" customHeight="1">
      <c r="A2263" s="3">
        <v>1875.0</v>
      </c>
      <c r="B2263" s="1" t="s">
        <v>16</v>
      </c>
      <c r="C2263" s="1" t="s">
        <v>17</v>
      </c>
      <c r="D2263" s="1" t="s">
        <v>25</v>
      </c>
      <c r="E2263" s="2">
        <v>44260.0</v>
      </c>
      <c r="F2263" s="3"/>
      <c r="G2263" s="5">
        <v>300.0</v>
      </c>
      <c r="H2263" s="3" t="str">
        <f>IFNA(VLOOKUP(F2263,Promocodes!A:E,4,0),"")</f>
        <v/>
      </c>
      <c r="I2263" s="3"/>
      <c r="J2263" s="5">
        <f t="shared" si="2"/>
        <v>300</v>
      </c>
      <c r="K2263" s="3" t="str">
        <f>IFNA(VLOOKUP(D2263,Price!$A$2:$C$18,3,0),"")</f>
        <v>товар</v>
      </c>
      <c r="L2263" s="6">
        <f t="shared" si="3"/>
        <v>3</v>
      </c>
      <c r="M2263" s="6" t="str">
        <f>IFNA(VLOOKUP(F2263,Promocodes!A:B,2,0),"")</f>
        <v/>
      </c>
      <c r="N2263" s="3" t="str">
        <f>IFNA(VLOOKUP(M2263,Promocodes!G:H,2,0),"")</f>
        <v/>
      </c>
      <c r="O2263" s="3">
        <f>IFNA(VLOOKUP(D2263,Price!$E$2:$F$4,2,0),"")</f>
        <v>150</v>
      </c>
      <c r="P2263" s="7" t="str">
        <f t="shared" si="4"/>
        <v>без промо</v>
      </c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ht="15.75" customHeight="1">
      <c r="A2264" s="3">
        <v>1877.0</v>
      </c>
      <c r="B2264" s="1" t="s">
        <v>139</v>
      </c>
      <c r="C2264" s="1" t="s">
        <v>17</v>
      </c>
      <c r="D2264" s="1" t="s">
        <v>143</v>
      </c>
      <c r="E2264" s="2">
        <v>44260.0</v>
      </c>
      <c r="F2264" s="3"/>
      <c r="G2264" s="5">
        <v>500.0</v>
      </c>
      <c r="H2264" s="3" t="str">
        <f>IFNA(VLOOKUP(F2264,Promocodes!A:E,4,0),"")</f>
        <v/>
      </c>
      <c r="I2264" s="3"/>
      <c r="J2264" s="5">
        <f t="shared" si="2"/>
        <v>500</v>
      </c>
      <c r="K2264" s="3" t="str">
        <f>IFNA(VLOOKUP(D2264,Price!$A$2:$C$18,3,0),"")</f>
        <v/>
      </c>
      <c r="L2264" s="6">
        <f t="shared" si="3"/>
        <v>3</v>
      </c>
      <c r="M2264" s="6" t="str">
        <f>IFNA(VLOOKUP(F2264,Promocodes!A:B,2,0),"")</f>
        <v/>
      </c>
      <c r="N2264" s="3" t="str">
        <f>IFNA(VLOOKUP(M2264,Promocodes!G:H,2,0),"")</f>
        <v/>
      </c>
      <c r="O2264" s="3" t="str">
        <f>IFNA(VLOOKUP(D2264,Price!$E$2:$F$4,2,0),"")</f>
        <v/>
      </c>
      <c r="P2264" s="7" t="str">
        <f t="shared" si="4"/>
        <v/>
      </c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ht="15.75" customHeight="1">
      <c r="A2265" s="3">
        <v>1878.0</v>
      </c>
      <c r="B2265" s="1" t="s">
        <v>16</v>
      </c>
      <c r="C2265" s="1" t="s">
        <v>22</v>
      </c>
      <c r="D2265" s="1" t="s">
        <v>24</v>
      </c>
      <c r="E2265" s="2">
        <v>44260.0</v>
      </c>
      <c r="F2265" s="3"/>
      <c r="G2265" s="5">
        <v>4500.0</v>
      </c>
      <c r="H2265" s="3" t="str">
        <f>IFNA(VLOOKUP(F2265,Promocodes!A:E,4,0),"")</f>
        <v/>
      </c>
      <c r="I2265" s="3"/>
      <c r="J2265" s="5">
        <f t="shared" si="2"/>
        <v>4500</v>
      </c>
      <c r="K2265" s="3" t="str">
        <f>IFNA(VLOOKUP(D2265,Price!$A$2:$C$18,3,0),"")</f>
        <v>услуга</v>
      </c>
      <c r="L2265" s="6">
        <f t="shared" si="3"/>
        <v>3</v>
      </c>
      <c r="M2265" s="6" t="str">
        <f>IFNA(VLOOKUP(F2265,Promocodes!A:B,2,0),"")</f>
        <v/>
      </c>
      <c r="N2265" s="3" t="str">
        <f>IFNA(VLOOKUP(M2265,Promocodes!G:H,2,0),"")</f>
        <v/>
      </c>
      <c r="O2265" s="3" t="str">
        <f>IFNA(VLOOKUP(D2265,Price!$E$2:$F$4,2,0),"")</f>
        <v/>
      </c>
      <c r="P2265" s="7" t="str">
        <f t="shared" si="4"/>
        <v>без промо</v>
      </c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ht="15.75" customHeight="1">
      <c r="A2266" s="3">
        <v>1880.0</v>
      </c>
      <c r="B2266" s="1" t="s">
        <v>16</v>
      </c>
      <c r="C2266" s="1" t="s">
        <v>17</v>
      </c>
      <c r="D2266" s="1" t="s">
        <v>23</v>
      </c>
      <c r="E2266" s="2">
        <v>44260.0</v>
      </c>
      <c r="F2266" s="3"/>
      <c r="G2266" s="5">
        <v>5500.0</v>
      </c>
      <c r="H2266" s="3" t="str">
        <f>IFNA(VLOOKUP(F2266,Promocodes!A:E,4,0),"")</f>
        <v/>
      </c>
      <c r="I2266" s="3"/>
      <c r="J2266" s="5">
        <f t="shared" si="2"/>
        <v>5500</v>
      </c>
      <c r="K2266" s="3" t="str">
        <f>IFNA(VLOOKUP(D2266,Price!$A$2:$C$18,3,0),"")</f>
        <v>услуга</v>
      </c>
      <c r="L2266" s="6">
        <f t="shared" si="3"/>
        <v>3</v>
      </c>
      <c r="M2266" s="6" t="str">
        <f>IFNA(VLOOKUP(F2266,Promocodes!A:B,2,0),"")</f>
        <v/>
      </c>
      <c r="N2266" s="3" t="str">
        <f>IFNA(VLOOKUP(M2266,Promocodes!G:H,2,0),"")</f>
        <v/>
      </c>
      <c r="O2266" s="3" t="str">
        <f>IFNA(VLOOKUP(D2266,Price!$E$2:$F$4,2,0),"")</f>
        <v/>
      </c>
      <c r="P2266" s="7" t="str">
        <f t="shared" si="4"/>
        <v>без промо</v>
      </c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ht="15.75" customHeight="1">
      <c r="A2267" s="3">
        <v>1881.0</v>
      </c>
      <c r="B2267" s="1" t="s">
        <v>16</v>
      </c>
      <c r="C2267" s="1" t="s">
        <v>17</v>
      </c>
      <c r="D2267" s="1" t="s">
        <v>24</v>
      </c>
      <c r="E2267" s="2">
        <v>44260.0</v>
      </c>
      <c r="F2267" s="3"/>
      <c r="G2267" s="5">
        <v>4500.0</v>
      </c>
      <c r="H2267" s="3" t="str">
        <f>IFNA(VLOOKUP(F2267,Promocodes!A:E,4,0),"")</f>
        <v/>
      </c>
      <c r="I2267" s="3"/>
      <c r="J2267" s="5">
        <f t="shared" si="2"/>
        <v>4500</v>
      </c>
      <c r="K2267" s="3" t="str">
        <f>IFNA(VLOOKUP(D2267,Price!$A$2:$C$18,3,0),"")</f>
        <v>услуга</v>
      </c>
      <c r="L2267" s="6">
        <f t="shared" si="3"/>
        <v>3</v>
      </c>
      <c r="M2267" s="6" t="str">
        <f>IFNA(VLOOKUP(F2267,Promocodes!A:B,2,0),"")</f>
        <v/>
      </c>
      <c r="N2267" s="3" t="str">
        <f>IFNA(VLOOKUP(M2267,Promocodes!G:H,2,0),"")</f>
        <v/>
      </c>
      <c r="O2267" s="3" t="str">
        <f>IFNA(VLOOKUP(D2267,Price!$E$2:$F$4,2,0),"")</f>
        <v/>
      </c>
      <c r="P2267" s="7" t="str">
        <f t="shared" si="4"/>
        <v>без промо</v>
      </c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ht="15.75" customHeight="1">
      <c r="A2268" s="3">
        <v>1882.0</v>
      </c>
      <c r="B2268" s="1" t="s">
        <v>16</v>
      </c>
      <c r="C2268" s="1" t="s">
        <v>17</v>
      </c>
      <c r="D2268" s="1" t="s">
        <v>23</v>
      </c>
      <c r="E2268" s="2">
        <v>44260.0</v>
      </c>
      <c r="F2268" s="3"/>
      <c r="G2268" s="5">
        <v>5500.0</v>
      </c>
      <c r="H2268" s="3" t="str">
        <f>IFNA(VLOOKUP(F2268,Promocodes!A:E,4,0),"")</f>
        <v/>
      </c>
      <c r="I2268" s="3"/>
      <c r="J2268" s="5">
        <f t="shared" si="2"/>
        <v>5500</v>
      </c>
      <c r="K2268" s="3" t="str">
        <f>IFNA(VLOOKUP(D2268,Price!$A$2:$C$18,3,0),"")</f>
        <v>услуга</v>
      </c>
      <c r="L2268" s="6">
        <f t="shared" si="3"/>
        <v>3</v>
      </c>
      <c r="M2268" s="6" t="str">
        <f>IFNA(VLOOKUP(F2268,Promocodes!A:B,2,0),"")</f>
        <v/>
      </c>
      <c r="N2268" s="3" t="str">
        <f>IFNA(VLOOKUP(M2268,Promocodes!G:H,2,0),"")</f>
        <v/>
      </c>
      <c r="O2268" s="3" t="str">
        <f>IFNA(VLOOKUP(D2268,Price!$E$2:$F$4,2,0),"")</f>
        <v/>
      </c>
      <c r="P2268" s="7" t="str">
        <f t="shared" si="4"/>
        <v>без промо</v>
      </c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ht="15.75" customHeight="1">
      <c r="A2269" s="3">
        <v>1883.0</v>
      </c>
      <c r="B2269" s="1" t="s">
        <v>16</v>
      </c>
      <c r="C2269" s="1" t="s">
        <v>17</v>
      </c>
      <c r="D2269" s="1" t="s">
        <v>24</v>
      </c>
      <c r="E2269" s="2">
        <v>44260.0</v>
      </c>
      <c r="F2269" s="3"/>
      <c r="G2269" s="5">
        <v>4500.0</v>
      </c>
      <c r="H2269" s="3" t="str">
        <f>IFNA(VLOOKUP(F2269,Promocodes!A:E,4,0),"")</f>
        <v/>
      </c>
      <c r="I2269" s="3"/>
      <c r="J2269" s="5">
        <f t="shared" si="2"/>
        <v>4500</v>
      </c>
      <c r="K2269" s="3" t="str">
        <f>IFNA(VLOOKUP(D2269,Price!$A$2:$C$18,3,0),"")</f>
        <v>услуга</v>
      </c>
      <c r="L2269" s="6">
        <f t="shared" si="3"/>
        <v>3</v>
      </c>
      <c r="M2269" s="6" t="str">
        <f>IFNA(VLOOKUP(F2269,Promocodes!A:B,2,0),"")</f>
        <v/>
      </c>
      <c r="N2269" s="3" t="str">
        <f>IFNA(VLOOKUP(M2269,Promocodes!G:H,2,0),"")</f>
        <v/>
      </c>
      <c r="O2269" s="3" t="str">
        <f>IFNA(VLOOKUP(D2269,Price!$E$2:$F$4,2,0),"")</f>
        <v/>
      </c>
      <c r="P2269" s="7" t="str">
        <f t="shared" si="4"/>
        <v>без промо</v>
      </c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ht="15.75" customHeight="1">
      <c r="A2270" s="3">
        <v>1884.0</v>
      </c>
      <c r="B2270" s="1" t="s">
        <v>16</v>
      </c>
      <c r="C2270" s="1" t="s">
        <v>17</v>
      </c>
      <c r="D2270" s="1" t="s">
        <v>23</v>
      </c>
      <c r="E2270" s="2">
        <v>44260.0</v>
      </c>
      <c r="F2270" s="3"/>
      <c r="G2270" s="5">
        <v>5500.0</v>
      </c>
      <c r="H2270" s="3" t="str">
        <f>IFNA(VLOOKUP(F2270,Promocodes!A:E,4,0),"")</f>
        <v/>
      </c>
      <c r="I2270" s="3"/>
      <c r="J2270" s="5">
        <f t="shared" si="2"/>
        <v>5500</v>
      </c>
      <c r="K2270" s="3" t="str">
        <f>IFNA(VLOOKUP(D2270,Price!$A$2:$C$18,3,0),"")</f>
        <v>услуга</v>
      </c>
      <c r="L2270" s="6">
        <f t="shared" si="3"/>
        <v>3</v>
      </c>
      <c r="M2270" s="6" t="str">
        <f>IFNA(VLOOKUP(F2270,Promocodes!A:B,2,0),"")</f>
        <v/>
      </c>
      <c r="N2270" s="3" t="str">
        <f>IFNA(VLOOKUP(M2270,Promocodes!G:H,2,0),"")</f>
        <v/>
      </c>
      <c r="O2270" s="3" t="str">
        <f>IFNA(VLOOKUP(D2270,Price!$E$2:$F$4,2,0),"")</f>
        <v/>
      </c>
      <c r="P2270" s="7" t="str">
        <f t="shared" si="4"/>
        <v>без промо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ht="15.75" customHeight="1">
      <c r="A2271" s="3">
        <v>1887.0</v>
      </c>
      <c r="B2271" s="1" t="s">
        <v>16</v>
      </c>
      <c r="C2271" s="1" t="s">
        <v>17</v>
      </c>
      <c r="D2271" s="1" t="s">
        <v>23</v>
      </c>
      <c r="E2271" s="2">
        <v>44260.0</v>
      </c>
      <c r="F2271" s="3"/>
      <c r="G2271" s="5">
        <v>5500.0</v>
      </c>
      <c r="H2271" s="3" t="str">
        <f>IFNA(VLOOKUP(F2271,Promocodes!A:E,4,0),"")</f>
        <v/>
      </c>
      <c r="I2271" s="3"/>
      <c r="J2271" s="5">
        <f t="shared" si="2"/>
        <v>5500</v>
      </c>
      <c r="K2271" s="3" t="str">
        <f>IFNA(VLOOKUP(D2271,Price!$A$2:$C$18,3,0),"")</f>
        <v>услуга</v>
      </c>
      <c r="L2271" s="6">
        <f t="shared" si="3"/>
        <v>3</v>
      </c>
      <c r="M2271" s="6" t="str">
        <f>IFNA(VLOOKUP(F2271,Promocodes!A:B,2,0),"")</f>
        <v/>
      </c>
      <c r="N2271" s="3" t="str">
        <f>IFNA(VLOOKUP(M2271,Promocodes!G:H,2,0),"")</f>
        <v/>
      </c>
      <c r="O2271" s="3" t="str">
        <f>IFNA(VLOOKUP(D2271,Price!$E$2:$F$4,2,0),"")</f>
        <v/>
      </c>
      <c r="P2271" s="7" t="str">
        <f t="shared" si="4"/>
        <v>без промо</v>
      </c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ht="15.75" customHeight="1">
      <c r="A2272" s="3">
        <v>1888.0</v>
      </c>
      <c r="B2272" s="1" t="s">
        <v>16</v>
      </c>
      <c r="C2272" s="1" t="s">
        <v>22</v>
      </c>
      <c r="D2272" s="1" t="s">
        <v>21</v>
      </c>
      <c r="E2272" s="2">
        <v>44261.0</v>
      </c>
      <c r="F2272" s="3"/>
      <c r="G2272" s="5">
        <v>3500.0</v>
      </c>
      <c r="H2272" s="3" t="str">
        <f>IFNA(VLOOKUP(F2272,Promocodes!A:E,4,0),"")</f>
        <v/>
      </c>
      <c r="I2272" s="3"/>
      <c r="J2272" s="5">
        <f t="shared" si="2"/>
        <v>3500</v>
      </c>
      <c r="K2272" s="3" t="str">
        <f>IFNA(VLOOKUP(D2272,Price!$A$2:$C$18,3,0),"")</f>
        <v>услуга</v>
      </c>
      <c r="L2272" s="6">
        <f t="shared" si="3"/>
        <v>3</v>
      </c>
      <c r="M2272" s="6" t="str">
        <f>IFNA(VLOOKUP(F2272,Promocodes!A:B,2,0),"")</f>
        <v/>
      </c>
      <c r="N2272" s="3" t="str">
        <f>IFNA(VLOOKUP(M2272,Promocodes!G:H,2,0),"")</f>
        <v/>
      </c>
      <c r="O2272" s="3" t="str">
        <f>IFNA(VLOOKUP(D2272,Price!$E$2:$F$4,2,0),"")</f>
        <v/>
      </c>
      <c r="P2272" s="7" t="str">
        <f t="shared" si="4"/>
        <v>без промо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ht="15.75" customHeight="1">
      <c r="A2273" s="3">
        <v>1889.0</v>
      </c>
      <c r="B2273" s="1" t="s">
        <v>16</v>
      </c>
      <c r="C2273" s="1" t="s">
        <v>17</v>
      </c>
      <c r="D2273" s="1" t="s">
        <v>18</v>
      </c>
      <c r="E2273" s="2">
        <v>44261.0</v>
      </c>
      <c r="F2273" s="3"/>
      <c r="G2273" s="5">
        <v>1000.0</v>
      </c>
      <c r="H2273" s="3" t="str">
        <f>IFNA(VLOOKUP(F2273,Promocodes!A:E,4,0),"")</f>
        <v/>
      </c>
      <c r="I2273" s="3"/>
      <c r="J2273" s="5">
        <f t="shared" si="2"/>
        <v>1000</v>
      </c>
      <c r="K2273" s="3" t="str">
        <f>IFNA(VLOOKUP(D2273,Price!$A$2:$C$18,3,0),"")</f>
        <v>товар</v>
      </c>
      <c r="L2273" s="6">
        <f t="shared" si="3"/>
        <v>3</v>
      </c>
      <c r="M2273" s="6" t="str">
        <f>IFNA(VLOOKUP(F2273,Promocodes!A:B,2,0),"")</f>
        <v/>
      </c>
      <c r="N2273" s="3" t="str">
        <f>IFNA(VLOOKUP(M2273,Promocodes!G:H,2,0),"")</f>
        <v/>
      </c>
      <c r="O2273" s="3">
        <f>IFNA(VLOOKUP(D2273,Price!$E$2:$F$4,2,0),"")</f>
        <v>500</v>
      </c>
      <c r="P2273" s="7" t="str">
        <f t="shared" si="4"/>
        <v>без промо</v>
      </c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ht="15.75" customHeight="1">
      <c r="A2274" s="3">
        <v>1890.0</v>
      </c>
      <c r="B2274" s="1" t="s">
        <v>16</v>
      </c>
      <c r="C2274" s="1" t="s">
        <v>17</v>
      </c>
      <c r="D2274" s="1" t="s">
        <v>24</v>
      </c>
      <c r="E2274" s="2">
        <v>44261.0</v>
      </c>
      <c r="F2274" s="3"/>
      <c r="G2274" s="5">
        <v>4500.0</v>
      </c>
      <c r="H2274" s="3" t="str">
        <f>IFNA(VLOOKUP(F2274,Promocodes!A:E,4,0),"")</f>
        <v/>
      </c>
      <c r="I2274" s="3"/>
      <c r="J2274" s="5">
        <f t="shared" si="2"/>
        <v>4500</v>
      </c>
      <c r="K2274" s="3" t="str">
        <f>IFNA(VLOOKUP(D2274,Price!$A$2:$C$18,3,0),"")</f>
        <v>услуга</v>
      </c>
      <c r="L2274" s="6">
        <f t="shared" si="3"/>
        <v>3</v>
      </c>
      <c r="M2274" s="6" t="str">
        <f>IFNA(VLOOKUP(F2274,Promocodes!A:B,2,0),"")</f>
        <v/>
      </c>
      <c r="N2274" s="3" t="str">
        <f>IFNA(VLOOKUP(M2274,Promocodes!G:H,2,0),"")</f>
        <v/>
      </c>
      <c r="O2274" s="3" t="str">
        <f>IFNA(VLOOKUP(D2274,Price!$E$2:$F$4,2,0),"")</f>
        <v/>
      </c>
      <c r="P2274" s="7" t="str">
        <f t="shared" si="4"/>
        <v>без промо</v>
      </c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ht="15.75" customHeight="1">
      <c r="A2275" s="3">
        <v>1891.0</v>
      </c>
      <c r="B2275" s="1" t="s">
        <v>139</v>
      </c>
      <c r="C2275" s="1" t="s">
        <v>17</v>
      </c>
      <c r="D2275" s="1" t="s">
        <v>141</v>
      </c>
      <c r="E2275" s="2">
        <v>44261.0</v>
      </c>
      <c r="F2275" s="3"/>
      <c r="G2275" s="5">
        <v>300.0</v>
      </c>
      <c r="H2275" s="3" t="str">
        <f>IFNA(VLOOKUP(F2275,Promocodes!A:E,4,0),"")</f>
        <v/>
      </c>
      <c r="I2275" s="3"/>
      <c r="J2275" s="5">
        <f t="shared" si="2"/>
        <v>300</v>
      </c>
      <c r="K2275" s="3" t="str">
        <f>IFNA(VLOOKUP(D2275,Price!$A$2:$C$18,3,0),"")</f>
        <v/>
      </c>
      <c r="L2275" s="6">
        <f t="shared" si="3"/>
        <v>3</v>
      </c>
      <c r="M2275" s="6" t="str">
        <f>IFNA(VLOOKUP(F2275,Promocodes!A:B,2,0),"")</f>
        <v/>
      </c>
      <c r="N2275" s="3" t="str">
        <f>IFNA(VLOOKUP(M2275,Promocodes!G:H,2,0),"")</f>
        <v/>
      </c>
      <c r="O2275" s="3" t="str">
        <f>IFNA(VLOOKUP(D2275,Price!$E$2:$F$4,2,0),"")</f>
        <v/>
      </c>
      <c r="P2275" s="7" t="str">
        <f t="shared" si="4"/>
        <v/>
      </c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ht="15.75" customHeight="1">
      <c r="A2276" s="3">
        <v>1893.0</v>
      </c>
      <c r="B2276" s="1" t="s">
        <v>16</v>
      </c>
      <c r="C2276" s="1" t="s">
        <v>17</v>
      </c>
      <c r="D2276" s="1" t="s">
        <v>21</v>
      </c>
      <c r="E2276" s="2">
        <v>44261.0</v>
      </c>
      <c r="F2276" s="3"/>
      <c r="G2276" s="5">
        <v>3500.0</v>
      </c>
      <c r="H2276" s="3" t="str">
        <f>IFNA(VLOOKUP(F2276,Promocodes!A:E,4,0),"")</f>
        <v/>
      </c>
      <c r="I2276" s="3"/>
      <c r="J2276" s="5">
        <f t="shared" si="2"/>
        <v>3500</v>
      </c>
      <c r="K2276" s="3" t="str">
        <f>IFNA(VLOOKUP(D2276,Price!$A$2:$C$18,3,0),"")</f>
        <v>услуга</v>
      </c>
      <c r="L2276" s="6">
        <f t="shared" si="3"/>
        <v>3</v>
      </c>
      <c r="M2276" s="6" t="str">
        <f>IFNA(VLOOKUP(F2276,Promocodes!A:B,2,0),"")</f>
        <v/>
      </c>
      <c r="N2276" s="3" t="str">
        <f>IFNA(VLOOKUP(M2276,Promocodes!G:H,2,0),"")</f>
        <v/>
      </c>
      <c r="O2276" s="3" t="str">
        <f>IFNA(VLOOKUP(D2276,Price!$E$2:$F$4,2,0),"")</f>
        <v/>
      </c>
      <c r="P2276" s="7" t="str">
        <f t="shared" si="4"/>
        <v>без промо</v>
      </c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ht="15.75" customHeight="1">
      <c r="A2277" s="3">
        <v>1894.0</v>
      </c>
      <c r="B2277" s="1" t="s">
        <v>16</v>
      </c>
      <c r="C2277" s="1" t="s">
        <v>17</v>
      </c>
      <c r="D2277" s="1" t="s">
        <v>25</v>
      </c>
      <c r="E2277" s="2">
        <v>44261.0</v>
      </c>
      <c r="F2277" s="3"/>
      <c r="G2277" s="5">
        <v>300.0</v>
      </c>
      <c r="H2277" s="3" t="str">
        <f>IFNA(VLOOKUP(F2277,Promocodes!A:E,4,0),"")</f>
        <v/>
      </c>
      <c r="I2277" s="3"/>
      <c r="J2277" s="5">
        <f t="shared" si="2"/>
        <v>300</v>
      </c>
      <c r="K2277" s="3" t="str">
        <f>IFNA(VLOOKUP(D2277,Price!$A$2:$C$18,3,0),"")</f>
        <v>товар</v>
      </c>
      <c r="L2277" s="6">
        <f t="shared" si="3"/>
        <v>3</v>
      </c>
      <c r="M2277" s="6" t="str">
        <f>IFNA(VLOOKUP(F2277,Promocodes!A:B,2,0),"")</f>
        <v/>
      </c>
      <c r="N2277" s="3" t="str">
        <f>IFNA(VLOOKUP(M2277,Promocodes!G:H,2,0),"")</f>
        <v/>
      </c>
      <c r="O2277" s="3">
        <f>IFNA(VLOOKUP(D2277,Price!$E$2:$F$4,2,0),"")</f>
        <v>150</v>
      </c>
      <c r="P2277" s="7" t="str">
        <f t="shared" si="4"/>
        <v>без промо</v>
      </c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ht="15.75" customHeight="1">
      <c r="A2278" s="3">
        <v>1895.0</v>
      </c>
      <c r="B2278" s="1" t="s">
        <v>16</v>
      </c>
      <c r="C2278" s="1" t="s">
        <v>17</v>
      </c>
      <c r="D2278" s="1" t="s">
        <v>21</v>
      </c>
      <c r="E2278" s="2">
        <v>44261.0</v>
      </c>
      <c r="F2278" s="3"/>
      <c r="G2278" s="5">
        <v>3500.0</v>
      </c>
      <c r="H2278" s="3" t="str">
        <f>IFNA(VLOOKUP(F2278,Promocodes!A:E,4,0),"")</f>
        <v/>
      </c>
      <c r="I2278" s="3"/>
      <c r="J2278" s="5">
        <f t="shared" si="2"/>
        <v>3500</v>
      </c>
      <c r="K2278" s="3" t="str">
        <f>IFNA(VLOOKUP(D2278,Price!$A$2:$C$18,3,0),"")</f>
        <v>услуга</v>
      </c>
      <c r="L2278" s="6">
        <f t="shared" si="3"/>
        <v>3</v>
      </c>
      <c r="M2278" s="6" t="str">
        <f>IFNA(VLOOKUP(F2278,Promocodes!A:B,2,0),"")</f>
        <v/>
      </c>
      <c r="N2278" s="3" t="str">
        <f>IFNA(VLOOKUP(M2278,Promocodes!G:H,2,0),"")</f>
        <v/>
      </c>
      <c r="O2278" s="3" t="str">
        <f>IFNA(VLOOKUP(D2278,Price!$E$2:$F$4,2,0),"")</f>
        <v/>
      </c>
      <c r="P2278" s="7" t="str">
        <f t="shared" si="4"/>
        <v>без промо</v>
      </c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ht="15.75" customHeight="1">
      <c r="A2279" s="3">
        <v>1896.0</v>
      </c>
      <c r="B2279" s="1" t="s">
        <v>16</v>
      </c>
      <c r="C2279" s="1" t="s">
        <v>17</v>
      </c>
      <c r="D2279" s="1" t="s">
        <v>23</v>
      </c>
      <c r="E2279" s="2">
        <v>44261.0</v>
      </c>
      <c r="F2279" s="3"/>
      <c r="G2279" s="5">
        <v>5500.0</v>
      </c>
      <c r="H2279" s="3" t="str">
        <f>IFNA(VLOOKUP(F2279,Promocodes!A:E,4,0),"")</f>
        <v/>
      </c>
      <c r="I2279" s="3"/>
      <c r="J2279" s="5">
        <f t="shared" si="2"/>
        <v>5500</v>
      </c>
      <c r="K2279" s="3" t="str">
        <f>IFNA(VLOOKUP(D2279,Price!$A$2:$C$18,3,0),"")</f>
        <v>услуга</v>
      </c>
      <c r="L2279" s="6">
        <f t="shared" si="3"/>
        <v>3</v>
      </c>
      <c r="M2279" s="6" t="str">
        <f>IFNA(VLOOKUP(F2279,Promocodes!A:B,2,0),"")</f>
        <v/>
      </c>
      <c r="N2279" s="3" t="str">
        <f>IFNA(VLOOKUP(M2279,Promocodes!G:H,2,0),"")</f>
        <v/>
      </c>
      <c r="O2279" s="3" t="str">
        <f>IFNA(VLOOKUP(D2279,Price!$E$2:$F$4,2,0),"")</f>
        <v/>
      </c>
      <c r="P2279" s="7" t="str">
        <f t="shared" si="4"/>
        <v>без промо</v>
      </c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ht="15.75" customHeight="1">
      <c r="A2280" s="3">
        <v>1897.0</v>
      </c>
      <c r="B2280" s="1" t="s">
        <v>16</v>
      </c>
      <c r="C2280" s="1" t="s">
        <v>17</v>
      </c>
      <c r="D2280" s="1" t="s">
        <v>24</v>
      </c>
      <c r="E2280" s="2">
        <v>44261.0</v>
      </c>
      <c r="F2280" s="3"/>
      <c r="G2280" s="5">
        <v>4500.0</v>
      </c>
      <c r="H2280" s="3" t="str">
        <f>IFNA(VLOOKUP(F2280,Promocodes!A:E,4,0),"")</f>
        <v/>
      </c>
      <c r="I2280" s="3"/>
      <c r="J2280" s="5">
        <f t="shared" si="2"/>
        <v>4500</v>
      </c>
      <c r="K2280" s="3" t="str">
        <f>IFNA(VLOOKUP(D2280,Price!$A$2:$C$18,3,0),"")</f>
        <v>услуга</v>
      </c>
      <c r="L2280" s="6">
        <f t="shared" si="3"/>
        <v>3</v>
      </c>
      <c r="M2280" s="6" t="str">
        <f>IFNA(VLOOKUP(F2280,Promocodes!A:B,2,0),"")</f>
        <v/>
      </c>
      <c r="N2280" s="3" t="str">
        <f>IFNA(VLOOKUP(M2280,Promocodes!G:H,2,0),"")</f>
        <v/>
      </c>
      <c r="O2280" s="3" t="str">
        <f>IFNA(VLOOKUP(D2280,Price!$E$2:$F$4,2,0),"")</f>
        <v/>
      </c>
      <c r="P2280" s="7" t="str">
        <f t="shared" si="4"/>
        <v>без промо</v>
      </c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ht="15.75" customHeight="1">
      <c r="A2281" s="3">
        <v>1898.0</v>
      </c>
      <c r="B2281" s="1" t="s">
        <v>16</v>
      </c>
      <c r="C2281" s="1" t="s">
        <v>17</v>
      </c>
      <c r="D2281" s="1" t="s">
        <v>24</v>
      </c>
      <c r="E2281" s="2">
        <v>44261.0</v>
      </c>
      <c r="F2281" s="3"/>
      <c r="G2281" s="5">
        <v>4500.0</v>
      </c>
      <c r="H2281" s="3" t="str">
        <f>IFNA(VLOOKUP(F2281,Promocodes!A:E,4,0),"")</f>
        <v/>
      </c>
      <c r="I2281" s="3"/>
      <c r="J2281" s="5">
        <f t="shared" si="2"/>
        <v>4500</v>
      </c>
      <c r="K2281" s="3" t="str">
        <f>IFNA(VLOOKUP(D2281,Price!$A$2:$C$18,3,0),"")</f>
        <v>услуга</v>
      </c>
      <c r="L2281" s="6">
        <f t="shared" si="3"/>
        <v>3</v>
      </c>
      <c r="M2281" s="6" t="str">
        <f>IFNA(VLOOKUP(F2281,Promocodes!A:B,2,0),"")</f>
        <v/>
      </c>
      <c r="N2281" s="3" t="str">
        <f>IFNA(VLOOKUP(M2281,Promocodes!G:H,2,0),"")</f>
        <v/>
      </c>
      <c r="O2281" s="3" t="str">
        <f>IFNA(VLOOKUP(D2281,Price!$E$2:$F$4,2,0),"")</f>
        <v/>
      </c>
      <c r="P2281" s="7" t="str">
        <f t="shared" si="4"/>
        <v>без промо</v>
      </c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ht="15.75" customHeight="1">
      <c r="A2282" s="3">
        <v>1899.0</v>
      </c>
      <c r="B2282" s="1" t="s">
        <v>16</v>
      </c>
      <c r="C2282" s="1" t="s">
        <v>17</v>
      </c>
      <c r="D2282" s="1" t="s">
        <v>24</v>
      </c>
      <c r="E2282" s="2">
        <v>44261.0</v>
      </c>
      <c r="F2282" s="3"/>
      <c r="G2282" s="5">
        <v>4500.0</v>
      </c>
      <c r="H2282" s="3" t="str">
        <f>IFNA(VLOOKUP(F2282,Promocodes!A:E,4,0),"")</f>
        <v/>
      </c>
      <c r="I2282" s="3"/>
      <c r="J2282" s="5">
        <f t="shared" si="2"/>
        <v>4500</v>
      </c>
      <c r="K2282" s="3" t="str">
        <f>IFNA(VLOOKUP(D2282,Price!$A$2:$C$18,3,0),"")</f>
        <v>услуга</v>
      </c>
      <c r="L2282" s="6">
        <f t="shared" si="3"/>
        <v>3</v>
      </c>
      <c r="M2282" s="6" t="str">
        <f>IFNA(VLOOKUP(F2282,Promocodes!A:B,2,0),"")</f>
        <v/>
      </c>
      <c r="N2282" s="3" t="str">
        <f>IFNA(VLOOKUP(M2282,Promocodes!G:H,2,0),"")</f>
        <v/>
      </c>
      <c r="O2282" s="3" t="str">
        <f>IFNA(VLOOKUP(D2282,Price!$E$2:$F$4,2,0),"")</f>
        <v/>
      </c>
      <c r="P2282" s="7" t="str">
        <f t="shared" si="4"/>
        <v>без промо</v>
      </c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ht="15.75" customHeight="1">
      <c r="A2283" s="3">
        <v>1901.0</v>
      </c>
      <c r="B2283" s="1" t="s">
        <v>139</v>
      </c>
      <c r="C2283" s="1" t="s">
        <v>17</v>
      </c>
      <c r="D2283" s="1" t="s">
        <v>142</v>
      </c>
      <c r="E2283" s="2">
        <v>44261.0</v>
      </c>
      <c r="F2283" s="3"/>
      <c r="G2283" s="5">
        <v>1000.0</v>
      </c>
      <c r="H2283" s="3" t="str">
        <f>IFNA(VLOOKUP(F2283,Promocodes!A:E,4,0),"")</f>
        <v/>
      </c>
      <c r="I2283" s="3"/>
      <c r="J2283" s="5">
        <f t="shared" si="2"/>
        <v>1000</v>
      </c>
      <c r="K2283" s="3" t="str">
        <f>IFNA(VLOOKUP(D2283,Price!$A$2:$C$18,3,0),"")</f>
        <v/>
      </c>
      <c r="L2283" s="6">
        <f t="shared" si="3"/>
        <v>3</v>
      </c>
      <c r="M2283" s="6" t="str">
        <f>IFNA(VLOOKUP(F2283,Promocodes!A:B,2,0),"")</f>
        <v/>
      </c>
      <c r="N2283" s="3" t="str">
        <f>IFNA(VLOOKUP(M2283,Promocodes!G:H,2,0),"")</f>
        <v/>
      </c>
      <c r="O2283" s="3" t="str">
        <f>IFNA(VLOOKUP(D2283,Price!$E$2:$F$4,2,0),"")</f>
        <v/>
      </c>
      <c r="P2283" s="7" t="str">
        <f t="shared" si="4"/>
        <v/>
      </c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ht="15.75" customHeight="1">
      <c r="A2284" s="3">
        <v>1902.0</v>
      </c>
      <c r="B2284" s="1" t="s">
        <v>16</v>
      </c>
      <c r="C2284" s="1" t="s">
        <v>17</v>
      </c>
      <c r="D2284" s="1" t="s">
        <v>23</v>
      </c>
      <c r="E2284" s="2">
        <v>44261.0</v>
      </c>
      <c r="F2284" s="3"/>
      <c r="G2284" s="5">
        <v>5500.0</v>
      </c>
      <c r="H2284" s="3" t="str">
        <f>IFNA(VLOOKUP(F2284,Promocodes!A:E,4,0),"")</f>
        <v/>
      </c>
      <c r="I2284" s="3"/>
      <c r="J2284" s="5">
        <f t="shared" si="2"/>
        <v>5500</v>
      </c>
      <c r="K2284" s="3" t="str">
        <f>IFNA(VLOOKUP(D2284,Price!$A$2:$C$18,3,0),"")</f>
        <v>услуга</v>
      </c>
      <c r="L2284" s="6">
        <f t="shared" si="3"/>
        <v>3</v>
      </c>
      <c r="M2284" s="6" t="str">
        <f>IFNA(VLOOKUP(F2284,Promocodes!A:B,2,0),"")</f>
        <v/>
      </c>
      <c r="N2284" s="3" t="str">
        <f>IFNA(VLOOKUP(M2284,Promocodes!G:H,2,0),"")</f>
        <v/>
      </c>
      <c r="O2284" s="3" t="str">
        <f>IFNA(VLOOKUP(D2284,Price!$E$2:$F$4,2,0),"")</f>
        <v/>
      </c>
      <c r="P2284" s="7" t="str">
        <f t="shared" si="4"/>
        <v>без промо</v>
      </c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ht="15.75" customHeight="1">
      <c r="A2285" s="3">
        <v>1904.0</v>
      </c>
      <c r="B2285" s="1" t="s">
        <v>16</v>
      </c>
      <c r="C2285" s="1" t="s">
        <v>17</v>
      </c>
      <c r="D2285" s="1" t="s">
        <v>21</v>
      </c>
      <c r="E2285" s="2">
        <v>44261.0</v>
      </c>
      <c r="F2285" s="3"/>
      <c r="G2285" s="5">
        <v>3500.0</v>
      </c>
      <c r="H2285" s="3" t="str">
        <f>IFNA(VLOOKUP(F2285,Promocodes!A:E,4,0),"")</f>
        <v/>
      </c>
      <c r="I2285" s="3"/>
      <c r="J2285" s="5">
        <f t="shared" si="2"/>
        <v>3500</v>
      </c>
      <c r="K2285" s="3" t="str">
        <f>IFNA(VLOOKUP(D2285,Price!$A$2:$C$18,3,0),"")</f>
        <v>услуга</v>
      </c>
      <c r="L2285" s="6">
        <f t="shared" si="3"/>
        <v>3</v>
      </c>
      <c r="M2285" s="6" t="str">
        <f>IFNA(VLOOKUP(F2285,Promocodes!A:B,2,0),"")</f>
        <v/>
      </c>
      <c r="N2285" s="3" t="str">
        <f>IFNA(VLOOKUP(M2285,Promocodes!G:H,2,0),"")</f>
        <v/>
      </c>
      <c r="O2285" s="3" t="str">
        <f>IFNA(VLOOKUP(D2285,Price!$E$2:$F$4,2,0),"")</f>
        <v/>
      </c>
      <c r="P2285" s="7" t="str">
        <f t="shared" si="4"/>
        <v>без промо</v>
      </c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ht="15.75" customHeight="1">
      <c r="A2286" s="3">
        <v>1905.0</v>
      </c>
      <c r="B2286" s="1" t="s">
        <v>16</v>
      </c>
      <c r="C2286" s="1" t="s">
        <v>22</v>
      </c>
      <c r="D2286" s="1" t="s">
        <v>20</v>
      </c>
      <c r="E2286" s="2">
        <v>44261.0</v>
      </c>
      <c r="F2286" s="3"/>
      <c r="G2286" s="5">
        <v>500.0</v>
      </c>
      <c r="H2286" s="3" t="str">
        <f>IFNA(VLOOKUP(F2286,Promocodes!A:E,4,0),"")</f>
        <v/>
      </c>
      <c r="I2286" s="3"/>
      <c r="J2286" s="5">
        <f t="shared" si="2"/>
        <v>500</v>
      </c>
      <c r="K2286" s="3" t="str">
        <f>IFNA(VLOOKUP(D2286,Price!$A$2:$C$18,3,0),"")</f>
        <v>товар</v>
      </c>
      <c r="L2286" s="6">
        <f t="shared" si="3"/>
        <v>3</v>
      </c>
      <c r="M2286" s="6" t="str">
        <f>IFNA(VLOOKUP(F2286,Promocodes!A:B,2,0),"")</f>
        <v/>
      </c>
      <c r="N2286" s="3" t="str">
        <f>IFNA(VLOOKUP(M2286,Promocodes!G:H,2,0),"")</f>
        <v/>
      </c>
      <c r="O2286" s="3">
        <f>IFNA(VLOOKUP(D2286,Price!$E$2:$F$4,2,0),"")</f>
        <v>250</v>
      </c>
      <c r="P2286" s="7" t="str">
        <f t="shared" si="4"/>
        <v>без промо</v>
      </c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ht="15.75" customHeight="1">
      <c r="A2287" s="3">
        <v>1906.0</v>
      </c>
      <c r="B2287" s="1" t="s">
        <v>139</v>
      </c>
      <c r="C2287" s="1" t="s">
        <v>17</v>
      </c>
      <c r="D2287" s="1" t="s">
        <v>142</v>
      </c>
      <c r="E2287" s="2">
        <v>44261.0</v>
      </c>
      <c r="F2287" s="3"/>
      <c r="G2287" s="5">
        <v>1000.0</v>
      </c>
      <c r="H2287" s="3" t="str">
        <f>IFNA(VLOOKUP(F2287,Promocodes!A:E,4,0),"")</f>
        <v/>
      </c>
      <c r="I2287" s="3"/>
      <c r="J2287" s="5">
        <f t="shared" si="2"/>
        <v>1000</v>
      </c>
      <c r="K2287" s="3" t="str">
        <f>IFNA(VLOOKUP(D2287,Price!$A$2:$C$18,3,0),"")</f>
        <v/>
      </c>
      <c r="L2287" s="6">
        <f t="shared" si="3"/>
        <v>3</v>
      </c>
      <c r="M2287" s="6" t="str">
        <f>IFNA(VLOOKUP(F2287,Promocodes!A:B,2,0),"")</f>
        <v/>
      </c>
      <c r="N2287" s="3" t="str">
        <f>IFNA(VLOOKUP(M2287,Promocodes!G:H,2,0),"")</f>
        <v/>
      </c>
      <c r="O2287" s="3" t="str">
        <f>IFNA(VLOOKUP(D2287,Price!$E$2:$F$4,2,0),"")</f>
        <v/>
      </c>
      <c r="P2287" s="7" t="str">
        <f t="shared" si="4"/>
        <v/>
      </c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ht="15.75" customHeight="1">
      <c r="A2288" s="3">
        <v>1907.0</v>
      </c>
      <c r="B2288" s="1" t="s">
        <v>16</v>
      </c>
      <c r="C2288" s="1" t="s">
        <v>17</v>
      </c>
      <c r="D2288" s="1" t="s">
        <v>21</v>
      </c>
      <c r="E2288" s="2">
        <v>44261.0</v>
      </c>
      <c r="F2288" s="3"/>
      <c r="G2288" s="5">
        <v>3500.0</v>
      </c>
      <c r="H2288" s="3" t="str">
        <f>IFNA(VLOOKUP(F2288,Promocodes!A:E,4,0),"")</f>
        <v/>
      </c>
      <c r="I2288" s="3"/>
      <c r="J2288" s="5">
        <f t="shared" si="2"/>
        <v>3500</v>
      </c>
      <c r="K2288" s="3" t="str">
        <f>IFNA(VLOOKUP(D2288,Price!$A$2:$C$18,3,0),"")</f>
        <v>услуга</v>
      </c>
      <c r="L2288" s="6">
        <f t="shared" si="3"/>
        <v>3</v>
      </c>
      <c r="M2288" s="6" t="str">
        <f>IFNA(VLOOKUP(F2288,Promocodes!A:B,2,0),"")</f>
        <v/>
      </c>
      <c r="N2288" s="3" t="str">
        <f>IFNA(VLOOKUP(M2288,Promocodes!G:H,2,0),"")</f>
        <v/>
      </c>
      <c r="O2288" s="3" t="str">
        <f>IFNA(VLOOKUP(D2288,Price!$E$2:$F$4,2,0),"")</f>
        <v/>
      </c>
      <c r="P2288" s="7" t="str">
        <f t="shared" si="4"/>
        <v>без промо</v>
      </c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ht="15.75" customHeight="1">
      <c r="A2289" s="3">
        <v>1908.0</v>
      </c>
      <c r="B2289" s="1" t="s">
        <v>16</v>
      </c>
      <c r="C2289" s="1" t="s">
        <v>17</v>
      </c>
      <c r="D2289" s="1" t="s">
        <v>23</v>
      </c>
      <c r="E2289" s="2">
        <v>44261.0</v>
      </c>
      <c r="F2289" s="3"/>
      <c r="G2289" s="5">
        <v>5500.0</v>
      </c>
      <c r="H2289" s="3" t="str">
        <f>IFNA(VLOOKUP(F2289,Promocodes!A:E,4,0),"")</f>
        <v/>
      </c>
      <c r="I2289" s="3"/>
      <c r="J2289" s="5">
        <f t="shared" si="2"/>
        <v>5500</v>
      </c>
      <c r="K2289" s="3" t="str">
        <f>IFNA(VLOOKUP(D2289,Price!$A$2:$C$18,3,0),"")</f>
        <v>услуга</v>
      </c>
      <c r="L2289" s="6">
        <f t="shared" si="3"/>
        <v>3</v>
      </c>
      <c r="M2289" s="6" t="str">
        <f>IFNA(VLOOKUP(F2289,Promocodes!A:B,2,0),"")</f>
        <v/>
      </c>
      <c r="N2289" s="3" t="str">
        <f>IFNA(VLOOKUP(M2289,Promocodes!G:H,2,0),"")</f>
        <v/>
      </c>
      <c r="O2289" s="3" t="str">
        <f>IFNA(VLOOKUP(D2289,Price!$E$2:$F$4,2,0),"")</f>
        <v/>
      </c>
      <c r="P2289" s="7" t="str">
        <f t="shared" si="4"/>
        <v>без промо</v>
      </c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ht="15.75" customHeight="1">
      <c r="A2290" s="3">
        <v>1909.0</v>
      </c>
      <c r="B2290" s="1" t="s">
        <v>16</v>
      </c>
      <c r="C2290" s="1" t="s">
        <v>17</v>
      </c>
      <c r="D2290" s="1" t="s">
        <v>21</v>
      </c>
      <c r="E2290" s="2">
        <v>44261.0</v>
      </c>
      <c r="F2290" s="3"/>
      <c r="G2290" s="5">
        <v>3500.0</v>
      </c>
      <c r="H2290" s="3" t="str">
        <f>IFNA(VLOOKUP(F2290,Promocodes!A:E,4,0),"")</f>
        <v/>
      </c>
      <c r="I2290" s="3"/>
      <c r="J2290" s="5">
        <f t="shared" si="2"/>
        <v>3500</v>
      </c>
      <c r="K2290" s="3" t="str">
        <f>IFNA(VLOOKUP(D2290,Price!$A$2:$C$18,3,0),"")</f>
        <v>услуга</v>
      </c>
      <c r="L2290" s="6">
        <f t="shared" si="3"/>
        <v>3</v>
      </c>
      <c r="M2290" s="6" t="str">
        <f>IFNA(VLOOKUP(F2290,Promocodes!A:B,2,0),"")</f>
        <v/>
      </c>
      <c r="N2290" s="3" t="str">
        <f>IFNA(VLOOKUP(M2290,Promocodes!G:H,2,0),"")</f>
        <v/>
      </c>
      <c r="O2290" s="3" t="str">
        <f>IFNA(VLOOKUP(D2290,Price!$E$2:$F$4,2,0),"")</f>
        <v/>
      </c>
      <c r="P2290" s="7" t="str">
        <f t="shared" si="4"/>
        <v>без промо</v>
      </c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ht="15.75" customHeight="1">
      <c r="A2291" s="3">
        <v>1910.0</v>
      </c>
      <c r="B2291" s="1" t="s">
        <v>16</v>
      </c>
      <c r="C2291" s="1" t="s">
        <v>22</v>
      </c>
      <c r="D2291" s="1" t="s">
        <v>18</v>
      </c>
      <c r="E2291" s="2">
        <v>44261.0</v>
      </c>
      <c r="F2291" s="3"/>
      <c r="G2291" s="5">
        <v>1000.0</v>
      </c>
      <c r="H2291" s="3" t="str">
        <f>IFNA(VLOOKUP(F2291,Promocodes!A:E,4,0),"")</f>
        <v/>
      </c>
      <c r="I2291" s="3"/>
      <c r="J2291" s="5">
        <f t="shared" si="2"/>
        <v>1000</v>
      </c>
      <c r="K2291" s="3" t="str">
        <f>IFNA(VLOOKUP(D2291,Price!$A$2:$C$18,3,0),"")</f>
        <v>товар</v>
      </c>
      <c r="L2291" s="6">
        <f t="shared" si="3"/>
        <v>3</v>
      </c>
      <c r="M2291" s="6" t="str">
        <f>IFNA(VLOOKUP(F2291,Promocodes!A:B,2,0),"")</f>
        <v/>
      </c>
      <c r="N2291" s="3" t="str">
        <f>IFNA(VLOOKUP(M2291,Promocodes!G:H,2,0),"")</f>
        <v/>
      </c>
      <c r="O2291" s="3">
        <f>IFNA(VLOOKUP(D2291,Price!$E$2:$F$4,2,0),"")</f>
        <v>500</v>
      </c>
      <c r="P2291" s="7" t="str">
        <f t="shared" si="4"/>
        <v>без промо</v>
      </c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ht="15.75" customHeight="1">
      <c r="A2292" s="3">
        <v>1911.0</v>
      </c>
      <c r="B2292" s="1" t="s">
        <v>16</v>
      </c>
      <c r="C2292" s="1" t="s">
        <v>22</v>
      </c>
      <c r="D2292" s="1" t="s">
        <v>21</v>
      </c>
      <c r="E2292" s="2">
        <v>44261.0</v>
      </c>
      <c r="F2292" s="3"/>
      <c r="G2292" s="5">
        <v>3500.0</v>
      </c>
      <c r="H2292" s="3" t="str">
        <f>IFNA(VLOOKUP(F2292,Promocodes!A:E,4,0),"")</f>
        <v/>
      </c>
      <c r="I2292" s="3"/>
      <c r="J2292" s="5">
        <f t="shared" si="2"/>
        <v>3500</v>
      </c>
      <c r="K2292" s="3" t="str">
        <f>IFNA(VLOOKUP(D2292,Price!$A$2:$C$18,3,0),"")</f>
        <v>услуга</v>
      </c>
      <c r="L2292" s="6">
        <f t="shared" si="3"/>
        <v>3</v>
      </c>
      <c r="M2292" s="6" t="str">
        <f>IFNA(VLOOKUP(F2292,Promocodes!A:B,2,0),"")</f>
        <v/>
      </c>
      <c r="N2292" s="3" t="str">
        <f>IFNA(VLOOKUP(M2292,Promocodes!G:H,2,0),"")</f>
        <v/>
      </c>
      <c r="O2292" s="3" t="str">
        <f>IFNA(VLOOKUP(D2292,Price!$E$2:$F$4,2,0),"")</f>
        <v/>
      </c>
      <c r="P2292" s="7" t="str">
        <f t="shared" si="4"/>
        <v>без промо</v>
      </c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ht="15.75" customHeight="1">
      <c r="A2293" s="3">
        <v>1912.0</v>
      </c>
      <c r="B2293" s="1" t="s">
        <v>16</v>
      </c>
      <c r="C2293" s="1" t="s">
        <v>17</v>
      </c>
      <c r="D2293" s="1" t="s">
        <v>21</v>
      </c>
      <c r="E2293" s="2">
        <v>44261.0</v>
      </c>
      <c r="F2293" s="3"/>
      <c r="G2293" s="5">
        <v>3500.0</v>
      </c>
      <c r="H2293" s="3" t="str">
        <f>IFNA(VLOOKUP(F2293,Promocodes!A:E,4,0),"")</f>
        <v/>
      </c>
      <c r="I2293" s="3"/>
      <c r="J2293" s="5">
        <f t="shared" si="2"/>
        <v>3500</v>
      </c>
      <c r="K2293" s="3" t="str">
        <f>IFNA(VLOOKUP(D2293,Price!$A$2:$C$18,3,0),"")</f>
        <v>услуга</v>
      </c>
      <c r="L2293" s="6">
        <f t="shared" si="3"/>
        <v>3</v>
      </c>
      <c r="M2293" s="6" t="str">
        <f>IFNA(VLOOKUP(F2293,Promocodes!A:B,2,0),"")</f>
        <v/>
      </c>
      <c r="N2293" s="3" t="str">
        <f>IFNA(VLOOKUP(M2293,Promocodes!G:H,2,0),"")</f>
        <v/>
      </c>
      <c r="O2293" s="3" t="str">
        <f>IFNA(VLOOKUP(D2293,Price!$E$2:$F$4,2,0),"")</f>
        <v/>
      </c>
      <c r="P2293" s="7" t="str">
        <f t="shared" si="4"/>
        <v>без промо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ht="15.75" customHeight="1">
      <c r="A2294" s="3">
        <v>1913.0</v>
      </c>
      <c r="B2294" s="1" t="s">
        <v>16</v>
      </c>
      <c r="C2294" s="1" t="s">
        <v>17</v>
      </c>
      <c r="D2294" s="1" t="s">
        <v>21</v>
      </c>
      <c r="E2294" s="2">
        <v>44261.0</v>
      </c>
      <c r="F2294" s="3"/>
      <c r="G2294" s="5">
        <v>3500.0</v>
      </c>
      <c r="H2294" s="3" t="str">
        <f>IFNA(VLOOKUP(F2294,Promocodes!A:E,4,0),"")</f>
        <v/>
      </c>
      <c r="I2294" s="3"/>
      <c r="J2294" s="5">
        <f t="shared" si="2"/>
        <v>3500</v>
      </c>
      <c r="K2294" s="3" t="str">
        <f>IFNA(VLOOKUP(D2294,Price!$A$2:$C$18,3,0),"")</f>
        <v>услуга</v>
      </c>
      <c r="L2294" s="6">
        <f t="shared" si="3"/>
        <v>3</v>
      </c>
      <c r="M2294" s="6" t="str">
        <f>IFNA(VLOOKUP(F2294,Promocodes!A:B,2,0),"")</f>
        <v/>
      </c>
      <c r="N2294" s="3" t="str">
        <f>IFNA(VLOOKUP(M2294,Promocodes!G:H,2,0),"")</f>
        <v/>
      </c>
      <c r="O2294" s="3" t="str">
        <f>IFNA(VLOOKUP(D2294,Price!$E$2:$F$4,2,0),"")</f>
        <v/>
      </c>
      <c r="P2294" s="7" t="str">
        <f t="shared" si="4"/>
        <v>без промо</v>
      </c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ht="15.75" customHeight="1">
      <c r="A2295" s="3">
        <v>1914.0</v>
      </c>
      <c r="B2295" s="1" t="s">
        <v>16</v>
      </c>
      <c r="C2295" s="1" t="s">
        <v>17</v>
      </c>
      <c r="D2295" s="1" t="s">
        <v>23</v>
      </c>
      <c r="E2295" s="2">
        <v>44261.0</v>
      </c>
      <c r="F2295" s="3"/>
      <c r="G2295" s="5">
        <v>5500.0</v>
      </c>
      <c r="H2295" s="3" t="str">
        <f>IFNA(VLOOKUP(F2295,Promocodes!A:E,4,0),"")</f>
        <v/>
      </c>
      <c r="I2295" s="3"/>
      <c r="J2295" s="5">
        <f t="shared" si="2"/>
        <v>5500</v>
      </c>
      <c r="K2295" s="3" t="str">
        <f>IFNA(VLOOKUP(D2295,Price!$A$2:$C$18,3,0),"")</f>
        <v>услуга</v>
      </c>
      <c r="L2295" s="6">
        <f t="shared" si="3"/>
        <v>3</v>
      </c>
      <c r="M2295" s="6" t="str">
        <f>IFNA(VLOOKUP(F2295,Promocodes!A:B,2,0),"")</f>
        <v/>
      </c>
      <c r="N2295" s="3" t="str">
        <f>IFNA(VLOOKUP(M2295,Promocodes!G:H,2,0),"")</f>
        <v/>
      </c>
      <c r="O2295" s="3" t="str">
        <f>IFNA(VLOOKUP(D2295,Price!$E$2:$F$4,2,0),"")</f>
        <v/>
      </c>
      <c r="P2295" s="7" t="str">
        <f t="shared" si="4"/>
        <v>без промо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ht="15.75" customHeight="1">
      <c r="A2296" s="3">
        <v>1915.0</v>
      </c>
      <c r="B2296" s="1" t="s">
        <v>16</v>
      </c>
      <c r="C2296" s="1" t="s">
        <v>17</v>
      </c>
      <c r="D2296" s="1" t="s">
        <v>25</v>
      </c>
      <c r="E2296" s="2">
        <v>44261.0</v>
      </c>
      <c r="F2296" s="3"/>
      <c r="G2296" s="5">
        <v>300.0</v>
      </c>
      <c r="H2296" s="3" t="str">
        <f>IFNA(VLOOKUP(F2296,Promocodes!A:E,4,0),"")</f>
        <v/>
      </c>
      <c r="I2296" s="3"/>
      <c r="J2296" s="5">
        <f t="shared" si="2"/>
        <v>300</v>
      </c>
      <c r="K2296" s="3" t="str">
        <f>IFNA(VLOOKUP(D2296,Price!$A$2:$C$18,3,0),"")</f>
        <v>товар</v>
      </c>
      <c r="L2296" s="6">
        <f t="shared" si="3"/>
        <v>3</v>
      </c>
      <c r="M2296" s="6" t="str">
        <f>IFNA(VLOOKUP(F2296,Promocodes!A:B,2,0),"")</f>
        <v/>
      </c>
      <c r="N2296" s="3" t="str">
        <f>IFNA(VLOOKUP(M2296,Promocodes!G:H,2,0),"")</f>
        <v/>
      </c>
      <c r="O2296" s="3">
        <f>IFNA(VLOOKUP(D2296,Price!$E$2:$F$4,2,0),"")</f>
        <v>150</v>
      </c>
      <c r="P2296" s="7" t="str">
        <f t="shared" si="4"/>
        <v>без промо</v>
      </c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ht="15.75" customHeight="1">
      <c r="A2297" s="3">
        <v>1916.0</v>
      </c>
      <c r="B2297" s="1" t="s">
        <v>16</v>
      </c>
      <c r="C2297" s="1" t="s">
        <v>17</v>
      </c>
      <c r="D2297" s="1" t="s">
        <v>24</v>
      </c>
      <c r="E2297" s="2">
        <v>44261.0</v>
      </c>
      <c r="F2297" s="3"/>
      <c r="G2297" s="5">
        <v>4500.0</v>
      </c>
      <c r="H2297" s="3" t="str">
        <f>IFNA(VLOOKUP(F2297,Promocodes!A:E,4,0),"")</f>
        <v/>
      </c>
      <c r="I2297" s="3"/>
      <c r="J2297" s="5">
        <f t="shared" si="2"/>
        <v>4500</v>
      </c>
      <c r="K2297" s="3" t="str">
        <f>IFNA(VLOOKUP(D2297,Price!$A$2:$C$18,3,0),"")</f>
        <v>услуга</v>
      </c>
      <c r="L2297" s="6">
        <f t="shared" si="3"/>
        <v>3</v>
      </c>
      <c r="M2297" s="6" t="str">
        <f>IFNA(VLOOKUP(F2297,Promocodes!A:B,2,0),"")</f>
        <v/>
      </c>
      <c r="N2297" s="3" t="str">
        <f>IFNA(VLOOKUP(M2297,Promocodes!G:H,2,0),"")</f>
        <v/>
      </c>
      <c r="O2297" s="3" t="str">
        <f>IFNA(VLOOKUP(D2297,Price!$E$2:$F$4,2,0),"")</f>
        <v/>
      </c>
      <c r="P2297" s="7" t="str">
        <f t="shared" si="4"/>
        <v>без промо</v>
      </c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ht="15.75" customHeight="1">
      <c r="A2298" s="3">
        <v>1917.0</v>
      </c>
      <c r="B2298" s="1" t="s">
        <v>16</v>
      </c>
      <c r="C2298" s="1" t="s">
        <v>17</v>
      </c>
      <c r="D2298" s="1" t="s">
        <v>24</v>
      </c>
      <c r="E2298" s="2">
        <v>44261.0</v>
      </c>
      <c r="F2298" s="3"/>
      <c r="G2298" s="5">
        <v>4500.0</v>
      </c>
      <c r="H2298" s="3" t="str">
        <f>IFNA(VLOOKUP(F2298,Promocodes!A:E,4,0),"")</f>
        <v/>
      </c>
      <c r="I2298" s="3"/>
      <c r="J2298" s="5">
        <f t="shared" si="2"/>
        <v>4500</v>
      </c>
      <c r="K2298" s="3" t="str">
        <f>IFNA(VLOOKUP(D2298,Price!$A$2:$C$18,3,0),"")</f>
        <v>услуга</v>
      </c>
      <c r="L2298" s="6">
        <f t="shared" si="3"/>
        <v>3</v>
      </c>
      <c r="M2298" s="6" t="str">
        <f>IFNA(VLOOKUP(F2298,Promocodes!A:B,2,0),"")</f>
        <v/>
      </c>
      <c r="N2298" s="3" t="str">
        <f>IFNA(VLOOKUP(M2298,Promocodes!G:H,2,0),"")</f>
        <v/>
      </c>
      <c r="O2298" s="3" t="str">
        <f>IFNA(VLOOKUP(D2298,Price!$E$2:$F$4,2,0),"")</f>
        <v/>
      </c>
      <c r="P2298" s="7" t="str">
        <f t="shared" si="4"/>
        <v>без промо</v>
      </c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ht="15.75" customHeight="1">
      <c r="A2299" s="3">
        <v>1918.0</v>
      </c>
      <c r="B2299" s="1" t="s">
        <v>16</v>
      </c>
      <c r="C2299" s="1" t="s">
        <v>22</v>
      </c>
      <c r="D2299" s="1" t="s">
        <v>21</v>
      </c>
      <c r="E2299" s="2">
        <v>44262.0</v>
      </c>
      <c r="F2299" s="3"/>
      <c r="G2299" s="5">
        <v>3500.0</v>
      </c>
      <c r="H2299" s="3" t="str">
        <f>IFNA(VLOOKUP(F2299,Promocodes!A:E,4,0),"")</f>
        <v/>
      </c>
      <c r="I2299" s="3"/>
      <c r="J2299" s="5">
        <f t="shared" si="2"/>
        <v>3500</v>
      </c>
      <c r="K2299" s="3" t="str">
        <f>IFNA(VLOOKUP(D2299,Price!$A$2:$C$18,3,0),"")</f>
        <v>услуга</v>
      </c>
      <c r="L2299" s="6">
        <f t="shared" si="3"/>
        <v>3</v>
      </c>
      <c r="M2299" s="6" t="str">
        <f>IFNA(VLOOKUP(F2299,Promocodes!A:B,2,0),"")</f>
        <v/>
      </c>
      <c r="N2299" s="3" t="str">
        <f>IFNA(VLOOKUP(M2299,Promocodes!G:H,2,0),"")</f>
        <v/>
      </c>
      <c r="O2299" s="3" t="str">
        <f>IFNA(VLOOKUP(D2299,Price!$E$2:$F$4,2,0),"")</f>
        <v/>
      </c>
      <c r="P2299" s="7" t="str">
        <f t="shared" si="4"/>
        <v>без промо</v>
      </c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ht="15.75" customHeight="1">
      <c r="A2300" s="3">
        <v>1919.0</v>
      </c>
      <c r="B2300" s="1" t="s">
        <v>139</v>
      </c>
      <c r="C2300" s="1" t="s">
        <v>17</v>
      </c>
      <c r="D2300" s="1" t="s">
        <v>141</v>
      </c>
      <c r="E2300" s="2">
        <v>44262.0</v>
      </c>
      <c r="F2300" s="3"/>
      <c r="G2300" s="5">
        <v>300.0</v>
      </c>
      <c r="H2300" s="3" t="str">
        <f>IFNA(VLOOKUP(F2300,Promocodes!A:E,4,0),"")</f>
        <v/>
      </c>
      <c r="I2300" s="3"/>
      <c r="J2300" s="5">
        <f t="shared" si="2"/>
        <v>300</v>
      </c>
      <c r="K2300" s="3" t="str">
        <f>IFNA(VLOOKUP(D2300,Price!$A$2:$C$18,3,0),"")</f>
        <v/>
      </c>
      <c r="L2300" s="6">
        <f t="shared" si="3"/>
        <v>3</v>
      </c>
      <c r="M2300" s="6" t="str">
        <f>IFNA(VLOOKUP(F2300,Promocodes!A:B,2,0),"")</f>
        <v/>
      </c>
      <c r="N2300" s="3" t="str">
        <f>IFNA(VLOOKUP(M2300,Promocodes!G:H,2,0),"")</f>
        <v/>
      </c>
      <c r="O2300" s="3" t="str">
        <f>IFNA(VLOOKUP(D2300,Price!$E$2:$F$4,2,0),"")</f>
        <v/>
      </c>
      <c r="P2300" s="7" t="str">
        <f t="shared" si="4"/>
        <v/>
      </c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ht="15.75" customHeight="1">
      <c r="A2301" s="3">
        <v>1920.0</v>
      </c>
      <c r="B2301" s="1" t="s">
        <v>16</v>
      </c>
      <c r="C2301" s="1" t="s">
        <v>17</v>
      </c>
      <c r="D2301" s="1" t="s">
        <v>21</v>
      </c>
      <c r="E2301" s="2">
        <v>44262.0</v>
      </c>
      <c r="F2301" s="3"/>
      <c r="G2301" s="5">
        <v>3500.0</v>
      </c>
      <c r="H2301" s="3" t="str">
        <f>IFNA(VLOOKUP(F2301,Promocodes!A:E,4,0),"")</f>
        <v/>
      </c>
      <c r="I2301" s="3"/>
      <c r="J2301" s="5">
        <f t="shared" si="2"/>
        <v>3500</v>
      </c>
      <c r="K2301" s="3" t="str">
        <f>IFNA(VLOOKUP(D2301,Price!$A$2:$C$18,3,0),"")</f>
        <v>услуга</v>
      </c>
      <c r="L2301" s="6">
        <f t="shared" si="3"/>
        <v>3</v>
      </c>
      <c r="M2301" s="6" t="str">
        <f>IFNA(VLOOKUP(F2301,Promocodes!A:B,2,0),"")</f>
        <v/>
      </c>
      <c r="N2301" s="3" t="str">
        <f>IFNA(VLOOKUP(M2301,Promocodes!G:H,2,0),"")</f>
        <v/>
      </c>
      <c r="O2301" s="3" t="str">
        <f>IFNA(VLOOKUP(D2301,Price!$E$2:$F$4,2,0),"")</f>
        <v/>
      </c>
      <c r="P2301" s="7" t="str">
        <f t="shared" si="4"/>
        <v>без промо</v>
      </c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ht="15.75" customHeight="1">
      <c r="A2302" s="3">
        <v>1921.0</v>
      </c>
      <c r="B2302" s="1" t="s">
        <v>16</v>
      </c>
      <c r="C2302" s="1" t="s">
        <v>22</v>
      </c>
      <c r="D2302" s="1" t="s">
        <v>24</v>
      </c>
      <c r="E2302" s="2">
        <v>44262.0</v>
      </c>
      <c r="F2302" s="3"/>
      <c r="G2302" s="5">
        <v>4500.0</v>
      </c>
      <c r="H2302" s="3" t="str">
        <f>IFNA(VLOOKUP(F2302,Promocodes!A:E,4,0),"")</f>
        <v/>
      </c>
      <c r="I2302" s="3"/>
      <c r="J2302" s="5">
        <f t="shared" si="2"/>
        <v>4500</v>
      </c>
      <c r="K2302" s="3" t="str">
        <f>IFNA(VLOOKUP(D2302,Price!$A$2:$C$18,3,0),"")</f>
        <v>услуга</v>
      </c>
      <c r="L2302" s="6">
        <f t="shared" si="3"/>
        <v>3</v>
      </c>
      <c r="M2302" s="6" t="str">
        <f>IFNA(VLOOKUP(F2302,Promocodes!A:B,2,0),"")</f>
        <v/>
      </c>
      <c r="N2302" s="3" t="str">
        <f>IFNA(VLOOKUP(M2302,Promocodes!G:H,2,0),"")</f>
        <v/>
      </c>
      <c r="O2302" s="3" t="str">
        <f>IFNA(VLOOKUP(D2302,Price!$E$2:$F$4,2,0),"")</f>
        <v/>
      </c>
      <c r="P2302" s="7" t="str">
        <f t="shared" si="4"/>
        <v>без промо</v>
      </c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ht="15.75" customHeight="1">
      <c r="A2303" s="3">
        <v>1922.0</v>
      </c>
      <c r="B2303" s="1" t="s">
        <v>139</v>
      </c>
      <c r="C2303" s="1" t="s">
        <v>17</v>
      </c>
      <c r="D2303" s="1" t="s">
        <v>143</v>
      </c>
      <c r="E2303" s="2">
        <v>44262.0</v>
      </c>
      <c r="F2303" s="3"/>
      <c r="G2303" s="5">
        <v>500.0</v>
      </c>
      <c r="H2303" s="3" t="str">
        <f>IFNA(VLOOKUP(F2303,Promocodes!A:E,4,0),"")</f>
        <v/>
      </c>
      <c r="I2303" s="3"/>
      <c r="J2303" s="5">
        <f t="shared" si="2"/>
        <v>500</v>
      </c>
      <c r="K2303" s="3" t="str">
        <f>IFNA(VLOOKUP(D2303,Price!$A$2:$C$18,3,0),"")</f>
        <v/>
      </c>
      <c r="L2303" s="6">
        <f t="shared" si="3"/>
        <v>3</v>
      </c>
      <c r="M2303" s="6" t="str">
        <f>IFNA(VLOOKUP(F2303,Promocodes!A:B,2,0),"")</f>
        <v/>
      </c>
      <c r="N2303" s="3" t="str">
        <f>IFNA(VLOOKUP(M2303,Promocodes!G:H,2,0),"")</f>
        <v/>
      </c>
      <c r="O2303" s="3" t="str">
        <f>IFNA(VLOOKUP(D2303,Price!$E$2:$F$4,2,0),"")</f>
        <v/>
      </c>
      <c r="P2303" s="7" t="str">
        <f t="shared" si="4"/>
        <v/>
      </c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ht="15.75" customHeight="1">
      <c r="A2304" s="3">
        <v>1923.0</v>
      </c>
      <c r="B2304" s="1" t="s">
        <v>16</v>
      </c>
      <c r="C2304" s="1" t="s">
        <v>17</v>
      </c>
      <c r="D2304" s="1" t="s">
        <v>24</v>
      </c>
      <c r="E2304" s="2">
        <v>44262.0</v>
      </c>
      <c r="F2304" s="3"/>
      <c r="G2304" s="5">
        <v>4500.0</v>
      </c>
      <c r="H2304" s="3" t="str">
        <f>IFNA(VLOOKUP(F2304,Promocodes!A:E,4,0),"")</f>
        <v/>
      </c>
      <c r="I2304" s="3"/>
      <c r="J2304" s="5">
        <f t="shared" si="2"/>
        <v>4500</v>
      </c>
      <c r="K2304" s="3" t="str">
        <f>IFNA(VLOOKUP(D2304,Price!$A$2:$C$18,3,0),"")</f>
        <v>услуга</v>
      </c>
      <c r="L2304" s="6">
        <f t="shared" si="3"/>
        <v>3</v>
      </c>
      <c r="M2304" s="6" t="str">
        <f>IFNA(VLOOKUP(F2304,Promocodes!A:B,2,0),"")</f>
        <v/>
      </c>
      <c r="N2304" s="3" t="str">
        <f>IFNA(VLOOKUP(M2304,Promocodes!G:H,2,0),"")</f>
        <v/>
      </c>
      <c r="O2304" s="3" t="str">
        <f>IFNA(VLOOKUP(D2304,Price!$E$2:$F$4,2,0),"")</f>
        <v/>
      </c>
      <c r="P2304" s="7" t="str">
        <f t="shared" si="4"/>
        <v>без промо</v>
      </c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ht="15.75" customHeight="1">
      <c r="A2305" s="3">
        <v>1924.0</v>
      </c>
      <c r="B2305" s="1" t="s">
        <v>16</v>
      </c>
      <c r="C2305" s="1" t="s">
        <v>17</v>
      </c>
      <c r="D2305" s="1" t="s">
        <v>24</v>
      </c>
      <c r="E2305" s="2">
        <v>44262.0</v>
      </c>
      <c r="F2305" s="3"/>
      <c r="G2305" s="5">
        <v>4500.0</v>
      </c>
      <c r="H2305" s="3" t="str">
        <f>IFNA(VLOOKUP(F2305,Promocodes!A:E,4,0),"")</f>
        <v/>
      </c>
      <c r="I2305" s="3"/>
      <c r="J2305" s="5">
        <f t="shared" si="2"/>
        <v>4500</v>
      </c>
      <c r="K2305" s="3" t="str">
        <f>IFNA(VLOOKUP(D2305,Price!$A$2:$C$18,3,0),"")</f>
        <v>услуга</v>
      </c>
      <c r="L2305" s="6">
        <f t="shared" si="3"/>
        <v>3</v>
      </c>
      <c r="M2305" s="6" t="str">
        <f>IFNA(VLOOKUP(F2305,Promocodes!A:B,2,0),"")</f>
        <v/>
      </c>
      <c r="N2305" s="3" t="str">
        <f>IFNA(VLOOKUP(M2305,Promocodes!G:H,2,0),"")</f>
        <v/>
      </c>
      <c r="O2305" s="3" t="str">
        <f>IFNA(VLOOKUP(D2305,Price!$E$2:$F$4,2,0),"")</f>
        <v/>
      </c>
      <c r="P2305" s="7" t="str">
        <f t="shared" si="4"/>
        <v>без промо</v>
      </c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ht="15.75" customHeight="1">
      <c r="A2306" s="3">
        <v>1925.0</v>
      </c>
      <c r="B2306" s="1" t="s">
        <v>16</v>
      </c>
      <c r="C2306" s="1" t="s">
        <v>17</v>
      </c>
      <c r="D2306" s="1" t="s">
        <v>20</v>
      </c>
      <c r="E2306" s="2">
        <v>44262.0</v>
      </c>
      <c r="F2306" s="3"/>
      <c r="G2306" s="5">
        <v>500.0</v>
      </c>
      <c r="H2306" s="3" t="str">
        <f>IFNA(VLOOKUP(F2306,Promocodes!A:E,4,0),"")</f>
        <v/>
      </c>
      <c r="I2306" s="3"/>
      <c r="J2306" s="5">
        <f t="shared" si="2"/>
        <v>500</v>
      </c>
      <c r="K2306" s="3" t="str">
        <f>IFNA(VLOOKUP(D2306,Price!$A$2:$C$18,3,0),"")</f>
        <v>товар</v>
      </c>
      <c r="L2306" s="6">
        <f t="shared" si="3"/>
        <v>3</v>
      </c>
      <c r="M2306" s="6" t="str">
        <f>IFNA(VLOOKUP(F2306,Promocodes!A:B,2,0),"")</f>
        <v/>
      </c>
      <c r="N2306" s="3" t="str">
        <f>IFNA(VLOOKUP(M2306,Promocodes!G:H,2,0),"")</f>
        <v/>
      </c>
      <c r="O2306" s="3">
        <f>IFNA(VLOOKUP(D2306,Price!$E$2:$F$4,2,0),"")</f>
        <v>250</v>
      </c>
      <c r="P2306" s="7" t="str">
        <f t="shared" si="4"/>
        <v>без промо</v>
      </c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ht="15.75" customHeight="1">
      <c r="A2307" s="3">
        <v>1926.0</v>
      </c>
      <c r="B2307" s="1" t="s">
        <v>16</v>
      </c>
      <c r="C2307" s="1" t="s">
        <v>17</v>
      </c>
      <c r="D2307" s="1" t="s">
        <v>21</v>
      </c>
      <c r="E2307" s="2">
        <v>44262.0</v>
      </c>
      <c r="F2307" s="3"/>
      <c r="G2307" s="5">
        <v>3500.0</v>
      </c>
      <c r="H2307" s="3" t="str">
        <f>IFNA(VLOOKUP(F2307,Promocodes!A:E,4,0),"")</f>
        <v/>
      </c>
      <c r="I2307" s="3"/>
      <c r="J2307" s="5">
        <f t="shared" si="2"/>
        <v>3500</v>
      </c>
      <c r="K2307" s="3" t="str">
        <f>IFNA(VLOOKUP(D2307,Price!$A$2:$C$18,3,0),"")</f>
        <v>услуга</v>
      </c>
      <c r="L2307" s="6">
        <f t="shared" si="3"/>
        <v>3</v>
      </c>
      <c r="M2307" s="6" t="str">
        <f>IFNA(VLOOKUP(F2307,Promocodes!A:B,2,0),"")</f>
        <v/>
      </c>
      <c r="N2307" s="3" t="str">
        <f>IFNA(VLOOKUP(M2307,Promocodes!G:H,2,0),"")</f>
        <v/>
      </c>
      <c r="O2307" s="3" t="str">
        <f>IFNA(VLOOKUP(D2307,Price!$E$2:$F$4,2,0),"")</f>
        <v/>
      </c>
      <c r="P2307" s="7" t="str">
        <f t="shared" si="4"/>
        <v>без промо</v>
      </c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ht="15.75" customHeight="1">
      <c r="A2308" s="3">
        <v>1927.0</v>
      </c>
      <c r="B2308" s="1" t="s">
        <v>16</v>
      </c>
      <c r="C2308" s="1" t="s">
        <v>17</v>
      </c>
      <c r="D2308" s="1" t="s">
        <v>21</v>
      </c>
      <c r="E2308" s="2">
        <v>44262.0</v>
      </c>
      <c r="F2308" s="3"/>
      <c r="G2308" s="5">
        <v>3500.0</v>
      </c>
      <c r="H2308" s="3" t="str">
        <f>IFNA(VLOOKUP(F2308,Promocodes!A:E,4,0),"")</f>
        <v/>
      </c>
      <c r="I2308" s="3"/>
      <c r="J2308" s="5">
        <f t="shared" si="2"/>
        <v>3500</v>
      </c>
      <c r="K2308" s="3" t="str">
        <f>IFNA(VLOOKUP(D2308,Price!$A$2:$C$18,3,0),"")</f>
        <v>услуга</v>
      </c>
      <c r="L2308" s="6">
        <f t="shared" si="3"/>
        <v>3</v>
      </c>
      <c r="M2308" s="6" t="str">
        <f>IFNA(VLOOKUP(F2308,Promocodes!A:B,2,0),"")</f>
        <v/>
      </c>
      <c r="N2308" s="3" t="str">
        <f>IFNA(VLOOKUP(M2308,Promocodes!G:H,2,0),"")</f>
        <v/>
      </c>
      <c r="O2308" s="3" t="str">
        <f>IFNA(VLOOKUP(D2308,Price!$E$2:$F$4,2,0),"")</f>
        <v/>
      </c>
      <c r="P2308" s="7" t="str">
        <f t="shared" si="4"/>
        <v>без промо</v>
      </c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ht="15.75" customHeight="1">
      <c r="A2309" s="3">
        <v>1928.0</v>
      </c>
      <c r="B2309" s="1" t="s">
        <v>16</v>
      </c>
      <c r="C2309" s="1" t="s">
        <v>17</v>
      </c>
      <c r="D2309" s="1" t="s">
        <v>20</v>
      </c>
      <c r="E2309" s="2">
        <v>44262.0</v>
      </c>
      <c r="F2309" s="3"/>
      <c r="G2309" s="5">
        <v>500.0</v>
      </c>
      <c r="H2309" s="3" t="str">
        <f>IFNA(VLOOKUP(F2309,Promocodes!A:E,4,0),"")</f>
        <v/>
      </c>
      <c r="I2309" s="3"/>
      <c r="J2309" s="5">
        <f t="shared" si="2"/>
        <v>500</v>
      </c>
      <c r="K2309" s="3" t="str">
        <f>IFNA(VLOOKUP(D2309,Price!$A$2:$C$18,3,0),"")</f>
        <v>товар</v>
      </c>
      <c r="L2309" s="6">
        <f t="shared" si="3"/>
        <v>3</v>
      </c>
      <c r="M2309" s="6" t="str">
        <f>IFNA(VLOOKUP(F2309,Promocodes!A:B,2,0),"")</f>
        <v/>
      </c>
      <c r="N2309" s="3" t="str">
        <f>IFNA(VLOOKUP(M2309,Promocodes!G:H,2,0),"")</f>
        <v/>
      </c>
      <c r="O2309" s="3">
        <f>IFNA(VLOOKUP(D2309,Price!$E$2:$F$4,2,0),"")</f>
        <v>250</v>
      </c>
      <c r="P2309" s="7" t="str">
        <f t="shared" si="4"/>
        <v>без промо</v>
      </c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ht="15.75" customHeight="1">
      <c r="A2310" s="3">
        <v>1929.0</v>
      </c>
      <c r="B2310" s="1" t="s">
        <v>16</v>
      </c>
      <c r="C2310" s="1" t="s">
        <v>22</v>
      </c>
      <c r="D2310" s="1" t="s">
        <v>24</v>
      </c>
      <c r="E2310" s="2">
        <v>44262.0</v>
      </c>
      <c r="F2310" s="3"/>
      <c r="G2310" s="5">
        <v>4500.0</v>
      </c>
      <c r="H2310" s="3" t="str">
        <f>IFNA(VLOOKUP(F2310,Promocodes!A:E,4,0),"")</f>
        <v/>
      </c>
      <c r="I2310" s="3"/>
      <c r="J2310" s="5">
        <f t="shared" si="2"/>
        <v>4500</v>
      </c>
      <c r="K2310" s="3" t="str">
        <f>IFNA(VLOOKUP(D2310,Price!$A$2:$C$18,3,0),"")</f>
        <v>услуга</v>
      </c>
      <c r="L2310" s="6">
        <f t="shared" si="3"/>
        <v>3</v>
      </c>
      <c r="M2310" s="6" t="str">
        <f>IFNA(VLOOKUP(F2310,Promocodes!A:B,2,0),"")</f>
        <v/>
      </c>
      <c r="N2310" s="3" t="str">
        <f>IFNA(VLOOKUP(M2310,Promocodes!G:H,2,0),"")</f>
        <v/>
      </c>
      <c r="O2310" s="3" t="str">
        <f>IFNA(VLOOKUP(D2310,Price!$E$2:$F$4,2,0),"")</f>
        <v/>
      </c>
      <c r="P2310" s="7" t="str">
        <f t="shared" si="4"/>
        <v>без промо</v>
      </c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ht="15.75" customHeight="1">
      <c r="A2311" s="3">
        <v>1930.0</v>
      </c>
      <c r="B2311" s="1" t="s">
        <v>139</v>
      </c>
      <c r="C2311" s="1" t="s">
        <v>17</v>
      </c>
      <c r="D2311" s="1" t="s">
        <v>142</v>
      </c>
      <c r="E2311" s="2">
        <v>44262.0</v>
      </c>
      <c r="F2311" s="3"/>
      <c r="G2311" s="5">
        <v>1000.0</v>
      </c>
      <c r="H2311" s="3" t="str">
        <f>IFNA(VLOOKUP(F2311,Promocodes!A:E,4,0),"")</f>
        <v/>
      </c>
      <c r="I2311" s="3"/>
      <c r="J2311" s="5">
        <f t="shared" si="2"/>
        <v>1000</v>
      </c>
      <c r="K2311" s="3" t="str">
        <f>IFNA(VLOOKUP(D2311,Price!$A$2:$C$18,3,0),"")</f>
        <v/>
      </c>
      <c r="L2311" s="6">
        <f t="shared" si="3"/>
        <v>3</v>
      </c>
      <c r="M2311" s="6" t="str">
        <f>IFNA(VLOOKUP(F2311,Promocodes!A:B,2,0),"")</f>
        <v/>
      </c>
      <c r="N2311" s="3" t="str">
        <f>IFNA(VLOOKUP(M2311,Promocodes!G:H,2,0),"")</f>
        <v/>
      </c>
      <c r="O2311" s="3" t="str">
        <f>IFNA(VLOOKUP(D2311,Price!$E$2:$F$4,2,0),"")</f>
        <v/>
      </c>
      <c r="P2311" s="7" t="str">
        <f t="shared" si="4"/>
        <v/>
      </c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ht="15.75" customHeight="1">
      <c r="A2312" s="3">
        <v>1931.0</v>
      </c>
      <c r="B2312" s="1" t="s">
        <v>16</v>
      </c>
      <c r="C2312" s="1" t="s">
        <v>17</v>
      </c>
      <c r="D2312" s="1" t="s">
        <v>24</v>
      </c>
      <c r="E2312" s="2">
        <v>44262.0</v>
      </c>
      <c r="F2312" s="3"/>
      <c r="G2312" s="5">
        <v>4500.0</v>
      </c>
      <c r="H2312" s="3" t="str">
        <f>IFNA(VLOOKUP(F2312,Promocodes!A:E,4,0),"")</f>
        <v/>
      </c>
      <c r="I2312" s="3"/>
      <c r="J2312" s="5">
        <f t="shared" si="2"/>
        <v>4500</v>
      </c>
      <c r="K2312" s="3" t="str">
        <f>IFNA(VLOOKUP(D2312,Price!$A$2:$C$18,3,0),"")</f>
        <v>услуга</v>
      </c>
      <c r="L2312" s="6">
        <f t="shared" si="3"/>
        <v>3</v>
      </c>
      <c r="M2312" s="6" t="str">
        <f>IFNA(VLOOKUP(F2312,Promocodes!A:B,2,0),"")</f>
        <v/>
      </c>
      <c r="N2312" s="3" t="str">
        <f>IFNA(VLOOKUP(M2312,Promocodes!G:H,2,0),"")</f>
        <v/>
      </c>
      <c r="O2312" s="3" t="str">
        <f>IFNA(VLOOKUP(D2312,Price!$E$2:$F$4,2,0),"")</f>
        <v/>
      </c>
      <c r="P2312" s="7" t="str">
        <f t="shared" si="4"/>
        <v>без промо</v>
      </c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ht="15.75" customHeight="1">
      <c r="A2313" s="3">
        <v>1932.0</v>
      </c>
      <c r="B2313" s="1" t="s">
        <v>16</v>
      </c>
      <c r="C2313" s="1" t="s">
        <v>17</v>
      </c>
      <c r="D2313" s="1" t="s">
        <v>21</v>
      </c>
      <c r="E2313" s="2">
        <v>44262.0</v>
      </c>
      <c r="F2313" s="3"/>
      <c r="G2313" s="5">
        <v>3500.0</v>
      </c>
      <c r="H2313" s="3" t="str">
        <f>IFNA(VLOOKUP(F2313,Promocodes!A:E,4,0),"")</f>
        <v/>
      </c>
      <c r="I2313" s="3"/>
      <c r="J2313" s="5">
        <f t="shared" si="2"/>
        <v>3500</v>
      </c>
      <c r="K2313" s="3" t="str">
        <f>IFNA(VLOOKUP(D2313,Price!$A$2:$C$18,3,0),"")</f>
        <v>услуга</v>
      </c>
      <c r="L2313" s="6">
        <f t="shared" si="3"/>
        <v>3</v>
      </c>
      <c r="M2313" s="6" t="str">
        <f>IFNA(VLOOKUP(F2313,Promocodes!A:B,2,0),"")</f>
        <v/>
      </c>
      <c r="N2313" s="3" t="str">
        <f>IFNA(VLOOKUP(M2313,Promocodes!G:H,2,0),"")</f>
        <v/>
      </c>
      <c r="O2313" s="3" t="str">
        <f>IFNA(VLOOKUP(D2313,Price!$E$2:$F$4,2,0),"")</f>
        <v/>
      </c>
      <c r="P2313" s="7" t="str">
        <f t="shared" si="4"/>
        <v>без промо</v>
      </c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ht="15.75" customHeight="1">
      <c r="A2314" s="3">
        <v>1933.0</v>
      </c>
      <c r="B2314" s="1" t="s">
        <v>139</v>
      </c>
      <c r="C2314" s="1" t="s">
        <v>17</v>
      </c>
      <c r="D2314" s="1" t="s">
        <v>141</v>
      </c>
      <c r="E2314" s="2">
        <v>44262.0</v>
      </c>
      <c r="F2314" s="3"/>
      <c r="G2314" s="5">
        <v>300.0</v>
      </c>
      <c r="H2314" s="3" t="str">
        <f>IFNA(VLOOKUP(F2314,Promocodes!A:E,4,0),"")</f>
        <v/>
      </c>
      <c r="I2314" s="3"/>
      <c r="J2314" s="5">
        <f t="shared" si="2"/>
        <v>300</v>
      </c>
      <c r="K2314" s="3" t="str">
        <f>IFNA(VLOOKUP(D2314,Price!$A$2:$C$18,3,0),"")</f>
        <v/>
      </c>
      <c r="L2314" s="6">
        <f t="shared" si="3"/>
        <v>3</v>
      </c>
      <c r="M2314" s="6" t="str">
        <f>IFNA(VLOOKUP(F2314,Promocodes!A:B,2,0),"")</f>
        <v/>
      </c>
      <c r="N2314" s="3" t="str">
        <f>IFNA(VLOOKUP(M2314,Promocodes!G:H,2,0),"")</f>
        <v/>
      </c>
      <c r="O2314" s="3" t="str">
        <f>IFNA(VLOOKUP(D2314,Price!$E$2:$F$4,2,0),"")</f>
        <v/>
      </c>
      <c r="P2314" s="7" t="str">
        <f t="shared" si="4"/>
        <v/>
      </c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ht="15.75" customHeight="1">
      <c r="A2315" s="3">
        <v>1934.0</v>
      </c>
      <c r="B2315" s="1" t="s">
        <v>16</v>
      </c>
      <c r="C2315" s="1" t="s">
        <v>17</v>
      </c>
      <c r="D2315" s="1" t="s">
        <v>24</v>
      </c>
      <c r="E2315" s="2">
        <v>44262.0</v>
      </c>
      <c r="F2315" s="3"/>
      <c r="G2315" s="5">
        <v>4500.0</v>
      </c>
      <c r="H2315" s="3" t="str">
        <f>IFNA(VLOOKUP(F2315,Promocodes!A:E,4,0),"")</f>
        <v/>
      </c>
      <c r="I2315" s="3"/>
      <c r="J2315" s="5">
        <f t="shared" si="2"/>
        <v>4500</v>
      </c>
      <c r="K2315" s="3" t="str">
        <f>IFNA(VLOOKUP(D2315,Price!$A$2:$C$18,3,0),"")</f>
        <v>услуга</v>
      </c>
      <c r="L2315" s="6">
        <f t="shared" si="3"/>
        <v>3</v>
      </c>
      <c r="M2315" s="6" t="str">
        <f>IFNA(VLOOKUP(F2315,Promocodes!A:B,2,0),"")</f>
        <v/>
      </c>
      <c r="N2315" s="3" t="str">
        <f>IFNA(VLOOKUP(M2315,Promocodes!G:H,2,0),"")</f>
        <v/>
      </c>
      <c r="O2315" s="3" t="str">
        <f>IFNA(VLOOKUP(D2315,Price!$E$2:$F$4,2,0),"")</f>
        <v/>
      </c>
      <c r="P2315" s="7" t="str">
        <f t="shared" si="4"/>
        <v>без промо</v>
      </c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ht="15.75" customHeight="1">
      <c r="A2316" s="3">
        <v>1935.0</v>
      </c>
      <c r="B2316" s="1" t="s">
        <v>16</v>
      </c>
      <c r="C2316" s="1" t="s">
        <v>17</v>
      </c>
      <c r="D2316" s="1" t="s">
        <v>23</v>
      </c>
      <c r="E2316" s="2">
        <v>44262.0</v>
      </c>
      <c r="F2316" s="3"/>
      <c r="G2316" s="5">
        <v>5500.0</v>
      </c>
      <c r="H2316" s="3" t="str">
        <f>IFNA(VLOOKUP(F2316,Promocodes!A:E,4,0),"")</f>
        <v/>
      </c>
      <c r="I2316" s="3"/>
      <c r="J2316" s="5">
        <f t="shared" si="2"/>
        <v>5500</v>
      </c>
      <c r="K2316" s="3" t="str">
        <f>IFNA(VLOOKUP(D2316,Price!$A$2:$C$18,3,0),"")</f>
        <v>услуга</v>
      </c>
      <c r="L2316" s="6">
        <f t="shared" si="3"/>
        <v>3</v>
      </c>
      <c r="M2316" s="6" t="str">
        <f>IFNA(VLOOKUP(F2316,Promocodes!A:B,2,0),"")</f>
        <v/>
      </c>
      <c r="N2316" s="3" t="str">
        <f>IFNA(VLOOKUP(M2316,Promocodes!G:H,2,0),"")</f>
        <v/>
      </c>
      <c r="O2316" s="3" t="str">
        <f>IFNA(VLOOKUP(D2316,Price!$E$2:$F$4,2,0),"")</f>
        <v/>
      </c>
      <c r="P2316" s="7" t="str">
        <f t="shared" si="4"/>
        <v>без промо</v>
      </c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ht="15.75" customHeight="1">
      <c r="A2317" s="3">
        <v>1936.0</v>
      </c>
      <c r="B2317" s="1" t="s">
        <v>16</v>
      </c>
      <c r="C2317" s="1" t="s">
        <v>17</v>
      </c>
      <c r="D2317" s="1" t="s">
        <v>23</v>
      </c>
      <c r="E2317" s="2">
        <v>44262.0</v>
      </c>
      <c r="F2317" s="3"/>
      <c r="G2317" s="5">
        <v>5500.0</v>
      </c>
      <c r="H2317" s="3" t="str">
        <f>IFNA(VLOOKUP(F2317,Promocodes!A:E,4,0),"")</f>
        <v/>
      </c>
      <c r="I2317" s="3"/>
      <c r="J2317" s="5">
        <f t="shared" si="2"/>
        <v>5500</v>
      </c>
      <c r="K2317" s="3" t="str">
        <f>IFNA(VLOOKUP(D2317,Price!$A$2:$C$18,3,0),"")</f>
        <v>услуга</v>
      </c>
      <c r="L2317" s="6">
        <f t="shared" si="3"/>
        <v>3</v>
      </c>
      <c r="M2317" s="6" t="str">
        <f>IFNA(VLOOKUP(F2317,Promocodes!A:B,2,0),"")</f>
        <v/>
      </c>
      <c r="N2317" s="3" t="str">
        <f>IFNA(VLOOKUP(M2317,Promocodes!G:H,2,0),"")</f>
        <v/>
      </c>
      <c r="O2317" s="3" t="str">
        <f>IFNA(VLOOKUP(D2317,Price!$E$2:$F$4,2,0),"")</f>
        <v/>
      </c>
      <c r="P2317" s="7" t="str">
        <f t="shared" si="4"/>
        <v>без промо</v>
      </c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ht="15.75" customHeight="1">
      <c r="A2318" s="3">
        <v>1937.0</v>
      </c>
      <c r="B2318" s="1" t="s">
        <v>16</v>
      </c>
      <c r="C2318" s="1" t="s">
        <v>22</v>
      </c>
      <c r="D2318" s="1" t="s">
        <v>23</v>
      </c>
      <c r="E2318" s="2">
        <v>44262.0</v>
      </c>
      <c r="F2318" s="3"/>
      <c r="G2318" s="5">
        <v>5500.0</v>
      </c>
      <c r="H2318" s="3" t="str">
        <f>IFNA(VLOOKUP(F2318,Promocodes!A:E,4,0),"")</f>
        <v/>
      </c>
      <c r="I2318" s="3"/>
      <c r="J2318" s="5">
        <f t="shared" si="2"/>
        <v>5500</v>
      </c>
      <c r="K2318" s="3" t="str">
        <f>IFNA(VLOOKUP(D2318,Price!$A$2:$C$18,3,0),"")</f>
        <v>услуга</v>
      </c>
      <c r="L2318" s="6">
        <f t="shared" si="3"/>
        <v>3</v>
      </c>
      <c r="M2318" s="6" t="str">
        <f>IFNA(VLOOKUP(F2318,Promocodes!A:B,2,0),"")</f>
        <v/>
      </c>
      <c r="N2318" s="3" t="str">
        <f>IFNA(VLOOKUP(M2318,Promocodes!G:H,2,0),"")</f>
        <v/>
      </c>
      <c r="O2318" s="3" t="str">
        <f>IFNA(VLOOKUP(D2318,Price!$E$2:$F$4,2,0),"")</f>
        <v/>
      </c>
      <c r="P2318" s="7" t="str">
        <f t="shared" si="4"/>
        <v>без промо</v>
      </c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ht="15.75" customHeight="1">
      <c r="A2319" s="3">
        <v>1938.0</v>
      </c>
      <c r="B2319" s="1" t="s">
        <v>139</v>
      </c>
      <c r="C2319" s="1" t="s">
        <v>17</v>
      </c>
      <c r="D2319" s="1" t="s">
        <v>142</v>
      </c>
      <c r="E2319" s="2">
        <v>44262.0</v>
      </c>
      <c r="F2319" s="3"/>
      <c r="G2319" s="5">
        <v>1000.0</v>
      </c>
      <c r="H2319" s="3" t="str">
        <f>IFNA(VLOOKUP(F2319,Promocodes!A:E,4,0),"")</f>
        <v/>
      </c>
      <c r="I2319" s="3"/>
      <c r="J2319" s="5">
        <f t="shared" si="2"/>
        <v>1000</v>
      </c>
      <c r="K2319" s="3" t="str">
        <f>IFNA(VLOOKUP(D2319,Price!$A$2:$C$18,3,0),"")</f>
        <v/>
      </c>
      <c r="L2319" s="6">
        <f t="shared" si="3"/>
        <v>3</v>
      </c>
      <c r="M2319" s="6" t="str">
        <f>IFNA(VLOOKUP(F2319,Promocodes!A:B,2,0),"")</f>
        <v/>
      </c>
      <c r="N2319" s="3" t="str">
        <f>IFNA(VLOOKUP(M2319,Promocodes!G:H,2,0),"")</f>
        <v/>
      </c>
      <c r="O2319" s="3" t="str">
        <f>IFNA(VLOOKUP(D2319,Price!$E$2:$F$4,2,0),"")</f>
        <v/>
      </c>
      <c r="P2319" s="7" t="str">
        <f t="shared" si="4"/>
        <v/>
      </c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ht="15.75" customHeight="1">
      <c r="A2320" s="3">
        <v>1939.0</v>
      </c>
      <c r="B2320" s="1" t="s">
        <v>16</v>
      </c>
      <c r="C2320" s="1" t="s">
        <v>17</v>
      </c>
      <c r="D2320" s="1" t="s">
        <v>23</v>
      </c>
      <c r="E2320" s="2">
        <v>44262.0</v>
      </c>
      <c r="F2320" s="3"/>
      <c r="G2320" s="5">
        <v>5500.0</v>
      </c>
      <c r="H2320" s="3" t="str">
        <f>IFNA(VLOOKUP(F2320,Promocodes!A:E,4,0),"")</f>
        <v/>
      </c>
      <c r="I2320" s="3"/>
      <c r="J2320" s="5">
        <f t="shared" si="2"/>
        <v>5500</v>
      </c>
      <c r="K2320" s="3" t="str">
        <f>IFNA(VLOOKUP(D2320,Price!$A$2:$C$18,3,0),"")</f>
        <v>услуга</v>
      </c>
      <c r="L2320" s="6">
        <f t="shared" si="3"/>
        <v>3</v>
      </c>
      <c r="M2320" s="6" t="str">
        <f>IFNA(VLOOKUP(F2320,Promocodes!A:B,2,0),"")</f>
        <v/>
      </c>
      <c r="N2320" s="3" t="str">
        <f>IFNA(VLOOKUP(M2320,Promocodes!G:H,2,0),"")</f>
        <v/>
      </c>
      <c r="O2320" s="3" t="str">
        <f>IFNA(VLOOKUP(D2320,Price!$E$2:$F$4,2,0),"")</f>
        <v/>
      </c>
      <c r="P2320" s="7" t="str">
        <f t="shared" si="4"/>
        <v>без промо</v>
      </c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ht="15.75" customHeight="1">
      <c r="A2321" s="3">
        <v>1940.0</v>
      </c>
      <c r="B2321" s="1" t="s">
        <v>16</v>
      </c>
      <c r="C2321" s="1" t="s">
        <v>17</v>
      </c>
      <c r="D2321" s="1" t="s">
        <v>24</v>
      </c>
      <c r="E2321" s="2">
        <v>44262.0</v>
      </c>
      <c r="F2321" s="3"/>
      <c r="G2321" s="5">
        <v>4500.0</v>
      </c>
      <c r="H2321" s="3" t="str">
        <f>IFNA(VLOOKUP(F2321,Promocodes!A:E,4,0),"")</f>
        <v/>
      </c>
      <c r="I2321" s="3"/>
      <c r="J2321" s="5">
        <f t="shared" si="2"/>
        <v>4500</v>
      </c>
      <c r="K2321" s="3" t="str">
        <f>IFNA(VLOOKUP(D2321,Price!$A$2:$C$18,3,0),"")</f>
        <v>услуга</v>
      </c>
      <c r="L2321" s="6">
        <f t="shared" si="3"/>
        <v>3</v>
      </c>
      <c r="M2321" s="6" t="str">
        <f>IFNA(VLOOKUP(F2321,Promocodes!A:B,2,0),"")</f>
        <v/>
      </c>
      <c r="N2321" s="3" t="str">
        <f>IFNA(VLOOKUP(M2321,Promocodes!G:H,2,0),"")</f>
        <v/>
      </c>
      <c r="O2321" s="3" t="str">
        <f>IFNA(VLOOKUP(D2321,Price!$E$2:$F$4,2,0),"")</f>
        <v/>
      </c>
      <c r="P2321" s="7" t="str">
        <f t="shared" si="4"/>
        <v>без промо</v>
      </c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ht="15.75" customHeight="1">
      <c r="A2322" s="3">
        <v>1941.0</v>
      </c>
      <c r="B2322" s="1" t="s">
        <v>16</v>
      </c>
      <c r="C2322" s="1" t="s">
        <v>22</v>
      </c>
      <c r="D2322" s="1" t="s">
        <v>24</v>
      </c>
      <c r="E2322" s="2">
        <v>44262.0</v>
      </c>
      <c r="F2322" s="3"/>
      <c r="G2322" s="5">
        <v>4500.0</v>
      </c>
      <c r="H2322" s="3" t="str">
        <f>IFNA(VLOOKUP(F2322,Promocodes!A:E,4,0),"")</f>
        <v/>
      </c>
      <c r="I2322" s="3"/>
      <c r="J2322" s="5">
        <f t="shared" si="2"/>
        <v>4500</v>
      </c>
      <c r="K2322" s="3" t="str">
        <f>IFNA(VLOOKUP(D2322,Price!$A$2:$C$18,3,0),"")</f>
        <v>услуга</v>
      </c>
      <c r="L2322" s="6">
        <f t="shared" si="3"/>
        <v>3</v>
      </c>
      <c r="M2322" s="6" t="str">
        <f>IFNA(VLOOKUP(F2322,Promocodes!A:B,2,0),"")</f>
        <v/>
      </c>
      <c r="N2322" s="3" t="str">
        <f>IFNA(VLOOKUP(M2322,Promocodes!G:H,2,0),"")</f>
        <v/>
      </c>
      <c r="O2322" s="3" t="str">
        <f>IFNA(VLOOKUP(D2322,Price!$E$2:$F$4,2,0),"")</f>
        <v/>
      </c>
      <c r="P2322" s="7" t="str">
        <f t="shared" si="4"/>
        <v>без промо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ht="15.75" customHeight="1">
      <c r="A2323" s="3">
        <v>1942.0</v>
      </c>
      <c r="B2323" s="1" t="s">
        <v>16</v>
      </c>
      <c r="C2323" s="1" t="s">
        <v>17</v>
      </c>
      <c r="D2323" s="1" t="s">
        <v>18</v>
      </c>
      <c r="E2323" s="2">
        <v>44262.0</v>
      </c>
      <c r="F2323" s="3"/>
      <c r="G2323" s="5">
        <v>1000.0</v>
      </c>
      <c r="H2323" s="3" t="str">
        <f>IFNA(VLOOKUP(F2323,Promocodes!A:E,4,0),"")</f>
        <v/>
      </c>
      <c r="I2323" s="3"/>
      <c r="J2323" s="5">
        <f t="shared" si="2"/>
        <v>1000</v>
      </c>
      <c r="K2323" s="3" t="str">
        <f>IFNA(VLOOKUP(D2323,Price!$A$2:$C$18,3,0),"")</f>
        <v>товар</v>
      </c>
      <c r="L2323" s="6">
        <f t="shared" si="3"/>
        <v>3</v>
      </c>
      <c r="M2323" s="6" t="str">
        <f>IFNA(VLOOKUP(F2323,Promocodes!A:B,2,0),"")</f>
        <v/>
      </c>
      <c r="N2323" s="3" t="str">
        <f>IFNA(VLOOKUP(M2323,Promocodes!G:H,2,0),"")</f>
        <v/>
      </c>
      <c r="O2323" s="3">
        <f>IFNA(VLOOKUP(D2323,Price!$E$2:$F$4,2,0),"")</f>
        <v>500</v>
      </c>
      <c r="P2323" s="7" t="str">
        <f t="shared" si="4"/>
        <v>без промо</v>
      </c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ht="15.75" customHeight="1">
      <c r="A2324" s="3">
        <v>1943.0</v>
      </c>
      <c r="B2324" s="1" t="s">
        <v>16</v>
      </c>
      <c r="C2324" s="1" t="s">
        <v>17</v>
      </c>
      <c r="D2324" s="1" t="s">
        <v>20</v>
      </c>
      <c r="E2324" s="2">
        <v>44262.0</v>
      </c>
      <c r="F2324" s="3"/>
      <c r="G2324" s="5">
        <v>500.0</v>
      </c>
      <c r="H2324" s="3" t="str">
        <f>IFNA(VLOOKUP(F2324,Promocodes!A:E,4,0),"")</f>
        <v/>
      </c>
      <c r="I2324" s="3"/>
      <c r="J2324" s="5">
        <f t="shared" si="2"/>
        <v>500</v>
      </c>
      <c r="K2324" s="3" t="str">
        <f>IFNA(VLOOKUP(D2324,Price!$A$2:$C$18,3,0),"")</f>
        <v>товар</v>
      </c>
      <c r="L2324" s="6">
        <f t="shared" si="3"/>
        <v>3</v>
      </c>
      <c r="M2324" s="6" t="str">
        <f>IFNA(VLOOKUP(F2324,Promocodes!A:B,2,0),"")</f>
        <v/>
      </c>
      <c r="N2324" s="3" t="str">
        <f>IFNA(VLOOKUP(M2324,Promocodes!G:H,2,0),"")</f>
        <v/>
      </c>
      <c r="O2324" s="3">
        <f>IFNA(VLOOKUP(D2324,Price!$E$2:$F$4,2,0),"")</f>
        <v>250</v>
      </c>
      <c r="P2324" s="7" t="str">
        <f t="shared" si="4"/>
        <v>без промо</v>
      </c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ht="15.75" customHeight="1">
      <c r="A2325" s="3">
        <v>1944.0</v>
      </c>
      <c r="B2325" s="1" t="s">
        <v>16</v>
      </c>
      <c r="C2325" s="1" t="s">
        <v>17</v>
      </c>
      <c r="D2325" s="1" t="s">
        <v>23</v>
      </c>
      <c r="E2325" s="2">
        <v>44262.0</v>
      </c>
      <c r="F2325" s="3"/>
      <c r="G2325" s="5">
        <v>5500.0</v>
      </c>
      <c r="H2325" s="3" t="str">
        <f>IFNA(VLOOKUP(F2325,Promocodes!A:E,4,0),"")</f>
        <v/>
      </c>
      <c r="I2325" s="3"/>
      <c r="J2325" s="5">
        <f t="shared" si="2"/>
        <v>5500</v>
      </c>
      <c r="K2325" s="3" t="str">
        <f>IFNA(VLOOKUP(D2325,Price!$A$2:$C$18,3,0),"")</f>
        <v>услуга</v>
      </c>
      <c r="L2325" s="6">
        <f t="shared" si="3"/>
        <v>3</v>
      </c>
      <c r="M2325" s="6" t="str">
        <f>IFNA(VLOOKUP(F2325,Promocodes!A:B,2,0),"")</f>
        <v/>
      </c>
      <c r="N2325" s="3" t="str">
        <f>IFNA(VLOOKUP(M2325,Promocodes!G:H,2,0),"")</f>
        <v/>
      </c>
      <c r="O2325" s="3" t="str">
        <f>IFNA(VLOOKUP(D2325,Price!$E$2:$F$4,2,0),"")</f>
        <v/>
      </c>
      <c r="P2325" s="7" t="str">
        <f t="shared" si="4"/>
        <v>без промо</v>
      </c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ht="15.75" customHeight="1">
      <c r="A2326" s="3">
        <v>1945.0</v>
      </c>
      <c r="B2326" s="1" t="s">
        <v>16</v>
      </c>
      <c r="C2326" s="1" t="s">
        <v>17</v>
      </c>
      <c r="D2326" s="1" t="s">
        <v>25</v>
      </c>
      <c r="E2326" s="2">
        <v>44262.0</v>
      </c>
      <c r="F2326" s="3"/>
      <c r="G2326" s="5">
        <v>300.0</v>
      </c>
      <c r="H2326" s="3" t="str">
        <f>IFNA(VLOOKUP(F2326,Promocodes!A:E,4,0),"")</f>
        <v/>
      </c>
      <c r="I2326" s="3"/>
      <c r="J2326" s="5">
        <f t="shared" si="2"/>
        <v>300</v>
      </c>
      <c r="K2326" s="3" t="str">
        <f>IFNA(VLOOKUP(D2326,Price!$A$2:$C$18,3,0),"")</f>
        <v>товар</v>
      </c>
      <c r="L2326" s="6">
        <f t="shared" si="3"/>
        <v>3</v>
      </c>
      <c r="M2326" s="6" t="str">
        <f>IFNA(VLOOKUP(F2326,Promocodes!A:B,2,0),"")</f>
        <v/>
      </c>
      <c r="N2326" s="3" t="str">
        <f>IFNA(VLOOKUP(M2326,Promocodes!G:H,2,0),"")</f>
        <v/>
      </c>
      <c r="O2326" s="3">
        <f>IFNA(VLOOKUP(D2326,Price!$E$2:$F$4,2,0),"")</f>
        <v>150</v>
      </c>
      <c r="P2326" s="7" t="str">
        <f t="shared" si="4"/>
        <v>без промо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ht="15.75" customHeight="1">
      <c r="A2327" s="3">
        <v>1946.0</v>
      </c>
      <c r="B2327" s="1" t="s">
        <v>16</v>
      </c>
      <c r="C2327" s="1" t="s">
        <v>17</v>
      </c>
      <c r="D2327" s="1" t="s">
        <v>18</v>
      </c>
      <c r="E2327" s="2">
        <v>44262.0</v>
      </c>
      <c r="F2327" s="3"/>
      <c r="G2327" s="5">
        <v>1000.0</v>
      </c>
      <c r="H2327" s="3" t="str">
        <f>IFNA(VLOOKUP(F2327,Promocodes!A:E,4,0),"")</f>
        <v/>
      </c>
      <c r="I2327" s="3"/>
      <c r="J2327" s="5">
        <f t="shared" si="2"/>
        <v>1000</v>
      </c>
      <c r="K2327" s="3" t="str">
        <f>IFNA(VLOOKUP(D2327,Price!$A$2:$C$18,3,0),"")</f>
        <v>товар</v>
      </c>
      <c r="L2327" s="6">
        <f t="shared" si="3"/>
        <v>3</v>
      </c>
      <c r="M2327" s="6" t="str">
        <f>IFNA(VLOOKUP(F2327,Promocodes!A:B,2,0),"")</f>
        <v/>
      </c>
      <c r="N2327" s="3" t="str">
        <f>IFNA(VLOOKUP(M2327,Promocodes!G:H,2,0),"")</f>
        <v/>
      </c>
      <c r="O2327" s="3">
        <f>IFNA(VLOOKUP(D2327,Price!$E$2:$F$4,2,0),"")</f>
        <v>500</v>
      </c>
      <c r="P2327" s="7" t="str">
        <f t="shared" si="4"/>
        <v>без промо</v>
      </c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ht="15.75" customHeight="1">
      <c r="A2328" s="3">
        <v>1947.0</v>
      </c>
      <c r="B2328" s="1" t="s">
        <v>16</v>
      </c>
      <c r="C2328" s="1" t="s">
        <v>17</v>
      </c>
      <c r="D2328" s="1" t="s">
        <v>21</v>
      </c>
      <c r="E2328" s="2">
        <v>44262.0</v>
      </c>
      <c r="F2328" s="3"/>
      <c r="G2328" s="5">
        <v>3500.0</v>
      </c>
      <c r="H2328" s="3" t="str">
        <f>IFNA(VLOOKUP(F2328,Promocodes!A:E,4,0),"")</f>
        <v/>
      </c>
      <c r="I2328" s="3"/>
      <c r="J2328" s="5">
        <f t="shared" si="2"/>
        <v>3500</v>
      </c>
      <c r="K2328" s="3" t="str">
        <f>IFNA(VLOOKUP(D2328,Price!$A$2:$C$18,3,0),"")</f>
        <v>услуга</v>
      </c>
      <c r="L2328" s="6">
        <f t="shared" si="3"/>
        <v>3</v>
      </c>
      <c r="M2328" s="6" t="str">
        <f>IFNA(VLOOKUP(F2328,Promocodes!A:B,2,0),"")</f>
        <v/>
      </c>
      <c r="N2328" s="3" t="str">
        <f>IFNA(VLOOKUP(M2328,Promocodes!G:H,2,0),"")</f>
        <v/>
      </c>
      <c r="O2328" s="3" t="str">
        <f>IFNA(VLOOKUP(D2328,Price!$E$2:$F$4,2,0),"")</f>
        <v/>
      </c>
      <c r="P2328" s="7" t="str">
        <f t="shared" si="4"/>
        <v>без промо</v>
      </c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ht="15.75" customHeight="1">
      <c r="A2329" s="3">
        <v>1948.0</v>
      </c>
      <c r="B2329" s="1" t="s">
        <v>16</v>
      </c>
      <c r="C2329" s="1" t="s">
        <v>17</v>
      </c>
      <c r="D2329" s="1" t="s">
        <v>18</v>
      </c>
      <c r="E2329" s="2">
        <v>44263.0</v>
      </c>
      <c r="F2329" s="3"/>
      <c r="G2329" s="5">
        <v>1000.0</v>
      </c>
      <c r="H2329" s="3" t="str">
        <f>IFNA(VLOOKUP(F2329,Promocodes!A:E,4,0),"")</f>
        <v/>
      </c>
      <c r="I2329" s="3"/>
      <c r="J2329" s="5">
        <f t="shared" si="2"/>
        <v>1000</v>
      </c>
      <c r="K2329" s="3" t="str">
        <f>IFNA(VLOOKUP(D2329,Price!$A$2:$C$18,3,0),"")</f>
        <v>товар</v>
      </c>
      <c r="L2329" s="6">
        <f t="shared" si="3"/>
        <v>3</v>
      </c>
      <c r="M2329" s="6" t="str">
        <f>IFNA(VLOOKUP(F2329,Promocodes!A:B,2,0),"")</f>
        <v/>
      </c>
      <c r="N2329" s="3" t="str">
        <f>IFNA(VLOOKUP(M2329,Promocodes!G:H,2,0),"")</f>
        <v/>
      </c>
      <c r="O2329" s="3">
        <f>IFNA(VLOOKUP(D2329,Price!$E$2:$F$4,2,0),"")</f>
        <v>500</v>
      </c>
      <c r="P2329" s="7" t="str">
        <f t="shared" si="4"/>
        <v>без промо</v>
      </c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ht="15.75" customHeight="1">
      <c r="A2330" s="3">
        <v>1949.0</v>
      </c>
      <c r="B2330" s="1" t="s">
        <v>16</v>
      </c>
      <c r="C2330" s="1" t="s">
        <v>17</v>
      </c>
      <c r="D2330" s="1" t="s">
        <v>23</v>
      </c>
      <c r="E2330" s="2">
        <v>44263.0</v>
      </c>
      <c r="F2330" s="3"/>
      <c r="G2330" s="5">
        <v>5500.0</v>
      </c>
      <c r="H2330" s="3" t="str">
        <f>IFNA(VLOOKUP(F2330,Promocodes!A:E,4,0),"")</f>
        <v/>
      </c>
      <c r="I2330" s="3"/>
      <c r="J2330" s="5">
        <f t="shared" si="2"/>
        <v>5500</v>
      </c>
      <c r="K2330" s="3" t="str">
        <f>IFNA(VLOOKUP(D2330,Price!$A$2:$C$18,3,0),"")</f>
        <v>услуга</v>
      </c>
      <c r="L2330" s="6">
        <f t="shared" si="3"/>
        <v>3</v>
      </c>
      <c r="M2330" s="6" t="str">
        <f>IFNA(VLOOKUP(F2330,Promocodes!A:B,2,0),"")</f>
        <v/>
      </c>
      <c r="N2330" s="3" t="str">
        <f>IFNA(VLOOKUP(M2330,Promocodes!G:H,2,0),"")</f>
        <v/>
      </c>
      <c r="O2330" s="3" t="str">
        <f>IFNA(VLOOKUP(D2330,Price!$E$2:$F$4,2,0),"")</f>
        <v/>
      </c>
      <c r="P2330" s="7" t="str">
        <f t="shared" si="4"/>
        <v>без промо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ht="15.75" customHeight="1">
      <c r="A2331" s="3">
        <v>1951.0</v>
      </c>
      <c r="B2331" s="1" t="s">
        <v>16</v>
      </c>
      <c r="C2331" s="1" t="s">
        <v>22</v>
      </c>
      <c r="D2331" s="1" t="s">
        <v>21</v>
      </c>
      <c r="E2331" s="2">
        <v>44263.0</v>
      </c>
      <c r="F2331" s="3"/>
      <c r="G2331" s="5">
        <v>3500.0</v>
      </c>
      <c r="H2331" s="3" t="str">
        <f>IFNA(VLOOKUP(F2331,Promocodes!A:E,4,0),"")</f>
        <v/>
      </c>
      <c r="I2331" s="3"/>
      <c r="J2331" s="5">
        <f t="shared" si="2"/>
        <v>3500</v>
      </c>
      <c r="K2331" s="3" t="str">
        <f>IFNA(VLOOKUP(D2331,Price!$A$2:$C$18,3,0),"")</f>
        <v>услуга</v>
      </c>
      <c r="L2331" s="6">
        <f t="shared" si="3"/>
        <v>3</v>
      </c>
      <c r="M2331" s="6" t="str">
        <f>IFNA(VLOOKUP(F2331,Promocodes!A:B,2,0),"")</f>
        <v/>
      </c>
      <c r="N2331" s="3" t="str">
        <f>IFNA(VLOOKUP(M2331,Promocodes!G:H,2,0),"")</f>
        <v/>
      </c>
      <c r="O2331" s="3" t="str">
        <f>IFNA(VLOOKUP(D2331,Price!$E$2:$F$4,2,0),"")</f>
        <v/>
      </c>
      <c r="P2331" s="7" t="str">
        <f t="shared" si="4"/>
        <v>без промо</v>
      </c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ht="15.75" customHeight="1">
      <c r="A2332" s="3">
        <v>1952.0</v>
      </c>
      <c r="B2332" s="1" t="s">
        <v>16</v>
      </c>
      <c r="C2332" s="1" t="s">
        <v>17</v>
      </c>
      <c r="D2332" s="1" t="s">
        <v>21</v>
      </c>
      <c r="E2332" s="2">
        <v>44263.0</v>
      </c>
      <c r="F2332" s="3"/>
      <c r="G2332" s="5">
        <v>3500.0</v>
      </c>
      <c r="H2332" s="3" t="str">
        <f>IFNA(VLOOKUP(F2332,Promocodes!A:E,4,0),"")</f>
        <v/>
      </c>
      <c r="I2332" s="3"/>
      <c r="J2332" s="5">
        <f t="shared" si="2"/>
        <v>3500</v>
      </c>
      <c r="K2332" s="3" t="str">
        <f>IFNA(VLOOKUP(D2332,Price!$A$2:$C$18,3,0),"")</f>
        <v>услуга</v>
      </c>
      <c r="L2332" s="6">
        <f t="shared" si="3"/>
        <v>3</v>
      </c>
      <c r="M2332" s="6" t="str">
        <f>IFNA(VLOOKUP(F2332,Promocodes!A:B,2,0),"")</f>
        <v/>
      </c>
      <c r="N2332" s="3" t="str">
        <f>IFNA(VLOOKUP(M2332,Promocodes!G:H,2,0),"")</f>
        <v/>
      </c>
      <c r="O2332" s="3" t="str">
        <f>IFNA(VLOOKUP(D2332,Price!$E$2:$F$4,2,0),"")</f>
        <v/>
      </c>
      <c r="P2332" s="7" t="str">
        <f t="shared" si="4"/>
        <v>без промо</v>
      </c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ht="15.75" customHeight="1">
      <c r="A2333" s="3">
        <v>1953.0</v>
      </c>
      <c r="B2333" s="1" t="s">
        <v>16</v>
      </c>
      <c r="C2333" s="1" t="s">
        <v>22</v>
      </c>
      <c r="D2333" s="1" t="s">
        <v>24</v>
      </c>
      <c r="E2333" s="2">
        <v>44263.0</v>
      </c>
      <c r="F2333" s="3"/>
      <c r="G2333" s="5">
        <v>4500.0</v>
      </c>
      <c r="H2333" s="3" t="str">
        <f>IFNA(VLOOKUP(F2333,Promocodes!A:E,4,0),"")</f>
        <v/>
      </c>
      <c r="I2333" s="3"/>
      <c r="J2333" s="5">
        <f t="shared" si="2"/>
        <v>4500</v>
      </c>
      <c r="K2333" s="3" t="str">
        <f>IFNA(VLOOKUP(D2333,Price!$A$2:$C$18,3,0),"")</f>
        <v>услуга</v>
      </c>
      <c r="L2333" s="6">
        <f t="shared" si="3"/>
        <v>3</v>
      </c>
      <c r="M2333" s="6" t="str">
        <f>IFNA(VLOOKUP(F2333,Promocodes!A:B,2,0),"")</f>
        <v/>
      </c>
      <c r="N2333" s="3" t="str">
        <f>IFNA(VLOOKUP(M2333,Promocodes!G:H,2,0),"")</f>
        <v/>
      </c>
      <c r="O2333" s="3" t="str">
        <f>IFNA(VLOOKUP(D2333,Price!$E$2:$F$4,2,0),"")</f>
        <v/>
      </c>
      <c r="P2333" s="7" t="str">
        <f t="shared" si="4"/>
        <v>без промо</v>
      </c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ht="15.75" customHeight="1">
      <c r="A2334" s="3">
        <v>1954.0</v>
      </c>
      <c r="B2334" s="1" t="s">
        <v>16</v>
      </c>
      <c r="C2334" s="1" t="s">
        <v>22</v>
      </c>
      <c r="D2334" s="1" t="s">
        <v>23</v>
      </c>
      <c r="E2334" s="2">
        <v>44263.0</v>
      </c>
      <c r="F2334" s="3"/>
      <c r="G2334" s="5">
        <v>5500.0</v>
      </c>
      <c r="H2334" s="3" t="str">
        <f>IFNA(VLOOKUP(F2334,Promocodes!A:E,4,0),"")</f>
        <v/>
      </c>
      <c r="I2334" s="3"/>
      <c r="J2334" s="5">
        <f t="shared" si="2"/>
        <v>5500</v>
      </c>
      <c r="K2334" s="3" t="str">
        <f>IFNA(VLOOKUP(D2334,Price!$A$2:$C$18,3,0),"")</f>
        <v>услуга</v>
      </c>
      <c r="L2334" s="6">
        <f t="shared" si="3"/>
        <v>3</v>
      </c>
      <c r="M2334" s="6" t="str">
        <f>IFNA(VLOOKUP(F2334,Promocodes!A:B,2,0),"")</f>
        <v/>
      </c>
      <c r="N2334" s="3" t="str">
        <f>IFNA(VLOOKUP(M2334,Promocodes!G:H,2,0),"")</f>
        <v/>
      </c>
      <c r="O2334" s="3" t="str">
        <f>IFNA(VLOOKUP(D2334,Price!$E$2:$F$4,2,0),"")</f>
        <v/>
      </c>
      <c r="P2334" s="7" t="str">
        <f t="shared" si="4"/>
        <v>без промо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ht="15.75" customHeight="1">
      <c r="A2335" s="3">
        <v>1955.0</v>
      </c>
      <c r="B2335" s="1" t="s">
        <v>139</v>
      </c>
      <c r="C2335" s="1" t="s">
        <v>17</v>
      </c>
      <c r="D2335" s="1" t="s">
        <v>143</v>
      </c>
      <c r="E2335" s="2">
        <v>44263.0</v>
      </c>
      <c r="F2335" s="3"/>
      <c r="G2335" s="5">
        <v>500.0</v>
      </c>
      <c r="H2335" s="3" t="str">
        <f>IFNA(VLOOKUP(F2335,Promocodes!A:E,4,0),"")</f>
        <v/>
      </c>
      <c r="I2335" s="3"/>
      <c r="J2335" s="5">
        <f t="shared" si="2"/>
        <v>500</v>
      </c>
      <c r="K2335" s="3" t="str">
        <f>IFNA(VLOOKUP(D2335,Price!$A$2:$C$18,3,0),"")</f>
        <v/>
      </c>
      <c r="L2335" s="6">
        <f t="shared" si="3"/>
        <v>3</v>
      </c>
      <c r="M2335" s="6" t="str">
        <f>IFNA(VLOOKUP(F2335,Promocodes!A:B,2,0),"")</f>
        <v/>
      </c>
      <c r="N2335" s="3" t="str">
        <f>IFNA(VLOOKUP(M2335,Promocodes!G:H,2,0),"")</f>
        <v/>
      </c>
      <c r="O2335" s="3" t="str">
        <f>IFNA(VLOOKUP(D2335,Price!$E$2:$F$4,2,0),"")</f>
        <v/>
      </c>
      <c r="P2335" s="7" t="str">
        <f t="shared" si="4"/>
        <v/>
      </c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ht="15.75" customHeight="1">
      <c r="A2336" s="3">
        <v>1956.0</v>
      </c>
      <c r="B2336" s="1" t="s">
        <v>16</v>
      </c>
      <c r="C2336" s="1" t="s">
        <v>17</v>
      </c>
      <c r="D2336" s="1" t="s">
        <v>21</v>
      </c>
      <c r="E2336" s="2">
        <v>44263.0</v>
      </c>
      <c r="F2336" s="3"/>
      <c r="G2336" s="5">
        <v>3500.0</v>
      </c>
      <c r="H2336" s="3" t="str">
        <f>IFNA(VLOOKUP(F2336,Promocodes!A:E,4,0),"")</f>
        <v/>
      </c>
      <c r="I2336" s="3"/>
      <c r="J2336" s="5">
        <f t="shared" si="2"/>
        <v>3500</v>
      </c>
      <c r="K2336" s="3" t="str">
        <f>IFNA(VLOOKUP(D2336,Price!$A$2:$C$18,3,0),"")</f>
        <v>услуга</v>
      </c>
      <c r="L2336" s="6">
        <f t="shared" si="3"/>
        <v>3</v>
      </c>
      <c r="M2336" s="6" t="str">
        <f>IFNA(VLOOKUP(F2336,Promocodes!A:B,2,0),"")</f>
        <v/>
      </c>
      <c r="N2336" s="3" t="str">
        <f>IFNA(VLOOKUP(M2336,Promocodes!G:H,2,0),"")</f>
        <v/>
      </c>
      <c r="O2336" s="3" t="str">
        <f>IFNA(VLOOKUP(D2336,Price!$E$2:$F$4,2,0),"")</f>
        <v/>
      </c>
      <c r="P2336" s="7" t="str">
        <f t="shared" si="4"/>
        <v>без промо</v>
      </c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ht="15.75" customHeight="1">
      <c r="A2337" s="3">
        <v>1957.0</v>
      </c>
      <c r="B2337" s="1" t="s">
        <v>16</v>
      </c>
      <c r="C2337" s="1" t="s">
        <v>17</v>
      </c>
      <c r="D2337" s="1" t="s">
        <v>24</v>
      </c>
      <c r="E2337" s="2">
        <v>44263.0</v>
      </c>
      <c r="F2337" s="3"/>
      <c r="G2337" s="5">
        <v>4500.0</v>
      </c>
      <c r="H2337" s="3" t="str">
        <f>IFNA(VLOOKUP(F2337,Promocodes!A:E,4,0),"")</f>
        <v/>
      </c>
      <c r="I2337" s="3"/>
      <c r="J2337" s="5">
        <f t="shared" si="2"/>
        <v>4500</v>
      </c>
      <c r="K2337" s="3" t="str">
        <f>IFNA(VLOOKUP(D2337,Price!$A$2:$C$18,3,0),"")</f>
        <v>услуга</v>
      </c>
      <c r="L2337" s="6">
        <f t="shared" si="3"/>
        <v>3</v>
      </c>
      <c r="M2337" s="6" t="str">
        <f>IFNA(VLOOKUP(F2337,Promocodes!A:B,2,0),"")</f>
        <v/>
      </c>
      <c r="N2337" s="3" t="str">
        <f>IFNA(VLOOKUP(M2337,Promocodes!G:H,2,0),"")</f>
        <v/>
      </c>
      <c r="O2337" s="3" t="str">
        <f>IFNA(VLOOKUP(D2337,Price!$E$2:$F$4,2,0),"")</f>
        <v/>
      </c>
      <c r="P2337" s="7" t="str">
        <f t="shared" si="4"/>
        <v>без промо</v>
      </c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ht="15.75" customHeight="1">
      <c r="A2338" s="3">
        <v>1958.0</v>
      </c>
      <c r="B2338" s="1" t="s">
        <v>16</v>
      </c>
      <c r="C2338" s="1" t="s">
        <v>17</v>
      </c>
      <c r="D2338" s="1" t="s">
        <v>24</v>
      </c>
      <c r="E2338" s="2">
        <v>44263.0</v>
      </c>
      <c r="F2338" s="3"/>
      <c r="G2338" s="5">
        <v>4500.0</v>
      </c>
      <c r="H2338" s="3" t="str">
        <f>IFNA(VLOOKUP(F2338,Promocodes!A:E,4,0),"")</f>
        <v/>
      </c>
      <c r="I2338" s="3"/>
      <c r="J2338" s="5">
        <f t="shared" si="2"/>
        <v>4500</v>
      </c>
      <c r="K2338" s="3" t="str">
        <f>IFNA(VLOOKUP(D2338,Price!$A$2:$C$18,3,0),"")</f>
        <v>услуга</v>
      </c>
      <c r="L2338" s="6">
        <f t="shared" si="3"/>
        <v>3</v>
      </c>
      <c r="M2338" s="6" t="str">
        <f>IFNA(VLOOKUP(F2338,Promocodes!A:B,2,0),"")</f>
        <v/>
      </c>
      <c r="N2338" s="3" t="str">
        <f>IFNA(VLOOKUP(M2338,Promocodes!G:H,2,0),"")</f>
        <v/>
      </c>
      <c r="O2338" s="3" t="str">
        <f>IFNA(VLOOKUP(D2338,Price!$E$2:$F$4,2,0),"")</f>
        <v/>
      </c>
      <c r="P2338" s="7" t="str">
        <f t="shared" si="4"/>
        <v>без промо</v>
      </c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ht="15.75" customHeight="1">
      <c r="A2339" s="3">
        <v>1959.0</v>
      </c>
      <c r="B2339" s="1" t="s">
        <v>139</v>
      </c>
      <c r="C2339" s="1" t="s">
        <v>17</v>
      </c>
      <c r="D2339" s="1" t="s">
        <v>142</v>
      </c>
      <c r="E2339" s="2">
        <v>44263.0</v>
      </c>
      <c r="F2339" s="3"/>
      <c r="G2339" s="5">
        <v>1000.0</v>
      </c>
      <c r="H2339" s="3" t="str">
        <f>IFNA(VLOOKUP(F2339,Promocodes!A:E,4,0),"")</f>
        <v/>
      </c>
      <c r="I2339" s="3"/>
      <c r="J2339" s="5">
        <f t="shared" si="2"/>
        <v>1000</v>
      </c>
      <c r="K2339" s="3" t="str">
        <f>IFNA(VLOOKUP(D2339,Price!$A$2:$C$18,3,0),"")</f>
        <v/>
      </c>
      <c r="L2339" s="6">
        <f t="shared" si="3"/>
        <v>3</v>
      </c>
      <c r="M2339" s="6" t="str">
        <f>IFNA(VLOOKUP(F2339,Promocodes!A:B,2,0),"")</f>
        <v/>
      </c>
      <c r="N2339" s="3" t="str">
        <f>IFNA(VLOOKUP(M2339,Promocodes!G:H,2,0),"")</f>
        <v/>
      </c>
      <c r="O2339" s="3" t="str">
        <f>IFNA(VLOOKUP(D2339,Price!$E$2:$F$4,2,0),"")</f>
        <v/>
      </c>
      <c r="P2339" s="7" t="str">
        <f t="shared" si="4"/>
        <v/>
      </c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ht="15.75" customHeight="1">
      <c r="A2340" s="3">
        <v>1961.0</v>
      </c>
      <c r="B2340" s="1" t="s">
        <v>16</v>
      </c>
      <c r="C2340" s="1" t="s">
        <v>17</v>
      </c>
      <c r="D2340" s="1" t="s">
        <v>23</v>
      </c>
      <c r="E2340" s="2">
        <v>44263.0</v>
      </c>
      <c r="F2340" s="3"/>
      <c r="G2340" s="5">
        <v>5500.0</v>
      </c>
      <c r="H2340" s="3" t="str">
        <f>IFNA(VLOOKUP(F2340,Promocodes!A:E,4,0),"")</f>
        <v/>
      </c>
      <c r="I2340" s="3"/>
      <c r="J2340" s="5">
        <f t="shared" si="2"/>
        <v>5500</v>
      </c>
      <c r="K2340" s="3" t="str">
        <f>IFNA(VLOOKUP(D2340,Price!$A$2:$C$18,3,0),"")</f>
        <v>услуга</v>
      </c>
      <c r="L2340" s="6">
        <f t="shared" si="3"/>
        <v>3</v>
      </c>
      <c r="M2340" s="6" t="str">
        <f>IFNA(VLOOKUP(F2340,Promocodes!A:B,2,0),"")</f>
        <v/>
      </c>
      <c r="N2340" s="3" t="str">
        <f>IFNA(VLOOKUP(M2340,Promocodes!G:H,2,0),"")</f>
        <v/>
      </c>
      <c r="O2340" s="3" t="str">
        <f>IFNA(VLOOKUP(D2340,Price!$E$2:$F$4,2,0),"")</f>
        <v/>
      </c>
      <c r="P2340" s="7" t="str">
        <f t="shared" si="4"/>
        <v>без промо</v>
      </c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ht="15.75" customHeight="1">
      <c r="A2341" s="3">
        <v>1963.0</v>
      </c>
      <c r="B2341" s="1" t="s">
        <v>16</v>
      </c>
      <c r="C2341" s="1" t="s">
        <v>17</v>
      </c>
      <c r="D2341" s="1" t="s">
        <v>21</v>
      </c>
      <c r="E2341" s="2">
        <v>44263.0</v>
      </c>
      <c r="F2341" s="3"/>
      <c r="G2341" s="5">
        <v>3500.0</v>
      </c>
      <c r="H2341" s="3" t="str">
        <f>IFNA(VLOOKUP(F2341,Promocodes!A:E,4,0),"")</f>
        <v/>
      </c>
      <c r="I2341" s="3"/>
      <c r="J2341" s="5">
        <f t="shared" si="2"/>
        <v>3500</v>
      </c>
      <c r="K2341" s="3" t="str">
        <f>IFNA(VLOOKUP(D2341,Price!$A$2:$C$18,3,0),"")</f>
        <v>услуга</v>
      </c>
      <c r="L2341" s="6">
        <f t="shared" si="3"/>
        <v>3</v>
      </c>
      <c r="M2341" s="6" t="str">
        <f>IFNA(VLOOKUP(F2341,Promocodes!A:B,2,0),"")</f>
        <v/>
      </c>
      <c r="N2341" s="3" t="str">
        <f>IFNA(VLOOKUP(M2341,Promocodes!G:H,2,0),"")</f>
        <v/>
      </c>
      <c r="O2341" s="3" t="str">
        <f>IFNA(VLOOKUP(D2341,Price!$E$2:$F$4,2,0),"")</f>
        <v/>
      </c>
      <c r="P2341" s="7" t="str">
        <f t="shared" si="4"/>
        <v>без промо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ht="15.75" customHeight="1">
      <c r="A2342" s="3">
        <v>1964.0</v>
      </c>
      <c r="B2342" s="1" t="s">
        <v>16</v>
      </c>
      <c r="C2342" s="1" t="s">
        <v>17</v>
      </c>
      <c r="D2342" s="1" t="s">
        <v>20</v>
      </c>
      <c r="E2342" s="2">
        <v>44263.0</v>
      </c>
      <c r="F2342" s="3"/>
      <c r="G2342" s="5">
        <v>500.0</v>
      </c>
      <c r="H2342" s="3" t="str">
        <f>IFNA(VLOOKUP(F2342,Promocodes!A:E,4,0),"")</f>
        <v/>
      </c>
      <c r="I2342" s="3"/>
      <c r="J2342" s="5">
        <f t="shared" si="2"/>
        <v>500</v>
      </c>
      <c r="K2342" s="3" t="str">
        <f>IFNA(VLOOKUP(D2342,Price!$A$2:$C$18,3,0),"")</f>
        <v>товар</v>
      </c>
      <c r="L2342" s="6">
        <f t="shared" si="3"/>
        <v>3</v>
      </c>
      <c r="M2342" s="6" t="str">
        <f>IFNA(VLOOKUP(F2342,Promocodes!A:B,2,0),"")</f>
        <v/>
      </c>
      <c r="N2342" s="3" t="str">
        <f>IFNA(VLOOKUP(M2342,Promocodes!G:H,2,0),"")</f>
        <v/>
      </c>
      <c r="O2342" s="3">
        <f>IFNA(VLOOKUP(D2342,Price!$E$2:$F$4,2,0),"")</f>
        <v>250</v>
      </c>
      <c r="P2342" s="7" t="str">
        <f t="shared" si="4"/>
        <v>без промо</v>
      </c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ht="15.75" customHeight="1">
      <c r="A2343" s="3">
        <v>1967.0</v>
      </c>
      <c r="B2343" s="1" t="s">
        <v>16</v>
      </c>
      <c r="C2343" s="1" t="s">
        <v>17</v>
      </c>
      <c r="D2343" s="1" t="s">
        <v>21</v>
      </c>
      <c r="E2343" s="2">
        <v>44263.0</v>
      </c>
      <c r="F2343" s="3"/>
      <c r="G2343" s="5">
        <v>3500.0</v>
      </c>
      <c r="H2343" s="3" t="str">
        <f>IFNA(VLOOKUP(F2343,Promocodes!A:E,4,0),"")</f>
        <v/>
      </c>
      <c r="I2343" s="3"/>
      <c r="J2343" s="5">
        <f t="shared" si="2"/>
        <v>3500</v>
      </c>
      <c r="K2343" s="3" t="str">
        <f>IFNA(VLOOKUP(D2343,Price!$A$2:$C$18,3,0),"")</f>
        <v>услуга</v>
      </c>
      <c r="L2343" s="6">
        <f t="shared" si="3"/>
        <v>3</v>
      </c>
      <c r="M2343" s="6" t="str">
        <f>IFNA(VLOOKUP(F2343,Promocodes!A:B,2,0),"")</f>
        <v/>
      </c>
      <c r="N2343" s="3" t="str">
        <f>IFNA(VLOOKUP(M2343,Promocodes!G:H,2,0),"")</f>
        <v/>
      </c>
      <c r="O2343" s="3" t="str">
        <f>IFNA(VLOOKUP(D2343,Price!$E$2:$F$4,2,0),"")</f>
        <v/>
      </c>
      <c r="P2343" s="7" t="str">
        <f t="shared" si="4"/>
        <v>без промо</v>
      </c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ht="15.75" customHeight="1">
      <c r="A2344" s="3">
        <v>1968.0</v>
      </c>
      <c r="B2344" s="1" t="s">
        <v>16</v>
      </c>
      <c r="C2344" s="1" t="s">
        <v>17</v>
      </c>
      <c r="D2344" s="1" t="s">
        <v>23</v>
      </c>
      <c r="E2344" s="2">
        <v>44263.0</v>
      </c>
      <c r="F2344" s="3"/>
      <c r="G2344" s="5">
        <v>5500.0</v>
      </c>
      <c r="H2344" s="3" t="str">
        <f>IFNA(VLOOKUP(F2344,Promocodes!A:E,4,0),"")</f>
        <v/>
      </c>
      <c r="I2344" s="3"/>
      <c r="J2344" s="5">
        <f t="shared" si="2"/>
        <v>5500</v>
      </c>
      <c r="K2344" s="3" t="str">
        <f>IFNA(VLOOKUP(D2344,Price!$A$2:$C$18,3,0),"")</f>
        <v>услуга</v>
      </c>
      <c r="L2344" s="6">
        <f t="shared" si="3"/>
        <v>3</v>
      </c>
      <c r="M2344" s="6" t="str">
        <f>IFNA(VLOOKUP(F2344,Promocodes!A:B,2,0),"")</f>
        <v/>
      </c>
      <c r="N2344" s="3" t="str">
        <f>IFNA(VLOOKUP(M2344,Promocodes!G:H,2,0),"")</f>
        <v/>
      </c>
      <c r="O2344" s="3" t="str">
        <f>IFNA(VLOOKUP(D2344,Price!$E$2:$F$4,2,0),"")</f>
        <v/>
      </c>
      <c r="P2344" s="7" t="str">
        <f t="shared" si="4"/>
        <v>без промо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ht="15.75" customHeight="1">
      <c r="A2345" s="3">
        <v>1969.0</v>
      </c>
      <c r="B2345" s="1" t="s">
        <v>16</v>
      </c>
      <c r="C2345" s="1" t="s">
        <v>17</v>
      </c>
      <c r="D2345" s="1" t="s">
        <v>20</v>
      </c>
      <c r="E2345" s="2">
        <v>44263.0</v>
      </c>
      <c r="F2345" s="3"/>
      <c r="G2345" s="5">
        <v>500.0</v>
      </c>
      <c r="H2345" s="3" t="str">
        <f>IFNA(VLOOKUP(F2345,Promocodes!A:E,4,0),"")</f>
        <v/>
      </c>
      <c r="I2345" s="3"/>
      <c r="J2345" s="5">
        <f t="shared" si="2"/>
        <v>500</v>
      </c>
      <c r="K2345" s="3" t="str">
        <f>IFNA(VLOOKUP(D2345,Price!$A$2:$C$18,3,0),"")</f>
        <v>товар</v>
      </c>
      <c r="L2345" s="6">
        <f t="shared" si="3"/>
        <v>3</v>
      </c>
      <c r="M2345" s="6" t="str">
        <f>IFNA(VLOOKUP(F2345,Promocodes!A:B,2,0),"")</f>
        <v/>
      </c>
      <c r="N2345" s="3" t="str">
        <f>IFNA(VLOOKUP(M2345,Promocodes!G:H,2,0),"")</f>
        <v/>
      </c>
      <c r="O2345" s="3">
        <f>IFNA(VLOOKUP(D2345,Price!$E$2:$F$4,2,0),"")</f>
        <v>250</v>
      </c>
      <c r="P2345" s="7" t="str">
        <f t="shared" si="4"/>
        <v>без промо</v>
      </c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ht="15.75" customHeight="1">
      <c r="A2346" s="3">
        <v>1970.0</v>
      </c>
      <c r="B2346" s="1" t="s">
        <v>16</v>
      </c>
      <c r="C2346" s="1" t="s">
        <v>17</v>
      </c>
      <c r="D2346" s="1" t="s">
        <v>24</v>
      </c>
      <c r="E2346" s="2">
        <v>44263.0</v>
      </c>
      <c r="F2346" s="3"/>
      <c r="G2346" s="5">
        <v>4500.0</v>
      </c>
      <c r="H2346" s="3" t="str">
        <f>IFNA(VLOOKUP(F2346,Promocodes!A:E,4,0),"")</f>
        <v/>
      </c>
      <c r="I2346" s="3"/>
      <c r="J2346" s="5">
        <f t="shared" si="2"/>
        <v>4500</v>
      </c>
      <c r="K2346" s="3" t="str">
        <f>IFNA(VLOOKUP(D2346,Price!$A$2:$C$18,3,0),"")</f>
        <v>услуга</v>
      </c>
      <c r="L2346" s="6">
        <f t="shared" si="3"/>
        <v>3</v>
      </c>
      <c r="M2346" s="6" t="str">
        <f>IFNA(VLOOKUP(F2346,Promocodes!A:B,2,0),"")</f>
        <v/>
      </c>
      <c r="N2346" s="3" t="str">
        <f>IFNA(VLOOKUP(M2346,Promocodes!G:H,2,0),"")</f>
        <v/>
      </c>
      <c r="O2346" s="3" t="str">
        <f>IFNA(VLOOKUP(D2346,Price!$E$2:$F$4,2,0),"")</f>
        <v/>
      </c>
      <c r="P2346" s="7" t="str">
        <f t="shared" si="4"/>
        <v>без промо</v>
      </c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ht="15.75" customHeight="1">
      <c r="A2347" s="3">
        <v>1972.0</v>
      </c>
      <c r="B2347" s="1" t="s">
        <v>16</v>
      </c>
      <c r="C2347" s="1" t="s">
        <v>17</v>
      </c>
      <c r="D2347" s="1" t="s">
        <v>21</v>
      </c>
      <c r="E2347" s="2">
        <v>44263.0</v>
      </c>
      <c r="F2347" s="3"/>
      <c r="G2347" s="5">
        <v>3500.0</v>
      </c>
      <c r="H2347" s="3" t="str">
        <f>IFNA(VLOOKUP(F2347,Promocodes!A:E,4,0),"")</f>
        <v/>
      </c>
      <c r="I2347" s="3"/>
      <c r="J2347" s="5">
        <f t="shared" si="2"/>
        <v>3500</v>
      </c>
      <c r="K2347" s="3" t="str">
        <f>IFNA(VLOOKUP(D2347,Price!$A$2:$C$18,3,0),"")</f>
        <v>услуга</v>
      </c>
      <c r="L2347" s="6">
        <f t="shared" si="3"/>
        <v>3</v>
      </c>
      <c r="M2347" s="6" t="str">
        <f>IFNA(VLOOKUP(F2347,Promocodes!A:B,2,0),"")</f>
        <v/>
      </c>
      <c r="N2347" s="3" t="str">
        <f>IFNA(VLOOKUP(M2347,Promocodes!G:H,2,0),"")</f>
        <v/>
      </c>
      <c r="O2347" s="3" t="str">
        <f>IFNA(VLOOKUP(D2347,Price!$E$2:$F$4,2,0),"")</f>
        <v/>
      </c>
      <c r="P2347" s="7" t="str">
        <f t="shared" si="4"/>
        <v>без промо</v>
      </c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ht="15.75" customHeight="1">
      <c r="A2348" s="3">
        <v>1973.0</v>
      </c>
      <c r="B2348" s="1" t="s">
        <v>16</v>
      </c>
      <c r="C2348" s="1" t="s">
        <v>22</v>
      </c>
      <c r="D2348" s="1" t="s">
        <v>21</v>
      </c>
      <c r="E2348" s="2">
        <v>44263.0</v>
      </c>
      <c r="F2348" s="3"/>
      <c r="G2348" s="5">
        <v>3500.0</v>
      </c>
      <c r="H2348" s="3" t="str">
        <f>IFNA(VLOOKUP(F2348,Promocodes!A:E,4,0),"")</f>
        <v/>
      </c>
      <c r="I2348" s="3"/>
      <c r="J2348" s="5">
        <f t="shared" si="2"/>
        <v>3500</v>
      </c>
      <c r="K2348" s="3" t="str">
        <f>IFNA(VLOOKUP(D2348,Price!$A$2:$C$18,3,0),"")</f>
        <v>услуга</v>
      </c>
      <c r="L2348" s="6">
        <f t="shared" si="3"/>
        <v>3</v>
      </c>
      <c r="M2348" s="6" t="str">
        <f>IFNA(VLOOKUP(F2348,Promocodes!A:B,2,0),"")</f>
        <v/>
      </c>
      <c r="N2348" s="3" t="str">
        <f>IFNA(VLOOKUP(M2348,Promocodes!G:H,2,0),"")</f>
        <v/>
      </c>
      <c r="O2348" s="3" t="str">
        <f>IFNA(VLOOKUP(D2348,Price!$E$2:$F$4,2,0),"")</f>
        <v/>
      </c>
      <c r="P2348" s="7" t="str">
        <f t="shared" si="4"/>
        <v>без промо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ht="15.75" customHeight="1">
      <c r="A2349" s="3">
        <v>1974.0</v>
      </c>
      <c r="B2349" s="1" t="s">
        <v>16</v>
      </c>
      <c r="C2349" s="1" t="s">
        <v>17</v>
      </c>
      <c r="D2349" s="1" t="s">
        <v>24</v>
      </c>
      <c r="E2349" s="2">
        <v>44263.0</v>
      </c>
      <c r="F2349" s="3"/>
      <c r="G2349" s="5">
        <v>4500.0</v>
      </c>
      <c r="H2349" s="3" t="str">
        <f>IFNA(VLOOKUP(F2349,Promocodes!A:E,4,0),"")</f>
        <v/>
      </c>
      <c r="I2349" s="3"/>
      <c r="J2349" s="5">
        <f t="shared" si="2"/>
        <v>4500</v>
      </c>
      <c r="K2349" s="3" t="str">
        <f>IFNA(VLOOKUP(D2349,Price!$A$2:$C$18,3,0),"")</f>
        <v>услуга</v>
      </c>
      <c r="L2349" s="6">
        <f t="shared" si="3"/>
        <v>3</v>
      </c>
      <c r="M2349" s="6" t="str">
        <f>IFNA(VLOOKUP(F2349,Promocodes!A:B,2,0),"")</f>
        <v/>
      </c>
      <c r="N2349" s="3" t="str">
        <f>IFNA(VLOOKUP(M2349,Promocodes!G:H,2,0),"")</f>
        <v/>
      </c>
      <c r="O2349" s="3" t="str">
        <f>IFNA(VLOOKUP(D2349,Price!$E$2:$F$4,2,0),"")</f>
        <v/>
      </c>
      <c r="P2349" s="7" t="str">
        <f t="shared" si="4"/>
        <v>без промо</v>
      </c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ht="15.75" customHeight="1">
      <c r="A2350" s="3">
        <v>1975.0</v>
      </c>
      <c r="B2350" s="1" t="s">
        <v>16</v>
      </c>
      <c r="C2350" s="1" t="s">
        <v>17</v>
      </c>
      <c r="D2350" s="1" t="s">
        <v>21</v>
      </c>
      <c r="E2350" s="2">
        <v>44263.0</v>
      </c>
      <c r="F2350" s="3"/>
      <c r="G2350" s="5">
        <v>3500.0</v>
      </c>
      <c r="H2350" s="3" t="str">
        <f>IFNA(VLOOKUP(F2350,Promocodes!A:E,4,0),"")</f>
        <v/>
      </c>
      <c r="I2350" s="3"/>
      <c r="J2350" s="5">
        <f t="shared" si="2"/>
        <v>3500</v>
      </c>
      <c r="K2350" s="3" t="str">
        <f>IFNA(VLOOKUP(D2350,Price!$A$2:$C$18,3,0),"")</f>
        <v>услуга</v>
      </c>
      <c r="L2350" s="6">
        <f t="shared" si="3"/>
        <v>3</v>
      </c>
      <c r="M2350" s="6" t="str">
        <f>IFNA(VLOOKUP(F2350,Promocodes!A:B,2,0),"")</f>
        <v/>
      </c>
      <c r="N2350" s="3" t="str">
        <f>IFNA(VLOOKUP(M2350,Promocodes!G:H,2,0),"")</f>
        <v/>
      </c>
      <c r="O2350" s="3" t="str">
        <f>IFNA(VLOOKUP(D2350,Price!$E$2:$F$4,2,0),"")</f>
        <v/>
      </c>
      <c r="P2350" s="7" t="str">
        <f t="shared" si="4"/>
        <v>без промо</v>
      </c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ht="15.75" customHeight="1">
      <c r="A2351" s="3">
        <v>1976.0</v>
      </c>
      <c r="B2351" s="1" t="s">
        <v>16</v>
      </c>
      <c r="C2351" s="1" t="s">
        <v>17</v>
      </c>
      <c r="D2351" s="1" t="s">
        <v>21</v>
      </c>
      <c r="E2351" s="2">
        <v>44263.0</v>
      </c>
      <c r="F2351" s="3"/>
      <c r="G2351" s="5">
        <v>3500.0</v>
      </c>
      <c r="H2351" s="3" t="str">
        <f>IFNA(VLOOKUP(F2351,Promocodes!A:E,4,0),"")</f>
        <v/>
      </c>
      <c r="I2351" s="3"/>
      <c r="J2351" s="5">
        <f t="shared" si="2"/>
        <v>3500</v>
      </c>
      <c r="K2351" s="3" t="str">
        <f>IFNA(VLOOKUP(D2351,Price!$A$2:$C$18,3,0),"")</f>
        <v>услуга</v>
      </c>
      <c r="L2351" s="6">
        <f t="shared" si="3"/>
        <v>3</v>
      </c>
      <c r="M2351" s="6" t="str">
        <f>IFNA(VLOOKUP(F2351,Promocodes!A:B,2,0),"")</f>
        <v/>
      </c>
      <c r="N2351" s="3" t="str">
        <f>IFNA(VLOOKUP(M2351,Promocodes!G:H,2,0),"")</f>
        <v/>
      </c>
      <c r="O2351" s="3" t="str">
        <f>IFNA(VLOOKUP(D2351,Price!$E$2:$F$4,2,0),"")</f>
        <v/>
      </c>
      <c r="P2351" s="7" t="str">
        <f t="shared" si="4"/>
        <v>без промо</v>
      </c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ht="15.75" customHeight="1">
      <c r="A2352" s="3">
        <v>1977.0</v>
      </c>
      <c r="B2352" s="1" t="s">
        <v>139</v>
      </c>
      <c r="C2352" s="1" t="s">
        <v>17</v>
      </c>
      <c r="D2352" s="1" t="s">
        <v>141</v>
      </c>
      <c r="E2352" s="2">
        <v>44263.0</v>
      </c>
      <c r="F2352" s="3"/>
      <c r="G2352" s="5">
        <v>300.0</v>
      </c>
      <c r="H2352" s="3" t="str">
        <f>IFNA(VLOOKUP(F2352,Promocodes!A:E,4,0),"")</f>
        <v/>
      </c>
      <c r="I2352" s="3"/>
      <c r="J2352" s="5">
        <f t="shared" si="2"/>
        <v>300</v>
      </c>
      <c r="K2352" s="3" t="str">
        <f>IFNA(VLOOKUP(D2352,Price!$A$2:$C$18,3,0),"")</f>
        <v/>
      </c>
      <c r="L2352" s="6">
        <f t="shared" si="3"/>
        <v>3</v>
      </c>
      <c r="M2352" s="6" t="str">
        <f>IFNA(VLOOKUP(F2352,Promocodes!A:B,2,0),"")</f>
        <v/>
      </c>
      <c r="N2352" s="3" t="str">
        <f>IFNA(VLOOKUP(M2352,Promocodes!G:H,2,0),"")</f>
        <v/>
      </c>
      <c r="O2352" s="3" t="str">
        <f>IFNA(VLOOKUP(D2352,Price!$E$2:$F$4,2,0),"")</f>
        <v/>
      </c>
      <c r="P2352" s="7" t="str">
        <f t="shared" si="4"/>
        <v/>
      </c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ht="15.75" customHeight="1">
      <c r="A2353" s="3">
        <v>1978.0</v>
      </c>
      <c r="B2353" s="1" t="s">
        <v>16</v>
      </c>
      <c r="C2353" s="1" t="s">
        <v>17</v>
      </c>
      <c r="D2353" s="1" t="s">
        <v>21</v>
      </c>
      <c r="E2353" s="2">
        <v>44264.0</v>
      </c>
      <c r="F2353" s="3"/>
      <c r="G2353" s="5">
        <v>3500.0</v>
      </c>
      <c r="H2353" s="3" t="str">
        <f>IFNA(VLOOKUP(F2353,Promocodes!A:E,4,0),"")</f>
        <v/>
      </c>
      <c r="I2353" s="3"/>
      <c r="J2353" s="5">
        <f t="shared" si="2"/>
        <v>3500</v>
      </c>
      <c r="K2353" s="3" t="str">
        <f>IFNA(VLOOKUP(D2353,Price!$A$2:$C$18,3,0),"")</f>
        <v>услуга</v>
      </c>
      <c r="L2353" s="6">
        <f t="shared" si="3"/>
        <v>3</v>
      </c>
      <c r="M2353" s="6" t="str">
        <f>IFNA(VLOOKUP(F2353,Promocodes!A:B,2,0),"")</f>
        <v/>
      </c>
      <c r="N2353" s="3" t="str">
        <f>IFNA(VLOOKUP(M2353,Promocodes!G:H,2,0),"")</f>
        <v/>
      </c>
      <c r="O2353" s="3" t="str">
        <f>IFNA(VLOOKUP(D2353,Price!$E$2:$F$4,2,0),"")</f>
        <v/>
      </c>
      <c r="P2353" s="7" t="str">
        <f t="shared" si="4"/>
        <v>без промо</v>
      </c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ht="15.75" customHeight="1">
      <c r="A2354" s="3">
        <v>1980.0</v>
      </c>
      <c r="B2354" s="1" t="s">
        <v>16</v>
      </c>
      <c r="C2354" s="1" t="s">
        <v>17</v>
      </c>
      <c r="D2354" s="1" t="s">
        <v>21</v>
      </c>
      <c r="E2354" s="2">
        <v>44264.0</v>
      </c>
      <c r="F2354" s="3"/>
      <c r="G2354" s="5">
        <v>3500.0</v>
      </c>
      <c r="H2354" s="3" t="str">
        <f>IFNA(VLOOKUP(F2354,Promocodes!A:E,4,0),"")</f>
        <v/>
      </c>
      <c r="I2354" s="3"/>
      <c r="J2354" s="5">
        <f t="shared" si="2"/>
        <v>3500</v>
      </c>
      <c r="K2354" s="3" t="str">
        <f>IFNA(VLOOKUP(D2354,Price!$A$2:$C$18,3,0),"")</f>
        <v>услуга</v>
      </c>
      <c r="L2354" s="6">
        <f t="shared" si="3"/>
        <v>3</v>
      </c>
      <c r="M2354" s="6" t="str">
        <f>IFNA(VLOOKUP(F2354,Promocodes!A:B,2,0),"")</f>
        <v/>
      </c>
      <c r="N2354" s="3" t="str">
        <f>IFNA(VLOOKUP(M2354,Promocodes!G:H,2,0),"")</f>
        <v/>
      </c>
      <c r="O2354" s="3" t="str">
        <f>IFNA(VLOOKUP(D2354,Price!$E$2:$F$4,2,0),"")</f>
        <v/>
      </c>
      <c r="P2354" s="7" t="str">
        <f t="shared" si="4"/>
        <v>без промо</v>
      </c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ht="15.75" customHeight="1">
      <c r="A2355" s="3">
        <v>1981.0</v>
      </c>
      <c r="B2355" s="1" t="s">
        <v>16</v>
      </c>
      <c r="C2355" s="1" t="s">
        <v>17</v>
      </c>
      <c r="D2355" s="1" t="s">
        <v>25</v>
      </c>
      <c r="E2355" s="2">
        <v>44264.0</v>
      </c>
      <c r="F2355" s="3"/>
      <c r="G2355" s="5">
        <v>300.0</v>
      </c>
      <c r="H2355" s="3" t="str">
        <f>IFNA(VLOOKUP(F2355,Promocodes!A:E,4,0),"")</f>
        <v/>
      </c>
      <c r="I2355" s="3"/>
      <c r="J2355" s="5">
        <f t="shared" si="2"/>
        <v>300</v>
      </c>
      <c r="K2355" s="3" t="str">
        <f>IFNA(VLOOKUP(D2355,Price!$A$2:$C$18,3,0),"")</f>
        <v>товар</v>
      </c>
      <c r="L2355" s="6">
        <f t="shared" si="3"/>
        <v>3</v>
      </c>
      <c r="M2355" s="6" t="str">
        <f>IFNA(VLOOKUP(F2355,Promocodes!A:B,2,0),"")</f>
        <v/>
      </c>
      <c r="N2355" s="3" t="str">
        <f>IFNA(VLOOKUP(M2355,Promocodes!G:H,2,0),"")</f>
        <v/>
      </c>
      <c r="O2355" s="3">
        <f>IFNA(VLOOKUP(D2355,Price!$E$2:$F$4,2,0),"")</f>
        <v>150</v>
      </c>
      <c r="P2355" s="7" t="str">
        <f t="shared" si="4"/>
        <v>без промо</v>
      </c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ht="15.75" customHeight="1">
      <c r="A2356" s="3">
        <v>1982.0</v>
      </c>
      <c r="B2356" s="1" t="s">
        <v>16</v>
      </c>
      <c r="C2356" s="1" t="s">
        <v>17</v>
      </c>
      <c r="D2356" s="1" t="s">
        <v>23</v>
      </c>
      <c r="E2356" s="2">
        <v>44264.0</v>
      </c>
      <c r="F2356" s="3"/>
      <c r="G2356" s="5">
        <v>5500.0</v>
      </c>
      <c r="H2356" s="3" t="str">
        <f>IFNA(VLOOKUP(F2356,Promocodes!A:E,4,0),"")</f>
        <v/>
      </c>
      <c r="I2356" s="3"/>
      <c r="J2356" s="5">
        <f t="shared" si="2"/>
        <v>5500</v>
      </c>
      <c r="K2356" s="3" t="str">
        <f>IFNA(VLOOKUP(D2356,Price!$A$2:$C$18,3,0),"")</f>
        <v>услуга</v>
      </c>
      <c r="L2356" s="6">
        <f t="shared" si="3"/>
        <v>3</v>
      </c>
      <c r="M2356" s="6" t="str">
        <f>IFNA(VLOOKUP(F2356,Promocodes!A:B,2,0),"")</f>
        <v/>
      </c>
      <c r="N2356" s="3" t="str">
        <f>IFNA(VLOOKUP(M2356,Promocodes!G:H,2,0),"")</f>
        <v/>
      </c>
      <c r="O2356" s="3" t="str">
        <f>IFNA(VLOOKUP(D2356,Price!$E$2:$F$4,2,0),"")</f>
        <v/>
      </c>
      <c r="P2356" s="7" t="str">
        <f t="shared" si="4"/>
        <v>без промо</v>
      </c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ht="15.75" customHeight="1">
      <c r="A2357" s="3">
        <v>1983.0</v>
      </c>
      <c r="B2357" s="1" t="s">
        <v>16</v>
      </c>
      <c r="C2357" s="1" t="s">
        <v>17</v>
      </c>
      <c r="D2357" s="1" t="s">
        <v>23</v>
      </c>
      <c r="E2357" s="2">
        <v>44264.0</v>
      </c>
      <c r="F2357" s="3"/>
      <c r="G2357" s="5">
        <v>5500.0</v>
      </c>
      <c r="H2357" s="3" t="str">
        <f>IFNA(VLOOKUP(F2357,Promocodes!A:E,4,0),"")</f>
        <v/>
      </c>
      <c r="I2357" s="3"/>
      <c r="J2357" s="5">
        <f t="shared" si="2"/>
        <v>5500</v>
      </c>
      <c r="K2357" s="3" t="str">
        <f>IFNA(VLOOKUP(D2357,Price!$A$2:$C$18,3,0),"")</f>
        <v>услуга</v>
      </c>
      <c r="L2357" s="6">
        <f t="shared" si="3"/>
        <v>3</v>
      </c>
      <c r="M2357" s="6" t="str">
        <f>IFNA(VLOOKUP(F2357,Promocodes!A:B,2,0),"")</f>
        <v/>
      </c>
      <c r="N2357" s="3" t="str">
        <f>IFNA(VLOOKUP(M2357,Promocodes!G:H,2,0),"")</f>
        <v/>
      </c>
      <c r="O2357" s="3" t="str">
        <f>IFNA(VLOOKUP(D2357,Price!$E$2:$F$4,2,0),"")</f>
        <v/>
      </c>
      <c r="P2357" s="7" t="str">
        <f t="shared" si="4"/>
        <v>без промо</v>
      </c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ht="15.75" customHeight="1">
      <c r="A2358" s="3">
        <v>1984.0</v>
      </c>
      <c r="B2358" s="1" t="s">
        <v>139</v>
      </c>
      <c r="C2358" s="1" t="s">
        <v>17</v>
      </c>
      <c r="D2358" s="1" t="s">
        <v>142</v>
      </c>
      <c r="E2358" s="2">
        <v>44264.0</v>
      </c>
      <c r="F2358" s="3"/>
      <c r="G2358" s="5">
        <v>1000.0</v>
      </c>
      <c r="H2358" s="3" t="str">
        <f>IFNA(VLOOKUP(F2358,Promocodes!A:E,4,0),"")</f>
        <v/>
      </c>
      <c r="I2358" s="3"/>
      <c r="J2358" s="5">
        <f t="shared" si="2"/>
        <v>1000</v>
      </c>
      <c r="K2358" s="3" t="str">
        <f>IFNA(VLOOKUP(D2358,Price!$A$2:$C$18,3,0),"")</f>
        <v/>
      </c>
      <c r="L2358" s="6">
        <f t="shared" si="3"/>
        <v>3</v>
      </c>
      <c r="M2358" s="6" t="str">
        <f>IFNA(VLOOKUP(F2358,Promocodes!A:B,2,0),"")</f>
        <v/>
      </c>
      <c r="N2358" s="3" t="str">
        <f>IFNA(VLOOKUP(M2358,Promocodes!G:H,2,0),"")</f>
        <v/>
      </c>
      <c r="O2358" s="3" t="str">
        <f>IFNA(VLOOKUP(D2358,Price!$E$2:$F$4,2,0),"")</f>
        <v/>
      </c>
      <c r="P2358" s="7" t="str">
        <f t="shared" si="4"/>
        <v/>
      </c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ht="15.75" customHeight="1">
      <c r="A2359" s="3">
        <v>1985.0</v>
      </c>
      <c r="B2359" s="1" t="s">
        <v>16</v>
      </c>
      <c r="C2359" s="1" t="s">
        <v>17</v>
      </c>
      <c r="D2359" s="1" t="s">
        <v>21</v>
      </c>
      <c r="E2359" s="2">
        <v>44264.0</v>
      </c>
      <c r="F2359" s="3"/>
      <c r="G2359" s="5">
        <v>3500.0</v>
      </c>
      <c r="H2359" s="3" t="str">
        <f>IFNA(VLOOKUP(F2359,Promocodes!A:E,4,0),"")</f>
        <v/>
      </c>
      <c r="I2359" s="3"/>
      <c r="J2359" s="5">
        <f t="shared" si="2"/>
        <v>3500</v>
      </c>
      <c r="K2359" s="3" t="str">
        <f>IFNA(VLOOKUP(D2359,Price!$A$2:$C$18,3,0),"")</f>
        <v>услуга</v>
      </c>
      <c r="L2359" s="6">
        <f t="shared" si="3"/>
        <v>3</v>
      </c>
      <c r="M2359" s="6" t="str">
        <f>IFNA(VLOOKUP(F2359,Promocodes!A:B,2,0),"")</f>
        <v/>
      </c>
      <c r="N2359" s="3" t="str">
        <f>IFNA(VLOOKUP(M2359,Promocodes!G:H,2,0),"")</f>
        <v/>
      </c>
      <c r="O2359" s="3" t="str">
        <f>IFNA(VLOOKUP(D2359,Price!$E$2:$F$4,2,0),"")</f>
        <v/>
      </c>
      <c r="P2359" s="7" t="str">
        <f t="shared" si="4"/>
        <v>без промо</v>
      </c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ht="15.75" customHeight="1">
      <c r="A2360" s="3">
        <v>1986.0</v>
      </c>
      <c r="B2360" s="1" t="s">
        <v>16</v>
      </c>
      <c r="C2360" s="1" t="s">
        <v>17</v>
      </c>
      <c r="D2360" s="1" t="s">
        <v>25</v>
      </c>
      <c r="E2360" s="2">
        <v>44264.0</v>
      </c>
      <c r="F2360" s="3"/>
      <c r="G2360" s="5">
        <v>300.0</v>
      </c>
      <c r="H2360" s="3" t="str">
        <f>IFNA(VLOOKUP(F2360,Promocodes!A:E,4,0),"")</f>
        <v/>
      </c>
      <c r="I2360" s="3"/>
      <c r="J2360" s="5">
        <f t="shared" si="2"/>
        <v>300</v>
      </c>
      <c r="K2360" s="3" t="str">
        <f>IFNA(VLOOKUP(D2360,Price!$A$2:$C$18,3,0),"")</f>
        <v>товар</v>
      </c>
      <c r="L2360" s="6">
        <f t="shared" si="3"/>
        <v>3</v>
      </c>
      <c r="M2360" s="6" t="str">
        <f>IFNA(VLOOKUP(F2360,Promocodes!A:B,2,0),"")</f>
        <v/>
      </c>
      <c r="N2360" s="3" t="str">
        <f>IFNA(VLOOKUP(M2360,Promocodes!G:H,2,0),"")</f>
        <v/>
      </c>
      <c r="O2360" s="3">
        <f>IFNA(VLOOKUP(D2360,Price!$E$2:$F$4,2,0),"")</f>
        <v>150</v>
      </c>
      <c r="P2360" s="7" t="str">
        <f t="shared" si="4"/>
        <v>без промо</v>
      </c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ht="15.75" customHeight="1">
      <c r="A2361" s="3">
        <v>1987.0</v>
      </c>
      <c r="B2361" s="1" t="s">
        <v>139</v>
      </c>
      <c r="C2361" s="1" t="s">
        <v>17</v>
      </c>
      <c r="D2361" s="1" t="s">
        <v>142</v>
      </c>
      <c r="E2361" s="2">
        <v>44264.0</v>
      </c>
      <c r="F2361" s="3"/>
      <c r="G2361" s="5">
        <v>1000.0</v>
      </c>
      <c r="H2361" s="3" t="str">
        <f>IFNA(VLOOKUP(F2361,Promocodes!A:E,4,0),"")</f>
        <v/>
      </c>
      <c r="I2361" s="3"/>
      <c r="J2361" s="5">
        <f t="shared" si="2"/>
        <v>1000</v>
      </c>
      <c r="K2361" s="3" t="str">
        <f>IFNA(VLOOKUP(D2361,Price!$A$2:$C$18,3,0),"")</f>
        <v/>
      </c>
      <c r="L2361" s="6">
        <f t="shared" si="3"/>
        <v>3</v>
      </c>
      <c r="M2361" s="6" t="str">
        <f>IFNA(VLOOKUP(F2361,Promocodes!A:B,2,0),"")</f>
        <v/>
      </c>
      <c r="N2361" s="3" t="str">
        <f>IFNA(VLOOKUP(M2361,Promocodes!G:H,2,0),"")</f>
        <v/>
      </c>
      <c r="O2361" s="3" t="str">
        <f>IFNA(VLOOKUP(D2361,Price!$E$2:$F$4,2,0),"")</f>
        <v/>
      </c>
      <c r="P2361" s="7" t="str">
        <f t="shared" si="4"/>
        <v/>
      </c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ht="15.75" customHeight="1">
      <c r="A2362" s="3">
        <v>1990.0</v>
      </c>
      <c r="B2362" s="1" t="s">
        <v>16</v>
      </c>
      <c r="C2362" s="1" t="s">
        <v>17</v>
      </c>
      <c r="D2362" s="1" t="s">
        <v>24</v>
      </c>
      <c r="E2362" s="2">
        <v>44264.0</v>
      </c>
      <c r="F2362" s="3"/>
      <c r="G2362" s="5">
        <v>4500.0</v>
      </c>
      <c r="H2362" s="3" t="str">
        <f>IFNA(VLOOKUP(F2362,Promocodes!A:E,4,0),"")</f>
        <v/>
      </c>
      <c r="I2362" s="3"/>
      <c r="J2362" s="5">
        <f t="shared" si="2"/>
        <v>4500</v>
      </c>
      <c r="K2362" s="3" t="str">
        <f>IFNA(VLOOKUP(D2362,Price!$A$2:$C$18,3,0),"")</f>
        <v>услуга</v>
      </c>
      <c r="L2362" s="6">
        <f t="shared" si="3"/>
        <v>3</v>
      </c>
      <c r="M2362" s="6" t="str">
        <f>IFNA(VLOOKUP(F2362,Promocodes!A:B,2,0),"")</f>
        <v/>
      </c>
      <c r="N2362" s="3" t="str">
        <f>IFNA(VLOOKUP(M2362,Promocodes!G:H,2,0),"")</f>
        <v/>
      </c>
      <c r="O2362" s="3" t="str">
        <f>IFNA(VLOOKUP(D2362,Price!$E$2:$F$4,2,0),"")</f>
        <v/>
      </c>
      <c r="P2362" s="7" t="str">
        <f t="shared" si="4"/>
        <v>без промо</v>
      </c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ht="15.75" customHeight="1">
      <c r="A2363" s="3">
        <v>1991.0</v>
      </c>
      <c r="B2363" s="1" t="s">
        <v>16</v>
      </c>
      <c r="C2363" s="1" t="s">
        <v>17</v>
      </c>
      <c r="D2363" s="1" t="s">
        <v>23</v>
      </c>
      <c r="E2363" s="2">
        <v>44264.0</v>
      </c>
      <c r="F2363" s="3"/>
      <c r="G2363" s="5">
        <v>5500.0</v>
      </c>
      <c r="H2363" s="3" t="str">
        <f>IFNA(VLOOKUP(F2363,Promocodes!A:E,4,0),"")</f>
        <v/>
      </c>
      <c r="I2363" s="3"/>
      <c r="J2363" s="5">
        <f t="shared" si="2"/>
        <v>5500</v>
      </c>
      <c r="K2363" s="3" t="str">
        <f>IFNA(VLOOKUP(D2363,Price!$A$2:$C$18,3,0),"")</f>
        <v>услуга</v>
      </c>
      <c r="L2363" s="6">
        <f t="shared" si="3"/>
        <v>3</v>
      </c>
      <c r="M2363" s="6" t="str">
        <f>IFNA(VLOOKUP(F2363,Promocodes!A:B,2,0),"")</f>
        <v/>
      </c>
      <c r="N2363" s="3" t="str">
        <f>IFNA(VLOOKUP(M2363,Promocodes!G:H,2,0),"")</f>
        <v/>
      </c>
      <c r="O2363" s="3" t="str">
        <f>IFNA(VLOOKUP(D2363,Price!$E$2:$F$4,2,0),"")</f>
        <v/>
      </c>
      <c r="P2363" s="7" t="str">
        <f t="shared" si="4"/>
        <v>без промо</v>
      </c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ht="15.75" customHeight="1">
      <c r="A2364" s="3">
        <v>1993.0</v>
      </c>
      <c r="B2364" s="1" t="s">
        <v>16</v>
      </c>
      <c r="C2364" s="1" t="s">
        <v>17</v>
      </c>
      <c r="D2364" s="1" t="s">
        <v>21</v>
      </c>
      <c r="E2364" s="2">
        <v>44264.0</v>
      </c>
      <c r="F2364" s="3"/>
      <c r="G2364" s="5">
        <v>3500.0</v>
      </c>
      <c r="H2364" s="3" t="str">
        <f>IFNA(VLOOKUP(F2364,Promocodes!A:E,4,0),"")</f>
        <v/>
      </c>
      <c r="I2364" s="3"/>
      <c r="J2364" s="5">
        <f t="shared" si="2"/>
        <v>3500</v>
      </c>
      <c r="K2364" s="3" t="str">
        <f>IFNA(VLOOKUP(D2364,Price!$A$2:$C$18,3,0),"")</f>
        <v>услуга</v>
      </c>
      <c r="L2364" s="6">
        <f t="shared" si="3"/>
        <v>3</v>
      </c>
      <c r="M2364" s="6" t="str">
        <f>IFNA(VLOOKUP(F2364,Promocodes!A:B,2,0),"")</f>
        <v/>
      </c>
      <c r="N2364" s="3" t="str">
        <f>IFNA(VLOOKUP(M2364,Promocodes!G:H,2,0),"")</f>
        <v/>
      </c>
      <c r="O2364" s="3" t="str">
        <f>IFNA(VLOOKUP(D2364,Price!$E$2:$F$4,2,0),"")</f>
        <v/>
      </c>
      <c r="P2364" s="7" t="str">
        <f t="shared" si="4"/>
        <v>без промо</v>
      </c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ht="15.75" customHeight="1">
      <c r="A2365" s="3">
        <v>1994.0</v>
      </c>
      <c r="B2365" s="1" t="s">
        <v>16</v>
      </c>
      <c r="C2365" s="1" t="s">
        <v>17</v>
      </c>
      <c r="D2365" s="1" t="s">
        <v>23</v>
      </c>
      <c r="E2365" s="2">
        <v>44264.0</v>
      </c>
      <c r="F2365" s="3"/>
      <c r="G2365" s="5">
        <v>5500.0</v>
      </c>
      <c r="H2365" s="3" t="str">
        <f>IFNA(VLOOKUP(F2365,Promocodes!A:E,4,0),"")</f>
        <v/>
      </c>
      <c r="I2365" s="3"/>
      <c r="J2365" s="5">
        <f t="shared" si="2"/>
        <v>5500</v>
      </c>
      <c r="K2365" s="3" t="str">
        <f>IFNA(VLOOKUP(D2365,Price!$A$2:$C$18,3,0),"")</f>
        <v>услуга</v>
      </c>
      <c r="L2365" s="6">
        <f t="shared" si="3"/>
        <v>3</v>
      </c>
      <c r="M2365" s="6" t="str">
        <f>IFNA(VLOOKUP(F2365,Promocodes!A:B,2,0),"")</f>
        <v/>
      </c>
      <c r="N2365" s="3" t="str">
        <f>IFNA(VLOOKUP(M2365,Promocodes!G:H,2,0),"")</f>
        <v/>
      </c>
      <c r="O2365" s="3" t="str">
        <f>IFNA(VLOOKUP(D2365,Price!$E$2:$F$4,2,0),"")</f>
        <v/>
      </c>
      <c r="P2365" s="7" t="str">
        <f t="shared" si="4"/>
        <v>без промо</v>
      </c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ht="15.75" customHeight="1">
      <c r="A2366" s="3">
        <v>1995.0</v>
      </c>
      <c r="B2366" s="1" t="s">
        <v>139</v>
      </c>
      <c r="C2366" s="1" t="s">
        <v>17</v>
      </c>
      <c r="D2366" s="1" t="s">
        <v>143</v>
      </c>
      <c r="E2366" s="2">
        <v>44264.0</v>
      </c>
      <c r="F2366" s="3"/>
      <c r="G2366" s="5">
        <v>500.0</v>
      </c>
      <c r="H2366" s="3" t="str">
        <f>IFNA(VLOOKUP(F2366,Promocodes!A:E,4,0),"")</f>
        <v/>
      </c>
      <c r="I2366" s="3"/>
      <c r="J2366" s="5">
        <f t="shared" si="2"/>
        <v>500</v>
      </c>
      <c r="K2366" s="3" t="str">
        <f>IFNA(VLOOKUP(D2366,Price!$A$2:$C$18,3,0),"")</f>
        <v/>
      </c>
      <c r="L2366" s="6">
        <f t="shared" si="3"/>
        <v>3</v>
      </c>
      <c r="M2366" s="6" t="str">
        <f>IFNA(VLOOKUP(F2366,Promocodes!A:B,2,0),"")</f>
        <v/>
      </c>
      <c r="N2366" s="3" t="str">
        <f>IFNA(VLOOKUP(M2366,Promocodes!G:H,2,0),"")</f>
        <v/>
      </c>
      <c r="O2366" s="3" t="str">
        <f>IFNA(VLOOKUP(D2366,Price!$E$2:$F$4,2,0),"")</f>
        <v/>
      </c>
      <c r="P2366" s="7" t="str">
        <f t="shared" si="4"/>
        <v/>
      </c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ht="15.75" customHeight="1">
      <c r="A2367" s="3">
        <v>1996.0</v>
      </c>
      <c r="B2367" s="1" t="s">
        <v>16</v>
      </c>
      <c r="C2367" s="1" t="s">
        <v>17</v>
      </c>
      <c r="D2367" s="1" t="s">
        <v>18</v>
      </c>
      <c r="E2367" s="2">
        <v>44264.0</v>
      </c>
      <c r="F2367" s="3"/>
      <c r="G2367" s="5">
        <v>1000.0</v>
      </c>
      <c r="H2367" s="3" t="str">
        <f>IFNA(VLOOKUP(F2367,Promocodes!A:E,4,0),"")</f>
        <v/>
      </c>
      <c r="I2367" s="3"/>
      <c r="J2367" s="5">
        <f t="shared" si="2"/>
        <v>1000</v>
      </c>
      <c r="K2367" s="3" t="str">
        <f>IFNA(VLOOKUP(D2367,Price!$A$2:$C$18,3,0),"")</f>
        <v>товар</v>
      </c>
      <c r="L2367" s="6">
        <f t="shared" si="3"/>
        <v>3</v>
      </c>
      <c r="M2367" s="6" t="str">
        <f>IFNA(VLOOKUP(F2367,Promocodes!A:B,2,0),"")</f>
        <v/>
      </c>
      <c r="N2367" s="3" t="str">
        <f>IFNA(VLOOKUP(M2367,Promocodes!G:H,2,0),"")</f>
        <v/>
      </c>
      <c r="O2367" s="3">
        <f>IFNA(VLOOKUP(D2367,Price!$E$2:$F$4,2,0),"")</f>
        <v>500</v>
      </c>
      <c r="P2367" s="7" t="str">
        <f t="shared" si="4"/>
        <v>без промо</v>
      </c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ht="15.75" customHeight="1">
      <c r="A2368" s="3">
        <v>1997.0</v>
      </c>
      <c r="B2368" s="1" t="s">
        <v>16</v>
      </c>
      <c r="C2368" s="1" t="s">
        <v>17</v>
      </c>
      <c r="D2368" s="1" t="s">
        <v>18</v>
      </c>
      <c r="E2368" s="2">
        <v>44264.0</v>
      </c>
      <c r="F2368" s="3"/>
      <c r="G2368" s="5">
        <v>1000.0</v>
      </c>
      <c r="H2368" s="3" t="str">
        <f>IFNA(VLOOKUP(F2368,Promocodes!A:E,4,0),"")</f>
        <v/>
      </c>
      <c r="I2368" s="3"/>
      <c r="J2368" s="5">
        <f t="shared" si="2"/>
        <v>1000</v>
      </c>
      <c r="K2368" s="3" t="str">
        <f>IFNA(VLOOKUP(D2368,Price!$A$2:$C$18,3,0),"")</f>
        <v>товар</v>
      </c>
      <c r="L2368" s="6">
        <f t="shared" si="3"/>
        <v>3</v>
      </c>
      <c r="M2368" s="6" t="str">
        <f>IFNA(VLOOKUP(F2368,Promocodes!A:B,2,0),"")</f>
        <v/>
      </c>
      <c r="N2368" s="3" t="str">
        <f>IFNA(VLOOKUP(M2368,Promocodes!G:H,2,0),"")</f>
        <v/>
      </c>
      <c r="O2368" s="3">
        <f>IFNA(VLOOKUP(D2368,Price!$E$2:$F$4,2,0),"")</f>
        <v>500</v>
      </c>
      <c r="P2368" s="7" t="str">
        <f t="shared" si="4"/>
        <v>без промо</v>
      </c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ht="15.75" customHeight="1">
      <c r="A2369" s="3">
        <v>1998.0</v>
      </c>
      <c r="B2369" s="1" t="s">
        <v>16</v>
      </c>
      <c r="C2369" s="1" t="s">
        <v>17</v>
      </c>
      <c r="D2369" s="1" t="s">
        <v>21</v>
      </c>
      <c r="E2369" s="2">
        <v>44264.0</v>
      </c>
      <c r="F2369" s="3"/>
      <c r="G2369" s="5">
        <v>3500.0</v>
      </c>
      <c r="H2369" s="3" t="str">
        <f>IFNA(VLOOKUP(F2369,Promocodes!A:E,4,0),"")</f>
        <v/>
      </c>
      <c r="I2369" s="3"/>
      <c r="J2369" s="5">
        <f t="shared" si="2"/>
        <v>3500</v>
      </c>
      <c r="K2369" s="3" t="str">
        <f>IFNA(VLOOKUP(D2369,Price!$A$2:$C$18,3,0),"")</f>
        <v>услуга</v>
      </c>
      <c r="L2369" s="6">
        <f t="shared" si="3"/>
        <v>3</v>
      </c>
      <c r="M2369" s="6" t="str">
        <f>IFNA(VLOOKUP(F2369,Promocodes!A:B,2,0),"")</f>
        <v/>
      </c>
      <c r="N2369" s="3" t="str">
        <f>IFNA(VLOOKUP(M2369,Promocodes!G:H,2,0),"")</f>
        <v/>
      </c>
      <c r="O2369" s="3" t="str">
        <f>IFNA(VLOOKUP(D2369,Price!$E$2:$F$4,2,0),"")</f>
        <v/>
      </c>
      <c r="P2369" s="7" t="str">
        <f t="shared" si="4"/>
        <v>без промо</v>
      </c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ht="15.75" customHeight="1">
      <c r="A2370" s="3">
        <v>1999.0</v>
      </c>
      <c r="B2370" s="1" t="s">
        <v>16</v>
      </c>
      <c r="C2370" s="1" t="s">
        <v>22</v>
      </c>
      <c r="D2370" s="1" t="s">
        <v>20</v>
      </c>
      <c r="E2370" s="2">
        <v>44264.0</v>
      </c>
      <c r="F2370" s="3"/>
      <c r="G2370" s="5">
        <v>500.0</v>
      </c>
      <c r="H2370" s="3" t="str">
        <f>IFNA(VLOOKUP(F2370,Promocodes!A:E,4,0),"")</f>
        <v/>
      </c>
      <c r="I2370" s="3"/>
      <c r="J2370" s="5">
        <f t="shared" si="2"/>
        <v>500</v>
      </c>
      <c r="K2370" s="3" t="str">
        <f>IFNA(VLOOKUP(D2370,Price!$A$2:$C$18,3,0),"")</f>
        <v>товар</v>
      </c>
      <c r="L2370" s="6">
        <f t="shared" si="3"/>
        <v>3</v>
      </c>
      <c r="M2370" s="6" t="str">
        <f>IFNA(VLOOKUP(F2370,Promocodes!A:B,2,0),"")</f>
        <v/>
      </c>
      <c r="N2370" s="3" t="str">
        <f>IFNA(VLOOKUP(M2370,Promocodes!G:H,2,0),"")</f>
        <v/>
      </c>
      <c r="O2370" s="3">
        <f>IFNA(VLOOKUP(D2370,Price!$E$2:$F$4,2,0),"")</f>
        <v>250</v>
      </c>
      <c r="P2370" s="7" t="str">
        <f t="shared" si="4"/>
        <v>без промо</v>
      </c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ht="15.75" customHeight="1">
      <c r="A2371" s="3">
        <v>2000.0</v>
      </c>
      <c r="B2371" s="1" t="s">
        <v>16</v>
      </c>
      <c r="C2371" s="1" t="s">
        <v>17</v>
      </c>
      <c r="D2371" s="1" t="s">
        <v>21</v>
      </c>
      <c r="E2371" s="2">
        <v>44264.0</v>
      </c>
      <c r="F2371" s="3"/>
      <c r="G2371" s="5">
        <v>3500.0</v>
      </c>
      <c r="H2371" s="3" t="str">
        <f>IFNA(VLOOKUP(F2371,Promocodes!A:E,4,0),"")</f>
        <v/>
      </c>
      <c r="I2371" s="3"/>
      <c r="J2371" s="5">
        <f t="shared" si="2"/>
        <v>3500</v>
      </c>
      <c r="K2371" s="3" t="str">
        <f>IFNA(VLOOKUP(D2371,Price!$A$2:$C$18,3,0),"")</f>
        <v>услуга</v>
      </c>
      <c r="L2371" s="6">
        <f t="shared" si="3"/>
        <v>3</v>
      </c>
      <c r="M2371" s="6" t="str">
        <f>IFNA(VLOOKUP(F2371,Promocodes!A:B,2,0),"")</f>
        <v/>
      </c>
      <c r="N2371" s="3" t="str">
        <f>IFNA(VLOOKUP(M2371,Promocodes!G:H,2,0),"")</f>
        <v/>
      </c>
      <c r="O2371" s="3" t="str">
        <f>IFNA(VLOOKUP(D2371,Price!$E$2:$F$4,2,0),"")</f>
        <v/>
      </c>
      <c r="P2371" s="7" t="str">
        <f t="shared" si="4"/>
        <v>без промо</v>
      </c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ht="15.75" customHeight="1">
      <c r="A2372" s="3">
        <v>2001.0</v>
      </c>
      <c r="B2372" s="1" t="s">
        <v>16</v>
      </c>
      <c r="C2372" s="1" t="s">
        <v>17</v>
      </c>
      <c r="D2372" s="1" t="s">
        <v>21</v>
      </c>
      <c r="E2372" s="2">
        <v>44264.0</v>
      </c>
      <c r="F2372" s="3"/>
      <c r="G2372" s="5">
        <v>3500.0</v>
      </c>
      <c r="H2372" s="3" t="str">
        <f>IFNA(VLOOKUP(F2372,Promocodes!A:E,4,0),"")</f>
        <v/>
      </c>
      <c r="I2372" s="3"/>
      <c r="J2372" s="5">
        <f t="shared" si="2"/>
        <v>3500</v>
      </c>
      <c r="K2372" s="3" t="str">
        <f>IFNA(VLOOKUP(D2372,Price!$A$2:$C$18,3,0),"")</f>
        <v>услуга</v>
      </c>
      <c r="L2372" s="6">
        <f t="shared" si="3"/>
        <v>3</v>
      </c>
      <c r="M2372" s="6" t="str">
        <f>IFNA(VLOOKUP(F2372,Promocodes!A:B,2,0),"")</f>
        <v/>
      </c>
      <c r="N2372" s="3" t="str">
        <f>IFNA(VLOOKUP(M2372,Promocodes!G:H,2,0),"")</f>
        <v/>
      </c>
      <c r="O2372" s="3" t="str">
        <f>IFNA(VLOOKUP(D2372,Price!$E$2:$F$4,2,0),"")</f>
        <v/>
      </c>
      <c r="P2372" s="7" t="str">
        <f t="shared" si="4"/>
        <v>без промо</v>
      </c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ht="15.75" customHeight="1">
      <c r="A2373" s="3">
        <v>2002.0</v>
      </c>
      <c r="B2373" s="1" t="s">
        <v>139</v>
      </c>
      <c r="C2373" s="1" t="s">
        <v>17</v>
      </c>
      <c r="D2373" s="1" t="s">
        <v>143</v>
      </c>
      <c r="E2373" s="2">
        <v>44264.0</v>
      </c>
      <c r="F2373" s="3"/>
      <c r="G2373" s="5">
        <v>500.0</v>
      </c>
      <c r="H2373" s="3" t="str">
        <f>IFNA(VLOOKUP(F2373,Promocodes!A:E,4,0),"")</f>
        <v/>
      </c>
      <c r="I2373" s="3"/>
      <c r="J2373" s="5">
        <f t="shared" si="2"/>
        <v>500</v>
      </c>
      <c r="K2373" s="3" t="str">
        <f>IFNA(VLOOKUP(D2373,Price!$A$2:$C$18,3,0),"")</f>
        <v/>
      </c>
      <c r="L2373" s="6">
        <f t="shared" si="3"/>
        <v>3</v>
      </c>
      <c r="M2373" s="6" t="str">
        <f>IFNA(VLOOKUP(F2373,Promocodes!A:B,2,0),"")</f>
        <v/>
      </c>
      <c r="N2373" s="3" t="str">
        <f>IFNA(VLOOKUP(M2373,Promocodes!G:H,2,0),"")</f>
        <v/>
      </c>
      <c r="O2373" s="3" t="str">
        <f>IFNA(VLOOKUP(D2373,Price!$E$2:$F$4,2,0),"")</f>
        <v/>
      </c>
      <c r="P2373" s="7" t="str">
        <f t="shared" si="4"/>
        <v/>
      </c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ht="15.75" customHeight="1">
      <c r="A2374" s="3">
        <v>2003.0</v>
      </c>
      <c r="B2374" s="1" t="s">
        <v>16</v>
      </c>
      <c r="C2374" s="1" t="s">
        <v>17</v>
      </c>
      <c r="D2374" s="1" t="s">
        <v>21</v>
      </c>
      <c r="E2374" s="2">
        <v>44264.0</v>
      </c>
      <c r="F2374" s="3"/>
      <c r="G2374" s="5">
        <v>3500.0</v>
      </c>
      <c r="H2374" s="3" t="str">
        <f>IFNA(VLOOKUP(F2374,Promocodes!A:E,4,0),"")</f>
        <v/>
      </c>
      <c r="I2374" s="3"/>
      <c r="J2374" s="5">
        <f t="shared" si="2"/>
        <v>3500</v>
      </c>
      <c r="K2374" s="3" t="str">
        <f>IFNA(VLOOKUP(D2374,Price!$A$2:$C$18,3,0),"")</f>
        <v>услуга</v>
      </c>
      <c r="L2374" s="6">
        <f t="shared" si="3"/>
        <v>3</v>
      </c>
      <c r="M2374" s="6" t="str">
        <f>IFNA(VLOOKUP(F2374,Promocodes!A:B,2,0),"")</f>
        <v/>
      </c>
      <c r="N2374" s="3" t="str">
        <f>IFNA(VLOOKUP(M2374,Promocodes!G:H,2,0),"")</f>
        <v/>
      </c>
      <c r="O2374" s="3" t="str">
        <f>IFNA(VLOOKUP(D2374,Price!$E$2:$F$4,2,0),"")</f>
        <v/>
      </c>
      <c r="P2374" s="7" t="str">
        <f t="shared" si="4"/>
        <v>без промо</v>
      </c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ht="15.75" customHeight="1">
      <c r="A2375" s="3">
        <v>2004.0</v>
      </c>
      <c r="B2375" s="1" t="s">
        <v>139</v>
      </c>
      <c r="C2375" s="1" t="s">
        <v>17</v>
      </c>
      <c r="D2375" s="1" t="s">
        <v>141</v>
      </c>
      <c r="E2375" s="2">
        <v>44264.0</v>
      </c>
      <c r="F2375" s="3"/>
      <c r="G2375" s="5">
        <v>300.0</v>
      </c>
      <c r="H2375" s="3" t="str">
        <f>IFNA(VLOOKUP(F2375,Promocodes!A:E,4,0),"")</f>
        <v/>
      </c>
      <c r="I2375" s="3"/>
      <c r="J2375" s="5">
        <f t="shared" si="2"/>
        <v>300</v>
      </c>
      <c r="K2375" s="3" t="str">
        <f>IFNA(VLOOKUP(D2375,Price!$A$2:$C$18,3,0),"")</f>
        <v/>
      </c>
      <c r="L2375" s="6">
        <f t="shared" si="3"/>
        <v>3</v>
      </c>
      <c r="M2375" s="6" t="str">
        <f>IFNA(VLOOKUP(F2375,Promocodes!A:B,2,0),"")</f>
        <v/>
      </c>
      <c r="N2375" s="3" t="str">
        <f>IFNA(VLOOKUP(M2375,Promocodes!G:H,2,0),"")</f>
        <v/>
      </c>
      <c r="O2375" s="3" t="str">
        <f>IFNA(VLOOKUP(D2375,Price!$E$2:$F$4,2,0),"")</f>
        <v/>
      </c>
      <c r="P2375" s="7" t="str">
        <f t="shared" si="4"/>
        <v/>
      </c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ht="15.75" customHeight="1">
      <c r="A2376" s="3">
        <v>2005.0</v>
      </c>
      <c r="B2376" s="1" t="s">
        <v>16</v>
      </c>
      <c r="C2376" s="1" t="s">
        <v>17</v>
      </c>
      <c r="D2376" s="1" t="s">
        <v>20</v>
      </c>
      <c r="E2376" s="2">
        <v>44264.0</v>
      </c>
      <c r="F2376" s="3"/>
      <c r="G2376" s="5">
        <v>500.0</v>
      </c>
      <c r="H2376" s="3" t="str">
        <f>IFNA(VLOOKUP(F2376,Promocodes!A:E,4,0),"")</f>
        <v/>
      </c>
      <c r="I2376" s="3"/>
      <c r="J2376" s="5">
        <f t="shared" si="2"/>
        <v>500</v>
      </c>
      <c r="K2376" s="3" t="str">
        <f>IFNA(VLOOKUP(D2376,Price!$A$2:$C$18,3,0),"")</f>
        <v>товар</v>
      </c>
      <c r="L2376" s="6">
        <f t="shared" si="3"/>
        <v>3</v>
      </c>
      <c r="M2376" s="6" t="str">
        <f>IFNA(VLOOKUP(F2376,Promocodes!A:B,2,0),"")</f>
        <v/>
      </c>
      <c r="N2376" s="3" t="str">
        <f>IFNA(VLOOKUP(M2376,Promocodes!G:H,2,0),"")</f>
        <v/>
      </c>
      <c r="O2376" s="3">
        <f>IFNA(VLOOKUP(D2376,Price!$E$2:$F$4,2,0),"")</f>
        <v>250</v>
      </c>
      <c r="P2376" s="7" t="str">
        <f t="shared" si="4"/>
        <v>без промо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ht="15.75" customHeight="1">
      <c r="A2377" s="3">
        <v>2006.0</v>
      </c>
      <c r="B2377" s="1" t="s">
        <v>16</v>
      </c>
      <c r="C2377" s="1" t="s">
        <v>17</v>
      </c>
      <c r="D2377" s="1" t="s">
        <v>23</v>
      </c>
      <c r="E2377" s="2">
        <v>44264.0</v>
      </c>
      <c r="F2377" s="3"/>
      <c r="G2377" s="5">
        <v>5500.0</v>
      </c>
      <c r="H2377" s="3" t="str">
        <f>IFNA(VLOOKUP(F2377,Promocodes!A:E,4,0),"")</f>
        <v/>
      </c>
      <c r="I2377" s="3"/>
      <c r="J2377" s="5">
        <f t="shared" si="2"/>
        <v>5500</v>
      </c>
      <c r="K2377" s="3" t="str">
        <f>IFNA(VLOOKUP(D2377,Price!$A$2:$C$18,3,0),"")</f>
        <v>услуга</v>
      </c>
      <c r="L2377" s="6">
        <f t="shared" si="3"/>
        <v>3</v>
      </c>
      <c r="M2377" s="6" t="str">
        <f>IFNA(VLOOKUP(F2377,Promocodes!A:B,2,0),"")</f>
        <v/>
      </c>
      <c r="N2377" s="3" t="str">
        <f>IFNA(VLOOKUP(M2377,Promocodes!G:H,2,0),"")</f>
        <v/>
      </c>
      <c r="O2377" s="3" t="str">
        <f>IFNA(VLOOKUP(D2377,Price!$E$2:$F$4,2,0),"")</f>
        <v/>
      </c>
      <c r="P2377" s="7" t="str">
        <f t="shared" si="4"/>
        <v>без промо</v>
      </c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ht="15.75" customHeight="1">
      <c r="A2378" s="3">
        <v>2007.0</v>
      </c>
      <c r="B2378" s="1" t="s">
        <v>139</v>
      </c>
      <c r="C2378" s="1" t="s">
        <v>17</v>
      </c>
      <c r="D2378" s="1" t="s">
        <v>140</v>
      </c>
      <c r="E2378" s="2">
        <v>44264.0</v>
      </c>
      <c r="F2378" s="3"/>
      <c r="G2378" s="5">
        <v>50000.0</v>
      </c>
      <c r="H2378" s="3" t="str">
        <f>IFNA(VLOOKUP(F2378,Promocodes!A:E,4,0),"")</f>
        <v/>
      </c>
      <c r="I2378" s="3"/>
      <c r="J2378" s="5">
        <f t="shared" si="2"/>
        <v>50000</v>
      </c>
      <c r="K2378" s="3" t="str">
        <f>IFNA(VLOOKUP(D2378,Price!$A$2:$C$18,3,0),"")</f>
        <v/>
      </c>
      <c r="L2378" s="6">
        <f t="shared" si="3"/>
        <v>3</v>
      </c>
      <c r="M2378" s="6" t="str">
        <f>IFNA(VLOOKUP(F2378,Promocodes!A:B,2,0),"")</f>
        <v/>
      </c>
      <c r="N2378" s="3" t="str">
        <f>IFNA(VLOOKUP(M2378,Promocodes!G:H,2,0),"")</f>
        <v/>
      </c>
      <c r="O2378" s="3" t="str">
        <f>IFNA(VLOOKUP(D2378,Price!$E$2:$F$4,2,0),"")</f>
        <v/>
      </c>
      <c r="P2378" s="7" t="str">
        <f t="shared" si="4"/>
        <v/>
      </c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ht="15.75" customHeight="1">
      <c r="A2379" s="3">
        <v>2008.0</v>
      </c>
      <c r="B2379" s="1" t="s">
        <v>16</v>
      </c>
      <c r="C2379" s="1" t="s">
        <v>17</v>
      </c>
      <c r="D2379" s="1" t="s">
        <v>21</v>
      </c>
      <c r="E2379" s="2">
        <v>44265.0</v>
      </c>
      <c r="F2379" s="3"/>
      <c r="G2379" s="5">
        <v>3500.0</v>
      </c>
      <c r="H2379" s="3" t="str">
        <f>IFNA(VLOOKUP(F2379,Promocodes!A:E,4,0),"")</f>
        <v/>
      </c>
      <c r="I2379" s="3"/>
      <c r="J2379" s="5">
        <f t="shared" si="2"/>
        <v>3500</v>
      </c>
      <c r="K2379" s="3" t="str">
        <f>IFNA(VLOOKUP(D2379,Price!$A$2:$C$18,3,0),"")</f>
        <v>услуга</v>
      </c>
      <c r="L2379" s="6">
        <f t="shared" si="3"/>
        <v>3</v>
      </c>
      <c r="M2379" s="6" t="str">
        <f>IFNA(VLOOKUP(F2379,Promocodes!A:B,2,0),"")</f>
        <v/>
      </c>
      <c r="N2379" s="3" t="str">
        <f>IFNA(VLOOKUP(M2379,Promocodes!G:H,2,0),"")</f>
        <v/>
      </c>
      <c r="O2379" s="3" t="str">
        <f>IFNA(VLOOKUP(D2379,Price!$E$2:$F$4,2,0),"")</f>
        <v/>
      </c>
      <c r="P2379" s="7" t="str">
        <f t="shared" si="4"/>
        <v>без промо</v>
      </c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ht="15.75" customHeight="1">
      <c r="A2380" s="3">
        <v>2009.0</v>
      </c>
      <c r="B2380" s="1" t="s">
        <v>16</v>
      </c>
      <c r="C2380" s="1" t="s">
        <v>17</v>
      </c>
      <c r="D2380" s="1" t="s">
        <v>24</v>
      </c>
      <c r="E2380" s="2">
        <v>44265.0</v>
      </c>
      <c r="F2380" s="3"/>
      <c r="G2380" s="5">
        <v>4500.0</v>
      </c>
      <c r="H2380" s="3" t="str">
        <f>IFNA(VLOOKUP(F2380,Promocodes!A:E,4,0),"")</f>
        <v/>
      </c>
      <c r="I2380" s="3"/>
      <c r="J2380" s="5">
        <f t="shared" si="2"/>
        <v>4500</v>
      </c>
      <c r="K2380" s="3" t="str">
        <f>IFNA(VLOOKUP(D2380,Price!$A$2:$C$18,3,0),"")</f>
        <v>услуга</v>
      </c>
      <c r="L2380" s="6">
        <f t="shared" si="3"/>
        <v>3</v>
      </c>
      <c r="M2380" s="6" t="str">
        <f>IFNA(VLOOKUP(F2380,Promocodes!A:B,2,0),"")</f>
        <v/>
      </c>
      <c r="N2380" s="3" t="str">
        <f>IFNA(VLOOKUP(M2380,Promocodes!G:H,2,0),"")</f>
        <v/>
      </c>
      <c r="O2380" s="3" t="str">
        <f>IFNA(VLOOKUP(D2380,Price!$E$2:$F$4,2,0),"")</f>
        <v/>
      </c>
      <c r="P2380" s="7" t="str">
        <f t="shared" si="4"/>
        <v>без промо</v>
      </c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ht="15.75" customHeight="1">
      <c r="A2381" s="3">
        <v>2010.0</v>
      </c>
      <c r="B2381" s="1" t="s">
        <v>16</v>
      </c>
      <c r="C2381" s="1" t="s">
        <v>17</v>
      </c>
      <c r="D2381" s="1" t="s">
        <v>21</v>
      </c>
      <c r="E2381" s="2">
        <v>44265.0</v>
      </c>
      <c r="F2381" s="3"/>
      <c r="G2381" s="5">
        <v>3500.0</v>
      </c>
      <c r="H2381" s="3" t="str">
        <f>IFNA(VLOOKUP(F2381,Promocodes!A:E,4,0),"")</f>
        <v/>
      </c>
      <c r="I2381" s="3"/>
      <c r="J2381" s="5">
        <f t="shared" si="2"/>
        <v>3500</v>
      </c>
      <c r="K2381" s="3" t="str">
        <f>IFNA(VLOOKUP(D2381,Price!$A$2:$C$18,3,0),"")</f>
        <v>услуга</v>
      </c>
      <c r="L2381" s="6">
        <f t="shared" si="3"/>
        <v>3</v>
      </c>
      <c r="M2381" s="6" t="str">
        <f>IFNA(VLOOKUP(F2381,Promocodes!A:B,2,0),"")</f>
        <v/>
      </c>
      <c r="N2381" s="3" t="str">
        <f>IFNA(VLOOKUP(M2381,Promocodes!G:H,2,0),"")</f>
        <v/>
      </c>
      <c r="O2381" s="3" t="str">
        <f>IFNA(VLOOKUP(D2381,Price!$E$2:$F$4,2,0),"")</f>
        <v/>
      </c>
      <c r="P2381" s="7" t="str">
        <f t="shared" si="4"/>
        <v>без промо</v>
      </c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ht="15.75" customHeight="1">
      <c r="A2382" s="3">
        <v>2011.0</v>
      </c>
      <c r="B2382" s="1" t="s">
        <v>16</v>
      </c>
      <c r="C2382" s="1" t="s">
        <v>17</v>
      </c>
      <c r="D2382" s="1" t="s">
        <v>25</v>
      </c>
      <c r="E2382" s="2">
        <v>44265.0</v>
      </c>
      <c r="F2382" s="3"/>
      <c r="G2382" s="5">
        <v>300.0</v>
      </c>
      <c r="H2382" s="3" t="str">
        <f>IFNA(VLOOKUP(F2382,Promocodes!A:E,4,0),"")</f>
        <v/>
      </c>
      <c r="I2382" s="3"/>
      <c r="J2382" s="5">
        <f t="shared" si="2"/>
        <v>300</v>
      </c>
      <c r="K2382" s="3" t="str">
        <f>IFNA(VLOOKUP(D2382,Price!$A$2:$C$18,3,0),"")</f>
        <v>товар</v>
      </c>
      <c r="L2382" s="6">
        <f t="shared" si="3"/>
        <v>3</v>
      </c>
      <c r="M2382" s="6" t="str">
        <f>IFNA(VLOOKUP(F2382,Promocodes!A:B,2,0),"")</f>
        <v/>
      </c>
      <c r="N2382" s="3" t="str">
        <f>IFNA(VLOOKUP(M2382,Promocodes!G:H,2,0),"")</f>
        <v/>
      </c>
      <c r="O2382" s="3">
        <f>IFNA(VLOOKUP(D2382,Price!$E$2:$F$4,2,0),"")</f>
        <v>150</v>
      </c>
      <c r="P2382" s="7" t="str">
        <f t="shared" si="4"/>
        <v>без промо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ht="15.75" customHeight="1">
      <c r="A2383" s="3">
        <v>2012.0</v>
      </c>
      <c r="B2383" s="1" t="s">
        <v>16</v>
      </c>
      <c r="C2383" s="1" t="s">
        <v>17</v>
      </c>
      <c r="D2383" s="1" t="s">
        <v>23</v>
      </c>
      <c r="E2383" s="2">
        <v>44265.0</v>
      </c>
      <c r="F2383" s="3"/>
      <c r="G2383" s="5">
        <v>5500.0</v>
      </c>
      <c r="H2383" s="3" t="str">
        <f>IFNA(VLOOKUP(F2383,Promocodes!A:E,4,0),"")</f>
        <v/>
      </c>
      <c r="I2383" s="3"/>
      <c r="J2383" s="5">
        <f t="shared" si="2"/>
        <v>5500</v>
      </c>
      <c r="K2383" s="3" t="str">
        <f>IFNA(VLOOKUP(D2383,Price!$A$2:$C$18,3,0),"")</f>
        <v>услуга</v>
      </c>
      <c r="L2383" s="6">
        <f t="shared" si="3"/>
        <v>3</v>
      </c>
      <c r="M2383" s="6" t="str">
        <f>IFNA(VLOOKUP(F2383,Promocodes!A:B,2,0),"")</f>
        <v/>
      </c>
      <c r="N2383" s="3" t="str">
        <f>IFNA(VLOOKUP(M2383,Promocodes!G:H,2,0),"")</f>
        <v/>
      </c>
      <c r="O2383" s="3" t="str">
        <f>IFNA(VLOOKUP(D2383,Price!$E$2:$F$4,2,0),"")</f>
        <v/>
      </c>
      <c r="P2383" s="7" t="str">
        <f t="shared" si="4"/>
        <v>без промо</v>
      </c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ht="15.75" customHeight="1">
      <c r="A2384" s="3">
        <v>2013.0</v>
      </c>
      <c r="B2384" s="1" t="s">
        <v>16</v>
      </c>
      <c r="C2384" s="1" t="s">
        <v>22</v>
      </c>
      <c r="D2384" s="1" t="s">
        <v>20</v>
      </c>
      <c r="E2384" s="2">
        <v>44265.0</v>
      </c>
      <c r="F2384" s="3"/>
      <c r="G2384" s="5">
        <v>500.0</v>
      </c>
      <c r="H2384" s="3" t="str">
        <f>IFNA(VLOOKUP(F2384,Promocodes!A:E,4,0),"")</f>
        <v/>
      </c>
      <c r="I2384" s="3"/>
      <c r="J2384" s="5">
        <f t="shared" si="2"/>
        <v>500</v>
      </c>
      <c r="K2384" s="3" t="str">
        <f>IFNA(VLOOKUP(D2384,Price!$A$2:$C$18,3,0),"")</f>
        <v>товар</v>
      </c>
      <c r="L2384" s="6">
        <f t="shared" si="3"/>
        <v>3</v>
      </c>
      <c r="M2384" s="6" t="str">
        <f>IFNA(VLOOKUP(F2384,Promocodes!A:B,2,0),"")</f>
        <v/>
      </c>
      <c r="N2384" s="3" t="str">
        <f>IFNA(VLOOKUP(M2384,Promocodes!G:H,2,0),"")</f>
        <v/>
      </c>
      <c r="O2384" s="3">
        <f>IFNA(VLOOKUP(D2384,Price!$E$2:$F$4,2,0),"")</f>
        <v>250</v>
      </c>
      <c r="P2384" s="7" t="str">
        <f t="shared" si="4"/>
        <v>без промо</v>
      </c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ht="15.75" customHeight="1">
      <c r="A2385" s="3">
        <v>2014.0</v>
      </c>
      <c r="B2385" s="1" t="s">
        <v>16</v>
      </c>
      <c r="C2385" s="1" t="s">
        <v>17</v>
      </c>
      <c r="D2385" s="1" t="s">
        <v>21</v>
      </c>
      <c r="E2385" s="2">
        <v>44265.0</v>
      </c>
      <c r="F2385" s="3"/>
      <c r="G2385" s="5">
        <v>3500.0</v>
      </c>
      <c r="H2385" s="3" t="str">
        <f>IFNA(VLOOKUP(F2385,Promocodes!A:E,4,0),"")</f>
        <v/>
      </c>
      <c r="I2385" s="3"/>
      <c r="J2385" s="5">
        <f t="shared" si="2"/>
        <v>3500</v>
      </c>
      <c r="K2385" s="3" t="str">
        <f>IFNA(VLOOKUP(D2385,Price!$A$2:$C$18,3,0),"")</f>
        <v>услуга</v>
      </c>
      <c r="L2385" s="6">
        <f t="shared" si="3"/>
        <v>3</v>
      </c>
      <c r="M2385" s="6" t="str">
        <f>IFNA(VLOOKUP(F2385,Promocodes!A:B,2,0),"")</f>
        <v/>
      </c>
      <c r="N2385" s="3" t="str">
        <f>IFNA(VLOOKUP(M2385,Promocodes!G:H,2,0),"")</f>
        <v/>
      </c>
      <c r="O2385" s="3" t="str">
        <f>IFNA(VLOOKUP(D2385,Price!$E$2:$F$4,2,0),"")</f>
        <v/>
      </c>
      <c r="P2385" s="7" t="str">
        <f t="shared" si="4"/>
        <v>без промо</v>
      </c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ht="15.75" customHeight="1">
      <c r="A2386" s="3">
        <v>2015.0</v>
      </c>
      <c r="B2386" s="1" t="s">
        <v>139</v>
      </c>
      <c r="C2386" s="1" t="s">
        <v>22</v>
      </c>
      <c r="D2386" s="1" t="s">
        <v>141</v>
      </c>
      <c r="E2386" s="2">
        <v>44265.0</v>
      </c>
      <c r="F2386" s="3"/>
      <c r="G2386" s="5">
        <v>300.0</v>
      </c>
      <c r="H2386" s="3" t="str">
        <f>IFNA(VLOOKUP(F2386,Promocodes!A:E,4,0),"")</f>
        <v/>
      </c>
      <c r="I2386" s="3"/>
      <c r="J2386" s="5">
        <f t="shared" si="2"/>
        <v>300</v>
      </c>
      <c r="K2386" s="3" t="str">
        <f>IFNA(VLOOKUP(D2386,Price!$A$2:$C$18,3,0),"")</f>
        <v/>
      </c>
      <c r="L2386" s="6">
        <f t="shared" si="3"/>
        <v>3</v>
      </c>
      <c r="M2386" s="6" t="str">
        <f>IFNA(VLOOKUP(F2386,Promocodes!A:B,2,0),"")</f>
        <v/>
      </c>
      <c r="N2386" s="3" t="str">
        <f>IFNA(VLOOKUP(M2386,Promocodes!G:H,2,0),"")</f>
        <v/>
      </c>
      <c r="O2386" s="3" t="str">
        <f>IFNA(VLOOKUP(D2386,Price!$E$2:$F$4,2,0),"")</f>
        <v/>
      </c>
      <c r="P2386" s="7" t="str">
        <f t="shared" si="4"/>
        <v/>
      </c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ht="15.75" customHeight="1">
      <c r="A2387" s="3">
        <v>2016.0</v>
      </c>
      <c r="B2387" s="1" t="s">
        <v>139</v>
      </c>
      <c r="C2387" s="1" t="s">
        <v>17</v>
      </c>
      <c r="D2387" s="1" t="s">
        <v>141</v>
      </c>
      <c r="E2387" s="2">
        <v>44265.0</v>
      </c>
      <c r="F2387" s="3"/>
      <c r="G2387" s="5">
        <v>300.0</v>
      </c>
      <c r="H2387" s="3" t="str">
        <f>IFNA(VLOOKUP(F2387,Promocodes!A:E,4,0),"")</f>
        <v/>
      </c>
      <c r="I2387" s="3"/>
      <c r="J2387" s="5">
        <f t="shared" si="2"/>
        <v>300</v>
      </c>
      <c r="K2387" s="3" t="str">
        <f>IFNA(VLOOKUP(D2387,Price!$A$2:$C$18,3,0),"")</f>
        <v/>
      </c>
      <c r="L2387" s="6">
        <f t="shared" si="3"/>
        <v>3</v>
      </c>
      <c r="M2387" s="6" t="str">
        <f>IFNA(VLOOKUP(F2387,Promocodes!A:B,2,0),"")</f>
        <v/>
      </c>
      <c r="N2387" s="3" t="str">
        <f>IFNA(VLOOKUP(M2387,Promocodes!G:H,2,0),"")</f>
        <v/>
      </c>
      <c r="O2387" s="3" t="str">
        <f>IFNA(VLOOKUP(D2387,Price!$E$2:$F$4,2,0),"")</f>
        <v/>
      </c>
      <c r="P2387" s="7" t="str">
        <f t="shared" si="4"/>
        <v/>
      </c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ht="15.75" customHeight="1">
      <c r="A2388" s="3">
        <v>2017.0</v>
      </c>
      <c r="B2388" s="1" t="s">
        <v>16</v>
      </c>
      <c r="C2388" s="1" t="s">
        <v>22</v>
      </c>
      <c r="D2388" s="1" t="s">
        <v>23</v>
      </c>
      <c r="E2388" s="2">
        <v>44265.0</v>
      </c>
      <c r="F2388" s="3"/>
      <c r="G2388" s="5">
        <v>5500.0</v>
      </c>
      <c r="H2388" s="3" t="str">
        <f>IFNA(VLOOKUP(F2388,Promocodes!A:E,4,0),"")</f>
        <v/>
      </c>
      <c r="I2388" s="3"/>
      <c r="J2388" s="5">
        <f t="shared" si="2"/>
        <v>5500</v>
      </c>
      <c r="K2388" s="3" t="str">
        <f>IFNA(VLOOKUP(D2388,Price!$A$2:$C$18,3,0),"")</f>
        <v>услуга</v>
      </c>
      <c r="L2388" s="6">
        <f t="shared" si="3"/>
        <v>3</v>
      </c>
      <c r="M2388" s="6" t="str">
        <f>IFNA(VLOOKUP(F2388,Promocodes!A:B,2,0),"")</f>
        <v/>
      </c>
      <c r="N2388" s="3" t="str">
        <f>IFNA(VLOOKUP(M2388,Promocodes!G:H,2,0),"")</f>
        <v/>
      </c>
      <c r="O2388" s="3" t="str">
        <f>IFNA(VLOOKUP(D2388,Price!$E$2:$F$4,2,0),"")</f>
        <v/>
      </c>
      <c r="P2388" s="7" t="str">
        <f t="shared" si="4"/>
        <v>без промо</v>
      </c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ht="15.75" customHeight="1">
      <c r="A2389" s="3">
        <v>2018.0</v>
      </c>
      <c r="B2389" s="1" t="s">
        <v>139</v>
      </c>
      <c r="C2389" s="1" t="s">
        <v>17</v>
      </c>
      <c r="D2389" s="1" t="s">
        <v>143</v>
      </c>
      <c r="E2389" s="2">
        <v>44265.0</v>
      </c>
      <c r="F2389" s="3"/>
      <c r="G2389" s="5">
        <v>500.0</v>
      </c>
      <c r="H2389" s="3" t="str">
        <f>IFNA(VLOOKUP(F2389,Promocodes!A:E,4,0),"")</f>
        <v/>
      </c>
      <c r="I2389" s="3"/>
      <c r="J2389" s="5">
        <f t="shared" si="2"/>
        <v>500</v>
      </c>
      <c r="K2389" s="3" t="str">
        <f>IFNA(VLOOKUP(D2389,Price!$A$2:$C$18,3,0),"")</f>
        <v/>
      </c>
      <c r="L2389" s="6">
        <f t="shared" si="3"/>
        <v>3</v>
      </c>
      <c r="M2389" s="6" t="str">
        <f>IFNA(VLOOKUP(F2389,Promocodes!A:B,2,0),"")</f>
        <v/>
      </c>
      <c r="N2389" s="3" t="str">
        <f>IFNA(VLOOKUP(M2389,Promocodes!G:H,2,0),"")</f>
        <v/>
      </c>
      <c r="O2389" s="3" t="str">
        <f>IFNA(VLOOKUP(D2389,Price!$E$2:$F$4,2,0),"")</f>
        <v/>
      </c>
      <c r="P2389" s="7" t="str">
        <f t="shared" si="4"/>
        <v/>
      </c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ht="15.75" customHeight="1">
      <c r="A2390" s="3">
        <v>2019.0</v>
      </c>
      <c r="B2390" s="1" t="s">
        <v>139</v>
      </c>
      <c r="C2390" s="1" t="s">
        <v>17</v>
      </c>
      <c r="D2390" s="1" t="s">
        <v>142</v>
      </c>
      <c r="E2390" s="2">
        <v>44265.0</v>
      </c>
      <c r="F2390" s="3"/>
      <c r="G2390" s="5">
        <v>1000.0</v>
      </c>
      <c r="H2390" s="3" t="str">
        <f>IFNA(VLOOKUP(F2390,Promocodes!A:E,4,0),"")</f>
        <v/>
      </c>
      <c r="I2390" s="3"/>
      <c r="J2390" s="5">
        <f t="shared" si="2"/>
        <v>1000</v>
      </c>
      <c r="K2390" s="3" t="str">
        <f>IFNA(VLOOKUP(D2390,Price!$A$2:$C$18,3,0),"")</f>
        <v/>
      </c>
      <c r="L2390" s="6">
        <f t="shared" si="3"/>
        <v>3</v>
      </c>
      <c r="M2390" s="6" t="str">
        <f>IFNA(VLOOKUP(F2390,Promocodes!A:B,2,0),"")</f>
        <v/>
      </c>
      <c r="N2390" s="3" t="str">
        <f>IFNA(VLOOKUP(M2390,Promocodes!G:H,2,0),"")</f>
        <v/>
      </c>
      <c r="O2390" s="3" t="str">
        <f>IFNA(VLOOKUP(D2390,Price!$E$2:$F$4,2,0),"")</f>
        <v/>
      </c>
      <c r="P2390" s="7" t="str">
        <f t="shared" si="4"/>
        <v/>
      </c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ht="15.75" customHeight="1">
      <c r="A2391" s="3">
        <v>2020.0</v>
      </c>
      <c r="B2391" s="1" t="s">
        <v>16</v>
      </c>
      <c r="C2391" s="1" t="s">
        <v>17</v>
      </c>
      <c r="D2391" s="1" t="s">
        <v>21</v>
      </c>
      <c r="E2391" s="2">
        <v>44265.0</v>
      </c>
      <c r="F2391" s="3"/>
      <c r="G2391" s="5">
        <v>3500.0</v>
      </c>
      <c r="H2391" s="3" t="str">
        <f>IFNA(VLOOKUP(F2391,Promocodes!A:E,4,0),"")</f>
        <v/>
      </c>
      <c r="I2391" s="3"/>
      <c r="J2391" s="5">
        <f t="shared" si="2"/>
        <v>3500</v>
      </c>
      <c r="K2391" s="3" t="str">
        <f>IFNA(VLOOKUP(D2391,Price!$A$2:$C$18,3,0),"")</f>
        <v>услуга</v>
      </c>
      <c r="L2391" s="6">
        <f t="shared" si="3"/>
        <v>3</v>
      </c>
      <c r="M2391" s="6" t="str">
        <f>IFNA(VLOOKUP(F2391,Promocodes!A:B,2,0),"")</f>
        <v/>
      </c>
      <c r="N2391" s="3" t="str">
        <f>IFNA(VLOOKUP(M2391,Promocodes!G:H,2,0),"")</f>
        <v/>
      </c>
      <c r="O2391" s="3" t="str">
        <f>IFNA(VLOOKUP(D2391,Price!$E$2:$F$4,2,0),"")</f>
        <v/>
      </c>
      <c r="P2391" s="7" t="str">
        <f t="shared" si="4"/>
        <v>без промо</v>
      </c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ht="15.75" customHeight="1">
      <c r="A2392" s="3">
        <v>2021.0</v>
      </c>
      <c r="B2392" s="1" t="s">
        <v>16</v>
      </c>
      <c r="C2392" s="1" t="s">
        <v>17</v>
      </c>
      <c r="D2392" s="1" t="s">
        <v>24</v>
      </c>
      <c r="E2392" s="2">
        <v>44265.0</v>
      </c>
      <c r="F2392" s="3"/>
      <c r="G2392" s="5">
        <v>4500.0</v>
      </c>
      <c r="H2392" s="3" t="str">
        <f>IFNA(VLOOKUP(F2392,Promocodes!A:E,4,0),"")</f>
        <v/>
      </c>
      <c r="I2392" s="3"/>
      <c r="J2392" s="5">
        <f t="shared" si="2"/>
        <v>4500</v>
      </c>
      <c r="K2392" s="3" t="str">
        <f>IFNA(VLOOKUP(D2392,Price!$A$2:$C$18,3,0),"")</f>
        <v>услуга</v>
      </c>
      <c r="L2392" s="6">
        <f t="shared" si="3"/>
        <v>3</v>
      </c>
      <c r="M2392" s="6" t="str">
        <f>IFNA(VLOOKUP(F2392,Promocodes!A:B,2,0),"")</f>
        <v/>
      </c>
      <c r="N2392" s="3" t="str">
        <f>IFNA(VLOOKUP(M2392,Promocodes!G:H,2,0),"")</f>
        <v/>
      </c>
      <c r="O2392" s="3" t="str">
        <f>IFNA(VLOOKUP(D2392,Price!$E$2:$F$4,2,0),"")</f>
        <v/>
      </c>
      <c r="P2392" s="7" t="str">
        <f t="shared" si="4"/>
        <v>без промо</v>
      </c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ht="15.75" customHeight="1">
      <c r="A2393" s="3">
        <v>2022.0</v>
      </c>
      <c r="B2393" s="1" t="s">
        <v>16</v>
      </c>
      <c r="C2393" s="1" t="s">
        <v>22</v>
      </c>
      <c r="D2393" s="1" t="s">
        <v>20</v>
      </c>
      <c r="E2393" s="2">
        <v>44265.0</v>
      </c>
      <c r="F2393" s="3"/>
      <c r="G2393" s="5">
        <v>500.0</v>
      </c>
      <c r="H2393" s="3" t="str">
        <f>IFNA(VLOOKUP(F2393,Promocodes!A:E,4,0),"")</f>
        <v/>
      </c>
      <c r="I2393" s="3"/>
      <c r="J2393" s="5">
        <f t="shared" si="2"/>
        <v>500</v>
      </c>
      <c r="K2393" s="3" t="str">
        <f>IFNA(VLOOKUP(D2393,Price!$A$2:$C$18,3,0),"")</f>
        <v>товар</v>
      </c>
      <c r="L2393" s="6">
        <f t="shared" si="3"/>
        <v>3</v>
      </c>
      <c r="M2393" s="6" t="str">
        <f>IFNA(VLOOKUP(F2393,Promocodes!A:B,2,0),"")</f>
        <v/>
      </c>
      <c r="N2393" s="3" t="str">
        <f>IFNA(VLOOKUP(M2393,Promocodes!G:H,2,0),"")</f>
        <v/>
      </c>
      <c r="O2393" s="3">
        <f>IFNA(VLOOKUP(D2393,Price!$E$2:$F$4,2,0),"")</f>
        <v>250</v>
      </c>
      <c r="P2393" s="7" t="str">
        <f t="shared" si="4"/>
        <v>без промо</v>
      </c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ht="15.75" customHeight="1">
      <c r="A2394" s="3">
        <v>2023.0</v>
      </c>
      <c r="B2394" s="1" t="s">
        <v>16</v>
      </c>
      <c r="C2394" s="1" t="s">
        <v>22</v>
      </c>
      <c r="D2394" s="1" t="s">
        <v>23</v>
      </c>
      <c r="E2394" s="2">
        <v>44265.0</v>
      </c>
      <c r="F2394" s="3"/>
      <c r="G2394" s="5">
        <v>5500.0</v>
      </c>
      <c r="H2394" s="3" t="str">
        <f>IFNA(VLOOKUP(F2394,Promocodes!A:E,4,0),"")</f>
        <v/>
      </c>
      <c r="I2394" s="3"/>
      <c r="J2394" s="5">
        <f t="shared" si="2"/>
        <v>5500</v>
      </c>
      <c r="K2394" s="3" t="str">
        <f>IFNA(VLOOKUP(D2394,Price!$A$2:$C$18,3,0),"")</f>
        <v>услуга</v>
      </c>
      <c r="L2394" s="6">
        <f t="shared" si="3"/>
        <v>3</v>
      </c>
      <c r="M2394" s="6" t="str">
        <f>IFNA(VLOOKUP(F2394,Promocodes!A:B,2,0),"")</f>
        <v/>
      </c>
      <c r="N2394" s="3" t="str">
        <f>IFNA(VLOOKUP(M2394,Promocodes!G:H,2,0),"")</f>
        <v/>
      </c>
      <c r="O2394" s="3" t="str">
        <f>IFNA(VLOOKUP(D2394,Price!$E$2:$F$4,2,0),"")</f>
        <v/>
      </c>
      <c r="P2394" s="7" t="str">
        <f t="shared" si="4"/>
        <v>без промо</v>
      </c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ht="15.75" customHeight="1">
      <c r="A2395" s="3">
        <v>2024.0</v>
      </c>
      <c r="B2395" s="1" t="s">
        <v>16</v>
      </c>
      <c r="C2395" s="1" t="s">
        <v>17</v>
      </c>
      <c r="D2395" s="1" t="s">
        <v>21</v>
      </c>
      <c r="E2395" s="2">
        <v>44265.0</v>
      </c>
      <c r="F2395" s="3"/>
      <c r="G2395" s="5">
        <v>3500.0</v>
      </c>
      <c r="H2395" s="3" t="str">
        <f>IFNA(VLOOKUP(F2395,Promocodes!A:E,4,0),"")</f>
        <v/>
      </c>
      <c r="I2395" s="3"/>
      <c r="J2395" s="5">
        <f t="shared" si="2"/>
        <v>3500</v>
      </c>
      <c r="K2395" s="3" t="str">
        <f>IFNA(VLOOKUP(D2395,Price!$A$2:$C$18,3,0),"")</f>
        <v>услуга</v>
      </c>
      <c r="L2395" s="6">
        <f t="shared" si="3"/>
        <v>3</v>
      </c>
      <c r="M2395" s="6" t="str">
        <f>IFNA(VLOOKUP(F2395,Promocodes!A:B,2,0),"")</f>
        <v/>
      </c>
      <c r="N2395" s="3" t="str">
        <f>IFNA(VLOOKUP(M2395,Promocodes!G:H,2,0),"")</f>
        <v/>
      </c>
      <c r="O2395" s="3" t="str">
        <f>IFNA(VLOOKUP(D2395,Price!$E$2:$F$4,2,0),"")</f>
        <v/>
      </c>
      <c r="P2395" s="7" t="str">
        <f t="shared" si="4"/>
        <v>без промо</v>
      </c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ht="15.75" customHeight="1">
      <c r="A2396" s="3">
        <v>2025.0</v>
      </c>
      <c r="B2396" s="1" t="s">
        <v>16</v>
      </c>
      <c r="C2396" s="1" t="s">
        <v>17</v>
      </c>
      <c r="D2396" s="1" t="s">
        <v>21</v>
      </c>
      <c r="E2396" s="2">
        <v>44265.0</v>
      </c>
      <c r="F2396" s="3"/>
      <c r="G2396" s="5">
        <v>3500.0</v>
      </c>
      <c r="H2396" s="3" t="str">
        <f>IFNA(VLOOKUP(F2396,Promocodes!A:E,4,0),"")</f>
        <v/>
      </c>
      <c r="I2396" s="3"/>
      <c r="J2396" s="5">
        <f t="shared" si="2"/>
        <v>3500</v>
      </c>
      <c r="K2396" s="3" t="str">
        <f>IFNA(VLOOKUP(D2396,Price!$A$2:$C$18,3,0),"")</f>
        <v>услуга</v>
      </c>
      <c r="L2396" s="6">
        <f t="shared" si="3"/>
        <v>3</v>
      </c>
      <c r="M2396" s="6" t="str">
        <f>IFNA(VLOOKUP(F2396,Promocodes!A:B,2,0),"")</f>
        <v/>
      </c>
      <c r="N2396" s="3" t="str">
        <f>IFNA(VLOOKUP(M2396,Promocodes!G:H,2,0),"")</f>
        <v/>
      </c>
      <c r="O2396" s="3" t="str">
        <f>IFNA(VLOOKUP(D2396,Price!$E$2:$F$4,2,0),"")</f>
        <v/>
      </c>
      <c r="P2396" s="7" t="str">
        <f t="shared" si="4"/>
        <v>без промо</v>
      </c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ht="15.75" customHeight="1">
      <c r="A2397" s="3">
        <v>2026.0</v>
      </c>
      <c r="B2397" s="1" t="s">
        <v>16</v>
      </c>
      <c r="C2397" s="1" t="s">
        <v>17</v>
      </c>
      <c r="D2397" s="1" t="s">
        <v>21</v>
      </c>
      <c r="E2397" s="2">
        <v>44265.0</v>
      </c>
      <c r="F2397" s="3"/>
      <c r="G2397" s="5">
        <v>3500.0</v>
      </c>
      <c r="H2397" s="3" t="str">
        <f>IFNA(VLOOKUP(F2397,Promocodes!A:E,4,0),"")</f>
        <v/>
      </c>
      <c r="I2397" s="3"/>
      <c r="J2397" s="5">
        <f t="shared" si="2"/>
        <v>3500</v>
      </c>
      <c r="K2397" s="3" t="str">
        <f>IFNA(VLOOKUP(D2397,Price!$A$2:$C$18,3,0),"")</f>
        <v>услуга</v>
      </c>
      <c r="L2397" s="6">
        <f t="shared" si="3"/>
        <v>3</v>
      </c>
      <c r="M2397" s="6" t="str">
        <f>IFNA(VLOOKUP(F2397,Promocodes!A:B,2,0),"")</f>
        <v/>
      </c>
      <c r="N2397" s="3" t="str">
        <f>IFNA(VLOOKUP(M2397,Promocodes!G:H,2,0),"")</f>
        <v/>
      </c>
      <c r="O2397" s="3" t="str">
        <f>IFNA(VLOOKUP(D2397,Price!$E$2:$F$4,2,0),"")</f>
        <v/>
      </c>
      <c r="P2397" s="7" t="str">
        <f t="shared" si="4"/>
        <v>без промо</v>
      </c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ht="15.75" customHeight="1">
      <c r="A2398" s="3">
        <v>2027.0</v>
      </c>
      <c r="B2398" s="1" t="s">
        <v>139</v>
      </c>
      <c r="C2398" s="1" t="s">
        <v>22</v>
      </c>
      <c r="D2398" s="1" t="s">
        <v>141</v>
      </c>
      <c r="E2398" s="2">
        <v>44265.0</v>
      </c>
      <c r="F2398" s="3"/>
      <c r="G2398" s="5">
        <v>300.0</v>
      </c>
      <c r="H2398" s="3" t="str">
        <f>IFNA(VLOOKUP(F2398,Promocodes!A:E,4,0),"")</f>
        <v/>
      </c>
      <c r="I2398" s="3"/>
      <c r="J2398" s="5">
        <f t="shared" si="2"/>
        <v>300</v>
      </c>
      <c r="K2398" s="3" t="str">
        <f>IFNA(VLOOKUP(D2398,Price!$A$2:$C$18,3,0),"")</f>
        <v/>
      </c>
      <c r="L2398" s="6">
        <f t="shared" si="3"/>
        <v>3</v>
      </c>
      <c r="M2398" s="6" t="str">
        <f>IFNA(VLOOKUP(F2398,Promocodes!A:B,2,0),"")</f>
        <v/>
      </c>
      <c r="N2398" s="3" t="str">
        <f>IFNA(VLOOKUP(M2398,Promocodes!G:H,2,0),"")</f>
        <v/>
      </c>
      <c r="O2398" s="3" t="str">
        <f>IFNA(VLOOKUP(D2398,Price!$E$2:$F$4,2,0),"")</f>
        <v/>
      </c>
      <c r="P2398" s="7" t="str">
        <f t="shared" si="4"/>
        <v/>
      </c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ht="15.75" customHeight="1">
      <c r="A2399" s="3">
        <v>2028.0</v>
      </c>
      <c r="B2399" s="1" t="s">
        <v>16</v>
      </c>
      <c r="C2399" s="1" t="s">
        <v>17</v>
      </c>
      <c r="D2399" s="1" t="s">
        <v>18</v>
      </c>
      <c r="E2399" s="2">
        <v>44265.0</v>
      </c>
      <c r="F2399" s="3"/>
      <c r="G2399" s="5">
        <v>1000.0</v>
      </c>
      <c r="H2399" s="3" t="str">
        <f>IFNA(VLOOKUP(F2399,Promocodes!A:E,4,0),"")</f>
        <v/>
      </c>
      <c r="I2399" s="3"/>
      <c r="J2399" s="5">
        <f t="shared" si="2"/>
        <v>1000</v>
      </c>
      <c r="K2399" s="3" t="str">
        <f>IFNA(VLOOKUP(D2399,Price!$A$2:$C$18,3,0),"")</f>
        <v>товар</v>
      </c>
      <c r="L2399" s="6">
        <f t="shared" si="3"/>
        <v>3</v>
      </c>
      <c r="M2399" s="6" t="str">
        <f>IFNA(VLOOKUP(F2399,Promocodes!A:B,2,0),"")</f>
        <v/>
      </c>
      <c r="N2399" s="3" t="str">
        <f>IFNA(VLOOKUP(M2399,Promocodes!G:H,2,0),"")</f>
        <v/>
      </c>
      <c r="O2399" s="3">
        <f>IFNA(VLOOKUP(D2399,Price!$E$2:$F$4,2,0),"")</f>
        <v>500</v>
      </c>
      <c r="P2399" s="7" t="str">
        <f t="shared" si="4"/>
        <v>без промо</v>
      </c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ht="15.75" customHeight="1">
      <c r="A2400" s="3">
        <v>2029.0</v>
      </c>
      <c r="B2400" s="1" t="s">
        <v>16</v>
      </c>
      <c r="C2400" s="1" t="s">
        <v>17</v>
      </c>
      <c r="D2400" s="1" t="s">
        <v>21</v>
      </c>
      <c r="E2400" s="2">
        <v>44265.0</v>
      </c>
      <c r="F2400" s="3"/>
      <c r="G2400" s="5">
        <v>3500.0</v>
      </c>
      <c r="H2400" s="3" t="str">
        <f>IFNA(VLOOKUP(F2400,Promocodes!A:E,4,0),"")</f>
        <v/>
      </c>
      <c r="I2400" s="3"/>
      <c r="J2400" s="5">
        <f t="shared" si="2"/>
        <v>3500</v>
      </c>
      <c r="K2400" s="3" t="str">
        <f>IFNA(VLOOKUP(D2400,Price!$A$2:$C$18,3,0),"")</f>
        <v>услуга</v>
      </c>
      <c r="L2400" s="6">
        <f t="shared" si="3"/>
        <v>3</v>
      </c>
      <c r="M2400" s="6" t="str">
        <f>IFNA(VLOOKUP(F2400,Promocodes!A:B,2,0),"")</f>
        <v/>
      </c>
      <c r="N2400" s="3" t="str">
        <f>IFNA(VLOOKUP(M2400,Promocodes!G:H,2,0),"")</f>
        <v/>
      </c>
      <c r="O2400" s="3" t="str">
        <f>IFNA(VLOOKUP(D2400,Price!$E$2:$F$4,2,0),"")</f>
        <v/>
      </c>
      <c r="P2400" s="7" t="str">
        <f t="shared" si="4"/>
        <v>без промо</v>
      </c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ht="15.75" customHeight="1">
      <c r="A2401" s="3">
        <v>2030.0</v>
      </c>
      <c r="B2401" s="1" t="s">
        <v>16</v>
      </c>
      <c r="C2401" s="1" t="s">
        <v>22</v>
      </c>
      <c r="D2401" s="1" t="s">
        <v>23</v>
      </c>
      <c r="E2401" s="2">
        <v>44265.0</v>
      </c>
      <c r="F2401" s="3"/>
      <c r="G2401" s="5">
        <v>5500.0</v>
      </c>
      <c r="H2401" s="3" t="str">
        <f>IFNA(VLOOKUP(F2401,Promocodes!A:E,4,0),"")</f>
        <v/>
      </c>
      <c r="I2401" s="3"/>
      <c r="J2401" s="5">
        <f t="shared" si="2"/>
        <v>5500</v>
      </c>
      <c r="K2401" s="3" t="str">
        <f>IFNA(VLOOKUP(D2401,Price!$A$2:$C$18,3,0),"")</f>
        <v>услуга</v>
      </c>
      <c r="L2401" s="6">
        <f t="shared" si="3"/>
        <v>3</v>
      </c>
      <c r="M2401" s="6" t="str">
        <f>IFNA(VLOOKUP(F2401,Promocodes!A:B,2,0),"")</f>
        <v/>
      </c>
      <c r="N2401" s="3" t="str">
        <f>IFNA(VLOOKUP(M2401,Promocodes!G:H,2,0),"")</f>
        <v/>
      </c>
      <c r="O2401" s="3" t="str">
        <f>IFNA(VLOOKUP(D2401,Price!$E$2:$F$4,2,0),"")</f>
        <v/>
      </c>
      <c r="P2401" s="7" t="str">
        <f t="shared" si="4"/>
        <v>без промо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ht="15.75" customHeight="1">
      <c r="A2402" s="3">
        <v>2031.0</v>
      </c>
      <c r="B2402" s="1" t="s">
        <v>16</v>
      </c>
      <c r="C2402" s="1" t="s">
        <v>17</v>
      </c>
      <c r="D2402" s="1" t="s">
        <v>21</v>
      </c>
      <c r="E2402" s="2">
        <v>44265.0</v>
      </c>
      <c r="F2402" s="3"/>
      <c r="G2402" s="5">
        <v>3500.0</v>
      </c>
      <c r="H2402" s="3" t="str">
        <f>IFNA(VLOOKUP(F2402,Promocodes!A:E,4,0),"")</f>
        <v/>
      </c>
      <c r="I2402" s="3"/>
      <c r="J2402" s="5">
        <f t="shared" si="2"/>
        <v>3500</v>
      </c>
      <c r="K2402" s="3" t="str">
        <f>IFNA(VLOOKUP(D2402,Price!$A$2:$C$18,3,0),"")</f>
        <v>услуга</v>
      </c>
      <c r="L2402" s="6">
        <f t="shared" si="3"/>
        <v>3</v>
      </c>
      <c r="M2402" s="6" t="str">
        <f>IFNA(VLOOKUP(F2402,Promocodes!A:B,2,0),"")</f>
        <v/>
      </c>
      <c r="N2402" s="3" t="str">
        <f>IFNA(VLOOKUP(M2402,Promocodes!G:H,2,0),"")</f>
        <v/>
      </c>
      <c r="O2402" s="3" t="str">
        <f>IFNA(VLOOKUP(D2402,Price!$E$2:$F$4,2,0),"")</f>
        <v/>
      </c>
      <c r="P2402" s="7" t="str">
        <f t="shared" si="4"/>
        <v>без промо</v>
      </c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ht="15.75" customHeight="1">
      <c r="A2403" s="3">
        <v>2032.0</v>
      </c>
      <c r="B2403" s="1" t="s">
        <v>16</v>
      </c>
      <c r="C2403" s="1" t="s">
        <v>17</v>
      </c>
      <c r="D2403" s="1" t="s">
        <v>24</v>
      </c>
      <c r="E2403" s="2">
        <v>44265.0</v>
      </c>
      <c r="F2403" s="3"/>
      <c r="G2403" s="5">
        <v>4500.0</v>
      </c>
      <c r="H2403" s="3" t="str">
        <f>IFNA(VLOOKUP(F2403,Promocodes!A:E,4,0),"")</f>
        <v/>
      </c>
      <c r="I2403" s="3"/>
      <c r="J2403" s="5">
        <f t="shared" si="2"/>
        <v>4500</v>
      </c>
      <c r="K2403" s="3" t="str">
        <f>IFNA(VLOOKUP(D2403,Price!$A$2:$C$18,3,0),"")</f>
        <v>услуга</v>
      </c>
      <c r="L2403" s="6">
        <f t="shared" si="3"/>
        <v>3</v>
      </c>
      <c r="M2403" s="6" t="str">
        <f>IFNA(VLOOKUP(F2403,Promocodes!A:B,2,0),"")</f>
        <v/>
      </c>
      <c r="N2403" s="3" t="str">
        <f>IFNA(VLOOKUP(M2403,Promocodes!G:H,2,0),"")</f>
        <v/>
      </c>
      <c r="O2403" s="3" t="str">
        <f>IFNA(VLOOKUP(D2403,Price!$E$2:$F$4,2,0),"")</f>
        <v/>
      </c>
      <c r="P2403" s="7" t="str">
        <f t="shared" si="4"/>
        <v>без промо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ht="15.75" customHeight="1">
      <c r="A2404" s="3">
        <v>2033.0</v>
      </c>
      <c r="B2404" s="1" t="s">
        <v>16</v>
      </c>
      <c r="C2404" s="1" t="s">
        <v>22</v>
      </c>
      <c r="D2404" s="1" t="s">
        <v>20</v>
      </c>
      <c r="E2404" s="2">
        <v>44265.0</v>
      </c>
      <c r="F2404" s="3"/>
      <c r="G2404" s="5">
        <v>500.0</v>
      </c>
      <c r="H2404" s="3" t="str">
        <f>IFNA(VLOOKUP(F2404,Promocodes!A:E,4,0),"")</f>
        <v/>
      </c>
      <c r="I2404" s="3"/>
      <c r="J2404" s="5">
        <f t="shared" si="2"/>
        <v>500</v>
      </c>
      <c r="K2404" s="3" t="str">
        <f>IFNA(VLOOKUP(D2404,Price!$A$2:$C$18,3,0),"")</f>
        <v>товар</v>
      </c>
      <c r="L2404" s="6">
        <f t="shared" si="3"/>
        <v>3</v>
      </c>
      <c r="M2404" s="6" t="str">
        <f>IFNA(VLOOKUP(F2404,Promocodes!A:B,2,0),"")</f>
        <v/>
      </c>
      <c r="N2404" s="3" t="str">
        <f>IFNA(VLOOKUP(M2404,Promocodes!G:H,2,0),"")</f>
        <v/>
      </c>
      <c r="O2404" s="3">
        <f>IFNA(VLOOKUP(D2404,Price!$E$2:$F$4,2,0),"")</f>
        <v>250</v>
      </c>
      <c r="P2404" s="7" t="str">
        <f t="shared" si="4"/>
        <v>без промо</v>
      </c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ht="15.75" customHeight="1">
      <c r="A2405" s="3">
        <v>2034.0</v>
      </c>
      <c r="B2405" s="1" t="s">
        <v>139</v>
      </c>
      <c r="C2405" s="1" t="s">
        <v>17</v>
      </c>
      <c r="D2405" s="1" t="s">
        <v>144</v>
      </c>
      <c r="E2405" s="2">
        <v>44265.0</v>
      </c>
      <c r="F2405" s="3"/>
      <c r="G2405" s="5">
        <v>75350.0</v>
      </c>
      <c r="H2405" s="3" t="str">
        <f>IFNA(VLOOKUP(F2405,Promocodes!A:E,4,0),"")</f>
        <v/>
      </c>
      <c r="I2405" s="3"/>
      <c r="J2405" s="5">
        <f t="shared" si="2"/>
        <v>75350</v>
      </c>
      <c r="K2405" s="3" t="str">
        <f>IFNA(VLOOKUP(D2405,Price!$A$2:$C$18,3,0),"")</f>
        <v/>
      </c>
      <c r="L2405" s="6">
        <f t="shared" si="3"/>
        <v>3</v>
      </c>
      <c r="M2405" s="6" t="str">
        <f>IFNA(VLOOKUP(F2405,Promocodes!A:B,2,0),"")</f>
        <v/>
      </c>
      <c r="N2405" s="3" t="str">
        <f>IFNA(VLOOKUP(M2405,Promocodes!G:H,2,0),"")</f>
        <v/>
      </c>
      <c r="O2405" s="3" t="str">
        <f>IFNA(VLOOKUP(D2405,Price!$E$2:$F$4,2,0),"")</f>
        <v/>
      </c>
      <c r="P2405" s="7" t="str">
        <f t="shared" si="4"/>
        <v/>
      </c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ht="15.75" customHeight="1">
      <c r="A2406" s="3">
        <v>2035.0</v>
      </c>
      <c r="B2406" s="1" t="s">
        <v>139</v>
      </c>
      <c r="C2406" s="1" t="s">
        <v>17</v>
      </c>
      <c r="D2406" s="1" t="s">
        <v>144</v>
      </c>
      <c r="E2406" s="2">
        <v>44265.0</v>
      </c>
      <c r="F2406" s="3"/>
      <c r="G2406" s="5">
        <v>75350.0</v>
      </c>
      <c r="H2406" s="3" t="str">
        <f>IFNA(VLOOKUP(F2406,Promocodes!A:E,4,0),"")</f>
        <v/>
      </c>
      <c r="I2406" s="3"/>
      <c r="J2406" s="5">
        <f t="shared" si="2"/>
        <v>75350</v>
      </c>
      <c r="K2406" s="3" t="str">
        <f>IFNA(VLOOKUP(D2406,Price!$A$2:$C$18,3,0),"")</f>
        <v/>
      </c>
      <c r="L2406" s="6">
        <f t="shared" si="3"/>
        <v>3</v>
      </c>
      <c r="M2406" s="6" t="str">
        <f>IFNA(VLOOKUP(F2406,Promocodes!A:B,2,0),"")</f>
        <v/>
      </c>
      <c r="N2406" s="3" t="str">
        <f>IFNA(VLOOKUP(M2406,Promocodes!G:H,2,0),"")</f>
        <v/>
      </c>
      <c r="O2406" s="3" t="str">
        <f>IFNA(VLOOKUP(D2406,Price!$E$2:$F$4,2,0),"")</f>
        <v/>
      </c>
      <c r="P2406" s="7" t="str">
        <f t="shared" si="4"/>
        <v/>
      </c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ht="15.75" customHeight="1">
      <c r="A2407" s="3">
        <v>2036.0</v>
      </c>
      <c r="B2407" s="1" t="s">
        <v>139</v>
      </c>
      <c r="C2407" s="1" t="s">
        <v>17</v>
      </c>
      <c r="D2407" s="1" t="s">
        <v>144</v>
      </c>
      <c r="E2407" s="2">
        <v>44265.0</v>
      </c>
      <c r="F2407" s="3"/>
      <c r="G2407" s="5">
        <v>75350.0</v>
      </c>
      <c r="H2407" s="3" t="str">
        <f>IFNA(VLOOKUP(F2407,Promocodes!A:E,4,0),"")</f>
        <v/>
      </c>
      <c r="I2407" s="3"/>
      <c r="J2407" s="5">
        <f t="shared" si="2"/>
        <v>75350</v>
      </c>
      <c r="K2407" s="3" t="str">
        <f>IFNA(VLOOKUP(D2407,Price!$A$2:$C$18,3,0),"")</f>
        <v/>
      </c>
      <c r="L2407" s="6">
        <f t="shared" si="3"/>
        <v>3</v>
      </c>
      <c r="M2407" s="6" t="str">
        <f>IFNA(VLOOKUP(F2407,Promocodes!A:B,2,0),"")</f>
        <v/>
      </c>
      <c r="N2407" s="3" t="str">
        <f>IFNA(VLOOKUP(M2407,Promocodes!G:H,2,0),"")</f>
        <v/>
      </c>
      <c r="O2407" s="3" t="str">
        <f>IFNA(VLOOKUP(D2407,Price!$E$2:$F$4,2,0),"")</f>
        <v/>
      </c>
      <c r="P2407" s="7" t="str">
        <f t="shared" si="4"/>
        <v/>
      </c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ht="15.75" customHeight="1">
      <c r="A2408" s="3">
        <v>2037.0</v>
      </c>
      <c r="B2408" s="1" t="s">
        <v>139</v>
      </c>
      <c r="C2408" s="1" t="s">
        <v>17</v>
      </c>
      <c r="D2408" s="1" t="s">
        <v>144</v>
      </c>
      <c r="E2408" s="2">
        <v>44265.0</v>
      </c>
      <c r="F2408" s="3"/>
      <c r="G2408" s="5">
        <v>75350.0</v>
      </c>
      <c r="H2408" s="3" t="str">
        <f>IFNA(VLOOKUP(F2408,Promocodes!A:E,4,0),"")</f>
        <v/>
      </c>
      <c r="I2408" s="3"/>
      <c r="J2408" s="5">
        <f t="shared" si="2"/>
        <v>75350</v>
      </c>
      <c r="K2408" s="3" t="str">
        <f>IFNA(VLOOKUP(D2408,Price!$A$2:$C$18,3,0),"")</f>
        <v/>
      </c>
      <c r="L2408" s="6">
        <f t="shared" si="3"/>
        <v>3</v>
      </c>
      <c r="M2408" s="6" t="str">
        <f>IFNA(VLOOKUP(F2408,Promocodes!A:B,2,0),"")</f>
        <v/>
      </c>
      <c r="N2408" s="3" t="str">
        <f>IFNA(VLOOKUP(M2408,Promocodes!G:H,2,0),"")</f>
        <v/>
      </c>
      <c r="O2408" s="3" t="str">
        <f>IFNA(VLOOKUP(D2408,Price!$E$2:$F$4,2,0),"")</f>
        <v/>
      </c>
      <c r="P2408" s="7" t="str">
        <f t="shared" si="4"/>
        <v/>
      </c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ht="15.75" customHeight="1">
      <c r="A2409" s="3">
        <v>2038.0</v>
      </c>
      <c r="B2409" s="1" t="s">
        <v>139</v>
      </c>
      <c r="C2409" s="1" t="s">
        <v>17</v>
      </c>
      <c r="D2409" s="1" t="s">
        <v>144</v>
      </c>
      <c r="E2409" s="2">
        <v>44266.0</v>
      </c>
      <c r="F2409" s="3"/>
      <c r="G2409" s="5">
        <v>75350.0</v>
      </c>
      <c r="H2409" s="3" t="str">
        <f>IFNA(VLOOKUP(F2409,Promocodes!A:E,4,0),"")</f>
        <v/>
      </c>
      <c r="I2409" s="3"/>
      <c r="J2409" s="5">
        <f t="shared" si="2"/>
        <v>75350</v>
      </c>
      <c r="K2409" s="3" t="str">
        <f>IFNA(VLOOKUP(D2409,Price!$A$2:$C$18,3,0),"")</f>
        <v/>
      </c>
      <c r="L2409" s="6">
        <f t="shared" si="3"/>
        <v>3</v>
      </c>
      <c r="M2409" s="6" t="str">
        <f>IFNA(VLOOKUP(F2409,Promocodes!A:B,2,0),"")</f>
        <v/>
      </c>
      <c r="N2409" s="3" t="str">
        <f>IFNA(VLOOKUP(M2409,Promocodes!G:H,2,0),"")</f>
        <v/>
      </c>
      <c r="O2409" s="3" t="str">
        <f>IFNA(VLOOKUP(D2409,Price!$E$2:$F$4,2,0),"")</f>
        <v/>
      </c>
      <c r="P2409" s="7" t="str">
        <f t="shared" si="4"/>
        <v/>
      </c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ht="15.75" customHeight="1">
      <c r="A2410" s="3">
        <v>2039.0</v>
      </c>
      <c r="B2410" s="1" t="s">
        <v>139</v>
      </c>
      <c r="C2410" s="1" t="s">
        <v>17</v>
      </c>
      <c r="D2410" s="1" t="s">
        <v>144</v>
      </c>
      <c r="E2410" s="2">
        <v>44266.0</v>
      </c>
      <c r="F2410" s="3"/>
      <c r="G2410" s="5">
        <v>75350.0</v>
      </c>
      <c r="H2410" s="3" t="str">
        <f>IFNA(VLOOKUP(F2410,Promocodes!A:E,4,0),"")</f>
        <v/>
      </c>
      <c r="I2410" s="3"/>
      <c r="J2410" s="5">
        <f t="shared" si="2"/>
        <v>75350</v>
      </c>
      <c r="K2410" s="3" t="str">
        <f>IFNA(VLOOKUP(D2410,Price!$A$2:$C$18,3,0),"")</f>
        <v/>
      </c>
      <c r="L2410" s="6">
        <f t="shared" si="3"/>
        <v>3</v>
      </c>
      <c r="M2410" s="6" t="str">
        <f>IFNA(VLOOKUP(F2410,Promocodes!A:B,2,0),"")</f>
        <v/>
      </c>
      <c r="N2410" s="3" t="str">
        <f>IFNA(VLOOKUP(M2410,Promocodes!G:H,2,0),"")</f>
        <v/>
      </c>
      <c r="O2410" s="3" t="str">
        <f>IFNA(VLOOKUP(D2410,Price!$E$2:$F$4,2,0),"")</f>
        <v/>
      </c>
      <c r="P2410" s="7" t="str">
        <f t="shared" si="4"/>
        <v/>
      </c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ht="15.75" customHeight="1">
      <c r="A2411" s="3">
        <v>2040.0</v>
      </c>
      <c r="B2411" s="1" t="s">
        <v>139</v>
      </c>
      <c r="C2411" s="1" t="s">
        <v>17</v>
      </c>
      <c r="D2411" s="1" t="s">
        <v>144</v>
      </c>
      <c r="E2411" s="2">
        <v>44266.0</v>
      </c>
      <c r="F2411" s="3"/>
      <c r="G2411" s="5">
        <v>75350.0</v>
      </c>
      <c r="H2411" s="3" t="str">
        <f>IFNA(VLOOKUP(F2411,Promocodes!A:E,4,0),"")</f>
        <v/>
      </c>
      <c r="I2411" s="3"/>
      <c r="J2411" s="5">
        <f t="shared" si="2"/>
        <v>75350</v>
      </c>
      <c r="K2411" s="3" t="str">
        <f>IFNA(VLOOKUP(D2411,Price!$A$2:$C$18,3,0),"")</f>
        <v/>
      </c>
      <c r="L2411" s="6">
        <f t="shared" si="3"/>
        <v>3</v>
      </c>
      <c r="M2411" s="6" t="str">
        <f>IFNA(VLOOKUP(F2411,Promocodes!A:B,2,0),"")</f>
        <v/>
      </c>
      <c r="N2411" s="3" t="str">
        <f>IFNA(VLOOKUP(M2411,Promocodes!G:H,2,0),"")</f>
        <v/>
      </c>
      <c r="O2411" s="3" t="str">
        <f>IFNA(VLOOKUP(D2411,Price!$E$2:$F$4,2,0),"")</f>
        <v/>
      </c>
      <c r="P2411" s="7" t="str">
        <f t="shared" si="4"/>
        <v/>
      </c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ht="15.75" customHeight="1">
      <c r="A2412" s="3">
        <v>2041.0</v>
      </c>
      <c r="B2412" s="1" t="s">
        <v>139</v>
      </c>
      <c r="C2412" s="1" t="s">
        <v>17</v>
      </c>
      <c r="D2412" s="1" t="s">
        <v>144</v>
      </c>
      <c r="E2412" s="2">
        <v>44266.0</v>
      </c>
      <c r="F2412" s="3"/>
      <c r="G2412" s="5">
        <v>75350.0</v>
      </c>
      <c r="H2412" s="3" t="str">
        <f>IFNA(VLOOKUP(F2412,Promocodes!A:E,4,0),"")</f>
        <v/>
      </c>
      <c r="I2412" s="3"/>
      <c r="J2412" s="5">
        <f t="shared" si="2"/>
        <v>75350</v>
      </c>
      <c r="K2412" s="3" t="str">
        <f>IFNA(VLOOKUP(D2412,Price!$A$2:$C$18,3,0),"")</f>
        <v/>
      </c>
      <c r="L2412" s="6">
        <f t="shared" si="3"/>
        <v>3</v>
      </c>
      <c r="M2412" s="6" t="str">
        <f>IFNA(VLOOKUP(F2412,Promocodes!A:B,2,0),"")</f>
        <v/>
      </c>
      <c r="N2412" s="3" t="str">
        <f>IFNA(VLOOKUP(M2412,Promocodes!G:H,2,0),"")</f>
        <v/>
      </c>
      <c r="O2412" s="3" t="str">
        <f>IFNA(VLOOKUP(D2412,Price!$E$2:$F$4,2,0),"")</f>
        <v/>
      </c>
      <c r="P2412" s="7" t="str">
        <f t="shared" si="4"/>
        <v/>
      </c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ht="15.75" customHeight="1">
      <c r="A2413" s="3">
        <v>2042.0</v>
      </c>
      <c r="B2413" s="1" t="s">
        <v>139</v>
      </c>
      <c r="C2413" s="1" t="s">
        <v>17</v>
      </c>
      <c r="D2413" s="1" t="s">
        <v>145</v>
      </c>
      <c r="E2413" s="2">
        <v>44266.0</v>
      </c>
      <c r="F2413" s="3"/>
      <c r="G2413" s="5">
        <v>15000.0</v>
      </c>
      <c r="H2413" s="3" t="str">
        <f>IFNA(VLOOKUP(F2413,Promocodes!A:E,4,0),"")</f>
        <v/>
      </c>
      <c r="I2413" s="3"/>
      <c r="J2413" s="5">
        <f t="shared" si="2"/>
        <v>15000</v>
      </c>
      <c r="K2413" s="3" t="str">
        <f>IFNA(VLOOKUP(D2413,Price!$A$2:$C$18,3,0),"")</f>
        <v/>
      </c>
      <c r="L2413" s="6">
        <f t="shared" si="3"/>
        <v>3</v>
      </c>
      <c r="M2413" s="6" t="str">
        <f>IFNA(VLOOKUP(F2413,Promocodes!A:B,2,0),"")</f>
        <v/>
      </c>
      <c r="N2413" s="3" t="str">
        <f>IFNA(VLOOKUP(M2413,Promocodes!G:H,2,0),"")</f>
        <v/>
      </c>
      <c r="O2413" s="3" t="str">
        <f>IFNA(VLOOKUP(D2413,Price!$E$2:$F$4,2,0),"")</f>
        <v/>
      </c>
      <c r="P2413" s="7" t="str">
        <f t="shared" si="4"/>
        <v/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ht="15.75" customHeight="1">
      <c r="A2414" s="3">
        <v>2043.0</v>
      </c>
      <c r="B2414" s="1" t="s">
        <v>139</v>
      </c>
      <c r="C2414" s="1" t="s">
        <v>17</v>
      </c>
      <c r="D2414" s="1" t="s">
        <v>146</v>
      </c>
      <c r="E2414" s="2">
        <v>44266.0</v>
      </c>
      <c r="F2414" s="3"/>
      <c r="G2414" s="5">
        <v>56700.0</v>
      </c>
      <c r="H2414" s="3" t="str">
        <f>IFNA(VLOOKUP(F2414,Promocodes!A:E,4,0),"")</f>
        <v/>
      </c>
      <c r="I2414" s="3"/>
      <c r="J2414" s="5">
        <f t="shared" si="2"/>
        <v>56700</v>
      </c>
      <c r="K2414" s="3" t="str">
        <f>IFNA(VLOOKUP(D2414,Price!$A$2:$C$18,3,0),"")</f>
        <v/>
      </c>
      <c r="L2414" s="6">
        <f t="shared" si="3"/>
        <v>3</v>
      </c>
      <c r="M2414" s="6" t="str">
        <f>IFNA(VLOOKUP(F2414,Promocodes!A:B,2,0),"")</f>
        <v/>
      </c>
      <c r="N2414" s="3" t="str">
        <f>IFNA(VLOOKUP(M2414,Promocodes!G:H,2,0),"")</f>
        <v/>
      </c>
      <c r="O2414" s="3" t="str">
        <f>IFNA(VLOOKUP(D2414,Price!$E$2:$F$4,2,0),"")</f>
        <v/>
      </c>
      <c r="P2414" s="7" t="str">
        <f t="shared" si="4"/>
        <v/>
      </c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ht="15.75" customHeight="1">
      <c r="A2415" s="3">
        <v>2044.0</v>
      </c>
      <c r="B2415" s="1" t="s">
        <v>16</v>
      </c>
      <c r="C2415" s="1" t="s">
        <v>22</v>
      </c>
      <c r="D2415" s="1" t="s">
        <v>23</v>
      </c>
      <c r="E2415" s="2">
        <v>44266.0</v>
      </c>
      <c r="F2415" s="3"/>
      <c r="G2415" s="5">
        <v>5500.0</v>
      </c>
      <c r="H2415" s="3" t="str">
        <f>IFNA(VLOOKUP(F2415,Promocodes!A:E,4,0),"")</f>
        <v/>
      </c>
      <c r="I2415" s="3"/>
      <c r="J2415" s="5">
        <f t="shared" si="2"/>
        <v>5500</v>
      </c>
      <c r="K2415" s="3" t="str">
        <f>IFNA(VLOOKUP(D2415,Price!$A$2:$C$18,3,0),"")</f>
        <v>услуга</v>
      </c>
      <c r="L2415" s="6">
        <f t="shared" si="3"/>
        <v>3</v>
      </c>
      <c r="M2415" s="6" t="str">
        <f>IFNA(VLOOKUP(F2415,Promocodes!A:B,2,0),"")</f>
        <v/>
      </c>
      <c r="N2415" s="3" t="str">
        <f>IFNA(VLOOKUP(M2415,Promocodes!G:H,2,0),"")</f>
        <v/>
      </c>
      <c r="O2415" s="3" t="str">
        <f>IFNA(VLOOKUP(D2415,Price!$E$2:$F$4,2,0),"")</f>
        <v/>
      </c>
      <c r="P2415" s="7" t="str">
        <f t="shared" si="4"/>
        <v>без промо</v>
      </c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ht="15.75" customHeight="1">
      <c r="A2416" s="3">
        <v>2045.0</v>
      </c>
      <c r="B2416" s="1" t="s">
        <v>16</v>
      </c>
      <c r="C2416" s="1" t="s">
        <v>22</v>
      </c>
      <c r="D2416" s="1" t="s">
        <v>18</v>
      </c>
      <c r="E2416" s="2">
        <v>44266.0</v>
      </c>
      <c r="F2416" s="3"/>
      <c r="G2416" s="5">
        <v>1000.0</v>
      </c>
      <c r="H2416" s="3" t="str">
        <f>IFNA(VLOOKUP(F2416,Promocodes!A:E,4,0),"")</f>
        <v/>
      </c>
      <c r="I2416" s="3"/>
      <c r="J2416" s="5">
        <f t="shared" si="2"/>
        <v>1000</v>
      </c>
      <c r="K2416" s="3" t="str">
        <f>IFNA(VLOOKUP(D2416,Price!$A$2:$C$18,3,0),"")</f>
        <v>товар</v>
      </c>
      <c r="L2416" s="6">
        <f t="shared" si="3"/>
        <v>3</v>
      </c>
      <c r="M2416" s="6" t="str">
        <f>IFNA(VLOOKUP(F2416,Promocodes!A:B,2,0),"")</f>
        <v/>
      </c>
      <c r="N2416" s="3" t="str">
        <f>IFNA(VLOOKUP(M2416,Promocodes!G:H,2,0),"")</f>
        <v/>
      </c>
      <c r="O2416" s="3">
        <f>IFNA(VLOOKUP(D2416,Price!$E$2:$F$4,2,0),"")</f>
        <v>500</v>
      </c>
      <c r="P2416" s="7" t="str">
        <f t="shared" si="4"/>
        <v>без промо</v>
      </c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ht="15.75" customHeight="1">
      <c r="A2417" s="3">
        <v>2046.0</v>
      </c>
      <c r="B2417" s="1" t="s">
        <v>139</v>
      </c>
      <c r="C2417" s="1" t="s">
        <v>17</v>
      </c>
      <c r="D2417" s="1" t="s">
        <v>143</v>
      </c>
      <c r="E2417" s="2">
        <v>44266.0</v>
      </c>
      <c r="F2417" s="3"/>
      <c r="G2417" s="5">
        <v>500.0</v>
      </c>
      <c r="H2417" s="3" t="str">
        <f>IFNA(VLOOKUP(F2417,Promocodes!A:E,4,0),"")</f>
        <v/>
      </c>
      <c r="I2417" s="3"/>
      <c r="J2417" s="5">
        <f t="shared" si="2"/>
        <v>500</v>
      </c>
      <c r="K2417" s="3" t="str">
        <f>IFNA(VLOOKUP(D2417,Price!$A$2:$C$18,3,0),"")</f>
        <v/>
      </c>
      <c r="L2417" s="6">
        <f t="shared" si="3"/>
        <v>3</v>
      </c>
      <c r="M2417" s="6" t="str">
        <f>IFNA(VLOOKUP(F2417,Promocodes!A:B,2,0),"")</f>
        <v/>
      </c>
      <c r="N2417" s="3" t="str">
        <f>IFNA(VLOOKUP(M2417,Promocodes!G:H,2,0),"")</f>
        <v/>
      </c>
      <c r="O2417" s="3" t="str">
        <f>IFNA(VLOOKUP(D2417,Price!$E$2:$F$4,2,0),"")</f>
        <v/>
      </c>
      <c r="P2417" s="7" t="str">
        <f t="shared" si="4"/>
        <v/>
      </c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ht="15.75" customHeight="1">
      <c r="A2418" s="3">
        <v>2047.0</v>
      </c>
      <c r="B2418" s="1" t="s">
        <v>16</v>
      </c>
      <c r="C2418" s="1" t="s">
        <v>17</v>
      </c>
      <c r="D2418" s="1" t="s">
        <v>21</v>
      </c>
      <c r="E2418" s="2">
        <v>44266.0</v>
      </c>
      <c r="F2418" s="3"/>
      <c r="G2418" s="5">
        <v>3500.0</v>
      </c>
      <c r="H2418" s="3" t="str">
        <f>IFNA(VLOOKUP(F2418,Promocodes!A:E,4,0),"")</f>
        <v/>
      </c>
      <c r="I2418" s="3"/>
      <c r="J2418" s="5">
        <f t="shared" si="2"/>
        <v>3500</v>
      </c>
      <c r="K2418" s="3" t="str">
        <f>IFNA(VLOOKUP(D2418,Price!$A$2:$C$18,3,0),"")</f>
        <v>услуга</v>
      </c>
      <c r="L2418" s="6">
        <f t="shared" si="3"/>
        <v>3</v>
      </c>
      <c r="M2418" s="6" t="str">
        <f>IFNA(VLOOKUP(F2418,Promocodes!A:B,2,0),"")</f>
        <v/>
      </c>
      <c r="N2418" s="3" t="str">
        <f>IFNA(VLOOKUP(M2418,Promocodes!G:H,2,0),"")</f>
        <v/>
      </c>
      <c r="O2418" s="3" t="str">
        <f>IFNA(VLOOKUP(D2418,Price!$E$2:$F$4,2,0),"")</f>
        <v/>
      </c>
      <c r="P2418" s="7" t="str">
        <f t="shared" si="4"/>
        <v>без промо</v>
      </c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ht="15.75" customHeight="1">
      <c r="A2419" s="3">
        <v>2048.0</v>
      </c>
      <c r="B2419" s="1" t="s">
        <v>139</v>
      </c>
      <c r="C2419" s="1" t="s">
        <v>17</v>
      </c>
      <c r="D2419" s="1" t="s">
        <v>141</v>
      </c>
      <c r="E2419" s="2">
        <v>44266.0</v>
      </c>
      <c r="F2419" s="3"/>
      <c r="G2419" s="5">
        <v>300.0</v>
      </c>
      <c r="H2419" s="3" t="str">
        <f>IFNA(VLOOKUP(F2419,Promocodes!A:E,4,0),"")</f>
        <v/>
      </c>
      <c r="I2419" s="3"/>
      <c r="J2419" s="5">
        <f t="shared" si="2"/>
        <v>300</v>
      </c>
      <c r="K2419" s="3" t="str">
        <f>IFNA(VLOOKUP(D2419,Price!$A$2:$C$18,3,0),"")</f>
        <v/>
      </c>
      <c r="L2419" s="6">
        <f t="shared" si="3"/>
        <v>3</v>
      </c>
      <c r="M2419" s="6" t="str">
        <f>IFNA(VLOOKUP(F2419,Promocodes!A:B,2,0),"")</f>
        <v/>
      </c>
      <c r="N2419" s="3" t="str">
        <f>IFNA(VLOOKUP(M2419,Promocodes!G:H,2,0),"")</f>
        <v/>
      </c>
      <c r="O2419" s="3" t="str">
        <f>IFNA(VLOOKUP(D2419,Price!$E$2:$F$4,2,0),"")</f>
        <v/>
      </c>
      <c r="P2419" s="7" t="str">
        <f t="shared" si="4"/>
        <v/>
      </c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ht="15.75" customHeight="1">
      <c r="A2420" s="3">
        <v>2050.0</v>
      </c>
      <c r="B2420" s="1" t="s">
        <v>16</v>
      </c>
      <c r="C2420" s="1" t="s">
        <v>17</v>
      </c>
      <c r="D2420" s="1" t="s">
        <v>23</v>
      </c>
      <c r="E2420" s="2">
        <v>44266.0</v>
      </c>
      <c r="F2420" s="3"/>
      <c r="G2420" s="5">
        <v>5500.0</v>
      </c>
      <c r="H2420" s="3" t="str">
        <f>IFNA(VLOOKUP(F2420,Promocodes!A:E,4,0),"")</f>
        <v/>
      </c>
      <c r="I2420" s="3"/>
      <c r="J2420" s="5">
        <f t="shared" si="2"/>
        <v>5500</v>
      </c>
      <c r="K2420" s="3" t="str">
        <f>IFNA(VLOOKUP(D2420,Price!$A$2:$C$18,3,0),"")</f>
        <v>услуга</v>
      </c>
      <c r="L2420" s="6">
        <f t="shared" si="3"/>
        <v>3</v>
      </c>
      <c r="M2420" s="6" t="str">
        <f>IFNA(VLOOKUP(F2420,Promocodes!A:B,2,0),"")</f>
        <v/>
      </c>
      <c r="N2420" s="3" t="str">
        <f>IFNA(VLOOKUP(M2420,Promocodes!G:H,2,0),"")</f>
        <v/>
      </c>
      <c r="O2420" s="3" t="str">
        <f>IFNA(VLOOKUP(D2420,Price!$E$2:$F$4,2,0),"")</f>
        <v/>
      </c>
      <c r="P2420" s="7" t="str">
        <f t="shared" si="4"/>
        <v>без промо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ht="15.75" customHeight="1">
      <c r="A2421" s="3">
        <v>2051.0</v>
      </c>
      <c r="B2421" s="1" t="s">
        <v>16</v>
      </c>
      <c r="C2421" s="1" t="s">
        <v>17</v>
      </c>
      <c r="D2421" s="1" t="s">
        <v>24</v>
      </c>
      <c r="E2421" s="2">
        <v>44266.0</v>
      </c>
      <c r="F2421" s="3"/>
      <c r="G2421" s="5">
        <v>4500.0</v>
      </c>
      <c r="H2421" s="3" t="str">
        <f>IFNA(VLOOKUP(F2421,Promocodes!A:E,4,0),"")</f>
        <v/>
      </c>
      <c r="I2421" s="3"/>
      <c r="J2421" s="5">
        <f t="shared" si="2"/>
        <v>4500</v>
      </c>
      <c r="K2421" s="3" t="str">
        <f>IFNA(VLOOKUP(D2421,Price!$A$2:$C$18,3,0),"")</f>
        <v>услуга</v>
      </c>
      <c r="L2421" s="6">
        <f t="shared" si="3"/>
        <v>3</v>
      </c>
      <c r="M2421" s="6" t="str">
        <f>IFNA(VLOOKUP(F2421,Promocodes!A:B,2,0),"")</f>
        <v/>
      </c>
      <c r="N2421" s="3" t="str">
        <f>IFNA(VLOOKUP(M2421,Promocodes!G:H,2,0),"")</f>
        <v/>
      </c>
      <c r="O2421" s="3" t="str">
        <f>IFNA(VLOOKUP(D2421,Price!$E$2:$F$4,2,0),"")</f>
        <v/>
      </c>
      <c r="P2421" s="7" t="str">
        <f t="shared" si="4"/>
        <v>без промо</v>
      </c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ht="15.75" customHeight="1">
      <c r="A2422" s="3">
        <v>2052.0</v>
      </c>
      <c r="B2422" s="1" t="s">
        <v>139</v>
      </c>
      <c r="C2422" s="1" t="s">
        <v>17</v>
      </c>
      <c r="D2422" s="1" t="s">
        <v>141</v>
      </c>
      <c r="E2422" s="2">
        <v>44266.0</v>
      </c>
      <c r="F2422" s="3"/>
      <c r="G2422" s="5">
        <v>300.0</v>
      </c>
      <c r="H2422" s="3" t="str">
        <f>IFNA(VLOOKUP(F2422,Promocodes!A:E,4,0),"")</f>
        <v/>
      </c>
      <c r="I2422" s="3"/>
      <c r="J2422" s="5">
        <f t="shared" si="2"/>
        <v>300</v>
      </c>
      <c r="K2422" s="3" t="str">
        <f>IFNA(VLOOKUP(D2422,Price!$A$2:$C$18,3,0),"")</f>
        <v/>
      </c>
      <c r="L2422" s="6">
        <f t="shared" si="3"/>
        <v>3</v>
      </c>
      <c r="M2422" s="6" t="str">
        <f>IFNA(VLOOKUP(F2422,Promocodes!A:B,2,0),"")</f>
        <v/>
      </c>
      <c r="N2422" s="3" t="str">
        <f>IFNA(VLOOKUP(M2422,Promocodes!G:H,2,0),"")</f>
        <v/>
      </c>
      <c r="O2422" s="3" t="str">
        <f>IFNA(VLOOKUP(D2422,Price!$E$2:$F$4,2,0),"")</f>
        <v/>
      </c>
      <c r="P2422" s="7" t="str">
        <f t="shared" si="4"/>
        <v/>
      </c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ht="15.75" customHeight="1">
      <c r="A2423" s="3">
        <v>2053.0</v>
      </c>
      <c r="B2423" s="1" t="s">
        <v>16</v>
      </c>
      <c r="C2423" s="1" t="s">
        <v>17</v>
      </c>
      <c r="D2423" s="1" t="s">
        <v>23</v>
      </c>
      <c r="E2423" s="2">
        <v>44266.0</v>
      </c>
      <c r="F2423" s="3"/>
      <c r="G2423" s="5">
        <v>5500.0</v>
      </c>
      <c r="H2423" s="3" t="str">
        <f>IFNA(VLOOKUP(F2423,Promocodes!A:E,4,0),"")</f>
        <v/>
      </c>
      <c r="I2423" s="3"/>
      <c r="J2423" s="5">
        <f t="shared" si="2"/>
        <v>5500</v>
      </c>
      <c r="K2423" s="3" t="str">
        <f>IFNA(VLOOKUP(D2423,Price!$A$2:$C$18,3,0),"")</f>
        <v>услуга</v>
      </c>
      <c r="L2423" s="6">
        <f t="shared" si="3"/>
        <v>3</v>
      </c>
      <c r="M2423" s="6" t="str">
        <f>IFNA(VLOOKUP(F2423,Promocodes!A:B,2,0),"")</f>
        <v/>
      </c>
      <c r="N2423" s="3" t="str">
        <f>IFNA(VLOOKUP(M2423,Promocodes!G:H,2,0),"")</f>
        <v/>
      </c>
      <c r="O2423" s="3" t="str">
        <f>IFNA(VLOOKUP(D2423,Price!$E$2:$F$4,2,0),"")</f>
        <v/>
      </c>
      <c r="P2423" s="7" t="str">
        <f t="shared" si="4"/>
        <v>без промо</v>
      </c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ht="15.75" customHeight="1">
      <c r="A2424" s="3">
        <v>2055.0</v>
      </c>
      <c r="B2424" s="1" t="s">
        <v>16</v>
      </c>
      <c r="C2424" s="1" t="s">
        <v>17</v>
      </c>
      <c r="D2424" s="1" t="s">
        <v>24</v>
      </c>
      <c r="E2424" s="2">
        <v>44266.0</v>
      </c>
      <c r="F2424" s="3"/>
      <c r="G2424" s="5">
        <v>4500.0</v>
      </c>
      <c r="H2424" s="3" t="str">
        <f>IFNA(VLOOKUP(F2424,Promocodes!A:E,4,0),"")</f>
        <v/>
      </c>
      <c r="I2424" s="3"/>
      <c r="J2424" s="5">
        <f t="shared" si="2"/>
        <v>4500</v>
      </c>
      <c r="K2424" s="3" t="str">
        <f>IFNA(VLOOKUP(D2424,Price!$A$2:$C$18,3,0),"")</f>
        <v>услуга</v>
      </c>
      <c r="L2424" s="6">
        <f t="shared" si="3"/>
        <v>3</v>
      </c>
      <c r="M2424" s="6" t="str">
        <f>IFNA(VLOOKUP(F2424,Promocodes!A:B,2,0),"")</f>
        <v/>
      </c>
      <c r="N2424" s="3" t="str">
        <f>IFNA(VLOOKUP(M2424,Promocodes!G:H,2,0),"")</f>
        <v/>
      </c>
      <c r="O2424" s="3" t="str">
        <f>IFNA(VLOOKUP(D2424,Price!$E$2:$F$4,2,0),"")</f>
        <v/>
      </c>
      <c r="P2424" s="7" t="str">
        <f t="shared" si="4"/>
        <v>без промо</v>
      </c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ht="15.75" customHeight="1">
      <c r="A2425" s="3">
        <v>2056.0</v>
      </c>
      <c r="B2425" s="1" t="s">
        <v>139</v>
      </c>
      <c r="C2425" s="1" t="s">
        <v>17</v>
      </c>
      <c r="D2425" s="1" t="s">
        <v>143</v>
      </c>
      <c r="E2425" s="2">
        <v>44266.0</v>
      </c>
      <c r="F2425" s="3"/>
      <c r="G2425" s="5">
        <v>500.0</v>
      </c>
      <c r="H2425" s="3" t="str">
        <f>IFNA(VLOOKUP(F2425,Promocodes!A:E,4,0),"")</f>
        <v/>
      </c>
      <c r="I2425" s="3"/>
      <c r="J2425" s="5">
        <f t="shared" si="2"/>
        <v>500</v>
      </c>
      <c r="K2425" s="3" t="str">
        <f>IFNA(VLOOKUP(D2425,Price!$A$2:$C$18,3,0),"")</f>
        <v/>
      </c>
      <c r="L2425" s="6">
        <f t="shared" si="3"/>
        <v>3</v>
      </c>
      <c r="M2425" s="6" t="str">
        <f>IFNA(VLOOKUP(F2425,Promocodes!A:B,2,0),"")</f>
        <v/>
      </c>
      <c r="N2425" s="3" t="str">
        <f>IFNA(VLOOKUP(M2425,Promocodes!G:H,2,0),"")</f>
        <v/>
      </c>
      <c r="O2425" s="3" t="str">
        <f>IFNA(VLOOKUP(D2425,Price!$E$2:$F$4,2,0),"")</f>
        <v/>
      </c>
      <c r="P2425" s="7" t="str">
        <f t="shared" si="4"/>
        <v/>
      </c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ht="15.75" customHeight="1">
      <c r="A2426" s="3">
        <v>2057.0</v>
      </c>
      <c r="B2426" s="1" t="s">
        <v>16</v>
      </c>
      <c r="C2426" s="1" t="s">
        <v>17</v>
      </c>
      <c r="D2426" s="1" t="s">
        <v>24</v>
      </c>
      <c r="E2426" s="2">
        <v>44266.0</v>
      </c>
      <c r="F2426" s="3"/>
      <c r="G2426" s="5">
        <v>4500.0</v>
      </c>
      <c r="H2426" s="3" t="str">
        <f>IFNA(VLOOKUP(F2426,Promocodes!A:E,4,0),"")</f>
        <v/>
      </c>
      <c r="I2426" s="3"/>
      <c r="J2426" s="5">
        <f t="shared" si="2"/>
        <v>4500</v>
      </c>
      <c r="K2426" s="3" t="str">
        <f>IFNA(VLOOKUP(D2426,Price!$A$2:$C$18,3,0),"")</f>
        <v>услуга</v>
      </c>
      <c r="L2426" s="6">
        <f t="shared" si="3"/>
        <v>3</v>
      </c>
      <c r="M2426" s="6" t="str">
        <f>IFNA(VLOOKUP(F2426,Promocodes!A:B,2,0),"")</f>
        <v/>
      </c>
      <c r="N2426" s="3" t="str">
        <f>IFNA(VLOOKUP(M2426,Promocodes!G:H,2,0),"")</f>
        <v/>
      </c>
      <c r="O2426" s="3" t="str">
        <f>IFNA(VLOOKUP(D2426,Price!$E$2:$F$4,2,0),"")</f>
        <v/>
      </c>
      <c r="P2426" s="7" t="str">
        <f t="shared" si="4"/>
        <v>без промо</v>
      </c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ht="15.75" customHeight="1">
      <c r="A2427" s="3">
        <v>2058.0</v>
      </c>
      <c r="B2427" s="1" t="s">
        <v>16</v>
      </c>
      <c r="C2427" s="1" t="s">
        <v>17</v>
      </c>
      <c r="D2427" s="1" t="s">
        <v>23</v>
      </c>
      <c r="E2427" s="2">
        <v>44266.0</v>
      </c>
      <c r="F2427" s="3"/>
      <c r="G2427" s="5">
        <v>5500.0</v>
      </c>
      <c r="H2427" s="3" t="str">
        <f>IFNA(VLOOKUP(F2427,Promocodes!A:E,4,0),"")</f>
        <v/>
      </c>
      <c r="I2427" s="3"/>
      <c r="J2427" s="5">
        <f t="shared" si="2"/>
        <v>5500</v>
      </c>
      <c r="K2427" s="3" t="str">
        <f>IFNA(VLOOKUP(D2427,Price!$A$2:$C$18,3,0),"")</f>
        <v>услуга</v>
      </c>
      <c r="L2427" s="6">
        <f t="shared" si="3"/>
        <v>3</v>
      </c>
      <c r="M2427" s="6" t="str">
        <f>IFNA(VLOOKUP(F2427,Promocodes!A:B,2,0),"")</f>
        <v/>
      </c>
      <c r="N2427" s="3" t="str">
        <f>IFNA(VLOOKUP(M2427,Promocodes!G:H,2,0),"")</f>
        <v/>
      </c>
      <c r="O2427" s="3" t="str">
        <f>IFNA(VLOOKUP(D2427,Price!$E$2:$F$4,2,0),"")</f>
        <v/>
      </c>
      <c r="P2427" s="7" t="str">
        <f t="shared" si="4"/>
        <v>без промо</v>
      </c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ht="15.75" customHeight="1">
      <c r="A2428" s="3">
        <v>2059.0</v>
      </c>
      <c r="B2428" s="1" t="s">
        <v>16</v>
      </c>
      <c r="C2428" s="1" t="s">
        <v>17</v>
      </c>
      <c r="D2428" s="1" t="s">
        <v>20</v>
      </c>
      <c r="E2428" s="2">
        <v>44266.0</v>
      </c>
      <c r="F2428" s="3"/>
      <c r="G2428" s="5">
        <v>500.0</v>
      </c>
      <c r="H2428" s="3" t="str">
        <f>IFNA(VLOOKUP(F2428,Promocodes!A:E,4,0),"")</f>
        <v/>
      </c>
      <c r="I2428" s="3"/>
      <c r="J2428" s="5">
        <f t="shared" si="2"/>
        <v>500</v>
      </c>
      <c r="K2428" s="3" t="str">
        <f>IFNA(VLOOKUP(D2428,Price!$A$2:$C$18,3,0),"")</f>
        <v>товар</v>
      </c>
      <c r="L2428" s="6">
        <f t="shared" si="3"/>
        <v>3</v>
      </c>
      <c r="M2428" s="6" t="str">
        <f>IFNA(VLOOKUP(F2428,Promocodes!A:B,2,0),"")</f>
        <v/>
      </c>
      <c r="N2428" s="3" t="str">
        <f>IFNA(VLOOKUP(M2428,Promocodes!G:H,2,0),"")</f>
        <v/>
      </c>
      <c r="O2428" s="3">
        <f>IFNA(VLOOKUP(D2428,Price!$E$2:$F$4,2,0),"")</f>
        <v>250</v>
      </c>
      <c r="P2428" s="7" t="str">
        <f t="shared" si="4"/>
        <v>без промо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ht="15.75" customHeight="1">
      <c r="A2429" s="3">
        <v>2060.0</v>
      </c>
      <c r="B2429" s="1" t="s">
        <v>16</v>
      </c>
      <c r="C2429" s="1" t="s">
        <v>17</v>
      </c>
      <c r="D2429" s="1" t="s">
        <v>23</v>
      </c>
      <c r="E2429" s="2">
        <v>44266.0</v>
      </c>
      <c r="F2429" s="3"/>
      <c r="G2429" s="5">
        <v>5500.0</v>
      </c>
      <c r="H2429" s="3" t="str">
        <f>IFNA(VLOOKUP(F2429,Promocodes!A:E,4,0),"")</f>
        <v/>
      </c>
      <c r="I2429" s="3"/>
      <c r="J2429" s="5">
        <f t="shared" si="2"/>
        <v>5500</v>
      </c>
      <c r="K2429" s="3" t="str">
        <f>IFNA(VLOOKUP(D2429,Price!$A$2:$C$18,3,0),"")</f>
        <v>услуга</v>
      </c>
      <c r="L2429" s="6">
        <f t="shared" si="3"/>
        <v>3</v>
      </c>
      <c r="M2429" s="6" t="str">
        <f>IFNA(VLOOKUP(F2429,Promocodes!A:B,2,0),"")</f>
        <v/>
      </c>
      <c r="N2429" s="3" t="str">
        <f>IFNA(VLOOKUP(M2429,Promocodes!G:H,2,0),"")</f>
        <v/>
      </c>
      <c r="O2429" s="3" t="str">
        <f>IFNA(VLOOKUP(D2429,Price!$E$2:$F$4,2,0),"")</f>
        <v/>
      </c>
      <c r="P2429" s="7" t="str">
        <f t="shared" si="4"/>
        <v>без промо</v>
      </c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ht="15.75" customHeight="1">
      <c r="A2430" s="3">
        <v>2061.0</v>
      </c>
      <c r="B2430" s="1" t="s">
        <v>16</v>
      </c>
      <c r="C2430" s="1" t="s">
        <v>17</v>
      </c>
      <c r="D2430" s="1" t="s">
        <v>25</v>
      </c>
      <c r="E2430" s="2">
        <v>44266.0</v>
      </c>
      <c r="F2430" s="3"/>
      <c r="G2430" s="5">
        <v>300.0</v>
      </c>
      <c r="H2430" s="3" t="str">
        <f>IFNA(VLOOKUP(F2430,Promocodes!A:E,4,0),"")</f>
        <v/>
      </c>
      <c r="I2430" s="3"/>
      <c r="J2430" s="5">
        <f t="shared" si="2"/>
        <v>300</v>
      </c>
      <c r="K2430" s="3" t="str">
        <f>IFNA(VLOOKUP(D2430,Price!$A$2:$C$18,3,0),"")</f>
        <v>товар</v>
      </c>
      <c r="L2430" s="6">
        <f t="shared" si="3"/>
        <v>3</v>
      </c>
      <c r="M2430" s="6" t="str">
        <f>IFNA(VLOOKUP(F2430,Promocodes!A:B,2,0),"")</f>
        <v/>
      </c>
      <c r="N2430" s="3" t="str">
        <f>IFNA(VLOOKUP(M2430,Promocodes!G:H,2,0),"")</f>
        <v/>
      </c>
      <c r="O2430" s="3">
        <f>IFNA(VLOOKUP(D2430,Price!$E$2:$F$4,2,0),"")</f>
        <v>150</v>
      </c>
      <c r="P2430" s="7" t="str">
        <f t="shared" si="4"/>
        <v>без промо</v>
      </c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ht="15.75" customHeight="1">
      <c r="A2431" s="3">
        <v>2062.0</v>
      </c>
      <c r="B2431" s="1" t="s">
        <v>16</v>
      </c>
      <c r="C2431" s="1" t="s">
        <v>17</v>
      </c>
      <c r="D2431" s="1" t="s">
        <v>21</v>
      </c>
      <c r="E2431" s="2">
        <v>44266.0</v>
      </c>
      <c r="F2431" s="3"/>
      <c r="G2431" s="5">
        <v>3500.0</v>
      </c>
      <c r="H2431" s="3" t="str">
        <f>IFNA(VLOOKUP(F2431,Promocodes!A:E,4,0),"")</f>
        <v/>
      </c>
      <c r="I2431" s="3"/>
      <c r="J2431" s="5">
        <f t="shared" si="2"/>
        <v>3500</v>
      </c>
      <c r="K2431" s="3" t="str">
        <f>IFNA(VLOOKUP(D2431,Price!$A$2:$C$18,3,0),"")</f>
        <v>услуга</v>
      </c>
      <c r="L2431" s="6">
        <f t="shared" si="3"/>
        <v>3</v>
      </c>
      <c r="M2431" s="6" t="str">
        <f>IFNA(VLOOKUP(F2431,Promocodes!A:B,2,0),"")</f>
        <v/>
      </c>
      <c r="N2431" s="3" t="str">
        <f>IFNA(VLOOKUP(M2431,Promocodes!G:H,2,0),"")</f>
        <v/>
      </c>
      <c r="O2431" s="3" t="str">
        <f>IFNA(VLOOKUP(D2431,Price!$E$2:$F$4,2,0),"")</f>
        <v/>
      </c>
      <c r="P2431" s="7" t="str">
        <f t="shared" si="4"/>
        <v>без промо</v>
      </c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ht="15.75" customHeight="1">
      <c r="A2432" s="3">
        <v>2063.0</v>
      </c>
      <c r="B2432" s="1" t="s">
        <v>16</v>
      </c>
      <c r="C2432" s="1" t="s">
        <v>22</v>
      </c>
      <c r="D2432" s="1" t="s">
        <v>21</v>
      </c>
      <c r="E2432" s="2">
        <v>44266.0</v>
      </c>
      <c r="F2432" s="3"/>
      <c r="G2432" s="5">
        <v>3500.0</v>
      </c>
      <c r="H2432" s="3" t="str">
        <f>IFNA(VLOOKUP(F2432,Promocodes!A:E,4,0),"")</f>
        <v/>
      </c>
      <c r="I2432" s="3"/>
      <c r="J2432" s="5">
        <f t="shared" si="2"/>
        <v>3500</v>
      </c>
      <c r="K2432" s="3" t="str">
        <f>IFNA(VLOOKUP(D2432,Price!$A$2:$C$18,3,0),"")</f>
        <v>услуга</v>
      </c>
      <c r="L2432" s="6">
        <f t="shared" si="3"/>
        <v>3</v>
      </c>
      <c r="M2432" s="6" t="str">
        <f>IFNA(VLOOKUP(F2432,Promocodes!A:B,2,0),"")</f>
        <v/>
      </c>
      <c r="N2432" s="3" t="str">
        <f>IFNA(VLOOKUP(M2432,Promocodes!G:H,2,0),"")</f>
        <v/>
      </c>
      <c r="O2432" s="3" t="str">
        <f>IFNA(VLOOKUP(D2432,Price!$E$2:$F$4,2,0),"")</f>
        <v/>
      </c>
      <c r="P2432" s="7" t="str">
        <f t="shared" si="4"/>
        <v>без промо</v>
      </c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ht="15.75" customHeight="1">
      <c r="A2433" s="3">
        <v>2064.0</v>
      </c>
      <c r="B2433" s="1" t="s">
        <v>16</v>
      </c>
      <c r="C2433" s="1" t="s">
        <v>17</v>
      </c>
      <c r="D2433" s="1" t="s">
        <v>23</v>
      </c>
      <c r="E2433" s="2">
        <v>44266.0</v>
      </c>
      <c r="F2433" s="3"/>
      <c r="G2433" s="5">
        <v>5500.0</v>
      </c>
      <c r="H2433" s="3" t="str">
        <f>IFNA(VLOOKUP(F2433,Promocodes!A:E,4,0),"")</f>
        <v/>
      </c>
      <c r="I2433" s="3"/>
      <c r="J2433" s="5">
        <f t="shared" si="2"/>
        <v>5500</v>
      </c>
      <c r="K2433" s="3" t="str">
        <f>IFNA(VLOOKUP(D2433,Price!$A$2:$C$18,3,0),"")</f>
        <v>услуга</v>
      </c>
      <c r="L2433" s="6">
        <f t="shared" si="3"/>
        <v>3</v>
      </c>
      <c r="M2433" s="6" t="str">
        <f>IFNA(VLOOKUP(F2433,Promocodes!A:B,2,0),"")</f>
        <v/>
      </c>
      <c r="N2433" s="3" t="str">
        <f>IFNA(VLOOKUP(M2433,Promocodes!G:H,2,0),"")</f>
        <v/>
      </c>
      <c r="O2433" s="3" t="str">
        <f>IFNA(VLOOKUP(D2433,Price!$E$2:$F$4,2,0),"")</f>
        <v/>
      </c>
      <c r="P2433" s="7" t="str">
        <f t="shared" si="4"/>
        <v>без промо</v>
      </c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ht="15.75" customHeight="1">
      <c r="A2434" s="3">
        <v>2065.0</v>
      </c>
      <c r="B2434" s="1" t="s">
        <v>16</v>
      </c>
      <c r="C2434" s="1" t="s">
        <v>17</v>
      </c>
      <c r="D2434" s="1" t="s">
        <v>23</v>
      </c>
      <c r="E2434" s="2">
        <v>44266.0</v>
      </c>
      <c r="F2434" s="3"/>
      <c r="G2434" s="5">
        <v>5500.0</v>
      </c>
      <c r="H2434" s="3" t="str">
        <f>IFNA(VLOOKUP(F2434,Promocodes!A:E,4,0),"")</f>
        <v/>
      </c>
      <c r="I2434" s="3"/>
      <c r="J2434" s="5">
        <f t="shared" si="2"/>
        <v>5500</v>
      </c>
      <c r="K2434" s="3" t="str">
        <f>IFNA(VLOOKUP(D2434,Price!$A$2:$C$18,3,0),"")</f>
        <v>услуга</v>
      </c>
      <c r="L2434" s="6">
        <f t="shared" si="3"/>
        <v>3</v>
      </c>
      <c r="M2434" s="6" t="str">
        <f>IFNA(VLOOKUP(F2434,Promocodes!A:B,2,0),"")</f>
        <v/>
      </c>
      <c r="N2434" s="3" t="str">
        <f>IFNA(VLOOKUP(M2434,Promocodes!G:H,2,0),"")</f>
        <v/>
      </c>
      <c r="O2434" s="3" t="str">
        <f>IFNA(VLOOKUP(D2434,Price!$E$2:$F$4,2,0),"")</f>
        <v/>
      </c>
      <c r="P2434" s="7" t="str">
        <f t="shared" si="4"/>
        <v>без промо</v>
      </c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ht="15.75" customHeight="1">
      <c r="A2435" s="3">
        <v>2066.0</v>
      </c>
      <c r="B2435" s="1" t="s">
        <v>139</v>
      </c>
      <c r="C2435" s="1" t="s">
        <v>17</v>
      </c>
      <c r="D2435" s="1" t="s">
        <v>141</v>
      </c>
      <c r="E2435" s="2">
        <v>44266.0</v>
      </c>
      <c r="F2435" s="3"/>
      <c r="G2435" s="5">
        <v>300.0</v>
      </c>
      <c r="H2435" s="3" t="str">
        <f>IFNA(VLOOKUP(F2435,Promocodes!A:E,4,0),"")</f>
        <v/>
      </c>
      <c r="I2435" s="3"/>
      <c r="J2435" s="5">
        <f t="shared" si="2"/>
        <v>300</v>
      </c>
      <c r="K2435" s="3" t="str">
        <f>IFNA(VLOOKUP(D2435,Price!$A$2:$C$18,3,0),"")</f>
        <v/>
      </c>
      <c r="L2435" s="6">
        <f t="shared" si="3"/>
        <v>3</v>
      </c>
      <c r="M2435" s="6" t="str">
        <f>IFNA(VLOOKUP(F2435,Promocodes!A:B,2,0),"")</f>
        <v/>
      </c>
      <c r="N2435" s="3" t="str">
        <f>IFNA(VLOOKUP(M2435,Promocodes!G:H,2,0),"")</f>
        <v/>
      </c>
      <c r="O2435" s="3" t="str">
        <f>IFNA(VLOOKUP(D2435,Price!$E$2:$F$4,2,0),"")</f>
        <v/>
      </c>
      <c r="P2435" s="7" t="str">
        <f t="shared" si="4"/>
        <v/>
      </c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ht="15.75" customHeight="1">
      <c r="A2436" s="3">
        <v>2067.0</v>
      </c>
      <c r="B2436" s="1" t="s">
        <v>16</v>
      </c>
      <c r="C2436" s="1" t="s">
        <v>17</v>
      </c>
      <c r="D2436" s="1" t="s">
        <v>24</v>
      </c>
      <c r="E2436" s="2">
        <v>44266.0</v>
      </c>
      <c r="F2436" s="3"/>
      <c r="G2436" s="5">
        <v>4500.0</v>
      </c>
      <c r="H2436" s="3" t="str">
        <f>IFNA(VLOOKUP(F2436,Promocodes!A:E,4,0),"")</f>
        <v/>
      </c>
      <c r="I2436" s="3"/>
      <c r="J2436" s="5">
        <f t="shared" si="2"/>
        <v>4500</v>
      </c>
      <c r="K2436" s="3" t="str">
        <f>IFNA(VLOOKUP(D2436,Price!$A$2:$C$18,3,0),"")</f>
        <v>услуга</v>
      </c>
      <c r="L2436" s="6">
        <f t="shared" si="3"/>
        <v>3</v>
      </c>
      <c r="M2436" s="6" t="str">
        <f>IFNA(VLOOKUP(F2436,Promocodes!A:B,2,0),"")</f>
        <v/>
      </c>
      <c r="N2436" s="3" t="str">
        <f>IFNA(VLOOKUP(M2436,Promocodes!G:H,2,0),"")</f>
        <v/>
      </c>
      <c r="O2436" s="3" t="str">
        <f>IFNA(VLOOKUP(D2436,Price!$E$2:$F$4,2,0),"")</f>
        <v/>
      </c>
      <c r="P2436" s="7" t="str">
        <f t="shared" si="4"/>
        <v>без промо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ht="15.75" customHeight="1">
      <c r="A2437" s="3">
        <v>2068.0</v>
      </c>
      <c r="B2437" s="1" t="s">
        <v>16</v>
      </c>
      <c r="C2437" s="1" t="s">
        <v>17</v>
      </c>
      <c r="D2437" s="1" t="s">
        <v>21</v>
      </c>
      <c r="E2437" s="2">
        <v>44267.0</v>
      </c>
      <c r="F2437" s="3"/>
      <c r="G2437" s="5">
        <v>3500.0</v>
      </c>
      <c r="H2437" s="3" t="str">
        <f>IFNA(VLOOKUP(F2437,Promocodes!A:E,4,0),"")</f>
        <v/>
      </c>
      <c r="I2437" s="3"/>
      <c r="J2437" s="5">
        <f t="shared" si="2"/>
        <v>3500</v>
      </c>
      <c r="K2437" s="3" t="str">
        <f>IFNA(VLOOKUP(D2437,Price!$A$2:$C$18,3,0),"")</f>
        <v>услуга</v>
      </c>
      <c r="L2437" s="6">
        <f t="shared" si="3"/>
        <v>3</v>
      </c>
      <c r="M2437" s="6" t="str">
        <f>IFNA(VLOOKUP(F2437,Promocodes!A:B,2,0),"")</f>
        <v/>
      </c>
      <c r="N2437" s="3" t="str">
        <f>IFNA(VLOOKUP(M2437,Promocodes!G:H,2,0),"")</f>
        <v/>
      </c>
      <c r="O2437" s="3" t="str">
        <f>IFNA(VLOOKUP(D2437,Price!$E$2:$F$4,2,0),"")</f>
        <v/>
      </c>
      <c r="P2437" s="7" t="str">
        <f t="shared" si="4"/>
        <v>без промо</v>
      </c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ht="15.75" customHeight="1">
      <c r="A2438" s="3">
        <v>2069.0</v>
      </c>
      <c r="B2438" s="1" t="s">
        <v>139</v>
      </c>
      <c r="C2438" s="1" t="s">
        <v>17</v>
      </c>
      <c r="D2438" s="1" t="s">
        <v>143</v>
      </c>
      <c r="E2438" s="2">
        <v>44267.0</v>
      </c>
      <c r="F2438" s="3"/>
      <c r="G2438" s="5">
        <v>500.0</v>
      </c>
      <c r="H2438" s="3" t="str">
        <f>IFNA(VLOOKUP(F2438,Promocodes!A:E,4,0),"")</f>
        <v/>
      </c>
      <c r="I2438" s="3"/>
      <c r="J2438" s="5">
        <f t="shared" si="2"/>
        <v>500</v>
      </c>
      <c r="K2438" s="3" t="str">
        <f>IFNA(VLOOKUP(D2438,Price!$A$2:$C$18,3,0),"")</f>
        <v/>
      </c>
      <c r="L2438" s="6">
        <f t="shared" si="3"/>
        <v>3</v>
      </c>
      <c r="M2438" s="6" t="str">
        <f>IFNA(VLOOKUP(F2438,Promocodes!A:B,2,0),"")</f>
        <v/>
      </c>
      <c r="N2438" s="3" t="str">
        <f>IFNA(VLOOKUP(M2438,Promocodes!G:H,2,0),"")</f>
        <v/>
      </c>
      <c r="O2438" s="3" t="str">
        <f>IFNA(VLOOKUP(D2438,Price!$E$2:$F$4,2,0),"")</f>
        <v/>
      </c>
      <c r="P2438" s="7" t="str">
        <f t="shared" si="4"/>
        <v/>
      </c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ht="15.75" customHeight="1">
      <c r="A2439" s="3">
        <v>2070.0</v>
      </c>
      <c r="B2439" s="1" t="s">
        <v>16</v>
      </c>
      <c r="C2439" s="1" t="s">
        <v>17</v>
      </c>
      <c r="D2439" s="1" t="s">
        <v>21</v>
      </c>
      <c r="E2439" s="2">
        <v>44267.0</v>
      </c>
      <c r="F2439" s="3"/>
      <c r="G2439" s="5">
        <v>3500.0</v>
      </c>
      <c r="H2439" s="3" t="str">
        <f>IFNA(VLOOKUP(F2439,Promocodes!A:E,4,0),"")</f>
        <v/>
      </c>
      <c r="I2439" s="3"/>
      <c r="J2439" s="5">
        <f t="shared" si="2"/>
        <v>3500</v>
      </c>
      <c r="K2439" s="3" t="str">
        <f>IFNA(VLOOKUP(D2439,Price!$A$2:$C$18,3,0),"")</f>
        <v>услуга</v>
      </c>
      <c r="L2439" s="6">
        <f t="shared" si="3"/>
        <v>3</v>
      </c>
      <c r="M2439" s="6" t="str">
        <f>IFNA(VLOOKUP(F2439,Promocodes!A:B,2,0),"")</f>
        <v/>
      </c>
      <c r="N2439" s="3" t="str">
        <f>IFNA(VLOOKUP(M2439,Promocodes!G:H,2,0),"")</f>
        <v/>
      </c>
      <c r="O2439" s="3" t="str">
        <f>IFNA(VLOOKUP(D2439,Price!$E$2:$F$4,2,0),"")</f>
        <v/>
      </c>
      <c r="P2439" s="7" t="str">
        <f t="shared" si="4"/>
        <v>без промо</v>
      </c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ht="15.75" customHeight="1">
      <c r="A2440" s="3">
        <v>2071.0</v>
      </c>
      <c r="B2440" s="1" t="s">
        <v>16</v>
      </c>
      <c r="C2440" s="1" t="s">
        <v>22</v>
      </c>
      <c r="D2440" s="1" t="s">
        <v>21</v>
      </c>
      <c r="E2440" s="2">
        <v>44267.0</v>
      </c>
      <c r="F2440" s="3"/>
      <c r="G2440" s="5">
        <v>3500.0</v>
      </c>
      <c r="H2440" s="3" t="str">
        <f>IFNA(VLOOKUP(F2440,Promocodes!A:E,4,0),"")</f>
        <v/>
      </c>
      <c r="I2440" s="3"/>
      <c r="J2440" s="5">
        <f t="shared" si="2"/>
        <v>3500</v>
      </c>
      <c r="K2440" s="3" t="str">
        <f>IFNA(VLOOKUP(D2440,Price!$A$2:$C$18,3,0),"")</f>
        <v>услуга</v>
      </c>
      <c r="L2440" s="6">
        <f t="shared" si="3"/>
        <v>3</v>
      </c>
      <c r="M2440" s="6" t="str">
        <f>IFNA(VLOOKUP(F2440,Promocodes!A:B,2,0),"")</f>
        <v/>
      </c>
      <c r="N2440" s="3" t="str">
        <f>IFNA(VLOOKUP(M2440,Promocodes!G:H,2,0),"")</f>
        <v/>
      </c>
      <c r="O2440" s="3" t="str">
        <f>IFNA(VLOOKUP(D2440,Price!$E$2:$F$4,2,0),"")</f>
        <v/>
      </c>
      <c r="P2440" s="7" t="str">
        <f t="shared" si="4"/>
        <v>без промо</v>
      </c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ht="15.75" customHeight="1">
      <c r="A2441" s="3">
        <v>2072.0</v>
      </c>
      <c r="B2441" s="1" t="s">
        <v>16</v>
      </c>
      <c r="C2441" s="1" t="s">
        <v>17</v>
      </c>
      <c r="D2441" s="1" t="s">
        <v>25</v>
      </c>
      <c r="E2441" s="2">
        <v>44267.0</v>
      </c>
      <c r="F2441" s="3"/>
      <c r="G2441" s="5">
        <v>300.0</v>
      </c>
      <c r="H2441" s="3" t="str">
        <f>IFNA(VLOOKUP(F2441,Promocodes!A:E,4,0),"")</f>
        <v/>
      </c>
      <c r="I2441" s="3"/>
      <c r="J2441" s="5">
        <f t="shared" si="2"/>
        <v>300</v>
      </c>
      <c r="K2441" s="3" t="str">
        <f>IFNA(VLOOKUP(D2441,Price!$A$2:$C$18,3,0),"")</f>
        <v>товар</v>
      </c>
      <c r="L2441" s="6">
        <f t="shared" si="3"/>
        <v>3</v>
      </c>
      <c r="M2441" s="6" t="str">
        <f>IFNA(VLOOKUP(F2441,Promocodes!A:B,2,0),"")</f>
        <v/>
      </c>
      <c r="N2441" s="3" t="str">
        <f>IFNA(VLOOKUP(M2441,Promocodes!G:H,2,0),"")</f>
        <v/>
      </c>
      <c r="O2441" s="3">
        <f>IFNA(VLOOKUP(D2441,Price!$E$2:$F$4,2,0),"")</f>
        <v>150</v>
      </c>
      <c r="P2441" s="7" t="str">
        <f t="shared" si="4"/>
        <v>без промо</v>
      </c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ht="15.75" customHeight="1">
      <c r="A2442" s="3">
        <v>2073.0</v>
      </c>
      <c r="B2442" s="1" t="s">
        <v>16</v>
      </c>
      <c r="C2442" s="1" t="s">
        <v>17</v>
      </c>
      <c r="D2442" s="1" t="s">
        <v>23</v>
      </c>
      <c r="E2442" s="2">
        <v>44267.0</v>
      </c>
      <c r="F2442" s="3"/>
      <c r="G2442" s="5">
        <v>5500.0</v>
      </c>
      <c r="H2442" s="3" t="str">
        <f>IFNA(VLOOKUP(F2442,Promocodes!A:E,4,0),"")</f>
        <v/>
      </c>
      <c r="I2442" s="3"/>
      <c r="J2442" s="5">
        <f t="shared" si="2"/>
        <v>5500</v>
      </c>
      <c r="K2442" s="3" t="str">
        <f>IFNA(VLOOKUP(D2442,Price!$A$2:$C$18,3,0),"")</f>
        <v>услуга</v>
      </c>
      <c r="L2442" s="6">
        <f t="shared" si="3"/>
        <v>3</v>
      </c>
      <c r="M2442" s="6" t="str">
        <f>IFNA(VLOOKUP(F2442,Promocodes!A:B,2,0),"")</f>
        <v/>
      </c>
      <c r="N2442" s="3" t="str">
        <f>IFNA(VLOOKUP(M2442,Promocodes!G:H,2,0),"")</f>
        <v/>
      </c>
      <c r="O2442" s="3" t="str">
        <f>IFNA(VLOOKUP(D2442,Price!$E$2:$F$4,2,0),"")</f>
        <v/>
      </c>
      <c r="P2442" s="7" t="str">
        <f t="shared" si="4"/>
        <v>без промо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ht="15.75" customHeight="1">
      <c r="A2443" s="3">
        <v>2074.0</v>
      </c>
      <c r="B2443" s="1" t="s">
        <v>16</v>
      </c>
      <c r="C2443" s="1" t="s">
        <v>17</v>
      </c>
      <c r="D2443" s="1" t="s">
        <v>21</v>
      </c>
      <c r="E2443" s="2">
        <v>44267.0</v>
      </c>
      <c r="F2443" s="3"/>
      <c r="G2443" s="5">
        <v>3500.0</v>
      </c>
      <c r="H2443" s="3" t="str">
        <f>IFNA(VLOOKUP(F2443,Promocodes!A:E,4,0),"")</f>
        <v/>
      </c>
      <c r="I2443" s="3"/>
      <c r="J2443" s="5">
        <f t="shared" si="2"/>
        <v>3500</v>
      </c>
      <c r="K2443" s="3" t="str">
        <f>IFNA(VLOOKUP(D2443,Price!$A$2:$C$18,3,0),"")</f>
        <v>услуга</v>
      </c>
      <c r="L2443" s="6">
        <f t="shared" si="3"/>
        <v>3</v>
      </c>
      <c r="M2443" s="6" t="str">
        <f>IFNA(VLOOKUP(F2443,Promocodes!A:B,2,0),"")</f>
        <v/>
      </c>
      <c r="N2443" s="3" t="str">
        <f>IFNA(VLOOKUP(M2443,Promocodes!G:H,2,0),"")</f>
        <v/>
      </c>
      <c r="O2443" s="3" t="str">
        <f>IFNA(VLOOKUP(D2443,Price!$E$2:$F$4,2,0),"")</f>
        <v/>
      </c>
      <c r="P2443" s="7" t="str">
        <f t="shared" si="4"/>
        <v>без промо</v>
      </c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ht="15.75" customHeight="1">
      <c r="A2444" s="3">
        <v>2075.0</v>
      </c>
      <c r="B2444" s="1" t="s">
        <v>16</v>
      </c>
      <c r="C2444" s="1" t="s">
        <v>22</v>
      </c>
      <c r="D2444" s="1" t="s">
        <v>23</v>
      </c>
      <c r="E2444" s="2">
        <v>44267.0</v>
      </c>
      <c r="F2444" s="3"/>
      <c r="G2444" s="5">
        <v>5500.0</v>
      </c>
      <c r="H2444" s="3" t="str">
        <f>IFNA(VLOOKUP(F2444,Promocodes!A:E,4,0),"")</f>
        <v/>
      </c>
      <c r="I2444" s="3"/>
      <c r="J2444" s="5">
        <f t="shared" si="2"/>
        <v>5500</v>
      </c>
      <c r="K2444" s="3" t="str">
        <f>IFNA(VLOOKUP(D2444,Price!$A$2:$C$18,3,0),"")</f>
        <v>услуга</v>
      </c>
      <c r="L2444" s="6">
        <f t="shared" si="3"/>
        <v>3</v>
      </c>
      <c r="M2444" s="6" t="str">
        <f>IFNA(VLOOKUP(F2444,Promocodes!A:B,2,0),"")</f>
        <v/>
      </c>
      <c r="N2444" s="3" t="str">
        <f>IFNA(VLOOKUP(M2444,Promocodes!G:H,2,0),"")</f>
        <v/>
      </c>
      <c r="O2444" s="3" t="str">
        <f>IFNA(VLOOKUP(D2444,Price!$E$2:$F$4,2,0),"")</f>
        <v/>
      </c>
      <c r="P2444" s="7" t="str">
        <f t="shared" si="4"/>
        <v>без промо</v>
      </c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ht="15.75" customHeight="1">
      <c r="A2445" s="3">
        <v>2076.0</v>
      </c>
      <c r="B2445" s="1" t="s">
        <v>16</v>
      </c>
      <c r="C2445" s="1" t="s">
        <v>17</v>
      </c>
      <c r="D2445" s="1" t="s">
        <v>24</v>
      </c>
      <c r="E2445" s="2">
        <v>44267.0</v>
      </c>
      <c r="F2445" s="3"/>
      <c r="G2445" s="5">
        <v>4500.0</v>
      </c>
      <c r="H2445" s="3" t="str">
        <f>IFNA(VLOOKUP(F2445,Promocodes!A:E,4,0),"")</f>
        <v/>
      </c>
      <c r="I2445" s="3"/>
      <c r="J2445" s="5">
        <f t="shared" si="2"/>
        <v>4500</v>
      </c>
      <c r="K2445" s="3" t="str">
        <f>IFNA(VLOOKUP(D2445,Price!$A$2:$C$18,3,0),"")</f>
        <v>услуга</v>
      </c>
      <c r="L2445" s="6">
        <f t="shared" si="3"/>
        <v>3</v>
      </c>
      <c r="M2445" s="6" t="str">
        <f>IFNA(VLOOKUP(F2445,Promocodes!A:B,2,0),"")</f>
        <v/>
      </c>
      <c r="N2445" s="3" t="str">
        <f>IFNA(VLOOKUP(M2445,Promocodes!G:H,2,0),"")</f>
        <v/>
      </c>
      <c r="O2445" s="3" t="str">
        <f>IFNA(VLOOKUP(D2445,Price!$E$2:$F$4,2,0),"")</f>
        <v/>
      </c>
      <c r="P2445" s="7" t="str">
        <f t="shared" si="4"/>
        <v>без промо</v>
      </c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ht="15.75" customHeight="1">
      <c r="A2446" s="3">
        <v>2077.0</v>
      </c>
      <c r="B2446" s="1" t="s">
        <v>16</v>
      </c>
      <c r="C2446" s="1" t="s">
        <v>17</v>
      </c>
      <c r="D2446" s="1" t="s">
        <v>21</v>
      </c>
      <c r="E2446" s="2">
        <v>44267.0</v>
      </c>
      <c r="F2446" s="3"/>
      <c r="G2446" s="5">
        <v>3500.0</v>
      </c>
      <c r="H2446" s="3" t="str">
        <f>IFNA(VLOOKUP(F2446,Promocodes!A:E,4,0),"")</f>
        <v/>
      </c>
      <c r="I2446" s="3"/>
      <c r="J2446" s="5">
        <f t="shared" si="2"/>
        <v>3500</v>
      </c>
      <c r="K2446" s="3" t="str">
        <f>IFNA(VLOOKUP(D2446,Price!$A$2:$C$18,3,0),"")</f>
        <v>услуга</v>
      </c>
      <c r="L2446" s="6">
        <f t="shared" si="3"/>
        <v>3</v>
      </c>
      <c r="M2446" s="6" t="str">
        <f>IFNA(VLOOKUP(F2446,Promocodes!A:B,2,0),"")</f>
        <v/>
      </c>
      <c r="N2446" s="3" t="str">
        <f>IFNA(VLOOKUP(M2446,Promocodes!G:H,2,0),"")</f>
        <v/>
      </c>
      <c r="O2446" s="3" t="str">
        <f>IFNA(VLOOKUP(D2446,Price!$E$2:$F$4,2,0),"")</f>
        <v/>
      </c>
      <c r="P2446" s="7" t="str">
        <f t="shared" si="4"/>
        <v>без промо</v>
      </c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ht="15.75" customHeight="1">
      <c r="A2447" s="3">
        <v>2078.0</v>
      </c>
      <c r="B2447" s="1" t="s">
        <v>16</v>
      </c>
      <c r="C2447" s="1" t="s">
        <v>17</v>
      </c>
      <c r="D2447" s="1" t="s">
        <v>24</v>
      </c>
      <c r="E2447" s="2">
        <v>44267.0</v>
      </c>
      <c r="F2447" s="3"/>
      <c r="G2447" s="5">
        <v>4500.0</v>
      </c>
      <c r="H2447" s="3" t="str">
        <f>IFNA(VLOOKUP(F2447,Promocodes!A:E,4,0),"")</f>
        <v/>
      </c>
      <c r="I2447" s="3"/>
      <c r="J2447" s="5">
        <f t="shared" si="2"/>
        <v>4500</v>
      </c>
      <c r="K2447" s="3" t="str">
        <f>IFNA(VLOOKUP(D2447,Price!$A$2:$C$18,3,0),"")</f>
        <v>услуга</v>
      </c>
      <c r="L2447" s="6">
        <f t="shared" si="3"/>
        <v>3</v>
      </c>
      <c r="M2447" s="6" t="str">
        <f>IFNA(VLOOKUP(F2447,Promocodes!A:B,2,0),"")</f>
        <v/>
      </c>
      <c r="N2447" s="3" t="str">
        <f>IFNA(VLOOKUP(M2447,Promocodes!G:H,2,0),"")</f>
        <v/>
      </c>
      <c r="O2447" s="3" t="str">
        <f>IFNA(VLOOKUP(D2447,Price!$E$2:$F$4,2,0),"")</f>
        <v/>
      </c>
      <c r="P2447" s="7" t="str">
        <f t="shared" si="4"/>
        <v>без промо</v>
      </c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ht="15.75" customHeight="1">
      <c r="A2448" s="3">
        <v>2079.0</v>
      </c>
      <c r="B2448" s="1" t="s">
        <v>16</v>
      </c>
      <c r="C2448" s="1" t="s">
        <v>17</v>
      </c>
      <c r="D2448" s="1" t="s">
        <v>21</v>
      </c>
      <c r="E2448" s="2">
        <v>44267.0</v>
      </c>
      <c r="F2448" s="3"/>
      <c r="G2448" s="5">
        <v>3500.0</v>
      </c>
      <c r="H2448" s="3" t="str">
        <f>IFNA(VLOOKUP(F2448,Promocodes!A:E,4,0),"")</f>
        <v/>
      </c>
      <c r="I2448" s="3"/>
      <c r="J2448" s="5">
        <f t="shared" si="2"/>
        <v>3500</v>
      </c>
      <c r="K2448" s="3" t="str">
        <f>IFNA(VLOOKUP(D2448,Price!$A$2:$C$18,3,0),"")</f>
        <v>услуга</v>
      </c>
      <c r="L2448" s="6">
        <f t="shared" si="3"/>
        <v>3</v>
      </c>
      <c r="M2448" s="6" t="str">
        <f>IFNA(VLOOKUP(F2448,Promocodes!A:B,2,0),"")</f>
        <v/>
      </c>
      <c r="N2448" s="3" t="str">
        <f>IFNA(VLOOKUP(M2448,Promocodes!G:H,2,0),"")</f>
        <v/>
      </c>
      <c r="O2448" s="3" t="str">
        <f>IFNA(VLOOKUP(D2448,Price!$E$2:$F$4,2,0),"")</f>
        <v/>
      </c>
      <c r="P2448" s="7" t="str">
        <f t="shared" si="4"/>
        <v>без промо</v>
      </c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ht="15.75" customHeight="1">
      <c r="A2449" s="3">
        <v>2080.0</v>
      </c>
      <c r="B2449" s="1" t="s">
        <v>16</v>
      </c>
      <c r="C2449" s="1" t="s">
        <v>17</v>
      </c>
      <c r="D2449" s="1" t="s">
        <v>21</v>
      </c>
      <c r="E2449" s="2">
        <v>44267.0</v>
      </c>
      <c r="F2449" s="3"/>
      <c r="G2449" s="5">
        <v>3500.0</v>
      </c>
      <c r="H2449" s="3" t="str">
        <f>IFNA(VLOOKUP(F2449,Promocodes!A:E,4,0),"")</f>
        <v/>
      </c>
      <c r="I2449" s="3"/>
      <c r="J2449" s="5">
        <f t="shared" si="2"/>
        <v>3500</v>
      </c>
      <c r="K2449" s="3" t="str">
        <f>IFNA(VLOOKUP(D2449,Price!$A$2:$C$18,3,0),"")</f>
        <v>услуга</v>
      </c>
      <c r="L2449" s="6">
        <f t="shared" si="3"/>
        <v>3</v>
      </c>
      <c r="M2449" s="6" t="str">
        <f>IFNA(VLOOKUP(F2449,Promocodes!A:B,2,0),"")</f>
        <v/>
      </c>
      <c r="N2449" s="3" t="str">
        <f>IFNA(VLOOKUP(M2449,Promocodes!G:H,2,0),"")</f>
        <v/>
      </c>
      <c r="O2449" s="3" t="str">
        <f>IFNA(VLOOKUP(D2449,Price!$E$2:$F$4,2,0),"")</f>
        <v/>
      </c>
      <c r="P2449" s="7" t="str">
        <f t="shared" si="4"/>
        <v>без промо</v>
      </c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ht="15.75" customHeight="1">
      <c r="A2450" s="3">
        <v>2081.0</v>
      </c>
      <c r="B2450" s="1" t="s">
        <v>139</v>
      </c>
      <c r="C2450" s="1" t="s">
        <v>17</v>
      </c>
      <c r="D2450" s="1" t="s">
        <v>142</v>
      </c>
      <c r="E2450" s="2">
        <v>44267.0</v>
      </c>
      <c r="F2450" s="3"/>
      <c r="G2450" s="5">
        <v>1000.0</v>
      </c>
      <c r="H2450" s="3" t="str">
        <f>IFNA(VLOOKUP(F2450,Promocodes!A:E,4,0),"")</f>
        <v/>
      </c>
      <c r="I2450" s="3"/>
      <c r="J2450" s="5">
        <f t="shared" si="2"/>
        <v>1000</v>
      </c>
      <c r="K2450" s="3" t="str">
        <f>IFNA(VLOOKUP(D2450,Price!$A$2:$C$18,3,0),"")</f>
        <v/>
      </c>
      <c r="L2450" s="6">
        <f t="shared" si="3"/>
        <v>3</v>
      </c>
      <c r="M2450" s="6" t="str">
        <f>IFNA(VLOOKUP(F2450,Promocodes!A:B,2,0),"")</f>
        <v/>
      </c>
      <c r="N2450" s="3" t="str">
        <f>IFNA(VLOOKUP(M2450,Promocodes!G:H,2,0),"")</f>
        <v/>
      </c>
      <c r="O2450" s="3" t="str">
        <f>IFNA(VLOOKUP(D2450,Price!$E$2:$F$4,2,0),"")</f>
        <v/>
      </c>
      <c r="P2450" s="7" t="str">
        <f t="shared" si="4"/>
        <v/>
      </c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ht="15.75" customHeight="1">
      <c r="A2451" s="3">
        <v>2082.0</v>
      </c>
      <c r="B2451" s="1" t="s">
        <v>16</v>
      </c>
      <c r="C2451" s="1" t="s">
        <v>17</v>
      </c>
      <c r="D2451" s="1" t="s">
        <v>20</v>
      </c>
      <c r="E2451" s="2">
        <v>44267.0</v>
      </c>
      <c r="F2451" s="3"/>
      <c r="G2451" s="5">
        <v>500.0</v>
      </c>
      <c r="H2451" s="3" t="str">
        <f>IFNA(VLOOKUP(F2451,Promocodes!A:E,4,0),"")</f>
        <v/>
      </c>
      <c r="I2451" s="3"/>
      <c r="J2451" s="5">
        <f t="shared" si="2"/>
        <v>500</v>
      </c>
      <c r="K2451" s="3" t="str">
        <f>IFNA(VLOOKUP(D2451,Price!$A$2:$C$18,3,0),"")</f>
        <v>товар</v>
      </c>
      <c r="L2451" s="6">
        <f t="shared" si="3"/>
        <v>3</v>
      </c>
      <c r="M2451" s="6" t="str">
        <f>IFNA(VLOOKUP(F2451,Promocodes!A:B,2,0),"")</f>
        <v/>
      </c>
      <c r="N2451" s="3" t="str">
        <f>IFNA(VLOOKUP(M2451,Promocodes!G:H,2,0),"")</f>
        <v/>
      </c>
      <c r="O2451" s="3">
        <f>IFNA(VLOOKUP(D2451,Price!$E$2:$F$4,2,0),"")</f>
        <v>250</v>
      </c>
      <c r="P2451" s="7" t="str">
        <f t="shared" si="4"/>
        <v>без промо</v>
      </c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ht="15.75" customHeight="1">
      <c r="A2452" s="3">
        <v>2083.0</v>
      </c>
      <c r="B2452" s="1" t="s">
        <v>16</v>
      </c>
      <c r="C2452" s="1" t="s">
        <v>22</v>
      </c>
      <c r="D2452" s="1" t="s">
        <v>23</v>
      </c>
      <c r="E2452" s="2">
        <v>44267.0</v>
      </c>
      <c r="F2452" s="3"/>
      <c r="G2452" s="5">
        <v>5500.0</v>
      </c>
      <c r="H2452" s="3" t="str">
        <f>IFNA(VLOOKUP(F2452,Promocodes!A:E,4,0),"")</f>
        <v/>
      </c>
      <c r="I2452" s="3"/>
      <c r="J2452" s="5">
        <f t="shared" si="2"/>
        <v>5500</v>
      </c>
      <c r="K2452" s="3" t="str">
        <f>IFNA(VLOOKUP(D2452,Price!$A$2:$C$18,3,0),"")</f>
        <v>услуга</v>
      </c>
      <c r="L2452" s="6">
        <f t="shared" si="3"/>
        <v>3</v>
      </c>
      <c r="M2452" s="6" t="str">
        <f>IFNA(VLOOKUP(F2452,Promocodes!A:B,2,0),"")</f>
        <v/>
      </c>
      <c r="N2452" s="3" t="str">
        <f>IFNA(VLOOKUP(M2452,Promocodes!G:H,2,0),"")</f>
        <v/>
      </c>
      <c r="O2452" s="3" t="str">
        <f>IFNA(VLOOKUP(D2452,Price!$E$2:$F$4,2,0),"")</f>
        <v/>
      </c>
      <c r="P2452" s="7" t="str">
        <f t="shared" si="4"/>
        <v>без промо</v>
      </c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ht="15.75" customHeight="1">
      <c r="A2453" s="3">
        <v>2084.0</v>
      </c>
      <c r="B2453" s="1" t="s">
        <v>16</v>
      </c>
      <c r="C2453" s="1" t="s">
        <v>17</v>
      </c>
      <c r="D2453" s="1" t="s">
        <v>24</v>
      </c>
      <c r="E2453" s="2">
        <v>44267.0</v>
      </c>
      <c r="F2453" s="3"/>
      <c r="G2453" s="5">
        <v>4500.0</v>
      </c>
      <c r="H2453" s="3" t="str">
        <f>IFNA(VLOOKUP(F2453,Promocodes!A:E,4,0),"")</f>
        <v/>
      </c>
      <c r="I2453" s="3"/>
      <c r="J2453" s="5">
        <f t="shared" si="2"/>
        <v>4500</v>
      </c>
      <c r="K2453" s="3" t="str">
        <f>IFNA(VLOOKUP(D2453,Price!$A$2:$C$18,3,0),"")</f>
        <v>услуга</v>
      </c>
      <c r="L2453" s="6">
        <f t="shared" si="3"/>
        <v>3</v>
      </c>
      <c r="M2453" s="6" t="str">
        <f>IFNA(VLOOKUP(F2453,Promocodes!A:B,2,0),"")</f>
        <v/>
      </c>
      <c r="N2453" s="3" t="str">
        <f>IFNA(VLOOKUP(M2453,Promocodes!G:H,2,0),"")</f>
        <v/>
      </c>
      <c r="O2453" s="3" t="str">
        <f>IFNA(VLOOKUP(D2453,Price!$E$2:$F$4,2,0),"")</f>
        <v/>
      </c>
      <c r="P2453" s="7" t="str">
        <f t="shared" si="4"/>
        <v>без промо</v>
      </c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ht="15.75" customHeight="1">
      <c r="A2454" s="3">
        <v>2085.0</v>
      </c>
      <c r="B2454" s="1" t="s">
        <v>16</v>
      </c>
      <c r="C2454" s="1" t="s">
        <v>17</v>
      </c>
      <c r="D2454" s="1" t="s">
        <v>21</v>
      </c>
      <c r="E2454" s="2">
        <v>44267.0</v>
      </c>
      <c r="F2454" s="3"/>
      <c r="G2454" s="5">
        <v>3500.0</v>
      </c>
      <c r="H2454" s="3" t="str">
        <f>IFNA(VLOOKUP(F2454,Promocodes!A:E,4,0),"")</f>
        <v/>
      </c>
      <c r="I2454" s="3"/>
      <c r="J2454" s="5">
        <f t="shared" si="2"/>
        <v>3500</v>
      </c>
      <c r="K2454" s="3" t="str">
        <f>IFNA(VLOOKUP(D2454,Price!$A$2:$C$18,3,0),"")</f>
        <v>услуга</v>
      </c>
      <c r="L2454" s="6">
        <f t="shared" si="3"/>
        <v>3</v>
      </c>
      <c r="M2454" s="6" t="str">
        <f>IFNA(VLOOKUP(F2454,Promocodes!A:B,2,0),"")</f>
        <v/>
      </c>
      <c r="N2454" s="3" t="str">
        <f>IFNA(VLOOKUP(M2454,Promocodes!G:H,2,0),"")</f>
        <v/>
      </c>
      <c r="O2454" s="3" t="str">
        <f>IFNA(VLOOKUP(D2454,Price!$E$2:$F$4,2,0),"")</f>
        <v/>
      </c>
      <c r="P2454" s="7" t="str">
        <f t="shared" si="4"/>
        <v>без промо</v>
      </c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ht="15.75" customHeight="1">
      <c r="A2455" s="3">
        <v>2086.0</v>
      </c>
      <c r="B2455" s="1" t="s">
        <v>16</v>
      </c>
      <c r="C2455" s="1" t="s">
        <v>17</v>
      </c>
      <c r="D2455" s="1" t="s">
        <v>21</v>
      </c>
      <c r="E2455" s="2">
        <v>44267.0</v>
      </c>
      <c r="F2455" s="3"/>
      <c r="G2455" s="5">
        <v>3500.0</v>
      </c>
      <c r="H2455" s="3" t="str">
        <f>IFNA(VLOOKUP(F2455,Promocodes!A:E,4,0),"")</f>
        <v/>
      </c>
      <c r="I2455" s="3"/>
      <c r="J2455" s="5">
        <f t="shared" si="2"/>
        <v>3500</v>
      </c>
      <c r="K2455" s="3" t="str">
        <f>IFNA(VLOOKUP(D2455,Price!$A$2:$C$18,3,0),"")</f>
        <v>услуга</v>
      </c>
      <c r="L2455" s="6">
        <f t="shared" si="3"/>
        <v>3</v>
      </c>
      <c r="M2455" s="6" t="str">
        <f>IFNA(VLOOKUP(F2455,Promocodes!A:B,2,0),"")</f>
        <v/>
      </c>
      <c r="N2455" s="3" t="str">
        <f>IFNA(VLOOKUP(M2455,Promocodes!G:H,2,0),"")</f>
        <v/>
      </c>
      <c r="O2455" s="3" t="str">
        <f>IFNA(VLOOKUP(D2455,Price!$E$2:$F$4,2,0),"")</f>
        <v/>
      </c>
      <c r="P2455" s="7" t="str">
        <f t="shared" si="4"/>
        <v>без промо</v>
      </c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ht="15.75" customHeight="1">
      <c r="A2456" s="3">
        <v>2087.0</v>
      </c>
      <c r="B2456" s="1" t="s">
        <v>16</v>
      </c>
      <c r="C2456" s="1" t="s">
        <v>22</v>
      </c>
      <c r="D2456" s="1" t="s">
        <v>24</v>
      </c>
      <c r="E2456" s="2">
        <v>44267.0</v>
      </c>
      <c r="F2456" s="3"/>
      <c r="G2456" s="5">
        <v>4500.0</v>
      </c>
      <c r="H2456" s="3" t="str">
        <f>IFNA(VLOOKUP(F2456,Promocodes!A:E,4,0),"")</f>
        <v/>
      </c>
      <c r="I2456" s="3"/>
      <c r="J2456" s="5">
        <f t="shared" si="2"/>
        <v>4500</v>
      </c>
      <c r="K2456" s="3" t="str">
        <f>IFNA(VLOOKUP(D2456,Price!$A$2:$C$18,3,0),"")</f>
        <v>услуга</v>
      </c>
      <c r="L2456" s="6">
        <f t="shared" si="3"/>
        <v>3</v>
      </c>
      <c r="M2456" s="6" t="str">
        <f>IFNA(VLOOKUP(F2456,Promocodes!A:B,2,0),"")</f>
        <v/>
      </c>
      <c r="N2456" s="3" t="str">
        <f>IFNA(VLOOKUP(M2456,Promocodes!G:H,2,0),"")</f>
        <v/>
      </c>
      <c r="O2456" s="3" t="str">
        <f>IFNA(VLOOKUP(D2456,Price!$E$2:$F$4,2,0),"")</f>
        <v/>
      </c>
      <c r="P2456" s="7" t="str">
        <f t="shared" si="4"/>
        <v>без промо</v>
      </c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ht="15.75" customHeight="1">
      <c r="A2457" s="3">
        <v>2088.0</v>
      </c>
      <c r="B2457" s="1" t="s">
        <v>16</v>
      </c>
      <c r="C2457" s="1" t="s">
        <v>17</v>
      </c>
      <c r="D2457" s="1" t="s">
        <v>23</v>
      </c>
      <c r="E2457" s="2">
        <v>44267.0</v>
      </c>
      <c r="F2457" s="3"/>
      <c r="G2457" s="5">
        <v>5500.0</v>
      </c>
      <c r="H2457" s="3" t="str">
        <f>IFNA(VLOOKUP(F2457,Promocodes!A:E,4,0),"")</f>
        <v/>
      </c>
      <c r="I2457" s="3"/>
      <c r="J2457" s="5">
        <f t="shared" si="2"/>
        <v>5500</v>
      </c>
      <c r="K2457" s="3" t="str">
        <f>IFNA(VLOOKUP(D2457,Price!$A$2:$C$18,3,0),"")</f>
        <v>услуга</v>
      </c>
      <c r="L2457" s="6">
        <f t="shared" si="3"/>
        <v>3</v>
      </c>
      <c r="M2457" s="6" t="str">
        <f>IFNA(VLOOKUP(F2457,Promocodes!A:B,2,0),"")</f>
        <v/>
      </c>
      <c r="N2457" s="3" t="str">
        <f>IFNA(VLOOKUP(M2457,Promocodes!G:H,2,0),"")</f>
        <v/>
      </c>
      <c r="O2457" s="3" t="str">
        <f>IFNA(VLOOKUP(D2457,Price!$E$2:$F$4,2,0),"")</f>
        <v/>
      </c>
      <c r="P2457" s="7" t="str">
        <f t="shared" si="4"/>
        <v>без промо</v>
      </c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ht="15.75" customHeight="1">
      <c r="A2458" s="3">
        <v>2089.0</v>
      </c>
      <c r="B2458" s="1" t="s">
        <v>16</v>
      </c>
      <c r="C2458" s="1" t="s">
        <v>17</v>
      </c>
      <c r="D2458" s="1" t="s">
        <v>21</v>
      </c>
      <c r="E2458" s="2">
        <v>44267.0</v>
      </c>
      <c r="F2458" s="3"/>
      <c r="G2458" s="5">
        <v>3500.0</v>
      </c>
      <c r="H2458" s="3" t="str">
        <f>IFNA(VLOOKUP(F2458,Promocodes!A:E,4,0),"")</f>
        <v/>
      </c>
      <c r="I2458" s="3"/>
      <c r="J2458" s="5">
        <f t="shared" si="2"/>
        <v>3500</v>
      </c>
      <c r="K2458" s="3" t="str">
        <f>IFNA(VLOOKUP(D2458,Price!$A$2:$C$18,3,0),"")</f>
        <v>услуга</v>
      </c>
      <c r="L2458" s="6">
        <f t="shared" si="3"/>
        <v>3</v>
      </c>
      <c r="M2458" s="6" t="str">
        <f>IFNA(VLOOKUP(F2458,Promocodes!A:B,2,0),"")</f>
        <v/>
      </c>
      <c r="N2458" s="3" t="str">
        <f>IFNA(VLOOKUP(M2458,Promocodes!G:H,2,0),"")</f>
        <v/>
      </c>
      <c r="O2458" s="3" t="str">
        <f>IFNA(VLOOKUP(D2458,Price!$E$2:$F$4,2,0),"")</f>
        <v/>
      </c>
      <c r="P2458" s="7" t="str">
        <f t="shared" si="4"/>
        <v>без промо</v>
      </c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ht="15.75" customHeight="1">
      <c r="A2459" s="3">
        <v>2090.0</v>
      </c>
      <c r="B2459" s="1" t="s">
        <v>139</v>
      </c>
      <c r="C2459" s="1" t="s">
        <v>17</v>
      </c>
      <c r="D2459" s="1" t="s">
        <v>142</v>
      </c>
      <c r="E2459" s="2">
        <v>44267.0</v>
      </c>
      <c r="F2459" s="3"/>
      <c r="G2459" s="5">
        <v>1000.0</v>
      </c>
      <c r="H2459" s="3" t="str">
        <f>IFNA(VLOOKUP(F2459,Promocodes!A:E,4,0),"")</f>
        <v/>
      </c>
      <c r="I2459" s="3"/>
      <c r="J2459" s="5">
        <f t="shared" si="2"/>
        <v>1000</v>
      </c>
      <c r="K2459" s="3" t="str">
        <f>IFNA(VLOOKUP(D2459,Price!$A$2:$C$18,3,0),"")</f>
        <v/>
      </c>
      <c r="L2459" s="6">
        <f t="shared" si="3"/>
        <v>3</v>
      </c>
      <c r="M2459" s="6" t="str">
        <f>IFNA(VLOOKUP(F2459,Promocodes!A:B,2,0),"")</f>
        <v/>
      </c>
      <c r="N2459" s="3" t="str">
        <f>IFNA(VLOOKUP(M2459,Promocodes!G:H,2,0),"")</f>
        <v/>
      </c>
      <c r="O2459" s="3" t="str">
        <f>IFNA(VLOOKUP(D2459,Price!$E$2:$F$4,2,0),"")</f>
        <v/>
      </c>
      <c r="P2459" s="7" t="str">
        <f t="shared" si="4"/>
        <v/>
      </c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ht="15.75" customHeight="1">
      <c r="A2460" s="3">
        <v>2092.0</v>
      </c>
      <c r="B2460" s="1" t="s">
        <v>16</v>
      </c>
      <c r="C2460" s="1" t="s">
        <v>17</v>
      </c>
      <c r="D2460" s="1" t="s">
        <v>24</v>
      </c>
      <c r="E2460" s="2">
        <v>44267.0</v>
      </c>
      <c r="F2460" s="3"/>
      <c r="G2460" s="5">
        <v>4500.0</v>
      </c>
      <c r="H2460" s="3" t="str">
        <f>IFNA(VLOOKUP(F2460,Promocodes!A:E,4,0),"")</f>
        <v/>
      </c>
      <c r="I2460" s="3"/>
      <c r="J2460" s="5">
        <f t="shared" si="2"/>
        <v>4500</v>
      </c>
      <c r="K2460" s="3" t="str">
        <f>IFNA(VLOOKUP(D2460,Price!$A$2:$C$18,3,0),"")</f>
        <v>услуга</v>
      </c>
      <c r="L2460" s="6">
        <f t="shared" si="3"/>
        <v>3</v>
      </c>
      <c r="M2460" s="6" t="str">
        <f>IFNA(VLOOKUP(F2460,Promocodes!A:B,2,0),"")</f>
        <v/>
      </c>
      <c r="N2460" s="3" t="str">
        <f>IFNA(VLOOKUP(M2460,Promocodes!G:H,2,0),"")</f>
        <v/>
      </c>
      <c r="O2460" s="3" t="str">
        <f>IFNA(VLOOKUP(D2460,Price!$E$2:$F$4,2,0),"")</f>
        <v/>
      </c>
      <c r="P2460" s="7" t="str">
        <f t="shared" si="4"/>
        <v>без промо</v>
      </c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ht="15.75" customHeight="1">
      <c r="A2461" s="3">
        <v>2093.0</v>
      </c>
      <c r="B2461" s="1" t="s">
        <v>16</v>
      </c>
      <c r="C2461" s="1" t="s">
        <v>17</v>
      </c>
      <c r="D2461" s="1" t="s">
        <v>25</v>
      </c>
      <c r="E2461" s="2">
        <v>44267.0</v>
      </c>
      <c r="F2461" s="3"/>
      <c r="G2461" s="5">
        <v>300.0</v>
      </c>
      <c r="H2461" s="3" t="str">
        <f>IFNA(VLOOKUP(F2461,Promocodes!A:E,4,0),"")</f>
        <v/>
      </c>
      <c r="I2461" s="3"/>
      <c r="J2461" s="5">
        <f t="shared" si="2"/>
        <v>300</v>
      </c>
      <c r="K2461" s="3" t="str">
        <f>IFNA(VLOOKUP(D2461,Price!$A$2:$C$18,3,0),"")</f>
        <v>товар</v>
      </c>
      <c r="L2461" s="6">
        <f t="shared" si="3"/>
        <v>3</v>
      </c>
      <c r="M2461" s="6" t="str">
        <f>IFNA(VLOOKUP(F2461,Promocodes!A:B,2,0),"")</f>
        <v/>
      </c>
      <c r="N2461" s="3" t="str">
        <f>IFNA(VLOOKUP(M2461,Promocodes!G:H,2,0),"")</f>
        <v/>
      </c>
      <c r="O2461" s="3">
        <f>IFNA(VLOOKUP(D2461,Price!$E$2:$F$4,2,0),"")</f>
        <v>150</v>
      </c>
      <c r="P2461" s="7" t="str">
        <f t="shared" si="4"/>
        <v>без промо</v>
      </c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ht="15.75" customHeight="1">
      <c r="A2462" s="3">
        <v>2094.0</v>
      </c>
      <c r="B2462" s="1" t="s">
        <v>16</v>
      </c>
      <c r="C2462" s="1" t="s">
        <v>22</v>
      </c>
      <c r="D2462" s="1" t="s">
        <v>21</v>
      </c>
      <c r="E2462" s="2">
        <v>44267.0</v>
      </c>
      <c r="F2462" s="3"/>
      <c r="G2462" s="5">
        <v>3500.0</v>
      </c>
      <c r="H2462" s="3" t="str">
        <f>IFNA(VLOOKUP(F2462,Promocodes!A:E,4,0),"")</f>
        <v/>
      </c>
      <c r="I2462" s="3"/>
      <c r="J2462" s="5">
        <f t="shared" si="2"/>
        <v>3500</v>
      </c>
      <c r="K2462" s="3" t="str">
        <f>IFNA(VLOOKUP(D2462,Price!$A$2:$C$18,3,0),"")</f>
        <v>услуга</v>
      </c>
      <c r="L2462" s="6">
        <f t="shared" si="3"/>
        <v>3</v>
      </c>
      <c r="M2462" s="6" t="str">
        <f>IFNA(VLOOKUP(F2462,Promocodes!A:B,2,0),"")</f>
        <v/>
      </c>
      <c r="N2462" s="3" t="str">
        <f>IFNA(VLOOKUP(M2462,Promocodes!G:H,2,0),"")</f>
        <v/>
      </c>
      <c r="O2462" s="3" t="str">
        <f>IFNA(VLOOKUP(D2462,Price!$E$2:$F$4,2,0),"")</f>
        <v/>
      </c>
      <c r="P2462" s="7" t="str">
        <f t="shared" si="4"/>
        <v>без промо</v>
      </c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ht="15.75" customHeight="1">
      <c r="A2463" s="3">
        <v>2095.0</v>
      </c>
      <c r="B2463" s="1" t="s">
        <v>139</v>
      </c>
      <c r="C2463" s="1" t="s">
        <v>17</v>
      </c>
      <c r="D2463" s="1" t="s">
        <v>141</v>
      </c>
      <c r="E2463" s="2">
        <v>44267.0</v>
      </c>
      <c r="F2463" s="3"/>
      <c r="G2463" s="5">
        <v>300.0</v>
      </c>
      <c r="H2463" s="3" t="str">
        <f>IFNA(VLOOKUP(F2463,Promocodes!A:E,4,0),"")</f>
        <v/>
      </c>
      <c r="I2463" s="3"/>
      <c r="J2463" s="5">
        <f t="shared" si="2"/>
        <v>300</v>
      </c>
      <c r="K2463" s="3" t="str">
        <f>IFNA(VLOOKUP(D2463,Price!$A$2:$C$18,3,0),"")</f>
        <v/>
      </c>
      <c r="L2463" s="6">
        <f t="shared" si="3"/>
        <v>3</v>
      </c>
      <c r="M2463" s="6" t="str">
        <f>IFNA(VLOOKUP(F2463,Promocodes!A:B,2,0),"")</f>
        <v/>
      </c>
      <c r="N2463" s="3" t="str">
        <f>IFNA(VLOOKUP(M2463,Promocodes!G:H,2,0),"")</f>
        <v/>
      </c>
      <c r="O2463" s="3" t="str">
        <f>IFNA(VLOOKUP(D2463,Price!$E$2:$F$4,2,0),"")</f>
        <v/>
      </c>
      <c r="P2463" s="7" t="str">
        <f t="shared" si="4"/>
        <v/>
      </c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ht="15.75" customHeight="1">
      <c r="A2464" s="3">
        <v>2096.0</v>
      </c>
      <c r="B2464" s="1" t="s">
        <v>16</v>
      </c>
      <c r="C2464" s="1" t="s">
        <v>17</v>
      </c>
      <c r="D2464" s="1" t="s">
        <v>21</v>
      </c>
      <c r="E2464" s="2">
        <v>44267.0</v>
      </c>
      <c r="F2464" s="3"/>
      <c r="G2464" s="5">
        <v>3500.0</v>
      </c>
      <c r="H2464" s="3" t="str">
        <f>IFNA(VLOOKUP(F2464,Promocodes!A:E,4,0),"")</f>
        <v/>
      </c>
      <c r="I2464" s="3"/>
      <c r="J2464" s="5">
        <f t="shared" si="2"/>
        <v>3500</v>
      </c>
      <c r="K2464" s="3" t="str">
        <f>IFNA(VLOOKUP(D2464,Price!$A$2:$C$18,3,0),"")</f>
        <v>услуга</v>
      </c>
      <c r="L2464" s="6">
        <f t="shared" si="3"/>
        <v>3</v>
      </c>
      <c r="M2464" s="6" t="str">
        <f>IFNA(VLOOKUP(F2464,Promocodes!A:B,2,0),"")</f>
        <v/>
      </c>
      <c r="N2464" s="3" t="str">
        <f>IFNA(VLOOKUP(M2464,Promocodes!G:H,2,0),"")</f>
        <v/>
      </c>
      <c r="O2464" s="3" t="str">
        <f>IFNA(VLOOKUP(D2464,Price!$E$2:$F$4,2,0),"")</f>
        <v/>
      </c>
      <c r="P2464" s="7" t="str">
        <f t="shared" si="4"/>
        <v>без промо</v>
      </c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ht="15.75" customHeight="1">
      <c r="A2465" s="3">
        <v>2098.0</v>
      </c>
      <c r="B2465" s="1" t="s">
        <v>16</v>
      </c>
      <c r="C2465" s="1" t="s">
        <v>17</v>
      </c>
      <c r="D2465" s="1" t="s">
        <v>24</v>
      </c>
      <c r="E2465" s="2">
        <v>44268.0</v>
      </c>
      <c r="F2465" s="3"/>
      <c r="G2465" s="5">
        <v>4500.0</v>
      </c>
      <c r="H2465" s="3" t="str">
        <f>IFNA(VLOOKUP(F2465,Promocodes!A:E,4,0),"")</f>
        <v/>
      </c>
      <c r="I2465" s="3"/>
      <c r="J2465" s="5">
        <f t="shared" si="2"/>
        <v>4500</v>
      </c>
      <c r="K2465" s="3" t="str">
        <f>IFNA(VLOOKUP(D2465,Price!$A$2:$C$18,3,0),"")</f>
        <v>услуга</v>
      </c>
      <c r="L2465" s="6">
        <f t="shared" si="3"/>
        <v>3</v>
      </c>
      <c r="M2465" s="6" t="str">
        <f>IFNA(VLOOKUP(F2465,Promocodes!A:B,2,0),"")</f>
        <v/>
      </c>
      <c r="N2465" s="3" t="str">
        <f>IFNA(VLOOKUP(M2465,Promocodes!G:H,2,0),"")</f>
        <v/>
      </c>
      <c r="O2465" s="3" t="str">
        <f>IFNA(VLOOKUP(D2465,Price!$E$2:$F$4,2,0),"")</f>
        <v/>
      </c>
      <c r="P2465" s="7" t="str">
        <f t="shared" si="4"/>
        <v>без промо</v>
      </c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ht="15.75" customHeight="1">
      <c r="A2466" s="3">
        <v>2099.0</v>
      </c>
      <c r="B2466" s="1" t="s">
        <v>16</v>
      </c>
      <c r="C2466" s="1" t="s">
        <v>17</v>
      </c>
      <c r="D2466" s="1" t="s">
        <v>21</v>
      </c>
      <c r="E2466" s="2">
        <v>44268.0</v>
      </c>
      <c r="F2466" s="3"/>
      <c r="G2466" s="5">
        <v>3500.0</v>
      </c>
      <c r="H2466" s="3" t="str">
        <f>IFNA(VLOOKUP(F2466,Promocodes!A:E,4,0),"")</f>
        <v/>
      </c>
      <c r="I2466" s="3"/>
      <c r="J2466" s="5">
        <f t="shared" si="2"/>
        <v>3500</v>
      </c>
      <c r="K2466" s="3" t="str">
        <f>IFNA(VLOOKUP(D2466,Price!$A$2:$C$18,3,0),"")</f>
        <v>услуга</v>
      </c>
      <c r="L2466" s="6">
        <f t="shared" si="3"/>
        <v>3</v>
      </c>
      <c r="M2466" s="6" t="str">
        <f>IFNA(VLOOKUP(F2466,Promocodes!A:B,2,0),"")</f>
        <v/>
      </c>
      <c r="N2466" s="3" t="str">
        <f>IFNA(VLOOKUP(M2466,Promocodes!G:H,2,0),"")</f>
        <v/>
      </c>
      <c r="O2466" s="3" t="str">
        <f>IFNA(VLOOKUP(D2466,Price!$E$2:$F$4,2,0),"")</f>
        <v/>
      </c>
      <c r="P2466" s="7" t="str">
        <f t="shared" si="4"/>
        <v>без промо</v>
      </c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ht="15.75" customHeight="1">
      <c r="A2467" s="3">
        <v>2100.0</v>
      </c>
      <c r="B2467" s="1" t="s">
        <v>16</v>
      </c>
      <c r="C2467" s="1" t="s">
        <v>17</v>
      </c>
      <c r="D2467" s="1" t="s">
        <v>21</v>
      </c>
      <c r="E2467" s="2">
        <v>44268.0</v>
      </c>
      <c r="F2467" s="3"/>
      <c r="G2467" s="5">
        <v>3500.0</v>
      </c>
      <c r="H2467" s="3" t="str">
        <f>IFNA(VLOOKUP(F2467,Promocodes!A:E,4,0),"")</f>
        <v/>
      </c>
      <c r="I2467" s="3"/>
      <c r="J2467" s="5">
        <f t="shared" si="2"/>
        <v>3500</v>
      </c>
      <c r="K2467" s="3" t="str">
        <f>IFNA(VLOOKUP(D2467,Price!$A$2:$C$18,3,0),"")</f>
        <v>услуга</v>
      </c>
      <c r="L2467" s="6">
        <f t="shared" si="3"/>
        <v>3</v>
      </c>
      <c r="M2467" s="6" t="str">
        <f>IFNA(VLOOKUP(F2467,Promocodes!A:B,2,0),"")</f>
        <v/>
      </c>
      <c r="N2467" s="3" t="str">
        <f>IFNA(VLOOKUP(M2467,Promocodes!G:H,2,0),"")</f>
        <v/>
      </c>
      <c r="O2467" s="3" t="str">
        <f>IFNA(VLOOKUP(D2467,Price!$E$2:$F$4,2,0),"")</f>
        <v/>
      </c>
      <c r="P2467" s="7" t="str">
        <f t="shared" si="4"/>
        <v>без промо</v>
      </c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ht="15.75" customHeight="1">
      <c r="A2468" s="3">
        <v>2101.0</v>
      </c>
      <c r="B2468" s="1" t="s">
        <v>16</v>
      </c>
      <c r="C2468" s="1" t="s">
        <v>22</v>
      </c>
      <c r="D2468" s="1" t="s">
        <v>23</v>
      </c>
      <c r="E2468" s="2">
        <v>44268.0</v>
      </c>
      <c r="F2468" s="3"/>
      <c r="G2468" s="5">
        <v>5500.0</v>
      </c>
      <c r="H2468" s="3" t="str">
        <f>IFNA(VLOOKUP(F2468,Promocodes!A:E,4,0),"")</f>
        <v/>
      </c>
      <c r="I2468" s="3"/>
      <c r="J2468" s="5">
        <f t="shared" si="2"/>
        <v>5500</v>
      </c>
      <c r="K2468" s="3" t="str">
        <f>IFNA(VLOOKUP(D2468,Price!$A$2:$C$18,3,0),"")</f>
        <v>услуга</v>
      </c>
      <c r="L2468" s="6">
        <f t="shared" si="3"/>
        <v>3</v>
      </c>
      <c r="M2468" s="6" t="str">
        <f>IFNA(VLOOKUP(F2468,Promocodes!A:B,2,0),"")</f>
        <v/>
      </c>
      <c r="N2468" s="3" t="str">
        <f>IFNA(VLOOKUP(M2468,Promocodes!G:H,2,0),"")</f>
        <v/>
      </c>
      <c r="O2468" s="3" t="str">
        <f>IFNA(VLOOKUP(D2468,Price!$E$2:$F$4,2,0),"")</f>
        <v/>
      </c>
      <c r="P2468" s="7" t="str">
        <f t="shared" si="4"/>
        <v>без промо</v>
      </c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ht="15.75" customHeight="1">
      <c r="A2469" s="3">
        <v>2102.0</v>
      </c>
      <c r="B2469" s="1" t="s">
        <v>16</v>
      </c>
      <c r="C2469" s="1" t="s">
        <v>22</v>
      </c>
      <c r="D2469" s="1" t="s">
        <v>21</v>
      </c>
      <c r="E2469" s="2">
        <v>44268.0</v>
      </c>
      <c r="F2469" s="3"/>
      <c r="G2469" s="5">
        <v>3500.0</v>
      </c>
      <c r="H2469" s="3" t="str">
        <f>IFNA(VLOOKUP(F2469,Promocodes!A:E,4,0),"")</f>
        <v/>
      </c>
      <c r="I2469" s="3"/>
      <c r="J2469" s="5">
        <f t="shared" si="2"/>
        <v>3500</v>
      </c>
      <c r="K2469" s="3" t="str">
        <f>IFNA(VLOOKUP(D2469,Price!$A$2:$C$18,3,0),"")</f>
        <v>услуга</v>
      </c>
      <c r="L2469" s="6">
        <f t="shared" si="3"/>
        <v>3</v>
      </c>
      <c r="M2469" s="6" t="str">
        <f>IFNA(VLOOKUP(F2469,Promocodes!A:B,2,0),"")</f>
        <v/>
      </c>
      <c r="N2469" s="3" t="str">
        <f>IFNA(VLOOKUP(M2469,Promocodes!G:H,2,0),"")</f>
        <v/>
      </c>
      <c r="O2469" s="3" t="str">
        <f>IFNA(VLOOKUP(D2469,Price!$E$2:$F$4,2,0),"")</f>
        <v/>
      </c>
      <c r="P2469" s="7" t="str">
        <f t="shared" si="4"/>
        <v>без промо</v>
      </c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ht="15.75" customHeight="1">
      <c r="A2470" s="3">
        <v>2103.0</v>
      </c>
      <c r="B2470" s="1" t="s">
        <v>139</v>
      </c>
      <c r="C2470" s="1" t="s">
        <v>17</v>
      </c>
      <c r="D2470" s="1" t="s">
        <v>142</v>
      </c>
      <c r="E2470" s="2">
        <v>44268.0</v>
      </c>
      <c r="F2470" s="3"/>
      <c r="G2470" s="5">
        <v>1000.0</v>
      </c>
      <c r="H2470" s="3" t="str">
        <f>IFNA(VLOOKUP(F2470,Promocodes!A:E,4,0),"")</f>
        <v/>
      </c>
      <c r="I2470" s="3"/>
      <c r="J2470" s="5">
        <f t="shared" si="2"/>
        <v>1000</v>
      </c>
      <c r="K2470" s="3" t="str">
        <f>IFNA(VLOOKUP(D2470,Price!$A$2:$C$18,3,0),"")</f>
        <v/>
      </c>
      <c r="L2470" s="6">
        <f t="shared" si="3"/>
        <v>3</v>
      </c>
      <c r="M2470" s="6" t="str">
        <f>IFNA(VLOOKUP(F2470,Promocodes!A:B,2,0),"")</f>
        <v/>
      </c>
      <c r="N2470" s="3" t="str">
        <f>IFNA(VLOOKUP(M2470,Promocodes!G:H,2,0),"")</f>
        <v/>
      </c>
      <c r="O2470" s="3" t="str">
        <f>IFNA(VLOOKUP(D2470,Price!$E$2:$F$4,2,0),"")</f>
        <v/>
      </c>
      <c r="P2470" s="7" t="str">
        <f t="shared" si="4"/>
        <v/>
      </c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ht="15.75" customHeight="1">
      <c r="A2471" s="3">
        <v>2104.0</v>
      </c>
      <c r="B2471" s="1" t="s">
        <v>16</v>
      </c>
      <c r="C2471" s="1" t="s">
        <v>22</v>
      </c>
      <c r="D2471" s="1" t="s">
        <v>21</v>
      </c>
      <c r="E2471" s="2">
        <v>44268.0</v>
      </c>
      <c r="F2471" s="3"/>
      <c r="G2471" s="5">
        <v>3500.0</v>
      </c>
      <c r="H2471" s="3" t="str">
        <f>IFNA(VLOOKUP(F2471,Promocodes!A:E,4,0),"")</f>
        <v/>
      </c>
      <c r="I2471" s="3"/>
      <c r="J2471" s="5">
        <f t="shared" si="2"/>
        <v>3500</v>
      </c>
      <c r="K2471" s="3" t="str">
        <f>IFNA(VLOOKUP(D2471,Price!$A$2:$C$18,3,0),"")</f>
        <v>услуга</v>
      </c>
      <c r="L2471" s="6">
        <f t="shared" si="3"/>
        <v>3</v>
      </c>
      <c r="M2471" s="6" t="str">
        <f>IFNA(VLOOKUP(F2471,Promocodes!A:B,2,0),"")</f>
        <v/>
      </c>
      <c r="N2471" s="3" t="str">
        <f>IFNA(VLOOKUP(M2471,Promocodes!G:H,2,0),"")</f>
        <v/>
      </c>
      <c r="O2471" s="3" t="str">
        <f>IFNA(VLOOKUP(D2471,Price!$E$2:$F$4,2,0),"")</f>
        <v/>
      </c>
      <c r="P2471" s="7" t="str">
        <f t="shared" si="4"/>
        <v>без промо</v>
      </c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ht="15.75" customHeight="1">
      <c r="A2472" s="3">
        <v>2105.0</v>
      </c>
      <c r="B2472" s="1" t="s">
        <v>16</v>
      </c>
      <c r="C2472" s="1" t="s">
        <v>17</v>
      </c>
      <c r="D2472" s="1" t="s">
        <v>24</v>
      </c>
      <c r="E2472" s="2">
        <v>44268.0</v>
      </c>
      <c r="F2472" s="3"/>
      <c r="G2472" s="5">
        <v>4500.0</v>
      </c>
      <c r="H2472" s="3" t="str">
        <f>IFNA(VLOOKUP(F2472,Promocodes!A:E,4,0),"")</f>
        <v/>
      </c>
      <c r="I2472" s="3"/>
      <c r="J2472" s="5">
        <f t="shared" si="2"/>
        <v>4500</v>
      </c>
      <c r="K2472" s="3" t="str">
        <f>IFNA(VLOOKUP(D2472,Price!$A$2:$C$18,3,0),"")</f>
        <v>услуга</v>
      </c>
      <c r="L2472" s="6">
        <f t="shared" si="3"/>
        <v>3</v>
      </c>
      <c r="M2472" s="6" t="str">
        <f>IFNA(VLOOKUP(F2472,Promocodes!A:B,2,0),"")</f>
        <v/>
      </c>
      <c r="N2472" s="3" t="str">
        <f>IFNA(VLOOKUP(M2472,Promocodes!G:H,2,0),"")</f>
        <v/>
      </c>
      <c r="O2472" s="3" t="str">
        <f>IFNA(VLOOKUP(D2472,Price!$E$2:$F$4,2,0),"")</f>
        <v/>
      </c>
      <c r="P2472" s="7" t="str">
        <f t="shared" si="4"/>
        <v>без промо</v>
      </c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ht="15.75" customHeight="1">
      <c r="A2473" s="3">
        <v>2106.0</v>
      </c>
      <c r="B2473" s="1" t="s">
        <v>16</v>
      </c>
      <c r="C2473" s="1" t="s">
        <v>17</v>
      </c>
      <c r="D2473" s="1" t="s">
        <v>24</v>
      </c>
      <c r="E2473" s="2">
        <v>44268.0</v>
      </c>
      <c r="F2473" s="3"/>
      <c r="G2473" s="5">
        <v>4500.0</v>
      </c>
      <c r="H2473" s="3" t="str">
        <f>IFNA(VLOOKUP(F2473,Promocodes!A:E,4,0),"")</f>
        <v/>
      </c>
      <c r="I2473" s="3"/>
      <c r="J2473" s="5">
        <f t="shared" si="2"/>
        <v>4500</v>
      </c>
      <c r="K2473" s="3" t="str">
        <f>IFNA(VLOOKUP(D2473,Price!$A$2:$C$18,3,0),"")</f>
        <v>услуга</v>
      </c>
      <c r="L2473" s="6">
        <f t="shared" si="3"/>
        <v>3</v>
      </c>
      <c r="M2473" s="6" t="str">
        <f>IFNA(VLOOKUP(F2473,Promocodes!A:B,2,0),"")</f>
        <v/>
      </c>
      <c r="N2473" s="3" t="str">
        <f>IFNA(VLOOKUP(M2473,Promocodes!G:H,2,0),"")</f>
        <v/>
      </c>
      <c r="O2473" s="3" t="str">
        <f>IFNA(VLOOKUP(D2473,Price!$E$2:$F$4,2,0),"")</f>
        <v/>
      </c>
      <c r="P2473" s="7" t="str">
        <f t="shared" si="4"/>
        <v>без промо</v>
      </c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ht="15.75" customHeight="1">
      <c r="A2474" s="3">
        <v>2108.0</v>
      </c>
      <c r="B2474" s="1" t="s">
        <v>16</v>
      </c>
      <c r="C2474" s="1" t="s">
        <v>17</v>
      </c>
      <c r="D2474" s="1" t="s">
        <v>24</v>
      </c>
      <c r="E2474" s="2">
        <v>44268.0</v>
      </c>
      <c r="F2474" s="3"/>
      <c r="G2474" s="5">
        <v>4500.0</v>
      </c>
      <c r="H2474" s="3" t="str">
        <f>IFNA(VLOOKUP(F2474,Promocodes!A:E,4,0),"")</f>
        <v/>
      </c>
      <c r="I2474" s="3"/>
      <c r="J2474" s="5">
        <f t="shared" si="2"/>
        <v>4500</v>
      </c>
      <c r="K2474" s="3" t="str">
        <f>IFNA(VLOOKUP(D2474,Price!$A$2:$C$18,3,0),"")</f>
        <v>услуга</v>
      </c>
      <c r="L2474" s="6">
        <f t="shared" si="3"/>
        <v>3</v>
      </c>
      <c r="M2474" s="6" t="str">
        <f>IFNA(VLOOKUP(F2474,Promocodes!A:B,2,0),"")</f>
        <v/>
      </c>
      <c r="N2474" s="3" t="str">
        <f>IFNA(VLOOKUP(M2474,Promocodes!G:H,2,0),"")</f>
        <v/>
      </c>
      <c r="O2474" s="3" t="str">
        <f>IFNA(VLOOKUP(D2474,Price!$E$2:$F$4,2,0),"")</f>
        <v/>
      </c>
      <c r="P2474" s="7" t="str">
        <f t="shared" si="4"/>
        <v>без промо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ht="15.75" customHeight="1">
      <c r="A2475" s="3">
        <v>2109.0</v>
      </c>
      <c r="B2475" s="1" t="s">
        <v>139</v>
      </c>
      <c r="C2475" s="1" t="s">
        <v>17</v>
      </c>
      <c r="D2475" s="1" t="s">
        <v>143</v>
      </c>
      <c r="E2475" s="2">
        <v>44268.0</v>
      </c>
      <c r="F2475" s="3"/>
      <c r="G2475" s="5">
        <v>500.0</v>
      </c>
      <c r="H2475" s="3" t="str">
        <f>IFNA(VLOOKUP(F2475,Promocodes!A:E,4,0),"")</f>
        <v/>
      </c>
      <c r="I2475" s="3"/>
      <c r="J2475" s="5">
        <f t="shared" si="2"/>
        <v>500</v>
      </c>
      <c r="K2475" s="3" t="str">
        <f>IFNA(VLOOKUP(D2475,Price!$A$2:$C$18,3,0),"")</f>
        <v/>
      </c>
      <c r="L2475" s="6">
        <f t="shared" si="3"/>
        <v>3</v>
      </c>
      <c r="M2475" s="6" t="str">
        <f>IFNA(VLOOKUP(F2475,Promocodes!A:B,2,0),"")</f>
        <v/>
      </c>
      <c r="N2475" s="3" t="str">
        <f>IFNA(VLOOKUP(M2475,Promocodes!G:H,2,0),"")</f>
        <v/>
      </c>
      <c r="O2475" s="3" t="str">
        <f>IFNA(VLOOKUP(D2475,Price!$E$2:$F$4,2,0),"")</f>
        <v/>
      </c>
      <c r="P2475" s="7" t="str">
        <f t="shared" si="4"/>
        <v/>
      </c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ht="15.75" customHeight="1">
      <c r="A2476" s="3">
        <v>2110.0</v>
      </c>
      <c r="B2476" s="1" t="s">
        <v>16</v>
      </c>
      <c r="C2476" s="1" t="s">
        <v>17</v>
      </c>
      <c r="D2476" s="1" t="s">
        <v>23</v>
      </c>
      <c r="E2476" s="2">
        <v>44268.0</v>
      </c>
      <c r="F2476" s="3"/>
      <c r="G2476" s="5">
        <v>5500.0</v>
      </c>
      <c r="H2476" s="3" t="str">
        <f>IFNA(VLOOKUP(F2476,Promocodes!A:E,4,0),"")</f>
        <v/>
      </c>
      <c r="I2476" s="3"/>
      <c r="J2476" s="5">
        <f t="shared" si="2"/>
        <v>5500</v>
      </c>
      <c r="K2476" s="3" t="str">
        <f>IFNA(VLOOKUP(D2476,Price!$A$2:$C$18,3,0),"")</f>
        <v>услуга</v>
      </c>
      <c r="L2476" s="6">
        <f t="shared" si="3"/>
        <v>3</v>
      </c>
      <c r="M2476" s="6" t="str">
        <f>IFNA(VLOOKUP(F2476,Promocodes!A:B,2,0),"")</f>
        <v/>
      </c>
      <c r="N2476" s="3" t="str">
        <f>IFNA(VLOOKUP(M2476,Promocodes!G:H,2,0),"")</f>
        <v/>
      </c>
      <c r="O2476" s="3" t="str">
        <f>IFNA(VLOOKUP(D2476,Price!$E$2:$F$4,2,0),"")</f>
        <v/>
      </c>
      <c r="P2476" s="7" t="str">
        <f t="shared" si="4"/>
        <v>без промо</v>
      </c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ht="15.75" customHeight="1">
      <c r="A2477" s="3">
        <v>2111.0</v>
      </c>
      <c r="B2477" s="1" t="s">
        <v>16</v>
      </c>
      <c r="C2477" s="1" t="s">
        <v>17</v>
      </c>
      <c r="D2477" s="1" t="s">
        <v>20</v>
      </c>
      <c r="E2477" s="2">
        <v>44268.0</v>
      </c>
      <c r="F2477" s="3"/>
      <c r="G2477" s="5">
        <v>500.0</v>
      </c>
      <c r="H2477" s="3" t="str">
        <f>IFNA(VLOOKUP(F2477,Promocodes!A:E,4,0),"")</f>
        <v/>
      </c>
      <c r="I2477" s="3"/>
      <c r="J2477" s="5">
        <f t="shared" si="2"/>
        <v>500</v>
      </c>
      <c r="K2477" s="3" t="str">
        <f>IFNA(VLOOKUP(D2477,Price!$A$2:$C$18,3,0),"")</f>
        <v>товар</v>
      </c>
      <c r="L2477" s="6">
        <f t="shared" si="3"/>
        <v>3</v>
      </c>
      <c r="M2477" s="6" t="str">
        <f>IFNA(VLOOKUP(F2477,Promocodes!A:B,2,0),"")</f>
        <v/>
      </c>
      <c r="N2477" s="3" t="str">
        <f>IFNA(VLOOKUP(M2477,Promocodes!G:H,2,0),"")</f>
        <v/>
      </c>
      <c r="O2477" s="3">
        <f>IFNA(VLOOKUP(D2477,Price!$E$2:$F$4,2,0),"")</f>
        <v>250</v>
      </c>
      <c r="P2477" s="7" t="str">
        <f t="shared" si="4"/>
        <v>без промо</v>
      </c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ht="15.75" customHeight="1">
      <c r="A2478" s="3">
        <v>2112.0</v>
      </c>
      <c r="B2478" s="1" t="s">
        <v>16</v>
      </c>
      <c r="C2478" s="1" t="s">
        <v>17</v>
      </c>
      <c r="D2478" s="1" t="s">
        <v>23</v>
      </c>
      <c r="E2478" s="2">
        <v>44268.0</v>
      </c>
      <c r="F2478" s="3"/>
      <c r="G2478" s="5">
        <v>5500.0</v>
      </c>
      <c r="H2478" s="3" t="str">
        <f>IFNA(VLOOKUP(F2478,Promocodes!A:E,4,0),"")</f>
        <v/>
      </c>
      <c r="I2478" s="3"/>
      <c r="J2478" s="5">
        <f t="shared" si="2"/>
        <v>5500</v>
      </c>
      <c r="K2478" s="3" t="str">
        <f>IFNA(VLOOKUP(D2478,Price!$A$2:$C$18,3,0),"")</f>
        <v>услуга</v>
      </c>
      <c r="L2478" s="6">
        <f t="shared" si="3"/>
        <v>3</v>
      </c>
      <c r="M2478" s="6" t="str">
        <f>IFNA(VLOOKUP(F2478,Promocodes!A:B,2,0),"")</f>
        <v/>
      </c>
      <c r="N2478" s="3" t="str">
        <f>IFNA(VLOOKUP(M2478,Promocodes!G:H,2,0),"")</f>
        <v/>
      </c>
      <c r="O2478" s="3" t="str">
        <f>IFNA(VLOOKUP(D2478,Price!$E$2:$F$4,2,0),"")</f>
        <v/>
      </c>
      <c r="P2478" s="7" t="str">
        <f t="shared" si="4"/>
        <v>без промо</v>
      </c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ht="15.75" customHeight="1">
      <c r="A2479" s="3">
        <v>2113.0</v>
      </c>
      <c r="B2479" s="1" t="s">
        <v>16</v>
      </c>
      <c r="C2479" s="1" t="s">
        <v>22</v>
      </c>
      <c r="D2479" s="1" t="s">
        <v>24</v>
      </c>
      <c r="E2479" s="2">
        <v>44268.0</v>
      </c>
      <c r="F2479" s="3"/>
      <c r="G2479" s="5">
        <v>4500.0</v>
      </c>
      <c r="H2479" s="3" t="str">
        <f>IFNA(VLOOKUP(F2479,Promocodes!A:E,4,0),"")</f>
        <v/>
      </c>
      <c r="I2479" s="3"/>
      <c r="J2479" s="5">
        <f t="shared" si="2"/>
        <v>4500</v>
      </c>
      <c r="K2479" s="3" t="str">
        <f>IFNA(VLOOKUP(D2479,Price!$A$2:$C$18,3,0),"")</f>
        <v>услуга</v>
      </c>
      <c r="L2479" s="6">
        <f t="shared" si="3"/>
        <v>3</v>
      </c>
      <c r="M2479" s="6" t="str">
        <f>IFNA(VLOOKUP(F2479,Promocodes!A:B,2,0),"")</f>
        <v/>
      </c>
      <c r="N2479" s="3" t="str">
        <f>IFNA(VLOOKUP(M2479,Promocodes!G:H,2,0),"")</f>
        <v/>
      </c>
      <c r="O2479" s="3" t="str">
        <f>IFNA(VLOOKUP(D2479,Price!$E$2:$F$4,2,0),"")</f>
        <v/>
      </c>
      <c r="P2479" s="7" t="str">
        <f t="shared" si="4"/>
        <v>без промо</v>
      </c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ht="15.75" customHeight="1">
      <c r="A2480" s="3">
        <v>2114.0</v>
      </c>
      <c r="B2480" s="1" t="s">
        <v>16</v>
      </c>
      <c r="C2480" s="1" t="s">
        <v>17</v>
      </c>
      <c r="D2480" s="1" t="s">
        <v>24</v>
      </c>
      <c r="E2480" s="2">
        <v>44268.0</v>
      </c>
      <c r="F2480" s="3"/>
      <c r="G2480" s="5">
        <v>4500.0</v>
      </c>
      <c r="H2480" s="3" t="str">
        <f>IFNA(VLOOKUP(F2480,Promocodes!A:E,4,0),"")</f>
        <v/>
      </c>
      <c r="I2480" s="3"/>
      <c r="J2480" s="5">
        <f t="shared" si="2"/>
        <v>4500</v>
      </c>
      <c r="K2480" s="3" t="str">
        <f>IFNA(VLOOKUP(D2480,Price!$A$2:$C$18,3,0),"")</f>
        <v>услуга</v>
      </c>
      <c r="L2480" s="6">
        <f t="shared" si="3"/>
        <v>3</v>
      </c>
      <c r="M2480" s="6" t="str">
        <f>IFNA(VLOOKUP(F2480,Promocodes!A:B,2,0),"")</f>
        <v/>
      </c>
      <c r="N2480" s="3" t="str">
        <f>IFNA(VLOOKUP(M2480,Promocodes!G:H,2,0),"")</f>
        <v/>
      </c>
      <c r="O2480" s="3" t="str">
        <f>IFNA(VLOOKUP(D2480,Price!$E$2:$F$4,2,0),"")</f>
        <v/>
      </c>
      <c r="P2480" s="7" t="str">
        <f t="shared" si="4"/>
        <v>без промо</v>
      </c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ht="15.75" customHeight="1">
      <c r="A2481" s="3">
        <v>2115.0</v>
      </c>
      <c r="B2481" s="1" t="s">
        <v>16</v>
      </c>
      <c r="C2481" s="1" t="s">
        <v>17</v>
      </c>
      <c r="D2481" s="1" t="s">
        <v>25</v>
      </c>
      <c r="E2481" s="2">
        <v>44268.0</v>
      </c>
      <c r="F2481" s="3"/>
      <c r="G2481" s="5">
        <v>300.0</v>
      </c>
      <c r="H2481" s="3" t="str">
        <f>IFNA(VLOOKUP(F2481,Promocodes!A:E,4,0),"")</f>
        <v/>
      </c>
      <c r="I2481" s="3"/>
      <c r="J2481" s="5">
        <f t="shared" si="2"/>
        <v>300</v>
      </c>
      <c r="K2481" s="3" t="str">
        <f>IFNA(VLOOKUP(D2481,Price!$A$2:$C$18,3,0),"")</f>
        <v>товар</v>
      </c>
      <c r="L2481" s="6">
        <f t="shared" si="3"/>
        <v>3</v>
      </c>
      <c r="M2481" s="6" t="str">
        <f>IFNA(VLOOKUP(F2481,Promocodes!A:B,2,0),"")</f>
        <v/>
      </c>
      <c r="N2481" s="3" t="str">
        <f>IFNA(VLOOKUP(M2481,Promocodes!G:H,2,0),"")</f>
        <v/>
      </c>
      <c r="O2481" s="3">
        <f>IFNA(VLOOKUP(D2481,Price!$E$2:$F$4,2,0),"")</f>
        <v>150</v>
      </c>
      <c r="P2481" s="7" t="str">
        <f t="shared" si="4"/>
        <v>без промо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ht="15.75" customHeight="1">
      <c r="A2482" s="3">
        <v>2116.0</v>
      </c>
      <c r="B2482" s="1" t="s">
        <v>16</v>
      </c>
      <c r="C2482" s="1" t="s">
        <v>17</v>
      </c>
      <c r="D2482" s="1" t="s">
        <v>21</v>
      </c>
      <c r="E2482" s="2">
        <v>44268.0</v>
      </c>
      <c r="F2482" s="3"/>
      <c r="G2482" s="5">
        <v>3500.0</v>
      </c>
      <c r="H2482" s="3" t="str">
        <f>IFNA(VLOOKUP(F2482,Promocodes!A:E,4,0),"")</f>
        <v/>
      </c>
      <c r="I2482" s="3"/>
      <c r="J2482" s="5">
        <f t="shared" si="2"/>
        <v>3500</v>
      </c>
      <c r="K2482" s="3" t="str">
        <f>IFNA(VLOOKUP(D2482,Price!$A$2:$C$18,3,0),"")</f>
        <v>услуга</v>
      </c>
      <c r="L2482" s="6">
        <f t="shared" si="3"/>
        <v>3</v>
      </c>
      <c r="M2482" s="6" t="str">
        <f>IFNA(VLOOKUP(F2482,Promocodes!A:B,2,0),"")</f>
        <v/>
      </c>
      <c r="N2482" s="3" t="str">
        <f>IFNA(VLOOKUP(M2482,Promocodes!G:H,2,0),"")</f>
        <v/>
      </c>
      <c r="O2482" s="3" t="str">
        <f>IFNA(VLOOKUP(D2482,Price!$E$2:$F$4,2,0),"")</f>
        <v/>
      </c>
      <c r="P2482" s="7" t="str">
        <f t="shared" si="4"/>
        <v>без промо</v>
      </c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ht="15.75" customHeight="1">
      <c r="A2483" s="3">
        <v>2117.0</v>
      </c>
      <c r="B2483" s="1" t="s">
        <v>16</v>
      </c>
      <c r="C2483" s="1" t="s">
        <v>22</v>
      </c>
      <c r="D2483" s="1" t="s">
        <v>18</v>
      </c>
      <c r="E2483" s="2">
        <v>44268.0</v>
      </c>
      <c r="F2483" s="3"/>
      <c r="G2483" s="5">
        <v>1000.0</v>
      </c>
      <c r="H2483" s="3" t="str">
        <f>IFNA(VLOOKUP(F2483,Promocodes!A:E,4,0),"")</f>
        <v/>
      </c>
      <c r="I2483" s="3"/>
      <c r="J2483" s="5">
        <f t="shared" si="2"/>
        <v>1000</v>
      </c>
      <c r="K2483" s="3" t="str">
        <f>IFNA(VLOOKUP(D2483,Price!$A$2:$C$18,3,0),"")</f>
        <v>товар</v>
      </c>
      <c r="L2483" s="6">
        <f t="shared" si="3"/>
        <v>3</v>
      </c>
      <c r="M2483" s="6" t="str">
        <f>IFNA(VLOOKUP(F2483,Promocodes!A:B,2,0),"")</f>
        <v/>
      </c>
      <c r="N2483" s="3" t="str">
        <f>IFNA(VLOOKUP(M2483,Promocodes!G:H,2,0),"")</f>
        <v/>
      </c>
      <c r="O2483" s="3">
        <f>IFNA(VLOOKUP(D2483,Price!$E$2:$F$4,2,0),"")</f>
        <v>500</v>
      </c>
      <c r="P2483" s="7" t="str">
        <f t="shared" si="4"/>
        <v>без промо</v>
      </c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ht="15.75" customHeight="1">
      <c r="A2484" s="3">
        <v>2118.0</v>
      </c>
      <c r="B2484" s="1" t="s">
        <v>16</v>
      </c>
      <c r="C2484" s="1" t="s">
        <v>17</v>
      </c>
      <c r="D2484" s="1" t="s">
        <v>21</v>
      </c>
      <c r="E2484" s="2">
        <v>44268.0</v>
      </c>
      <c r="F2484" s="3"/>
      <c r="G2484" s="5">
        <v>3500.0</v>
      </c>
      <c r="H2484" s="3" t="str">
        <f>IFNA(VLOOKUP(F2484,Promocodes!A:E,4,0),"")</f>
        <v/>
      </c>
      <c r="I2484" s="3"/>
      <c r="J2484" s="5">
        <f t="shared" si="2"/>
        <v>3500</v>
      </c>
      <c r="K2484" s="3" t="str">
        <f>IFNA(VLOOKUP(D2484,Price!$A$2:$C$18,3,0),"")</f>
        <v>услуга</v>
      </c>
      <c r="L2484" s="6">
        <f t="shared" si="3"/>
        <v>3</v>
      </c>
      <c r="M2484" s="6" t="str">
        <f>IFNA(VLOOKUP(F2484,Promocodes!A:B,2,0),"")</f>
        <v/>
      </c>
      <c r="N2484" s="3" t="str">
        <f>IFNA(VLOOKUP(M2484,Promocodes!G:H,2,0),"")</f>
        <v/>
      </c>
      <c r="O2484" s="3" t="str">
        <f>IFNA(VLOOKUP(D2484,Price!$E$2:$F$4,2,0),"")</f>
        <v/>
      </c>
      <c r="P2484" s="7" t="str">
        <f t="shared" si="4"/>
        <v>без промо</v>
      </c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ht="15.75" customHeight="1">
      <c r="A2485" s="3">
        <v>2119.0</v>
      </c>
      <c r="B2485" s="1" t="s">
        <v>16</v>
      </c>
      <c r="C2485" s="1" t="s">
        <v>22</v>
      </c>
      <c r="D2485" s="1" t="s">
        <v>23</v>
      </c>
      <c r="E2485" s="2">
        <v>44268.0</v>
      </c>
      <c r="F2485" s="3"/>
      <c r="G2485" s="5">
        <v>5500.0</v>
      </c>
      <c r="H2485" s="3" t="str">
        <f>IFNA(VLOOKUP(F2485,Promocodes!A:E,4,0),"")</f>
        <v/>
      </c>
      <c r="I2485" s="3"/>
      <c r="J2485" s="5">
        <f t="shared" si="2"/>
        <v>5500</v>
      </c>
      <c r="K2485" s="3" t="str">
        <f>IFNA(VLOOKUP(D2485,Price!$A$2:$C$18,3,0),"")</f>
        <v>услуга</v>
      </c>
      <c r="L2485" s="6">
        <f t="shared" si="3"/>
        <v>3</v>
      </c>
      <c r="M2485" s="6" t="str">
        <f>IFNA(VLOOKUP(F2485,Promocodes!A:B,2,0),"")</f>
        <v/>
      </c>
      <c r="N2485" s="3" t="str">
        <f>IFNA(VLOOKUP(M2485,Promocodes!G:H,2,0),"")</f>
        <v/>
      </c>
      <c r="O2485" s="3" t="str">
        <f>IFNA(VLOOKUP(D2485,Price!$E$2:$F$4,2,0),"")</f>
        <v/>
      </c>
      <c r="P2485" s="7" t="str">
        <f t="shared" si="4"/>
        <v>без промо</v>
      </c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ht="15.75" customHeight="1">
      <c r="A2486" s="3">
        <v>2120.0</v>
      </c>
      <c r="B2486" s="1" t="s">
        <v>16</v>
      </c>
      <c r="C2486" s="1" t="s">
        <v>22</v>
      </c>
      <c r="D2486" s="1" t="s">
        <v>23</v>
      </c>
      <c r="E2486" s="2">
        <v>44268.0</v>
      </c>
      <c r="F2486" s="3"/>
      <c r="G2486" s="5">
        <v>5500.0</v>
      </c>
      <c r="H2486" s="3" t="str">
        <f>IFNA(VLOOKUP(F2486,Promocodes!A:E,4,0),"")</f>
        <v/>
      </c>
      <c r="I2486" s="3"/>
      <c r="J2486" s="5">
        <f t="shared" si="2"/>
        <v>5500</v>
      </c>
      <c r="K2486" s="3" t="str">
        <f>IFNA(VLOOKUP(D2486,Price!$A$2:$C$18,3,0),"")</f>
        <v>услуга</v>
      </c>
      <c r="L2486" s="6">
        <f t="shared" si="3"/>
        <v>3</v>
      </c>
      <c r="M2486" s="6" t="str">
        <f>IFNA(VLOOKUP(F2486,Promocodes!A:B,2,0),"")</f>
        <v/>
      </c>
      <c r="N2486" s="3" t="str">
        <f>IFNA(VLOOKUP(M2486,Promocodes!G:H,2,0),"")</f>
        <v/>
      </c>
      <c r="O2486" s="3" t="str">
        <f>IFNA(VLOOKUP(D2486,Price!$E$2:$F$4,2,0),"")</f>
        <v/>
      </c>
      <c r="P2486" s="7" t="str">
        <f t="shared" si="4"/>
        <v>без промо</v>
      </c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ht="15.75" customHeight="1">
      <c r="A2487" s="3">
        <v>2122.0</v>
      </c>
      <c r="B2487" s="1" t="s">
        <v>16</v>
      </c>
      <c r="C2487" s="1" t="s">
        <v>17</v>
      </c>
      <c r="D2487" s="1" t="s">
        <v>20</v>
      </c>
      <c r="E2487" s="2">
        <v>44268.0</v>
      </c>
      <c r="F2487" s="3"/>
      <c r="G2487" s="5">
        <v>500.0</v>
      </c>
      <c r="H2487" s="3" t="str">
        <f>IFNA(VLOOKUP(F2487,Promocodes!A:E,4,0),"")</f>
        <v/>
      </c>
      <c r="I2487" s="3"/>
      <c r="J2487" s="5">
        <f t="shared" si="2"/>
        <v>500</v>
      </c>
      <c r="K2487" s="3" t="str">
        <f>IFNA(VLOOKUP(D2487,Price!$A$2:$C$18,3,0),"")</f>
        <v>товар</v>
      </c>
      <c r="L2487" s="6">
        <f t="shared" si="3"/>
        <v>3</v>
      </c>
      <c r="M2487" s="6" t="str">
        <f>IFNA(VLOOKUP(F2487,Promocodes!A:B,2,0),"")</f>
        <v/>
      </c>
      <c r="N2487" s="3" t="str">
        <f>IFNA(VLOOKUP(M2487,Promocodes!G:H,2,0),"")</f>
        <v/>
      </c>
      <c r="O2487" s="3">
        <f>IFNA(VLOOKUP(D2487,Price!$E$2:$F$4,2,0),"")</f>
        <v>250</v>
      </c>
      <c r="P2487" s="7" t="str">
        <f t="shared" si="4"/>
        <v>без промо</v>
      </c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ht="15.75" customHeight="1">
      <c r="A2488" s="3">
        <v>2123.0</v>
      </c>
      <c r="B2488" s="1" t="s">
        <v>16</v>
      </c>
      <c r="C2488" s="1" t="s">
        <v>17</v>
      </c>
      <c r="D2488" s="1" t="s">
        <v>21</v>
      </c>
      <c r="E2488" s="2">
        <v>44268.0</v>
      </c>
      <c r="F2488" s="3"/>
      <c r="G2488" s="5">
        <v>3500.0</v>
      </c>
      <c r="H2488" s="3" t="str">
        <f>IFNA(VLOOKUP(F2488,Promocodes!A:E,4,0),"")</f>
        <v/>
      </c>
      <c r="I2488" s="3"/>
      <c r="J2488" s="5">
        <f t="shared" si="2"/>
        <v>3500</v>
      </c>
      <c r="K2488" s="3" t="str">
        <f>IFNA(VLOOKUP(D2488,Price!$A$2:$C$18,3,0),"")</f>
        <v>услуга</v>
      </c>
      <c r="L2488" s="6">
        <f t="shared" si="3"/>
        <v>3</v>
      </c>
      <c r="M2488" s="6" t="str">
        <f>IFNA(VLOOKUP(F2488,Promocodes!A:B,2,0),"")</f>
        <v/>
      </c>
      <c r="N2488" s="3" t="str">
        <f>IFNA(VLOOKUP(M2488,Promocodes!G:H,2,0),"")</f>
        <v/>
      </c>
      <c r="O2488" s="3" t="str">
        <f>IFNA(VLOOKUP(D2488,Price!$E$2:$F$4,2,0),"")</f>
        <v/>
      </c>
      <c r="P2488" s="7" t="str">
        <f t="shared" si="4"/>
        <v>без промо</v>
      </c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ht="15.75" customHeight="1">
      <c r="A2489" s="3">
        <v>2124.0</v>
      </c>
      <c r="B2489" s="1" t="s">
        <v>16</v>
      </c>
      <c r="C2489" s="1" t="s">
        <v>17</v>
      </c>
      <c r="D2489" s="1" t="s">
        <v>24</v>
      </c>
      <c r="E2489" s="2">
        <v>44268.0</v>
      </c>
      <c r="F2489" s="3"/>
      <c r="G2489" s="5">
        <v>4500.0</v>
      </c>
      <c r="H2489" s="3" t="str">
        <f>IFNA(VLOOKUP(F2489,Promocodes!A:E,4,0),"")</f>
        <v/>
      </c>
      <c r="I2489" s="3"/>
      <c r="J2489" s="5">
        <f t="shared" si="2"/>
        <v>4500</v>
      </c>
      <c r="K2489" s="3" t="str">
        <f>IFNA(VLOOKUP(D2489,Price!$A$2:$C$18,3,0),"")</f>
        <v>услуга</v>
      </c>
      <c r="L2489" s="6">
        <f t="shared" si="3"/>
        <v>3</v>
      </c>
      <c r="M2489" s="6" t="str">
        <f>IFNA(VLOOKUP(F2489,Promocodes!A:B,2,0),"")</f>
        <v/>
      </c>
      <c r="N2489" s="3" t="str">
        <f>IFNA(VLOOKUP(M2489,Promocodes!G:H,2,0),"")</f>
        <v/>
      </c>
      <c r="O2489" s="3" t="str">
        <f>IFNA(VLOOKUP(D2489,Price!$E$2:$F$4,2,0),"")</f>
        <v/>
      </c>
      <c r="P2489" s="7" t="str">
        <f t="shared" si="4"/>
        <v>без промо</v>
      </c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ht="15.75" customHeight="1">
      <c r="A2490" s="3">
        <v>2126.0</v>
      </c>
      <c r="B2490" s="1" t="s">
        <v>16</v>
      </c>
      <c r="C2490" s="1" t="s">
        <v>17</v>
      </c>
      <c r="D2490" s="1" t="s">
        <v>23</v>
      </c>
      <c r="E2490" s="2">
        <v>44268.0</v>
      </c>
      <c r="F2490" s="3"/>
      <c r="G2490" s="5">
        <v>5500.0</v>
      </c>
      <c r="H2490" s="3" t="str">
        <f>IFNA(VLOOKUP(F2490,Promocodes!A:E,4,0),"")</f>
        <v/>
      </c>
      <c r="I2490" s="3"/>
      <c r="J2490" s="5">
        <f t="shared" si="2"/>
        <v>5500</v>
      </c>
      <c r="K2490" s="3" t="str">
        <f>IFNA(VLOOKUP(D2490,Price!$A$2:$C$18,3,0),"")</f>
        <v>услуга</v>
      </c>
      <c r="L2490" s="6">
        <f t="shared" si="3"/>
        <v>3</v>
      </c>
      <c r="M2490" s="6" t="str">
        <f>IFNA(VLOOKUP(F2490,Promocodes!A:B,2,0),"")</f>
        <v/>
      </c>
      <c r="N2490" s="3" t="str">
        <f>IFNA(VLOOKUP(M2490,Promocodes!G:H,2,0),"")</f>
        <v/>
      </c>
      <c r="O2490" s="3" t="str">
        <f>IFNA(VLOOKUP(D2490,Price!$E$2:$F$4,2,0),"")</f>
        <v/>
      </c>
      <c r="P2490" s="7" t="str">
        <f t="shared" si="4"/>
        <v>без промо</v>
      </c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ht="15.75" customHeight="1">
      <c r="A2491" s="3">
        <v>2127.0</v>
      </c>
      <c r="B2491" s="1" t="s">
        <v>16</v>
      </c>
      <c r="C2491" s="1" t="s">
        <v>17</v>
      </c>
      <c r="D2491" s="1" t="s">
        <v>21</v>
      </c>
      <c r="E2491" s="2">
        <v>44268.0</v>
      </c>
      <c r="F2491" s="3"/>
      <c r="G2491" s="5">
        <v>3500.0</v>
      </c>
      <c r="H2491" s="3" t="str">
        <f>IFNA(VLOOKUP(F2491,Promocodes!A:E,4,0),"")</f>
        <v/>
      </c>
      <c r="I2491" s="3"/>
      <c r="J2491" s="5">
        <f t="shared" si="2"/>
        <v>3500</v>
      </c>
      <c r="K2491" s="3" t="str">
        <f>IFNA(VLOOKUP(D2491,Price!$A$2:$C$18,3,0),"")</f>
        <v>услуга</v>
      </c>
      <c r="L2491" s="6">
        <f t="shared" si="3"/>
        <v>3</v>
      </c>
      <c r="M2491" s="6" t="str">
        <f>IFNA(VLOOKUP(F2491,Promocodes!A:B,2,0),"")</f>
        <v/>
      </c>
      <c r="N2491" s="3" t="str">
        <f>IFNA(VLOOKUP(M2491,Promocodes!G:H,2,0),"")</f>
        <v/>
      </c>
      <c r="O2491" s="3" t="str">
        <f>IFNA(VLOOKUP(D2491,Price!$E$2:$F$4,2,0),"")</f>
        <v/>
      </c>
      <c r="P2491" s="7" t="str">
        <f t="shared" si="4"/>
        <v>без промо</v>
      </c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ht="15.75" customHeight="1">
      <c r="A2492" s="3">
        <v>2128.0</v>
      </c>
      <c r="B2492" s="1" t="s">
        <v>16</v>
      </c>
      <c r="C2492" s="1" t="s">
        <v>17</v>
      </c>
      <c r="D2492" s="1" t="s">
        <v>24</v>
      </c>
      <c r="E2492" s="2">
        <v>44269.0</v>
      </c>
      <c r="F2492" s="3"/>
      <c r="G2492" s="5">
        <v>4500.0</v>
      </c>
      <c r="H2492" s="3" t="str">
        <f>IFNA(VLOOKUP(F2492,Promocodes!A:E,4,0),"")</f>
        <v/>
      </c>
      <c r="I2492" s="3"/>
      <c r="J2492" s="5">
        <f t="shared" si="2"/>
        <v>4500</v>
      </c>
      <c r="K2492" s="3" t="str">
        <f>IFNA(VLOOKUP(D2492,Price!$A$2:$C$18,3,0),"")</f>
        <v>услуга</v>
      </c>
      <c r="L2492" s="6">
        <f t="shared" si="3"/>
        <v>3</v>
      </c>
      <c r="M2492" s="6" t="str">
        <f>IFNA(VLOOKUP(F2492,Promocodes!A:B,2,0),"")</f>
        <v/>
      </c>
      <c r="N2492" s="3" t="str">
        <f>IFNA(VLOOKUP(M2492,Promocodes!G:H,2,0),"")</f>
        <v/>
      </c>
      <c r="O2492" s="3" t="str">
        <f>IFNA(VLOOKUP(D2492,Price!$E$2:$F$4,2,0),"")</f>
        <v/>
      </c>
      <c r="P2492" s="7" t="str">
        <f t="shared" si="4"/>
        <v>без промо</v>
      </c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ht="15.75" customHeight="1">
      <c r="A2493" s="3">
        <v>2129.0</v>
      </c>
      <c r="B2493" s="1" t="s">
        <v>16</v>
      </c>
      <c r="C2493" s="1" t="s">
        <v>17</v>
      </c>
      <c r="D2493" s="1" t="s">
        <v>23</v>
      </c>
      <c r="E2493" s="2">
        <v>44269.0</v>
      </c>
      <c r="F2493" s="3"/>
      <c r="G2493" s="5">
        <v>5500.0</v>
      </c>
      <c r="H2493" s="3" t="str">
        <f>IFNA(VLOOKUP(F2493,Promocodes!A:E,4,0),"")</f>
        <v/>
      </c>
      <c r="I2493" s="3"/>
      <c r="J2493" s="5">
        <f t="shared" si="2"/>
        <v>5500</v>
      </c>
      <c r="K2493" s="3" t="str">
        <f>IFNA(VLOOKUP(D2493,Price!$A$2:$C$18,3,0),"")</f>
        <v>услуга</v>
      </c>
      <c r="L2493" s="6">
        <f t="shared" si="3"/>
        <v>3</v>
      </c>
      <c r="M2493" s="6" t="str">
        <f>IFNA(VLOOKUP(F2493,Promocodes!A:B,2,0),"")</f>
        <v/>
      </c>
      <c r="N2493" s="3" t="str">
        <f>IFNA(VLOOKUP(M2493,Promocodes!G:H,2,0),"")</f>
        <v/>
      </c>
      <c r="O2493" s="3" t="str">
        <f>IFNA(VLOOKUP(D2493,Price!$E$2:$F$4,2,0),"")</f>
        <v/>
      </c>
      <c r="P2493" s="7" t="str">
        <f t="shared" si="4"/>
        <v>без промо</v>
      </c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ht="15.75" customHeight="1">
      <c r="A2494" s="3">
        <v>2130.0</v>
      </c>
      <c r="B2494" s="1" t="s">
        <v>16</v>
      </c>
      <c r="C2494" s="1" t="s">
        <v>22</v>
      </c>
      <c r="D2494" s="1" t="s">
        <v>18</v>
      </c>
      <c r="E2494" s="2">
        <v>44269.0</v>
      </c>
      <c r="F2494" s="3"/>
      <c r="G2494" s="5">
        <v>1000.0</v>
      </c>
      <c r="H2494" s="3" t="str">
        <f>IFNA(VLOOKUP(F2494,Promocodes!A:E,4,0),"")</f>
        <v/>
      </c>
      <c r="I2494" s="3"/>
      <c r="J2494" s="5">
        <f t="shared" si="2"/>
        <v>1000</v>
      </c>
      <c r="K2494" s="3" t="str">
        <f>IFNA(VLOOKUP(D2494,Price!$A$2:$C$18,3,0),"")</f>
        <v>товар</v>
      </c>
      <c r="L2494" s="6">
        <f t="shared" si="3"/>
        <v>3</v>
      </c>
      <c r="M2494" s="6" t="str">
        <f>IFNA(VLOOKUP(F2494,Promocodes!A:B,2,0),"")</f>
        <v/>
      </c>
      <c r="N2494" s="3" t="str">
        <f>IFNA(VLOOKUP(M2494,Promocodes!G:H,2,0),"")</f>
        <v/>
      </c>
      <c r="O2494" s="3">
        <f>IFNA(VLOOKUP(D2494,Price!$E$2:$F$4,2,0),"")</f>
        <v>500</v>
      </c>
      <c r="P2494" s="7" t="str">
        <f t="shared" si="4"/>
        <v>без промо</v>
      </c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ht="15.75" customHeight="1">
      <c r="A2495" s="3">
        <v>2131.0</v>
      </c>
      <c r="B2495" s="1" t="s">
        <v>16</v>
      </c>
      <c r="C2495" s="1" t="s">
        <v>17</v>
      </c>
      <c r="D2495" s="1" t="s">
        <v>23</v>
      </c>
      <c r="E2495" s="2">
        <v>44269.0</v>
      </c>
      <c r="F2495" s="3"/>
      <c r="G2495" s="5">
        <v>5500.0</v>
      </c>
      <c r="H2495" s="3" t="str">
        <f>IFNA(VLOOKUP(F2495,Promocodes!A:E,4,0),"")</f>
        <v/>
      </c>
      <c r="I2495" s="3"/>
      <c r="J2495" s="5">
        <f t="shared" si="2"/>
        <v>5500</v>
      </c>
      <c r="K2495" s="3" t="str">
        <f>IFNA(VLOOKUP(D2495,Price!$A$2:$C$18,3,0),"")</f>
        <v>услуга</v>
      </c>
      <c r="L2495" s="6">
        <f t="shared" si="3"/>
        <v>3</v>
      </c>
      <c r="M2495" s="6" t="str">
        <f>IFNA(VLOOKUP(F2495,Promocodes!A:B,2,0),"")</f>
        <v/>
      </c>
      <c r="N2495" s="3" t="str">
        <f>IFNA(VLOOKUP(M2495,Promocodes!G:H,2,0),"")</f>
        <v/>
      </c>
      <c r="O2495" s="3" t="str">
        <f>IFNA(VLOOKUP(D2495,Price!$E$2:$F$4,2,0),"")</f>
        <v/>
      </c>
      <c r="P2495" s="7" t="str">
        <f t="shared" si="4"/>
        <v>без промо</v>
      </c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ht="15.75" customHeight="1">
      <c r="A2496" s="3">
        <v>2132.0</v>
      </c>
      <c r="B2496" s="1" t="s">
        <v>16</v>
      </c>
      <c r="C2496" s="1" t="s">
        <v>17</v>
      </c>
      <c r="D2496" s="1" t="s">
        <v>20</v>
      </c>
      <c r="E2496" s="2">
        <v>44269.0</v>
      </c>
      <c r="F2496" s="3"/>
      <c r="G2496" s="5">
        <v>500.0</v>
      </c>
      <c r="H2496" s="3" t="str">
        <f>IFNA(VLOOKUP(F2496,Promocodes!A:E,4,0),"")</f>
        <v/>
      </c>
      <c r="I2496" s="3"/>
      <c r="J2496" s="5">
        <f t="shared" si="2"/>
        <v>500</v>
      </c>
      <c r="K2496" s="3" t="str">
        <f>IFNA(VLOOKUP(D2496,Price!$A$2:$C$18,3,0),"")</f>
        <v>товар</v>
      </c>
      <c r="L2496" s="6">
        <f t="shared" si="3"/>
        <v>3</v>
      </c>
      <c r="M2496" s="6" t="str">
        <f>IFNA(VLOOKUP(F2496,Promocodes!A:B,2,0),"")</f>
        <v/>
      </c>
      <c r="N2496" s="3" t="str">
        <f>IFNA(VLOOKUP(M2496,Promocodes!G:H,2,0),"")</f>
        <v/>
      </c>
      <c r="O2496" s="3">
        <f>IFNA(VLOOKUP(D2496,Price!$E$2:$F$4,2,0),"")</f>
        <v>250</v>
      </c>
      <c r="P2496" s="7" t="str">
        <f t="shared" si="4"/>
        <v>без промо</v>
      </c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ht="15.75" customHeight="1">
      <c r="A2497" s="3">
        <v>2133.0</v>
      </c>
      <c r="B2497" s="1" t="s">
        <v>16</v>
      </c>
      <c r="C2497" s="1" t="s">
        <v>17</v>
      </c>
      <c r="D2497" s="1" t="s">
        <v>21</v>
      </c>
      <c r="E2497" s="2">
        <v>44269.0</v>
      </c>
      <c r="F2497" s="3"/>
      <c r="G2497" s="5">
        <v>3500.0</v>
      </c>
      <c r="H2497" s="3" t="str">
        <f>IFNA(VLOOKUP(F2497,Promocodes!A:E,4,0),"")</f>
        <v/>
      </c>
      <c r="I2497" s="3"/>
      <c r="J2497" s="5">
        <f t="shared" si="2"/>
        <v>3500</v>
      </c>
      <c r="K2497" s="3" t="str">
        <f>IFNA(VLOOKUP(D2497,Price!$A$2:$C$18,3,0),"")</f>
        <v>услуга</v>
      </c>
      <c r="L2497" s="6">
        <f t="shared" si="3"/>
        <v>3</v>
      </c>
      <c r="M2497" s="6" t="str">
        <f>IFNA(VLOOKUP(F2497,Promocodes!A:B,2,0),"")</f>
        <v/>
      </c>
      <c r="N2497" s="3" t="str">
        <f>IFNA(VLOOKUP(M2497,Promocodes!G:H,2,0),"")</f>
        <v/>
      </c>
      <c r="O2497" s="3" t="str">
        <f>IFNA(VLOOKUP(D2497,Price!$E$2:$F$4,2,0),"")</f>
        <v/>
      </c>
      <c r="P2497" s="7" t="str">
        <f t="shared" si="4"/>
        <v>без промо</v>
      </c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ht="15.75" customHeight="1">
      <c r="A2498" s="3">
        <v>2134.0</v>
      </c>
      <c r="B2498" s="1" t="s">
        <v>16</v>
      </c>
      <c r="C2498" s="1" t="s">
        <v>17</v>
      </c>
      <c r="D2498" s="1" t="s">
        <v>24</v>
      </c>
      <c r="E2498" s="2">
        <v>44269.0</v>
      </c>
      <c r="F2498" s="3"/>
      <c r="G2498" s="5">
        <v>4500.0</v>
      </c>
      <c r="H2498" s="3" t="str">
        <f>IFNA(VLOOKUP(F2498,Promocodes!A:E,4,0),"")</f>
        <v/>
      </c>
      <c r="I2498" s="3"/>
      <c r="J2498" s="5">
        <f t="shared" si="2"/>
        <v>4500</v>
      </c>
      <c r="K2498" s="3" t="str">
        <f>IFNA(VLOOKUP(D2498,Price!$A$2:$C$18,3,0),"")</f>
        <v>услуга</v>
      </c>
      <c r="L2498" s="6">
        <f t="shared" si="3"/>
        <v>3</v>
      </c>
      <c r="M2498" s="6" t="str">
        <f>IFNA(VLOOKUP(F2498,Promocodes!A:B,2,0),"")</f>
        <v/>
      </c>
      <c r="N2498" s="3" t="str">
        <f>IFNA(VLOOKUP(M2498,Promocodes!G:H,2,0),"")</f>
        <v/>
      </c>
      <c r="O2498" s="3" t="str">
        <f>IFNA(VLOOKUP(D2498,Price!$E$2:$F$4,2,0),"")</f>
        <v/>
      </c>
      <c r="P2498" s="7" t="str">
        <f t="shared" si="4"/>
        <v>без промо</v>
      </c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ht="15.75" customHeight="1">
      <c r="A2499" s="3">
        <v>2138.0</v>
      </c>
      <c r="B2499" s="1" t="s">
        <v>139</v>
      </c>
      <c r="C2499" s="1" t="s">
        <v>17</v>
      </c>
      <c r="D2499" s="1" t="s">
        <v>141</v>
      </c>
      <c r="E2499" s="2">
        <v>44269.0</v>
      </c>
      <c r="F2499" s="3"/>
      <c r="G2499" s="5">
        <v>300.0</v>
      </c>
      <c r="H2499" s="3" t="str">
        <f>IFNA(VLOOKUP(F2499,Promocodes!A:E,4,0),"")</f>
        <v/>
      </c>
      <c r="I2499" s="3"/>
      <c r="J2499" s="5">
        <f t="shared" si="2"/>
        <v>300</v>
      </c>
      <c r="K2499" s="3" t="str">
        <f>IFNA(VLOOKUP(D2499,Price!$A$2:$C$18,3,0),"")</f>
        <v/>
      </c>
      <c r="L2499" s="6">
        <f t="shared" si="3"/>
        <v>3</v>
      </c>
      <c r="M2499" s="6" t="str">
        <f>IFNA(VLOOKUP(F2499,Promocodes!A:B,2,0),"")</f>
        <v/>
      </c>
      <c r="N2499" s="3" t="str">
        <f>IFNA(VLOOKUP(M2499,Promocodes!G:H,2,0),"")</f>
        <v/>
      </c>
      <c r="O2499" s="3" t="str">
        <f>IFNA(VLOOKUP(D2499,Price!$E$2:$F$4,2,0),"")</f>
        <v/>
      </c>
      <c r="P2499" s="7" t="str">
        <f t="shared" si="4"/>
        <v/>
      </c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ht="15.75" customHeight="1">
      <c r="A2500" s="3">
        <v>2139.0</v>
      </c>
      <c r="B2500" s="1" t="s">
        <v>16</v>
      </c>
      <c r="C2500" s="1" t="s">
        <v>17</v>
      </c>
      <c r="D2500" s="1" t="s">
        <v>20</v>
      </c>
      <c r="E2500" s="2">
        <v>44269.0</v>
      </c>
      <c r="F2500" s="3"/>
      <c r="G2500" s="5">
        <v>500.0</v>
      </c>
      <c r="H2500" s="3" t="str">
        <f>IFNA(VLOOKUP(F2500,Promocodes!A:E,4,0),"")</f>
        <v/>
      </c>
      <c r="I2500" s="3"/>
      <c r="J2500" s="5">
        <f t="shared" si="2"/>
        <v>500</v>
      </c>
      <c r="K2500" s="3" t="str">
        <f>IFNA(VLOOKUP(D2500,Price!$A$2:$C$18,3,0),"")</f>
        <v>товар</v>
      </c>
      <c r="L2500" s="6">
        <f t="shared" si="3"/>
        <v>3</v>
      </c>
      <c r="M2500" s="6" t="str">
        <f>IFNA(VLOOKUP(F2500,Promocodes!A:B,2,0),"")</f>
        <v/>
      </c>
      <c r="N2500" s="3" t="str">
        <f>IFNA(VLOOKUP(M2500,Promocodes!G:H,2,0),"")</f>
        <v/>
      </c>
      <c r="O2500" s="3">
        <f>IFNA(VLOOKUP(D2500,Price!$E$2:$F$4,2,0),"")</f>
        <v>250</v>
      </c>
      <c r="P2500" s="7" t="str">
        <f t="shared" si="4"/>
        <v>без промо</v>
      </c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ht="15.75" customHeight="1">
      <c r="A2501" s="3">
        <v>2140.0</v>
      </c>
      <c r="B2501" s="1" t="s">
        <v>16</v>
      </c>
      <c r="C2501" s="1" t="s">
        <v>17</v>
      </c>
      <c r="D2501" s="1" t="s">
        <v>24</v>
      </c>
      <c r="E2501" s="2">
        <v>44269.0</v>
      </c>
      <c r="F2501" s="3"/>
      <c r="G2501" s="5">
        <v>4500.0</v>
      </c>
      <c r="H2501" s="3" t="str">
        <f>IFNA(VLOOKUP(F2501,Promocodes!A:E,4,0),"")</f>
        <v/>
      </c>
      <c r="I2501" s="3"/>
      <c r="J2501" s="5">
        <f t="shared" si="2"/>
        <v>4500</v>
      </c>
      <c r="K2501" s="3" t="str">
        <f>IFNA(VLOOKUP(D2501,Price!$A$2:$C$18,3,0),"")</f>
        <v>услуга</v>
      </c>
      <c r="L2501" s="6">
        <f t="shared" si="3"/>
        <v>3</v>
      </c>
      <c r="M2501" s="6" t="str">
        <f>IFNA(VLOOKUP(F2501,Promocodes!A:B,2,0),"")</f>
        <v/>
      </c>
      <c r="N2501" s="3" t="str">
        <f>IFNA(VLOOKUP(M2501,Promocodes!G:H,2,0),"")</f>
        <v/>
      </c>
      <c r="O2501" s="3" t="str">
        <f>IFNA(VLOOKUP(D2501,Price!$E$2:$F$4,2,0),"")</f>
        <v/>
      </c>
      <c r="P2501" s="7" t="str">
        <f t="shared" si="4"/>
        <v>без промо</v>
      </c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ht="15.75" customHeight="1">
      <c r="A2502" s="3">
        <v>2141.0</v>
      </c>
      <c r="B2502" s="1" t="s">
        <v>139</v>
      </c>
      <c r="C2502" s="1" t="s">
        <v>17</v>
      </c>
      <c r="D2502" s="1" t="s">
        <v>141</v>
      </c>
      <c r="E2502" s="2">
        <v>44269.0</v>
      </c>
      <c r="F2502" s="3"/>
      <c r="G2502" s="5">
        <v>300.0</v>
      </c>
      <c r="H2502" s="3" t="str">
        <f>IFNA(VLOOKUP(F2502,Promocodes!A:E,4,0),"")</f>
        <v/>
      </c>
      <c r="I2502" s="3"/>
      <c r="J2502" s="5">
        <f t="shared" si="2"/>
        <v>300</v>
      </c>
      <c r="K2502" s="3" t="str">
        <f>IFNA(VLOOKUP(D2502,Price!$A$2:$C$18,3,0),"")</f>
        <v/>
      </c>
      <c r="L2502" s="6">
        <f t="shared" si="3"/>
        <v>3</v>
      </c>
      <c r="M2502" s="6" t="str">
        <f>IFNA(VLOOKUP(F2502,Promocodes!A:B,2,0),"")</f>
        <v/>
      </c>
      <c r="N2502" s="3" t="str">
        <f>IFNA(VLOOKUP(M2502,Promocodes!G:H,2,0),"")</f>
        <v/>
      </c>
      <c r="O2502" s="3" t="str">
        <f>IFNA(VLOOKUP(D2502,Price!$E$2:$F$4,2,0),"")</f>
        <v/>
      </c>
      <c r="P2502" s="7" t="str">
        <f t="shared" si="4"/>
        <v/>
      </c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ht="15.75" customHeight="1">
      <c r="A2503" s="3">
        <v>2142.0</v>
      </c>
      <c r="B2503" s="1" t="s">
        <v>16</v>
      </c>
      <c r="C2503" s="1" t="s">
        <v>17</v>
      </c>
      <c r="D2503" s="1" t="s">
        <v>24</v>
      </c>
      <c r="E2503" s="2">
        <v>44269.0</v>
      </c>
      <c r="F2503" s="3"/>
      <c r="G2503" s="5">
        <v>4500.0</v>
      </c>
      <c r="H2503" s="3" t="str">
        <f>IFNA(VLOOKUP(F2503,Promocodes!A:E,4,0),"")</f>
        <v/>
      </c>
      <c r="I2503" s="3"/>
      <c r="J2503" s="5">
        <f t="shared" si="2"/>
        <v>4500</v>
      </c>
      <c r="K2503" s="3" t="str">
        <f>IFNA(VLOOKUP(D2503,Price!$A$2:$C$18,3,0),"")</f>
        <v>услуга</v>
      </c>
      <c r="L2503" s="6">
        <f t="shared" si="3"/>
        <v>3</v>
      </c>
      <c r="M2503" s="6" t="str">
        <f>IFNA(VLOOKUP(F2503,Promocodes!A:B,2,0),"")</f>
        <v/>
      </c>
      <c r="N2503" s="3" t="str">
        <f>IFNA(VLOOKUP(M2503,Promocodes!G:H,2,0),"")</f>
        <v/>
      </c>
      <c r="O2503" s="3" t="str">
        <f>IFNA(VLOOKUP(D2503,Price!$E$2:$F$4,2,0),"")</f>
        <v/>
      </c>
      <c r="P2503" s="7" t="str">
        <f t="shared" si="4"/>
        <v>без промо</v>
      </c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ht="15.75" customHeight="1">
      <c r="A2504" s="3">
        <v>2143.0</v>
      </c>
      <c r="B2504" s="1" t="s">
        <v>139</v>
      </c>
      <c r="C2504" s="1" t="s">
        <v>17</v>
      </c>
      <c r="D2504" s="1" t="s">
        <v>143</v>
      </c>
      <c r="E2504" s="2">
        <v>44269.0</v>
      </c>
      <c r="F2504" s="3"/>
      <c r="G2504" s="5">
        <v>500.0</v>
      </c>
      <c r="H2504" s="3" t="str">
        <f>IFNA(VLOOKUP(F2504,Promocodes!A:E,4,0),"")</f>
        <v/>
      </c>
      <c r="I2504" s="3"/>
      <c r="J2504" s="5">
        <f t="shared" si="2"/>
        <v>500</v>
      </c>
      <c r="K2504" s="3" t="str">
        <f>IFNA(VLOOKUP(D2504,Price!$A$2:$C$18,3,0),"")</f>
        <v/>
      </c>
      <c r="L2504" s="6">
        <f t="shared" si="3"/>
        <v>3</v>
      </c>
      <c r="M2504" s="6" t="str">
        <f>IFNA(VLOOKUP(F2504,Promocodes!A:B,2,0),"")</f>
        <v/>
      </c>
      <c r="N2504" s="3" t="str">
        <f>IFNA(VLOOKUP(M2504,Promocodes!G:H,2,0),"")</f>
        <v/>
      </c>
      <c r="O2504" s="3" t="str">
        <f>IFNA(VLOOKUP(D2504,Price!$E$2:$F$4,2,0),"")</f>
        <v/>
      </c>
      <c r="P2504" s="7" t="str">
        <f t="shared" si="4"/>
        <v/>
      </c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ht="15.75" customHeight="1">
      <c r="A2505" s="3">
        <v>2144.0</v>
      </c>
      <c r="B2505" s="1" t="s">
        <v>16</v>
      </c>
      <c r="C2505" s="1" t="s">
        <v>22</v>
      </c>
      <c r="D2505" s="1" t="s">
        <v>21</v>
      </c>
      <c r="E2505" s="2">
        <v>44269.0</v>
      </c>
      <c r="F2505" s="3"/>
      <c r="G2505" s="5">
        <v>3500.0</v>
      </c>
      <c r="H2505" s="3" t="str">
        <f>IFNA(VLOOKUP(F2505,Promocodes!A:E,4,0),"")</f>
        <v/>
      </c>
      <c r="I2505" s="3"/>
      <c r="J2505" s="5">
        <f t="shared" si="2"/>
        <v>3500</v>
      </c>
      <c r="K2505" s="3" t="str">
        <f>IFNA(VLOOKUP(D2505,Price!$A$2:$C$18,3,0),"")</f>
        <v>услуга</v>
      </c>
      <c r="L2505" s="6">
        <f t="shared" si="3"/>
        <v>3</v>
      </c>
      <c r="M2505" s="6" t="str">
        <f>IFNA(VLOOKUP(F2505,Promocodes!A:B,2,0),"")</f>
        <v/>
      </c>
      <c r="N2505" s="3" t="str">
        <f>IFNA(VLOOKUP(M2505,Promocodes!G:H,2,0),"")</f>
        <v/>
      </c>
      <c r="O2505" s="3" t="str">
        <f>IFNA(VLOOKUP(D2505,Price!$E$2:$F$4,2,0),"")</f>
        <v/>
      </c>
      <c r="P2505" s="7" t="str">
        <f t="shared" si="4"/>
        <v>без промо</v>
      </c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ht="15.75" customHeight="1">
      <c r="A2506" s="3">
        <v>2145.0</v>
      </c>
      <c r="B2506" s="1" t="s">
        <v>16</v>
      </c>
      <c r="C2506" s="1" t="s">
        <v>17</v>
      </c>
      <c r="D2506" s="1" t="s">
        <v>24</v>
      </c>
      <c r="E2506" s="2">
        <v>44269.0</v>
      </c>
      <c r="F2506" s="3"/>
      <c r="G2506" s="5">
        <v>4500.0</v>
      </c>
      <c r="H2506" s="3" t="str">
        <f>IFNA(VLOOKUP(F2506,Promocodes!A:E,4,0),"")</f>
        <v/>
      </c>
      <c r="I2506" s="3"/>
      <c r="J2506" s="5">
        <f t="shared" si="2"/>
        <v>4500</v>
      </c>
      <c r="K2506" s="3" t="str">
        <f>IFNA(VLOOKUP(D2506,Price!$A$2:$C$18,3,0),"")</f>
        <v>услуга</v>
      </c>
      <c r="L2506" s="6">
        <f t="shared" si="3"/>
        <v>3</v>
      </c>
      <c r="M2506" s="6" t="str">
        <f>IFNA(VLOOKUP(F2506,Promocodes!A:B,2,0),"")</f>
        <v/>
      </c>
      <c r="N2506" s="3" t="str">
        <f>IFNA(VLOOKUP(M2506,Promocodes!G:H,2,0),"")</f>
        <v/>
      </c>
      <c r="O2506" s="3" t="str">
        <f>IFNA(VLOOKUP(D2506,Price!$E$2:$F$4,2,0),"")</f>
        <v/>
      </c>
      <c r="P2506" s="7" t="str">
        <f t="shared" si="4"/>
        <v>без промо</v>
      </c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ht="15.75" customHeight="1">
      <c r="A2507" s="3">
        <v>2146.0</v>
      </c>
      <c r="B2507" s="1" t="s">
        <v>16</v>
      </c>
      <c r="C2507" s="1" t="s">
        <v>17</v>
      </c>
      <c r="D2507" s="1" t="s">
        <v>23</v>
      </c>
      <c r="E2507" s="2">
        <v>44269.0</v>
      </c>
      <c r="F2507" s="3"/>
      <c r="G2507" s="5">
        <v>5500.0</v>
      </c>
      <c r="H2507" s="3" t="str">
        <f>IFNA(VLOOKUP(F2507,Promocodes!A:E,4,0),"")</f>
        <v/>
      </c>
      <c r="I2507" s="3"/>
      <c r="J2507" s="5">
        <f t="shared" si="2"/>
        <v>5500</v>
      </c>
      <c r="K2507" s="3" t="str">
        <f>IFNA(VLOOKUP(D2507,Price!$A$2:$C$18,3,0),"")</f>
        <v>услуга</v>
      </c>
      <c r="L2507" s="6">
        <f t="shared" si="3"/>
        <v>3</v>
      </c>
      <c r="M2507" s="6" t="str">
        <f>IFNA(VLOOKUP(F2507,Promocodes!A:B,2,0),"")</f>
        <v/>
      </c>
      <c r="N2507" s="3" t="str">
        <f>IFNA(VLOOKUP(M2507,Promocodes!G:H,2,0),"")</f>
        <v/>
      </c>
      <c r="O2507" s="3" t="str">
        <f>IFNA(VLOOKUP(D2507,Price!$E$2:$F$4,2,0),"")</f>
        <v/>
      </c>
      <c r="P2507" s="7" t="str">
        <f t="shared" si="4"/>
        <v>без промо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ht="15.75" customHeight="1">
      <c r="A2508" s="3">
        <v>2147.0</v>
      </c>
      <c r="B2508" s="1" t="s">
        <v>16</v>
      </c>
      <c r="C2508" s="1" t="s">
        <v>17</v>
      </c>
      <c r="D2508" s="1" t="s">
        <v>21</v>
      </c>
      <c r="E2508" s="2">
        <v>44269.0</v>
      </c>
      <c r="F2508" s="3"/>
      <c r="G2508" s="5">
        <v>3500.0</v>
      </c>
      <c r="H2508" s="3" t="str">
        <f>IFNA(VLOOKUP(F2508,Promocodes!A:E,4,0),"")</f>
        <v/>
      </c>
      <c r="I2508" s="3"/>
      <c r="J2508" s="5">
        <f t="shared" si="2"/>
        <v>3500</v>
      </c>
      <c r="K2508" s="3" t="str">
        <f>IFNA(VLOOKUP(D2508,Price!$A$2:$C$18,3,0),"")</f>
        <v>услуга</v>
      </c>
      <c r="L2508" s="6">
        <f t="shared" si="3"/>
        <v>3</v>
      </c>
      <c r="M2508" s="6" t="str">
        <f>IFNA(VLOOKUP(F2508,Promocodes!A:B,2,0),"")</f>
        <v/>
      </c>
      <c r="N2508" s="3" t="str">
        <f>IFNA(VLOOKUP(M2508,Promocodes!G:H,2,0),"")</f>
        <v/>
      </c>
      <c r="O2508" s="3" t="str">
        <f>IFNA(VLOOKUP(D2508,Price!$E$2:$F$4,2,0),"")</f>
        <v/>
      </c>
      <c r="P2508" s="7" t="str">
        <f t="shared" si="4"/>
        <v>без промо</v>
      </c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ht="15.75" customHeight="1">
      <c r="A2509" s="3">
        <v>2148.0</v>
      </c>
      <c r="B2509" s="1" t="s">
        <v>16</v>
      </c>
      <c r="C2509" s="1" t="s">
        <v>22</v>
      </c>
      <c r="D2509" s="1" t="s">
        <v>20</v>
      </c>
      <c r="E2509" s="2">
        <v>44269.0</v>
      </c>
      <c r="F2509" s="3"/>
      <c r="G2509" s="5">
        <v>500.0</v>
      </c>
      <c r="H2509" s="3" t="str">
        <f>IFNA(VLOOKUP(F2509,Promocodes!A:E,4,0),"")</f>
        <v/>
      </c>
      <c r="I2509" s="3"/>
      <c r="J2509" s="5">
        <f t="shared" si="2"/>
        <v>500</v>
      </c>
      <c r="K2509" s="3" t="str">
        <f>IFNA(VLOOKUP(D2509,Price!$A$2:$C$18,3,0),"")</f>
        <v>товар</v>
      </c>
      <c r="L2509" s="6">
        <f t="shared" si="3"/>
        <v>3</v>
      </c>
      <c r="M2509" s="6" t="str">
        <f>IFNA(VLOOKUP(F2509,Promocodes!A:B,2,0),"")</f>
        <v/>
      </c>
      <c r="N2509" s="3" t="str">
        <f>IFNA(VLOOKUP(M2509,Promocodes!G:H,2,0),"")</f>
        <v/>
      </c>
      <c r="O2509" s="3">
        <f>IFNA(VLOOKUP(D2509,Price!$E$2:$F$4,2,0),"")</f>
        <v>250</v>
      </c>
      <c r="P2509" s="7" t="str">
        <f t="shared" si="4"/>
        <v>без промо</v>
      </c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ht="15.75" customHeight="1">
      <c r="A2510" s="3">
        <v>2149.0</v>
      </c>
      <c r="B2510" s="1" t="s">
        <v>16</v>
      </c>
      <c r="C2510" s="1" t="s">
        <v>22</v>
      </c>
      <c r="D2510" s="1" t="s">
        <v>21</v>
      </c>
      <c r="E2510" s="2">
        <v>44269.0</v>
      </c>
      <c r="F2510" s="3"/>
      <c r="G2510" s="5">
        <v>3500.0</v>
      </c>
      <c r="H2510" s="3" t="str">
        <f>IFNA(VLOOKUP(F2510,Promocodes!A:E,4,0),"")</f>
        <v/>
      </c>
      <c r="I2510" s="3"/>
      <c r="J2510" s="5">
        <f t="shared" si="2"/>
        <v>3500</v>
      </c>
      <c r="K2510" s="3" t="str">
        <f>IFNA(VLOOKUP(D2510,Price!$A$2:$C$18,3,0),"")</f>
        <v>услуга</v>
      </c>
      <c r="L2510" s="6">
        <f t="shared" si="3"/>
        <v>3</v>
      </c>
      <c r="M2510" s="6" t="str">
        <f>IFNA(VLOOKUP(F2510,Promocodes!A:B,2,0),"")</f>
        <v/>
      </c>
      <c r="N2510" s="3" t="str">
        <f>IFNA(VLOOKUP(M2510,Promocodes!G:H,2,0),"")</f>
        <v/>
      </c>
      <c r="O2510" s="3" t="str">
        <f>IFNA(VLOOKUP(D2510,Price!$E$2:$F$4,2,0),"")</f>
        <v/>
      </c>
      <c r="P2510" s="7" t="str">
        <f t="shared" si="4"/>
        <v>без промо</v>
      </c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ht="15.75" customHeight="1">
      <c r="A2511" s="3">
        <v>2150.0</v>
      </c>
      <c r="B2511" s="1" t="s">
        <v>16</v>
      </c>
      <c r="C2511" s="1" t="s">
        <v>17</v>
      </c>
      <c r="D2511" s="1" t="s">
        <v>23</v>
      </c>
      <c r="E2511" s="2">
        <v>44269.0</v>
      </c>
      <c r="F2511" s="3"/>
      <c r="G2511" s="5">
        <v>5500.0</v>
      </c>
      <c r="H2511" s="3" t="str">
        <f>IFNA(VLOOKUP(F2511,Promocodes!A:E,4,0),"")</f>
        <v/>
      </c>
      <c r="I2511" s="3"/>
      <c r="J2511" s="5">
        <f t="shared" si="2"/>
        <v>5500</v>
      </c>
      <c r="K2511" s="3" t="str">
        <f>IFNA(VLOOKUP(D2511,Price!$A$2:$C$18,3,0),"")</f>
        <v>услуга</v>
      </c>
      <c r="L2511" s="6">
        <f t="shared" si="3"/>
        <v>3</v>
      </c>
      <c r="M2511" s="6" t="str">
        <f>IFNA(VLOOKUP(F2511,Promocodes!A:B,2,0),"")</f>
        <v/>
      </c>
      <c r="N2511" s="3" t="str">
        <f>IFNA(VLOOKUP(M2511,Promocodes!G:H,2,0),"")</f>
        <v/>
      </c>
      <c r="O2511" s="3" t="str">
        <f>IFNA(VLOOKUP(D2511,Price!$E$2:$F$4,2,0),"")</f>
        <v/>
      </c>
      <c r="P2511" s="7" t="str">
        <f t="shared" si="4"/>
        <v>без промо</v>
      </c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ht="15.75" customHeight="1">
      <c r="A2512" s="3">
        <v>2151.0</v>
      </c>
      <c r="B2512" s="1" t="s">
        <v>16</v>
      </c>
      <c r="C2512" s="1" t="s">
        <v>17</v>
      </c>
      <c r="D2512" s="1" t="s">
        <v>23</v>
      </c>
      <c r="E2512" s="2">
        <v>44269.0</v>
      </c>
      <c r="F2512" s="3"/>
      <c r="G2512" s="5">
        <v>5500.0</v>
      </c>
      <c r="H2512" s="3" t="str">
        <f>IFNA(VLOOKUP(F2512,Promocodes!A:E,4,0),"")</f>
        <v/>
      </c>
      <c r="I2512" s="3"/>
      <c r="J2512" s="5">
        <f t="shared" si="2"/>
        <v>5500</v>
      </c>
      <c r="K2512" s="3" t="str">
        <f>IFNA(VLOOKUP(D2512,Price!$A$2:$C$18,3,0),"")</f>
        <v>услуга</v>
      </c>
      <c r="L2512" s="6">
        <f t="shared" si="3"/>
        <v>3</v>
      </c>
      <c r="M2512" s="6" t="str">
        <f>IFNA(VLOOKUP(F2512,Promocodes!A:B,2,0),"")</f>
        <v/>
      </c>
      <c r="N2512" s="3" t="str">
        <f>IFNA(VLOOKUP(M2512,Promocodes!G:H,2,0),"")</f>
        <v/>
      </c>
      <c r="O2512" s="3" t="str">
        <f>IFNA(VLOOKUP(D2512,Price!$E$2:$F$4,2,0),"")</f>
        <v/>
      </c>
      <c r="P2512" s="7" t="str">
        <f t="shared" si="4"/>
        <v>без промо</v>
      </c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ht="15.75" customHeight="1">
      <c r="A2513" s="3">
        <v>2152.0</v>
      </c>
      <c r="B2513" s="1" t="s">
        <v>16</v>
      </c>
      <c r="C2513" s="1" t="s">
        <v>17</v>
      </c>
      <c r="D2513" s="1" t="s">
        <v>24</v>
      </c>
      <c r="E2513" s="2">
        <v>44269.0</v>
      </c>
      <c r="F2513" s="3"/>
      <c r="G2513" s="5">
        <v>4500.0</v>
      </c>
      <c r="H2513" s="3" t="str">
        <f>IFNA(VLOOKUP(F2513,Promocodes!A:E,4,0),"")</f>
        <v/>
      </c>
      <c r="I2513" s="3"/>
      <c r="J2513" s="5">
        <f t="shared" si="2"/>
        <v>4500</v>
      </c>
      <c r="K2513" s="3" t="str">
        <f>IFNA(VLOOKUP(D2513,Price!$A$2:$C$18,3,0),"")</f>
        <v>услуга</v>
      </c>
      <c r="L2513" s="6">
        <f t="shared" si="3"/>
        <v>3</v>
      </c>
      <c r="M2513" s="6" t="str">
        <f>IFNA(VLOOKUP(F2513,Promocodes!A:B,2,0),"")</f>
        <v/>
      </c>
      <c r="N2513" s="3" t="str">
        <f>IFNA(VLOOKUP(M2513,Promocodes!G:H,2,0),"")</f>
        <v/>
      </c>
      <c r="O2513" s="3" t="str">
        <f>IFNA(VLOOKUP(D2513,Price!$E$2:$F$4,2,0),"")</f>
        <v/>
      </c>
      <c r="P2513" s="7" t="str">
        <f t="shared" si="4"/>
        <v>без промо</v>
      </c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ht="15.75" customHeight="1">
      <c r="A2514" s="3">
        <v>2153.0</v>
      </c>
      <c r="B2514" s="1" t="s">
        <v>16</v>
      </c>
      <c r="C2514" s="1" t="s">
        <v>17</v>
      </c>
      <c r="D2514" s="1" t="s">
        <v>23</v>
      </c>
      <c r="E2514" s="2">
        <v>44269.0</v>
      </c>
      <c r="F2514" s="3"/>
      <c r="G2514" s="5">
        <v>5500.0</v>
      </c>
      <c r="H2514" s="3" t="str">
        <f>IFNA(VLOOKUP(F2514,Promocodes!A:E,4,0),"")</f>
        <v/>
      </c>
      <c r="I2514" s="3"/>
      <c r="J2514" s="5">
        <f t="shared" si="2"/>
        <v>5500</v>
      </c>
      <c r="K2514" s="3" t="str">
        <f>IFNA(VLOOKUP(D2514,Price!$A$2:$C$18,3,0),"")</f>
        <v>услуга</v>
      </c>
      <c r="L2514" s="6">
        <f t="shared" si="3"/>
        <v>3</v>
      </c>
      <c r="M2514" s="6" t="str">
        <f>IFNA(VLOOKUP(F2514,Promocodes!A:B,2,0),"")</f>
        <v/>
      </c>
      <c r="N2514" s="3" t="str">
        <f>IFNA(VLOOKUP(M2514,Promocodes!G:H,2,0),"")</f>
        <v/>
      </c>
      <c r="O2514" s="3" t="str">
        <f>IFNA(VLOOKUP(D2514,Price!$E$2:$F$4,2,0),"")</f>
        <v/>
      </c>
      <c r="P2514" s="7" t="str">
        <f t="shared" si="4"/>
        <v>без промо</v>
      </c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ht="15.75" customHeight="1">
      <c r="A2515" s="3">
        <v>2154.0</v>
      </c>
      <c r="B2515" s="1" t="s">
        <v>16</v>
      </c>
      <c r="C2515" s="1" t="s">
        <v>17</v>
      </c>
      <c r="D2515" s="1" t="s">
        <v>23</v>
      </c>
      <c r="E2515" s="2">
        <v>44269.0</v>
      </c>
      <c r="F2515" s="3"/>
      <c r="G2515" s="5">
        <v>5500.0</v>
      </c>
      <c r="H2515" s="3" t="str">
        <f>IFNA(VLOOKUP(F2515,Promocodes!A:E,4,0),"")</f>
        <v/>
      </c>
      <c r="I2515" s="3"/>
      <c r="J2515" s="5">
        <f t="shared" si="2"/>
        <v>5500</v>
      </c>
      <c r="K2515" s="3" t="str">
        <f>IFNA(VLOOKUP(D2515,Price!$A$2:$C$18,3,0),"")</f>
        <v>услуга</v>
      </c>
      <c r="L2515" s="6">
        <f t="shared" si="3"/>
        <v>3</v>
      </c>
      <c r="M2515" s="6" t="str">
        <f>IFNA(VLOOKUP(F2515,Promocodes!A:B,2,0),"")</f>
        <v/>
      </c>
      <c r="N2515" s="3" t="str">
        <f>IFNA(VLOOKUP(M2515,Promocodes!G:H,2,0),"")</f>
        <v/>
      </c>
      <c r="O2515" s="3" t="str">
        <f>IFNA(VLOOKUP(D2515,Price!$E$2:$F$4,2,0),"")</f>
        <v/>
      </c>
      <c r="P2515" s="7" t="str">
        <f t="shared" si="4"/>
        <v>без промо</v>
      </c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ht="15.75" customHeight="1">
      <c r="A2516" s="3">
        <v>2155.0</v>
      </c>
      <c r="B2516" s="1" t="s">
        <v>16</v>
      </c>
      <c r="C2516" s="1" t="s">
        <v>17</v>
      </c>
      <c r="D2516" s="1" t="s">
        <v>21</v>
      </c>
      <c r="E2516" s="2">
        <v>44269.0</v>
      </c>
      <c r="F2516" s="3"/>
      <c r="G2516" s="5">
        <v>3500.0</v>
      </c>
      <c r="H2516" s="3" t="str">
        <f>IFNA(VLOOKUP(F2516,Promocodes!A:E,4,0),"")</f>
        <v/>
      </c>
      <c r="I2516" s="3"/>
      <c r="J2516" s="5">
        <f t="shared" si="2"/>
        <v>3500</v>
      </c>
      <c r="K2516" s="3" t="str">
        <f>IFNA(VLOOKUP(D2516,Price!$A$2:$C$18,3,0),"")</f>
        <v>услуга</v>
      </c>
      <c r="L2516" s="6">
        <f t="shared" si="3"/>
        <v>3</v>
      </c>
      <c r="M2516" s="6" t="str">
        <f>IFNA(VLOOKUP(F2516,Promocodes!A:B,2,0),"")</f>
        <v/>
      </c>
      <c r="N2516" s="3" t="str">
        <f>IFNA(VLOOKUP(M2516,Promocodes!G:H,2,0),"")</f>
        <v/>
      </c>
      <c r="O2516" s="3" t="str">
        <f>IFNA(VLOOKUP(D2516,Price!$E$2:$F$4,2,0),"")</f>
        <v/>
      </c>
      <c r="P2516" s="7" t="str">
        <f t="shared" si="4"/>
        <v>без промо</v>
      </c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ht="15.75" customHeight="1">
      <c r="A2517" s="3">
        <v>2156.0</v>
      </c>
      <c r="B2517" s="1" t="s">
        <v>139</v>
      </c>
      <c r="C2517" s="1" t="s">
        <v>22</v>
      </c>
      <c r="D2517" s="1" t="s">
        <v>143</v>
      </c>
      <c r="E2517" s="2">
        <v>44269.0</v>
      </c>
      <c r="F2517" s="3"/>
      <c r="G2517" s="5">
        <v>500.0</v>
      </c>
      <c r="H2517" s="3" t="str">
        <f>IFNA(VLOOKUP(F2517,Promocodes!A:E,4,0),"")</f>
        <v/>
      </c>
      <c r="I2517" s="3"/>
      <c r="J2517" s="5">
        <f t="shared" si="2"/>
        <v>500</v>
      </c>
      <c r="K2517" s="3" t="str">
        <f>IFNA(VLOOKUP(D2517,Price!$A$2:$C$18,3,0),"")</f>
        <v/>
      </c>
      <c r="L2517" s="6">
        <f t="shared" si="3"/>
        <v>3</v>
      </c>
      <c r="M2517" s="6" t="str">
        <f>IFNA(VLOOKUP(F2517,Promocodes!A:B,2,0),"")</f>
        <v/>
      </c>
      <c r="N2517" s="3" t="str">
        <f>IFNA(VLOOKUP(M2517,Promocodes!G:H,2,0),"")</f>
        <v/>
      </c>
      <c r="O2517" s="3" t="str">
        <f>IFNA(VLOOKUP(D2517,Price!$E$2:$F$4,2,0),"")</f>
        <v/>
      </c>
      <c r="P2517" s="7" t="str">
        <f t="shared" si="4"/>
        <v/>
      </c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ht="15.75" customHeight="1">
      <c r="A2518" s="3">
        <v>2157.0</v>
      </c>
      <c r="B2518" s="1" t="s">
        <v>16</v>
      </c>
      <c r="C2518" s="1" t="s">
        <v>17</v>
      </c>
      <c r="D2518" s="1" t="s">
        <v>24</v>
      </c>
      <c r="E2518" s="2">
        <v>44269.0</v>
      </c>
      <c r="F2518" s="3"/>
      <c r="G2518" s="5">
        <v>4500.0</v>
      </c>
      <c r="H2518" s="3" t="str">
        <f>IFNA(VLOOKUP(F2518,Promocodes!A:E,4,0),"")</f>
        <v/>
      </c>
      <c r="I2518" s="3"/>
      <c r="J2518" s="5">
        <f t="shared" si="2"/>
        <v>4500</v>
      </c>
      <c r="K2518" s="3" t="str">
        <f>IFNA(VLOOKUP(D2518,Price!$A$2:$C$18,3,0),"")</f>
        <v>услуга</v>
      </c>
      <c r="L2518" s="6">
        <f t="shared" si="3"/>
        <v>3</v>
      </c>
      <c r="M2518" s="6" t="str">
        <f>IFNA(VLOOKUP(F2518,Promocodes!A:B,2,0),"")</f>
        <v/>
      </c>
      <c r="N2518" s="3" t="str">
        <f>IFNA(VLOOKUP(M2518,Promocodes!G:H,2,0),"")</f>
        <v/>
      </c>
      <c r="O2518" s="3" t="str">
        <f>IFNA(VLOOKUP(D2518,Price!$E$2:$F$4,2,0),"")</f>
        <v/>
      </c>
      <c r="P2518" s="7" t="str">
        <f t="shared" si="4"/>
        <v>без промо</v>
      </c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ht="15.75" customHeight="1">
      <c r="A2519" s="3">
        <v>2158.0</v>
      </c>
      <c r="B2519" s="1" t="s">
        <v>16</v>
      </c>
      <c r="C2519" s="1" t="s">
        <v>17</v>
      </c>
      <c r="D2519" s="1" t="s">
        <v>21</v>
      </c>
      <c r="E2519" s="2">
        <v>44270.0</v>
      </c>
      <c r="F2519" s="3"/>
      <c r="G2519" s="5">
        <v>3500.0</v>
      </c>
      <c r="H2519" s="3" t="str">
        <f>IFNA(VLOOKUP(F2519,Promocodes!A:E,4,0),"")</f>
        <v/>
      </c>
      <c r="I2519" s="3"/>
      <c r="J2519" s="5">
        <f t="shared" si="2"/>
        <v>3500</v>
      </c>
      <c r="K2519" s="3" t="str">
        <f>IFNA(VLOOKUP(D2519,Price!$A$2:$C$18,3,0),"")</f>
        <v>услуга</v>
      </c>
      <c r="L2519" s="6">
        <f t="shared" si="3"/>
        <v>3</v>
      </c>
      <c r="M2519" s="6" t="str">
        <f>IFNA(VLOOKUP(F2519,Promocodes!A:B,2,0),"")</f>
        <v/>
      </c>
      <c r="N2519" s="3" t="str">
        <f>IFNA(VLOOKUP(M2519,Promocodes!G:H,2,0),"")</f>
        <v/>
      </c>
      <c r="O2519" s="3" t="str">
        <f>IFNA(VLOOKUP(D2519,Price!$E$2:$F$4,2,0),"")</f>
        <v/>
      </c>
      <c r="P2519" s="7" t="str">
        <f t="shared" si="4"/>
        <v>без промо</v>
      </c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ht="15.75" customHeight="1">
      <c r="A2520" s="3">
        <v>2159.0</v>
      </c>
      <c r="B2520" s="1" t="s">
        <v>16</v>
      </c>
      <c r="C2520" s="1" t="s">
        <v>17</v>
      </c>
      <c r="D2520" s="1" t="s">
        <v>24</v>
      </c>
      <c r="E2520" s="2">
        <v>44270.0</v>
      </c>
      <c r="F2520" s="3"/>
      <c r="G2520" s="5">
        <v>4500.0</v>
      </c>
      <c r="H2520" s="3" t="str">
        <f>IFNA(VLOOKUP(F2520,Promocodes!A:E,4,0),"")</f>
        <v/>
      </c>
      <c r="I2520" s="3"/>
      <c r="J2520" s="5">
        <f t="shared" si="2"/>
        <v>4500</v>
      </c>
      <c r="K2520" s="3" t="str">
        <f>IFNA(VLOOKUP(D2520,Price!$A$2:$C$18,3,0),"")</f>
        <v>услуга</v>
      </c>
      <c r="L2520" s="6">
        <f t="shared" si="3"/>
        <v>3</v>
      </c>
      <c r="M2520" s="6" t="str">
        <f>IFNA(VLOOKUP(F2520,Promocodes!A:B,2,0),"")</f>
        <v/>
      </c>
      <c r="N2520" s="3" t="str">
        <f>IFNA(VLOOKUP(M2520,Promocodes!G:H,2,0),"")</f>
        <v/>
      </c>
      <c r="O2520" s="3" t="str">
        <f>IFNA(VLOOKUP(D2520,Price!$E$2:$F$4,2,0),"")</f>
        <v/>
      </c>
      <c r="P2520" s="7" t="str">
        <f t="shared" si="4"/>
        <v>без промо</v>
      </c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ht="15.75" customHeight="1">
      <c r="A2521" s="3">
        <v>2160.0</v>
      </c>
      <c r="B2521" s="1" t="s">
        <v>16</v>
      </c>
      <c r="C2521" s="1" t="s">
        <v>17</v>
      </c>
      <c r="D2521" s="1" t="s">
        <v>21</v>
      </c>
      <c r="E2521" s="2">
        <v>44270.0</v>
      </c>
      <c r="F2521" s="3"/>
      <c r="G2521" s="5">
        <v>3500.0</v>
      </c>
      <c r="H2521" s="3" t="str">
        <f>IFNA(VLOOKUP(F2521,Promocodes!A:E,4,0),"")</f>
        <v/>
      </c>
      <c r="I2521" s="3"/>
      <c r="J2521" s="5">
        <f t="shared" si="2"/>
        <v>3500</v>
      </c>
      <c r="K2521" s="3" t="str">
        <f>IFNA(VLOOKUP(D2521,Price!$A$2:$C$18,3,0),"")</f>
        <v>услуга</v>
      </c>
      <c r="L2521" s="6">
        <f t="shared" si="3"/>
        <v>3</v>
      </c>
      <c r="M2521" s="6" t="str">
        <f>IFNA(VLOOKUP(F2521,Promocodes!A:B,2,0),"")</f>
        <v/>
      </c>
      <c r="N2521" s="3" t="str">
        <f>IFNA(VLOOKUP(M2521,Promocodes!G:H,2,0),"")</f>
        <v/>
      </c>
      <c r="O2521" s="3" t="str">
        <f>IFNA(VLOOKUP(D2521,Price!$E$2:$F$4,2,0),"")</f>
        <v/>
      </c>
      <c r="P2521" s="7" t="str">
        <f t="shared" si="4"/>
        <v>без промо</v>
      </c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ht="15.75" customHeight="1">
      <c r="A2522" s="3">
        <v>2161.0</v>
      </c>
      <c r="B2522" s="1" t="s">
        <v>16</v>
      </c>
      <c r="C2522" s="1" t="s">
        <v>17</v>
      </c>
      <c r="D2522" s="1" t="s">
        <v>24</v>
      </c>
      <c r="E2522" s="2">
        <v>44270.0</v>
      </c>
      <c r="F2522" s="3"/>
      <c r="G2522" s="5">
        <v>4500.0</v>
      </c>
      <c r="H2522" s="3" t="str">
        <f>IFNA(VLOOKUP(F2522,Promocodes!A:E,4,0),"")</f>
        <v/>
      </c>
      <c r="I2522" s="3"/>
      <c r="J2522" s="5">
        <f t="shared" si="2"/>
        <v>4500</v>
      </c>
      <c r="K2522" s="3" t="str">
        <f>IFNA(VLOOKUP(D2522,Price!$A$2:$C$18,3,0),"")</f>
        <v>услуга</v>
      </c>
      <c r="L2522" s="6">
        <f t="shared" si="3"/>
        <v>3</v>
      </c>
      <c r="M2522" s="6" t="str">
        <f>IFNA(VLOOKUP(F2522,Promocodes!A:B,2,0),"")</f>
        <v/>
      </c>
      <c r="N2522" s="3" t="str">
        <f>IFNA(VLOOKUP(M2522,Promocodes!G:H,2,0),"")</f>
        <v/>
      </c>
      <c r="O2522" s="3" t="str">
        <f>IFNA(VLOOKUP(D2522,Price!$E$2:$F$4,2,0),"")</f>
        <v/>
      </c>
      <c r="P2522" s="7" t="str">
        <f t="shared" si="4"/>
        <v>без промо</v>
      </c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ht="15.75" customHeight="1">
      <c r="A2523" s="3">
        <v>2162.0</v>
      </c>
      <c r="B2523" s="1" t="s">
        <v>139</v>
      </c>
      <c r="C2523" s="1" t="s">
        <v>22</v>
      </c>
      <c r="D2523" s="1" t="s">
        <v>143</v>
      </c>
      <c r="E2523" s="2">
        <v>44270.0</v>
      </c>
      <c r="F2523" s="3"/>
      <c r="G2523" s="5">
        <v>500.0</v>
      </c>
      <c r="H2523" s="3" t="str">
        <f>IFNA(VLOOKUP(F2523,Promocodes!A:E,4,0),"")</f>
        <v/>
      </c>
      <c r="I2523" s="3"/>
      <c r="J2523" s="5">
        <f t="shared" si="2"/>
        <v>500</v>
      </c>
      <c r="K2523" s="3" t="str">
        <f>IFNA(VLOOKUP(D2523,Price!$A$2:$C$18,3,0),"")</f>
        <v/>
      </c>
      <c r="L2523" s="6">
        <f t="shared" si="3"/>
        <v>3</v>
      </c>
      <c r="M2523" s="6" t="str">
        <f>IFNA(VLOOKUP(F2523,Promocodes!A:B,2,0),"")</f>
        <v/>
      </c>
      <c r="N2523" s="3" t="str">
        <f>IFNA(VLOOKUP(M2523,Promocodes!G:H,2,0),"")</f>
        <v/>
      </c>
      <c r="O2523" s="3" t="str">
        <f>IFNA(VLOOKUP(D2523,Price!$E$2:$F$4,2,0),"")</f>
        <v/>
      </c>
      <c r="P2523" s="7" t="str">
        <f t="shared" si="4"/>
        <v/>
      </c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ht="15.75" customHeight="1">
      <c r="A2524" s="3">
        <v>2164.0</v>
      </c>
      <c r="B2524" s="1" t="s">
        <v>16</v>
      </c>
      <c r="C2524" s="1" t="s">
        <v>17</v>
      </c>
      <c r="D2524" s="1" t="s">
        <v>23</v>
      </c>
      <c r="E2524" s="2">
        <v>44270.0</v>
      </c>
      <c r="F2524" s="3"/>
      <c r="G2524" s="5">
        <v>5500.0</v>
      </c>
      <c r="H2524" s="3" t="str">
        <f>IFNA(VLOOKUP(F2524,Promocodes!A:E,4,0),"")</f>
        <v/>
      </c>
      <c r="I2524" s="3"/>
      <c r="J2524" s="5">
        <f t="shared" si="2"/>
        <v>5500</v>
      </c>
      <c r="K2524" s="3" t="str">
        <f>IFNA(VLOOKUP(D2524,Price!$A$2:$C$18,3,0),"")</f>
        <v>услуга</v>
      </c>
      <c r="L2524" s="6">
        <f t="shared" si="3"/>
        <v>3</v>
      </c>
      <c r="M2524" s="6" t="str">
        <f>IFNA(VLOOKUP(F2524,Promocodes!A:B,2,0),"")</f>
        <v/>
      </c>
      <c r="N2524" s="3" t="str">
        <f>IFNA(VLOOKUP(M2524,Promocodes!G:H,2,0),"")</f>
        <v/>
      </c>
      <c r="O2524" s="3" t="str">
        <f>IFNA(VLOOKUP(D2524,Price!$E$2:$F$4,2,0),"")</f>
        <v/>
      </c>
      <c r="P2524" s="7" t="str">
        <f t="shared" si="4"/>
        <v>без промо</v>
      </c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ht="15.75" customHeight="1">
      <c r="A2525" s="3">
        <v>2165.0</v>
      </c>
      <c r="B2525" s="1" t="s">
        <v>16</v>
      </c>
      <c r="C2525" s="1" t="s">
        <v>17</v>
      </c>
      <c r="D2525" s="1" t="s">
        <v>18</v>
      </c>
      <c r="E2525" s="2">
        <v>44270.0</v>
      </c>
      <c r="F2525" s="3"/>
      <c r="G2525" s="5">
        <v>1000.0</v>
      </c>
      <c r="H2525" s="3" t="str">
        <f>IFNA(VLOOKUP(F2525,Promocodes!A:E,4,0),"")</f>
        <v/>
      </c>
      <c r="I2525" s="3"/>
      <c r="J2525" s="5">
        <f t="shared" si="2"/>
        <v>1000</v>
      </c>
      <c r="K2525" s="3" t="str">
        <f>IFNA(VLOOKUP(D2525,Price!$A$2:$C$18,3,0),"")</f>
        <v>товар</v>
      </c>
      <c r="L2525" s="6">
        <f t="shared" si="3"/>
        <v>3</v>
      </c>
      <c r="M2525" s="6" t="str">
        <f>IFNA(VLOOKUP(F2525,Promocodes!A:B,2,0),"")</f>
        <v/>
      </c>
      <c r="N2525" s="3" t="str">
        <f>IFNA(VLOOKUP(M2525,Promocodes!G:H,2,0),"")</f>
        <v/>
      </c>
      <c r="O2525" s="3">
        <f>IFNA(VLOOKUP(D2525,Price!$E$2:$F$4,2,0),"")</f>
        <v>500</v>
      </c>
      <c r="P2525" s="7" t="str">
        <f t="shared" si="4"/>
        <v>без промо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ht="15.75" customHeight="1">
      <c r="A2526" s="3">
        <v>2166.0</v>
      </c>
      <c r="B2526" s="1" t="s">
        <v>16</v>
      </c>
      <c r="C2526" s="1" t="s">
        <v>17</v>
      </c>
      <c r="D2526" s="1" t="s">
        <v>18</v>
      </c>
      <c r="E2526" s="2">
        <v>44270.0</v>
      </c>
      <c r="F2526" s="3"/>
      <c r="G2526" s="5">
        <v>1000.0</v>
      </c>
      <c r="H2526" s="3" t="str">
        <f>IFNA(VLOOKUP(F2526,Promocodes!A:E,4,0),"")</f>
        <v/>
      </c>
      <c r="I2526" s="3"/>
      <c r="J2526" s="5">
        <f t="shared" si="2"/>
        <v>1000</v>
      </c>
      <c r="K2526" s="3" t="str">
        <f>IFNA(VLOOKUP(D2526,Price!$A$2:$C$18,3,0),"")</f>
        <v>товар</v>
      </c>
      <c r="L2526" s="6">
        <f t="shared" si="3"/>
        <v>3</v>
      </c>
      <c r="M2526" s="6" t="str">
        <f>IFNA(VLOOKUP(F2526,Promocodes!A:B,2,0),"")</f>
        <v/>
      </c>
      <c r="N2526" s="3" t="str">
        <f>IFNA(VLOOKUP(M2526,Promocodes!G:H,2,0),"")</f>
        <v/>
      </c>
      <c r="O2526" s="3">
        <f>IFNA(VLOOKUP(D2526,Price!$E$2:$F$4,2,0),"")</f>
        <v>500</v>
      </c>
      <c r="P2526" s="7" t="str">
        <f t="shared" si="4"/>
        <v>без промо</v>
      </c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ht="15.75" customHeight="1">
      <c r="A2527" s="3">
        <v>2167.0</v>
      </c>
      <c r="B2527" s="1" t="s">
        <v>16</v>
      </c>
      <c r="C2527" s="1" t="s">
        <v>17</v>
      </c>
      <c r="D2527" s="1" t="s">
        <v>24</v>
      </c>
      <c r="E2527" s="2">
        <v>44270.0</v>
      </c>
      <c r="F2527" s="3"/>
      <c r="G2527" s="5">
        <v>4500.0</v>
      </c>
      <c r="H2527" s="3" t="str">
        <f>IFNA(VLOOKUP(F2527,Promocodes!A:E,4,0),"")</f>
        <v/>
      </c>
      <c r="I2527" s="3"/>
      <c r="J2527" s="5">
        <f t="shared" si="2"/>
        <v>4500</v>
      </c>
      <c r="K2527" s="3" t="str">
        <f>IFNA(VLOOKUP(D2527,Price!$A$2:$C$18,3,0),"")</f>
        <v>услуга</v>
      </c>
      <c r="L2527" s="6">
        <f t="shared" si="3"/>
        <v>3</v>
      </c>
      <c r="M2527" s="6" t="str">
        <f>IFNA(VLOOKUP(F2527,Promocodes!A:B,2,0),"")</f>
        <v/>
      </c>
      <c r="N2527" s="3" t="str">
        <f>IFNA(VLOOKUP(M2527,Promocodes!G:H,2,0),"")</f>
        <v/>
      </c>
      <c r="O2527" s="3" t="str">
        <f>IFNA(VLOOKUP(D2527,Price!$E$2:$F$4,2,0),"")</f>
        <v/>
      </c>
      <c r="P2527" s="7" t="str">
        <f t="shared" si="4"/>
        <v>без промо</v>
      </c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ht="15.75" customHeight="1">
      <c r="A2528" s="3">
        <v>2168.0</v>
      </c>
      <c r="B2528" s="1" t="s">
        <v>16</v>
      </c>
      <c r="C2528" s="1" t="s">
        <v>17</v>
      </c>
      <c r="D2528" s="1" t="s">
        <v>18</v>
      </c>
      <c r="E2528" s="2">
        <v>44270.0</v>
      </c>
      <c r="F2528" s="3"/>
      <c r="G2528" s="5">
        <v>1000.0</v>
      </c>
      <c r="H2528" s="3" t="str">
        <f>IFNA(VLOOKUP(F2528,Promocodes!A:E,4,0),"")</f>
        <v/>
      </c>
      <c r="I2528" s="3"/>
      <c r="J2528" s="5">
        <f t="shared" si="2"/>
        <v>1000</v>
      </c>
      <c r="K2528" s="3" t="str">
        <f>IFNA(VLOOKUP(D2528,Price!$A$2:$C$18,3,0),"")</f>
        <v>товар</v>
      </c>
      <c r="L2528" s="6">
        <f t="shared" si="3"/>
        <v>3</v>
      </c>
      <c r="M2528" s="6" t="str">
        <f>IFNA(VLOOKUP(F2528,Promocodes!A:B,2,0),"")</f>
        <v/>
      </c>
      <c r="N2528" s="3" t="str">
        <f>IFNA(VLOOKUP(M2528,Promocodes!G:H,2,0),"")</f>
        <v/>
      </c>
      <c r="O2528" s="3">
        <f>IFNA(VLOOKUP(D2528,Price!$E$2:$F$4,2,0),"")</f>
        <v>500</v>
      </c>
      <c r="P2528" s="7" t="str">
        <f t="shared" si="4"/>
        <v>без промо</v>
      </c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ht="15.75" customHeight="1">
      <c r="A2529" s="3">
        <v>2170.0</v>
      </c>
      <c r="B2529" s="1" t="s">
        <v>16</v>
      </c>
      <c r="C2529" s="1" t="s">
        <v>17</v>
      </c>
      <c r="D2529" s="1" t="s">
        <v>23</v>
      </c>
      <c r="E2529" s="2">
        <v>44270.0</v>
      </c>
      <c r="F2529" s="3"/>
      <c r="G2529" s="5">
        <v>5500.0</v>
      </c>
      <c r="H2529" s="3" t="str">
        <f>IFNA(VLOOKUP(F2529,Promocodes!A:E,4,0),"")</f>
        <v/>
      </c>
      <c r="I2529" s="3"/>
      <c r="J2529" s="5">
        <f t="shared" si="2"/>
        <v>5500</v>
      </c>
      <c r="K2529" s="3" t="str">
        <f>IFNA(VLOOKUP(D2529,Price!$A$2:$C$18,3,0),"")</f>
        <v>услуга</v>
      </c>
      <c r="L2529" s="6">
        <f t="shared" si="3"/>
        <v>3</v>
      </c>
      <c r="M2529" s="6" t="str">
        <f>IFNA(VLOOKUP(F2529,Promocodes!A:B,2,0),"")</f>
        <v/>
      </c>
      <c r="N2529" s="3" t="str">
        <f>IFNA(VLOOKUP(M2529,Promocodes!G:H,2,0),"")</f>
        <v/>
      </c>
      <c r="O2529" s="3" t="str">
        <f>IFNA(VLOOKUP(D2529,Price!$E$2:$F$4,2,0),"")</f>
        <v/>
      </c>
      <c r="P2529" s="7" t="str">
        <f t="shared" si="4"/>
        <v>без промо</v>
      </c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ht="15.75" customHeight="1">
      <c r="A2530" s="3">
        <v>2171.0</v>
      </c>
      <c r="B2530" s="1" t="s">
        <v>16</v>
      </c>
      <c r="C2530" s="1" t="s">
        <v>17</v>
      </c>
      <c r="D2530" s="1" t="s">
        <v>25</v>
      </c>
      <c r="E2530" s="2">
        <v>44270.0</v>
      </c>
      <c r="F2530" s="3"/>
      <c r="G2530" s="5">
        <v>300.0</v>
      </c>
      <c r="H2530" s="3" t="str">
        <f>IFNA(VLOOKUP(F2530,Promocodes!A:E,4,0),"")</f>
        <v/>
      </c>
      <c r="I2530" s="3"/>
      <c r="J2530" s="5">
        <f t="shared" si="2"/>
        <v>300</v>
      </c>
      <c r="K2530" s="3" t="str">
        <f>IFNA(VLOOKUP(D2530,Price!$A$2:$C$18,3,0),"")</f>
        <v>товар</v>
      </c>
      <c r="L2530" s="6">
        <f t="shared" si="3"/>
        <v>3</v>
      </c>
      <c r="M2530" s="6" t="str">
        <f>IFNA(VLOOKUP(F2530,Promocodes!A:B,2,0),"")</f>
        <v/>
      </c>
      <c r="N2530" s="3" t="str">
        <f>IFNA(VLOOKUP(M2530,Promocodes!G:H,2,0),"")</f>
        <v/>
      </c>
      <c r="O2530" s="3">
        <f>IFNA(VLOOKUP(D2530,Price!$E$2:$F$4,2,0),"")</f>
        <v>150</v>
      </c>
      <c r="P2530" s="7" t="str">
        <f t="shared" si="4"/>
        <v>без промо</v>
      </c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ht="15.75" customHeight="1">
      <c r="A2531" s="3">
        <v>2172.0</v>
      </c>
      <c r="B2531" s="1" t="s">
        <v>16</v>
      </c>
      <c r="C2531" s="1" t="s">
        <v>17</v>
      </c>
      <c r="D2531" s="1" t="s">
        <v>24</v>
      </c>
      <c r="E2531" s="2">
        <v>44270.0</v>
      </c>
      <c r="F2531" s="3"/>
      <c r="G2531" s="5">
        <v>4500.0</v>
      </c>
      <c r="H2531" s="3" t="str">
        <f>IFNA(VLOOKUP(F2531,Promocodes!A:E,4,0),"")</f>
        <v/>
      </c>
      <c r="I2531" s="3"/>
      <c r="J2531" s="5">
        <f t="shared" si="2"/>
        <v>4500</v>
      </c>
      <c r="K2531" s="3" t="str">
        <f>IFNA(VLOOKUP(D2531,Price!$A$2:$C$18,3,0),"")</f>
        <v>услуга</v>
      </c>
      <c r="L2531" s="6">
        <f t="shared" si="3"/>
        <v>3</v>
      </c>
      <c r="M2531" s="6" t="str">
        <f>IFNA(VLOOKUP(F2531,Promocodes!A:B,2,0),"")</f>
        <v/>
      </c>
      <c r="N2531" s="3" t="str">
        <f>IFNA(VLOOKUP(M2531,Promocodes!G:H,2,0),"")</f>
        <v/>
      </c>
      <c r="O2531" s="3" t="str">
        <f>IFNA(VLOOKUP(D2531,Price!$E$2:$F$4,2,0),"")</f>
        <v/>
      </c>
      <c r="P2531" s="7" t="str">
        <f t="shared" si="4"/>
        <v>без промо</v>
      </c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ht="15.75" customHeight="1">
      <c r="A2532" s="3">
        <v>2173.0</v>
      </c>
      <c r="B2532" s="1" t="s">
        <v>16</v>
      </c>
      <c r="C2532" s="1" t="s">
        <v>17</v>
      </c>
      <c r="D2532" s="1" t="s">
        <v>21</v>
      </c>
      <c r="E2532" s="2">
        <v>44270.0</v>
      </c>
      <c r="F2532" s="3"/>
      <c r="G2532" s="5">
        <v>3500.0</v>
      </c>
      <c r="H2532" s="3" t="str">
        <f>IFNA(VLOOKUP(F2532,Promocodes!A:E,4,0),"")</f>
        <v/>
      </c>
      <c r="I2532" s="3"/>
      <c r="J2532" s="5">
        <f t="shared" si="2"/>
        <v>3500</v>
      </c>
      <c r="K2532" s="3" t="str">
        <f>IFNA(VLOOKUP(D2532,Price!$A$2:$C$18,3,0),"")</f>
        <v>услуга</v>
      </c>
      <c r="L2532" s="6">
        <f t="shared" si="3"/>
        <v>3</v>
      </c>
      <c r="M2532" s="6" t="str">
        <f>IFNA(VLOOKUP(F2532,Promocodes!A:B,2,0),"")</f>
        <v/>
      </c>
      <c r="N2532" s="3" t="str">
        <f>IFNA(VLOOKUP(M2532,Promocodes!G:H,2,0),"")</f>
        <v/>
      </c>
      <c r="O2532" s="3" t="str">
        <f>IFNA(VLOOKUP(D2532,Price!$E$2:$F$4,2,0),"")</f>
        <v/>
      </c>
      <c r="P2532" s="7" t="str">
        <f t="shared" si="4"/>
        <v>без промо</v>
      </c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ht="15.75" customHeight="1">
      <c r="A2533" s="3">
        <v>2174.0</v>
      </c>
      <c r="B2533" s="1" t="s">
        <v>16</v>
      </c>
      <c r="C2533" s="1" t="s">
        <v>17</v>
      </c>
      <c r="D2533" s="1" t="s">
        <v>23</v>
      </c>
      <c r="E2533" s="2">
        <v>44270.0</v>
      </c>
      <c r="F2533" s="3"/>
      <c r="G2533" s="5">
        <v>5500.0</v>
      </c>
      <c r="H2533" s="3" t="str">
        <f>IFNA(VLOOKUP(F2533,Promocodes!A:E,4,0),"")</f>
        <v/>
      </c>
      <c r="I2533" s="3"/>
      <c r="J2533" s="5">
        <f t="shared" si="2"/>
        <v>5500</v>
      </c>
      <c r="K2533" s="3" t="str">
        <f>IFNA(VLOOKUP(D2533,Price!$A$2:$C$18,3,0),"")</f>
        <v>услуга</v>
      </c>
      <c r="L2533" s="6">
        <f t="shared" si="3"/>
        <v>3</v>
      </c>
      <c r="M2533" s="6" t="str">
        <f>IFNA(VLOOKUP(F2533,Promocodes!A:B,2,0),"")</f>
        <v/>
      </c>
      <c r="N2533" s="3" t="str">
        <f>IFNA(VLOOKUP(M2533,Promocodes!G:H,2,0),"")</f>
        <v/>
      </c>
      <c r="O2533" s="3" t="str">
        <f>IFNA(VLOOKUP(D2533,Price!$E$2:$F$4,2,0),"")</f>
        <v/>
      </c>
      <c r="P2533" s="7" t="str">
        <f t="shared" si="4"/>
        <v>без промо</v>
      </c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ht="15.75" customHeight="1">
      <c r="A2534" s="3">
        <v>2175.0</v>
      </c>
      <c r="B2534" s="1" t="s">
        <v>16</v>
      </c>
      <c r="C2534" s="1" t="s">
        <v>17</v>
      </c>
      <c r="D2534" s="1" t="s">
        <v>24</v>
      </c>
      <c r="E2534" s="2">
        <v>44270.0</v>
      </c>
      <c r="F2534" s="3"/>
      <c r="G2534" s="5">
        <v>4500.0</v>
      </c>
      <c r="H2534" s="3" t="str">
        <f>IFNA(VLOOKUP(F2534,Promocodes!A:E,4,0),"")</f>
        <v/>
      </c>
      <c r="I2534" s="3"/>
      <c r="J2534" s="5">
        <f t="shared" si="2"/>
        <v>4500</v>
      </c>
      <c r="K2534" s="3" t="str">
        <f>IFNA(VLOOKUP(D2534,Price!$A$2:$C$18,3,0),"")</f>
        <v>услуга</v>
      </c>
      <c r="L2534" s="6">
        <f t="shared" si="3"/>
        <v>3</v>
      </c>
      <c r="M2534" s="6" t="str">
        <f>IFNA(VLOOKUP(F2534,Promocodes!A:B,2,0),"")</f>
        <v/>
      </c>
      <c r="N2534" s="3" t="str">
        <f>IFNA(VLOOKUP(M2534,Promocodes!G:H,2,0),"")</f>
        <v/>
      </c>
      <c r="O2534" s="3" t="str">
        <f>IFNA(VLOOKUP(D2534,Price!$E$2:$F$4,2,0),"")</f>
        <v/>
      </c>
      <c r="P2534" s="7" t="str">
        <f t="shared" si="4"/>
        <v>без промо</v>
      </c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ht="15.75" customHeight="1">
      <c r="A2535" s="3">
        <v>2176.0</v>
      </c>
      <c r="B2535" s="1" t="s">
        <v>16</v>
      </c>
      <c r="C2535" s="1" t="s">
        <v>17</v>
      </c>
      <c r="D2535" s="1" t="s">
        <v>23</v>
      </c>
      <c r="E2535" s="2">
        <v>44270.0</v>
      </c>
      <c r="F2535" s="3"/>
      <c r="G2535" s="5">
        <v>5500.0</v>
      </c>
      <c r="H2535" s="3" t="str">
        <f>IFNA(VLOOKUP(F2535,Promocodes!A:E,4,0),"")</f>
        <v/>
      </c>
      <c r="I2535" s="3"/>
      <c r="J2535" s="5">
        <f t="shared" si="2"/>
        <v>5500</v>
      </c>
      <c r="K2535" s="3" t="str">
        <f>IFNA(VLOOKUP(D2535,Price!$A$2:$C$18,3,0),"")</f>
        <v>услуга</v>
      </c>
      <c r="L2535" s="6">
        <f t="shared" si="3"/>
        <v>3</v>
      </c>
      <c r="M2535" s="6" t="str">
        <f>IFNA(VLOOKUP(F2535,Promocodes!A:B,2,0),"")</f>
        <v/>
      </c>
      <c r="N2535" s="3" t="str">
        <f>IFNA(VLOOKUP(M2535,Promocodes!G:H,2,0),"")</f>
        <v/>
      </c>
      <c r="O2535" s="3" t="str">
        <f>IFNA(VLOOKUP(D2535,Price!$E$2:$F$4,2,0),"")</f>
        <v/>
      </c>
      <c r="P2535" s="7" t="str">
        <f t="shared" si="4"/>
        <v>без промо</v>
      </c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ht="15.75" customHeight="1">
      <c r="A2536" s="3">
        <v>2177.0</v>
      </c>
      <c r="B2536" s="1" t="s">
        <v>16</v>
      </c>
      <c r="C2536" s="1" t="s">
        <v>17</v>
      </c>
      <c r="D2536" s="1" t="s">
        <v>24</v>
      </c>
      <c r="E2536" s="2">
        <v>44270.0</v>
      </c>
      <c r="F2536" s="3"/>
      <c r="G2536" s="5">
        <v>4500.0</v>
      </c>
      <c r="H2536" s="3" t="str">
        <f>IFNA(VLOOKUP(F2536,Promocodes!A:E,4,0),"")</f>
        <v/>
      </c>
      <c r="I2536" s="3"/>
      <c r="J2536" s="5">
        <f t="shared" si="2"/>
        <v>4500</v>
      </c>
      <c r="K2536" s="3" t="str">
        <f>IFNA(VLOOKUP(D2536,Price!$A$2:$C$18,3,0),"")</f>
        <v>услуга</v>
      </c>
      <c r="L2536" s="6">
        <f t="shared" si="3"/>
        <v>3</v>
      </c>
      <c r="M2536" s="6" t="str">
        <f>IFNA(VLOOKUP(F2536,Promocodes!A:B,2,0),"")</f>
        <v/>
      </c>
      <c r="N2536" s="3" t="str">
        <f>IFNA(VLOOKUP(M2536,Promocodes!G:H,2,0),"")</f>
        <v/>
      </c>
      <c r="O2536" s="3" t="str">
        <f>IFNA(VLOOKUP(D2536,Price!$E$2:$F$4,2,0),"")</f>
        <v/>
      </c>
      <c r="P2536" s="7" t="str">
        <f t="shared" si="4"/>
        <v>без промо</v>
      </c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ht="15.75" customHeight="1">
      <c r="A2537" s="3">
        <v>2178.0</v>
      </c>
      <c r="B2537" s="1" t="s">
        <v>16</v>
      </c>
      <c r="C2537" s="1" t="s">
        <v>17</v>
      </c>
      <c r="D2537" s="1" t="s">
        <v>23</v>
      </c>
      <c r="E2537" s="2">
        <v>44270.0</v>
      </c>
      <c r="F2537" s="3"/>
      <c r="G2537" s="5">
        <v>5500.0</v>
      </c>
      <c r="H2537" s="3" t="str">
        <f>IFNA(VLOOKUP(F2537,Promocodes!A:E,4,0),"")</f>
        <v/>
      </c>
      <c r="I2537" s="3"/>
      <c r="J2537" s="5">
        <f t="shared" si="2"/>
        <v>5500</v>
      </c>
      <c r="K2537" s="3" t="str">
        <f>IFNA(VLOOKUP(D2537,Price!$A$2:$C$18,3,0),"")</f>
        <v>услуга</v>
      </c>
      <c r="L2537" s="6">
        <f t="shared" si="3"/>
        <v>3</v>
      </c>
      <c r="M2537" s="6" t="str">
        <f>IFNA(VLOOKUP(F2537,Promocodes!A:B,2,0),"")</f>
        <v/>
      </c>
      <c r="N2537" s="3" t="str">
        <f>IFNA(VLOOKUP(M2537,Promocodes!G:H,2,0),"")</f>
        <v/>
      </c>
      <c r="O2537" s="3" t="str">
        <f>IFNA(VLOOKUP(D2537,Price!$E$2:$F$4,2,0),"")</f>
        <v/>
      </c>
      <c r="P2537" s="7" t="str">
        <f t="shared" si="4"/>
        <v>без промо</v>
      </c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ht="15.75" customHeight="1">
      <c r="A2538" s="3">
        <v>2180.0</v>
      </c>
      <c r="B2538" s="1" t="s">
        <v>16</v>
      </c>
      <c r="C2538" s="1" t="s">
        <v>22</v>
      </c>
      <c r="D2538" s="1" t="s">
        <v>23</v>
      </c>
      <c r="E2538" s="2">
        <v>44270.0</v>
      </c>
      <c r="F2538" s="3"/>
      <c r="G2538" s="5">
        <v>5500.0</v>
      </c>
      <c r="H2538" s="3" t="str">
        <f>IFNA(VLOOKUP(F2538,Promocodes!A:E,4,0),"")</f>
        <v/>
      </c>
      <c r="I2538" s="3"/>
      <c r="J2538" s="5">
        <f t="shared" si="2"/>
        <v>5500</v>
      </c>
      <c r="K2538" s="3" t="str">
        <f>IFNA(VLOOKUP(D2538,Price!$A$2:$C$18,3,0),"")</f>
        <v>услуга</v>
      </c>
      <c r="L2538" s="6">
        <f t="shared" si="3"/>
        <v>3</v>
      </c>
      <c r="M2538" s="6" t="str">
        <f>IFNA(VLOOKUP(F2538,Promocodes!A:B,2,0),"")</f>
        <v/>
      </c>
      <c r="N2538" s="3" t="str">
        <f>IFNA(VLOOKUP(M2538,Promocodes!G:H,2,0),"")</f>
        <v/>
      </c>
      <c r="O2538" s="3" t="str">
        <f>IFNA(VLOOKUP(D2538,Price!$E$2:$F$4,2,0),"")</f>
        <v/>
      </c>
      <c r="P2538" s="7" t="str">
        <f t="shared" si="4"/>
        <v>без промо</v>
      </c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ht="15.75" customHeight="1">
      <c r="A2539" s="3">
        <v>2181.0</v>
      </c>
      <c r="B2539" s="1" t="s">
        <v>16</v>
      </c>
      <c r="C2539" s="1" t="s">
        <v>17</v>
      </c>
      <c r="D2539" s="1" t="s">
        <v>21</v>
      </c>
      <c r="E2539" s="2">
        <v>44270.0</v>
      </c>
      <c r="F2539" s="3"/>
      <c r="G2539" s="5">
        <v>3500.0</v>
      </c>
      <c r="H2539" s="3" t="str">
        <f>IFNA(VLOOKUP(F2539,Promocodes!A:E,4,0),"")</f>
        <v/>
      </c>
      <c r="I2539" s="3"/>
      <c r="J2539" s="5">
        <f t="shared" si="2"/>
        <v>3500</v>
      </c>
      <c r="K2539" s="3" t="str">
        <f>IFNA(VLOOKUP(D2539,Price!$A$2:$C$18,3,0),"")</f>
        <v>услуга</v>
      </c>
      <c r="L2539" s="6">
        <f t="shared" si="3"/>
        <v>3</v>
      </c>
      <c r="M2539" s="6" t="str">
        <f>IFNA(VLOOKUP(F2539,Promocodes!A:B,2,0),"")</f>
        <v/>
      </c>
      <c r="N2539" s="3" t="str">
        <f>IFNA(VLOOKUP(M2539,Promocodes!G:H,2,0),"")</f>
        <v/>
      </c>
      <c r="O2539" s="3" t="str">
        <f>IFNA(VLOOKUP(D2539,Price!$E$2:$F$4,2,0),"")</f>
        <v/>
      </c>
      <c r="P2539" s="7" t="str">
        <f t="shared" si="4"/>
        <v>без промо</v>
      </c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ht="15.75" customHeight="1">
      <c r="A2540" s="3">
        <v>2182.0</v>
      </c>
      <c r="B2540" s="1" t="s">
        <v>16</v>
      </c>
      <c r="C2540" s="1" t="s">
        <v>17</v>
      </c>
      <c r="D2540" s="1" t="s">
        <v>20</v>
      </c>
      <c r="E2540" s="2">
        <v>44270.0</v>
      </c>
      <c r="F2540" s="3"/>
      <c r="G2540" s="5">
        <v>500.0</v>
      </c>
      <c r="H2540" s="3" t="str">
        <f>IFNA(VLOOKUP(F2540,Promocodes!A:E,4,0),"")</f>
        <v/>
      </c>
      <c r="I2540" s="3"/>
      <c r="J2540" s="5">
        <f t="shared" si="2"/>
        <v>500</v>
      </c>
      <c r="K2540" s="3" t="str">
        <f>IFNA(VLOOKUP(D2540,Price!$A$2:$C$18,3,0),"")</f>
        <v>товар</v>
      </c>
      <c r="L2540" s="6">
        <f t="shared" si="3"/>
        <v>3</v>
      </c>
      <c r="M2540" s="6" t="str">
        <f>IFNA(VLOOKUP(F2540,Promocodes!A:B,2,0),"")</f>
        <v/>
      </c>
      <c r="N2540" s="3" t="str">
        <f>IFNA(VLOOKUP(M2540,Promocodes!G:H,2,0),"")</f>
        <v/>
      </c>
      <c r="O2540" s="3">
        <f>IFNA(VLOOKUP(D2540,Price!$E$2:$F$4,2,0),"")</f>
        <v>250</v>
      </c>
      <c r="P2540" s="7" t="str">
        <f t="shared" si="4"/>
        <v>без промо</v>
      </c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ht="15.75" customHeight="1">
      <c r="A2541" s="3">
        <v>2183.0</v>
      </c>
      <c r="B2541" s="1" t="s">
        <v>16</v>
      </c>
      <c r="C2541" s="1" t="s">
        <v>22</v>
      </c>
      <c r="D2541" s="1" t="s">
        <v>23</v>
      </c>
      <c r="E2541" s="2">
        <v>44270.0</v>
      </c>
      <c r="F2541" s="3"/>
      <c r="G2541" s="5">
        <v>5500.0</v>
      </c>
      <c r="H2541" s="3" t="str">
        <f>IFNA(VLOOKUP(F2541,Promocodes!A:E,4,0),"")</f>
        <v/>
      </c>
      <c r="I2541" s="3"/>
      <c r="J2541" s="5">
        <f t="shared" si="2"/>
        <v>5500</v>
      </c>
      <c r="K2541" s="3" t="str">
        <f>IFNA(VLOOKUP(D2541,Price!$A$2:$C$18,3,0),"")</f>
        <v>услуга</v>
      </c>
      <c r="L2541" s="6">
        <f t="shared" si="3"/>
        <v>3</v>
      </c>
      <c r="M2541" s="6" t="str">
        <f>IFNA(VLOOKUP(F2541,Promocodes!A:B,2,0),"")</f>
        <v/>
      </c>
      <c r="N2541" s="3" t="str">
        <f>IFNA(VLOOKUP(M2541,Promocodes!G:H,2,0),"")</f>
        <v/>
      </c>
      <c r="O2541" s="3" t="str">
        <f>IFNA(VLOOKUP(D2541,Price!$E$2:$F$4,2,0),"")</f>
        <v/>
      </c>
      <c r="P2541" s="7" t="str">
        <f t="shared" si="4"/>
        <v>без промо</v>
      </c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ht="15.75" customHeight="1">
      <c r="A2542" s="3">
        <v>2184.0</v>
      </c>
      <c r="B2542" s="1" t="s">
        <v>16</v>
      </c>
      <c r="C2542" s="1" t="s">
        <v>17</v>
      </c>
      <c r="D2542" s="1" t="s">
        <v>23</v>
      </c>
      <c r="E2542" s="2">
        <v>44270.0</v>
      </c>
      <c r="F2542" s="3"/>
      <c r="G2542" s="5">
        <v>5500.0</v>
      </c>
      <c r="H2542" s="3" t="str">
        <f>IFNA(VLOOKUP(F2542,Promocodes!A:E,4,0),"")</f>
        <v/>
      </c>
      <c r="I2542" s="3"/>
      <c r="J2542" s="5">
        <f t="shared" si="2"/>
        <v>5500</v>
      </c>
      <c r="K2542" s="3" t="str">
        <f>IFNA(VLOOKUP(D2542,Price!$A$2:$C$18,3,0),"")</f>
        <v>услуга</v>
      </c>
      <c r="L2542" s="6">
        <f t="shared" si="3"/>
        <v>3</v>
      </c>
      <c r="M2542" s="6" t="str">
        <f>IFNA(VLOOKUP(F2542,Promocodes!A:B,2,0),"")</f>
        <v/>
      </c>
      <c r="N2542" s="3" t="str">
        <f>IFNA(VLOOKUP(M2542,Promocodes!G:H,2,0),"")</f>
        <v/>
      </c>
      <c r="O2542" s="3" t="str">
        <f>IFNA(VLOOKUP(D2542,Price!$E$2:$F$4,2,0),"")</f>
        <v/>
      </c>
      <c r="P2542" s="7" t="str">
        <f t="shared" si="4"/>
        <v>без промо</v>
      </c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ht="15.75" customHeight="1">
      <c r="A2543" s="3">
        <v>2185.0</v>
      </c>
      <c r="B2543" s="1" t="s">
        <v>16</v>
      </c>
      <c r="C2543" s="1" t="s">
        <v>22</v>
      </c>
      <c r="D2543" s="1" t="s">
        <v>23</v>
      </c>
      <c r="E2543" s="2">
        <v>44270.0</v>
      </c>
      <c r="F2543" s="3"/>
      <c r="G2543" s="5">
        <v>5500.0</v>
      </c>
      <c r="H2543" s="3" t="str">
        <f>IFNA(VLOOKUP(F2543,Promocodes!A:E,4,0),"")</f>
        <v/>
      </c>
      <c r="I2543" s="3"/>
      <c r="J2543" s="5">
        <f t="shared" si="2"/>
        <v>5500</v>
      </c>
      <c r="K2543" s="3" t="str">
        <f>IFNA(VLOOKUP(D2543,Price!$A$2:$C$18,3,0),"")</f>
        <v>услуга</v>
      </c>
      <c r="L2543" s="6">
        <f t="shared" si="3"/>
        <v>3</v>
      </c>
      <c r="M2543" s="6" t="str">
        <f>IFNA(VLOOKUP(F2543,Promocodes!A:B,2,0),"")</f>
        <v/>
      </c>
      <c r="N2543" s="3" t="str">
        <f>IFNA(VLOOKUP(M2543,Promocodes!G:H,2,0),"")</f>
        <v/>
      </c>
      <c r="O2543" s="3" t="str">
        <f>IFNA(VLOOKUP(D2543,Price!$E$2:$F$4,2,0),"")</f>
        <v/>
      </c>
      <c r="P2543" s="7" t="str">
        <f t="shared" si="4"/>
        <v>без промо</v>
      </c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ht="15.75" customHeight="1">
      <c r="A2544" s="3">
        <v>2186.0</v>
      </c>
      <c r="B2544" s="1" t="s">
        <v>16</v>
      </c>
      <c r="C2544" s="1" t="s">
        <v>22</v>
      </c>
      <c r="D2544" s="1" t="s">
        <v>21</v>
      </c>
      <c r="E2544" s="2">
        <v>44270.0</v>
      </c>
      <c r="F2544" s="3"/>
      <c r="G2544" s="5">
        <v>3500.0</v>
      </c>
      <c r="H2544" s="3" t="str">
        <f>IFNA(VLOOKUP(F2544,Promocodes!A:E,4,0),"")</f>
        <v/>
      </c>
      <c r="I2544" s="3"/>
      <c r="J2544" s="5">
        <f t="shared" si="2"/>
        <v>3500</v>
      </c>
      <c r="K2544" s="3" t="str">
        <f>IFNA(VLOOKUP(D2544,Price!$A$2:$C$18,3,0),"")</f>
        <v>услуга</v>
      </c>
      <c r="L2544" s="6">
        <f t="shared" si="3"/>
        <v>3</v>
      </c>
      <c r="M2544" s="6" t="str">
        <f>IFNA(VLOOKUP(F2544,Promocodes!A:B,2,0),"")</f>
        <v/>
      </c>
      <c r="N2544" s="3" t="str">
        <f>IFNA(VLOOKUP(M2544,Promocodes!G:H,2,0),"")</f>
        <v/>
      </c>
      <c r="O2544" s="3" t="str">
        <f>IFNA(VLOOKUP(D2544,Price!$E$2:$F$4,2,0),"")</f>
        <v/>
      </c>
      <c r="P2544" s="7" t="str">
        <f t="shared" si="4"/>
        <v>без промо</v>
      </c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ht="15.75" customHeight="1">
      <c r="A2545" s="3">
        <v>2187.0</v>
      </c>
      <c r="B2545" s="1" t="s">
        <v>16</v>
      </c>
      <c r="C2545" s="1" t="s">
        <v>17</v>
      </c>
      <c r="D2545" s="1" t="s">
        <v>23</v>
      </c>
      <c r="E2545" s="2">
        <v>44270.0</v>
      </c>
      <c r="F2545" s="3"/>
      <c r="G2545" s="5">
        <v>5500.0</v>
      </c>
      <c r="H2545" s="3" t="str">
        <f>IFNA(VLOOKUP(F2545,Promocodes!A:E,4,0),"")</f>
        <v/>
      </c>
      <c r="I2545" s="3"/>
      <c r="J2545" s="5">
        <f t="shared" si="2"/>
        <v>5500</v>
      </c>
      <c r="K2545" s="3" t="str">
        <f>IFNA(VLOOKUP(D2545,Price!$A$2:$C$18,3,0),"")</f>
        <v>услуга</v>
      </c>
      <c r="L2545" s="6">
        <f t="shared" si="3"/>
        <v>3</v>
      </c>
      <c r="M2545" s="6" t="str">
        <f>IFNA(VLOOKUP(F2545,Promocodes!A:B,2,0),"")</f>
        <v/>
      </c>
      <c r="N2545" s="3" t="str">
        <f>IFNA(VLOOKUP(M2545,Promocodes!G:H,2,0),"")</f>
        <v/>
      </c>
      <c r="O2545" s="3" t="str">
        <f>IFNA(VLOOKUP(D2545,Price!$E$2:$F$4,2,0),"")</f>
        <v/>
      </c>
      <c r="P2545" s="7" t="str">
        <f t="shared" si="4"/>
        <v>без промо</v>
      </c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ht="15.75" customHeight="1">
      <c r="A2546" s="3">
        <v>2188.0</v>
      </c>
      <c r="B2546" s="1" t="s">
        <v>16</v>
      </c>
      <c r="C2546" s="1" t="s">
        <v>17</v>
      </c>
      <c r="D2546" s="1" t="s">
        <v>24</v>
      </c>
      <c r="E2546" s="2">
        <v>44271.0</v>
      </c>
      <c r="F2546" s="3"/>
      <c r="G2546" s="5">
        <v>4500.0</v>
      </c>
      <c r="H2546" s="3" t="str">
        <f>IFNA(VLOOKUP(F2546,Promocodes!A:E,4,0),"")</f>
        <v/>
      </c>
      <c r="I2546" s="3"/>
      <c r="J2546" s="5">
        <f t="shared" si="2"/>
        <v>4500</v>
      </c>
      <c r="K2546" s="3" t="str">
        <f>IFNA(VLOOKUP(D2546,Price!$A$2:$C$18,3,0),"")</f>
        <v>услуга</v>
      </c>
      <c r="L2546" s="6">
        <f t="shared" si="3"/>
        <v>3</v>
      </c>
      <c r="M2546" s="6" t="str">
        <f>IFNA(VLOOKUP(F2546,Promocodes!A:B,2,0),"")</f>
        <v/>
      </c>
      <c r="N2546" s="3" t="str">
        <f>IFNA(VLOOKUP(M2546,Promocodes!G:H,2,0),"")</f>
        <v/>
      </c>
      <c r="O2546" s="3" t="str">
        <f>IFNA(VLOOKUP(D2546,Price!$E$2:$F$4,2,0),"")</f>
        <v/>
      </c>
      <c r="P2546" s="7" t="str">
        <f t="shared" si="4"/>
        <v>без промо</v>
      </c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ht="15.75" customHeight="1">
      <c r="A2547" s="3">
        <v>2189.0</v>
      </c>
      <c r="B2547" s="1" t="s">
        <v>16</v>
      </c>
      <c r="C2547" s="1" t="s">
        <v>22</v>
      </c>
      <c r="D2547" s="1" t="s">
        <v>23</v>
      </c>
      <c r="E2547" s="2">
        <v>44271.0</v>
      </c>
      <c r="F2547" s="3"/>
      <c r="G2547" s="5">
        <v>5500.0</v>
      </c>
      <c r="H2547" s="3" t="str">
        <f>IFNA(VLOOKUP(F2547,Promocodes!A:E,4,0),"")</f>
        <v/>
      </c>
      <c r="I2547" s="3"/>
      <c r="J2547" s="5">
        <f t="shared" si="2"/>
        <v>5500</v>
      </c>
      <c r="K2547" s="3" t="str">
        <f>IFNA(VLOOKUP(D2547,Price!$A$2:$C$18,3,0),"")</f>
        <v>услуга</v>
      </c>
      <c r="L2547" s="6">
        <f t="shared" si="3"/>
        <v>3</v>
      </c>
      <c r="M2547" s="6" t="str">
        <f>IFNA(VLOOKUP(F2547,Promocodes!A:B,2,0),"")</f>
        <v/>
      </c>
      <c r="N2547" s="3" t="str">
        <f>IFNA(VLOOKUP(M2547,Promocodes!G:H,2,0),"")</f>
        <v/>
      </c>
      <c r="O2547" s="3" t="str">
        <f>IFNA(VLOOKUP(D2547,Price!$E$2:$F$4,2,0),"")</f>
        <v/>
      </c>
      <c r="P2547" s="7" t="str">
        <f t="shared" si="4"/>
        <v>без промо</v>
      </c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ht="15.75" customHeight="1">
      <c r="A2548" s="3">
        <v>2191.0</v>
      </c>
      <c r="B2548" s="1" t="s">
        <v>139</v>
      </c>
      <c r="C2548" s="1" t="s">
        <v>22</v>
      </c>
      <c r="D2548" s="1" t="s">
        <v>141</v>
      </c>
      <c r="E2548" s="2">
        <v>44271.0</v>
      </c>
      <c r="F2548" s="3"/>
      <c r="G2548" s="5">
        <v>300.0</v>
      </c>
      <c r="H2548" s="3" t="str">
        <f>IFNA(VLOOKUP(F2548,Promocodes!A:E,4,0),"")</f>
        <v/>
      </c>
      <c r="I2548" s="3"/>
      <c r="J2548" s="5">
        <f t="shared" si="2"/>
        <v>300</v>
      </c>
      <c r="K2548" s="3" t="str">
        <f>IFNA(VLOOKUP(D2548,Price!$A$2:$C$18,3,0),"")</f>
        <v/>
      </c>
      <c r="L2548" s="6">
        <f t="shared" si="3"/>
        <v>3</v>
      </c>
      <c r="M2548" s="6" t="str">
        <f>IFNA(VLOOKUP(F2548,Promocodes!A:B,2,0),"")</f>
        <v/>
      </c>
      <c r="N2548" s="3" t="str">
        <f>IFNA(VLOOKUP(M2548,Promocodes!G:H,2,0),"")</f>
        <v/>
      </c>
      <c r="O2548" s="3" t="str">
        <f>IFNA(VLOOKUP(D2548,Price!$E$2:$F$4,2,0),"")</f>
        <v/>
      </c>
      <c r="P2548" s="7" t="str">
        <f t="shared" si="4"/>
        <v/>
      </c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ht="15.75" customHeight="1">
      <c r="A2549" s="3">
        <v>2193.0</v>
      </c>
      <c r="B2549" s="1" t="s">
        <v>16</v>
      </c>
      <c r="C2549" s="1" t="s">
        <v>17</v>
      </c>
      <c r="D2549" s="1" t="s">
        <v>21</v>
      </c>
      <c r="E2549" s="2">
        <v>44271.0</v>
      </c>
      <c r="F2549" s="3"/>
      <c r="G2549" s="5">
        <v>3500.0</v>
      </c>
      <c r="H2549" s="3" t="str">
        <f>IFNA(VLOOKUP(F2549,Promocodes!A:E,4,0),"")</f>
        <v/>
      </c>
      <c r="I2549" s="3"/>
      <c r="J2549" s="5">
        <f t="shared" si="2"/>
        <v>3500</v>
      </c>
      <c r="K2549" s="3" t="str">
        <f>IFNA(VLOOKUP(D2549,Price!$A$2:$C$18,3,0),"")</f>
        <v>услуга</v>
      </c>
      <c r="L2549" s="6">
        <f t="shared" si="3"/>
        <v>3</v>
      </c>
      <c r="M2549" s="6" t="str">
        <f>IFNA(VLOOKUP(F2549,Promocodes!A:B,2,0),"")</f>
        <v/>
      </c>
      <c r="N2549" s="3" t="str">
        <f>IFNA(VLOOKUP(M2549,Promocodes!G:H,2,0),"")</f>
        <v/>
      </c>
      <c r="O2549" s="3" t="str">
        <f>IFNA(VLOOKUP(D2549,Price!$E$2:$F$4,2,0),"")</f>
        <v/>
      </c>
      <c r="P2549" s="7" t="str">
        <f t="shared" si="4"/>
        <v>без промо</v>
      </c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ht="15.75" customHeight="1">
      <c r="A2550" s="3">
        <v>2194.0</v>
      </c>
      <c r="B2550" s="1" t="s">
        <v>16</v>
      </c>
      <c r="C2550" s="1" t="s">
        <v>17</v>
      </c>
      <c r="D2550" s="1" t="s">
        <v>23</v>
      </c>
      <c r="E2550" s="2">
        <v>44271.0</v>
      </c>
      <c r="F2550" s="3"/>
      <c r="G2550" s="5">
        <v>5500.0</v>
      </c>
      <c r="H2550" s="3" t="str">
        <f>IFNA(VLOOKUP(F2550,Promocodes!A:E,4,0),"")</f>
        <v/>
      </c>
      <c r="I2550" s="3"/>
      <c r="J2550" s="5">
        <f t="shared" si="2"/>
        <v>5500</v>
      </c>
      <c r="K2550" s="3" t="str">
        <f>IFNA(VLOOKUP(D2550,Price!$A$2:$C$18,3,0),"")</f>
        <v>услуга</v>
      </c>
      <c r="L2550" s="6">
        <f t="shared" si="3"/>
        <v>3</v>
      </c>
      <c r="M2550" s="6" t="str">
        <f>IFNA(VLOOKUP(F2550,Promocodes!A:B,2,0),"")</f>
        <v/>
      </c>
      <c r="N2550" s="3" t="str">
        <f>IFNA(VLOOKUP(M2550,Promocodes!G:H,2,0),"")</f>
        <v/>
      </c>
      <c r="O2550" s="3" t="str">
        <f>IFNA(VLOOKUP(D2550,Price!$E$2:$F$4,2,0),"")</f>
        <v/>
      </c>
      <c r="P2550" s="7" t="str">
        <f t="shared" si="4"/>
        <v>без промо</v>
      </c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ht="15.75" customHeight="1">
      <c r="A2551" s="3">
        <v>2195.0</v>
      </c>
      <c r="B2551" s="1" t="s">
        <v>16</v>
      </c>
      <c r="C2551" s="1" t="s">
        <v>22</v>
      </c>
      <c r="D2551" s="1" t="s">
        <v>20</v>
      </c>
      <c r="E2551" s="2">
        <v>44271.0</v>
      </c>
      <c r="F2551" s="3"/>
      <c r="G2551" s="5">
        <v>500.0</v>
      </c>
      <c r="H2551" s="3" t="str">
        <f>IFNA(VLOOKUP(F2551,Promocodes!A:E,4,0),"")</f>
        <v/>
      </c>
      <c r="I2551" s="3"/>
      <c r="J2551" s="5">
        <f t="shared" si="2"/>
        <v>500</v>
      </c>
      <c r="K2551" s="3" t="str">
        <f>IFNA(VLOOKUP(D2551,Price!$A$2:$C$18,3,0),"")</f>
        <v>товар</v>
      </c>
      <c r="L2551" s="6">
        <f t="shared" si="3"/>
        <v>3</v>
      </c>
      <c r="M2551" s="6" t="str">
        <f>IFNA(VLOOKUP(F2551,Promocodes!A:B,2,0),"")</f>
        <v/>
      </c>
      <c r="N2551" s="3" t="str">
        <f>IFNA(VLOOKUP(M2551,Promocodes!G:H,2,0),"")</f>
        <v/>
      </c>
      <c r="O2551" s="3">
        <f>IFNA(VLOOKUP(D2551,Price!$E$2:$F$4,2,0),"")</f>
        <v>250</v>
      </c>
      <c r="P2551" s="7" t="str">
        <f t="shared" si="4"/>
        <v>без промо</v>
      </c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ht="15.75" customHeight="1">
      <c r="A2552" s="3">
        <v>2196.0</v>
      </c>
      <c r="B2552" s="1" t="s">
        <v>16</v>
      </c>
      <c r="C2552" s="1" t="s">
        <v>22</v>
      </c>
      <c r="D2552" s="1" t="s">
        <v>24</v>
      </c>
      <c r="E2552" s="2">
        <v>44271.0</v>
      </c>
      <c r="F2552" s="3"/>
      <c r="G2552" s="5">
        <v>4500.0</v>
      </c>
      <c r="H2552" s="3" t="str">
        <f>IFNA(VLOOKUP(F2552,Promocodes!A:E,4,0),"")</f>
        <v/>
      </c>
      <c r="I2552" s="3"/>
      <c r="J2552" s="5">
        <f t="shared" si="2"/>
        <v>4500</v>
      </c>
      <c r="K2552" s="3" t="str">
        <f>IFNA(VLOOKUP(D2552,Price!$A$2:$C$18,3,0),"")</f>
        <v>услуга</v>
      </c>
      <c r="L2552" s="6">
        <f t="shared" si="3"/>
        <v>3</v>
      </c>
      <c r="M2552" s="6" t="str">
        <f>IFNA(VLOOKUP(F2552,Promocodes!A:B,2,0),"")</f>
        <v/>
      </c>
      <c r="N2552" s="3" t="str">
        <f>IFNA(VLOOKUP(M2552,Promocodes!G:H,2,0),"")</f>
        <v/>
      </c>
      <c r="O2552" s="3" t="str">
        <f>IFNA(VLOOKUP(D2552,Price!$E$2:$F$4,2,0),"")</f>
        <v/>
      </c>
      <c r="P2552" s="7" t="str">
        <f t="shared" si="4"/>
        <v>без промо</v>
      </c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ht="15.75" customHeight="1">
      <c r="A2553" s="3">
        <v>2197.0</v>
      </c>
      <c r="B2553" s="1" t="s">
        <v>139</v>
      </c>
      <c r="C2553" s="1" t="s">
        <v>17</v>
      </c>
      <c r="D2553" s="1" t="s">
        <v>142</v>
      </c>
      <c r="E2553" s="2">
        <v>44271.0</v>
      </c>
      <c r="F2553" s="3"/>
      <c r="G2553" s="5">
        <v>1000.0</v>
      </c>
      <c r="H2553" s="3" t="str">
        <f>IFNA(VLOOKUP(F2553,Promocodes!A:E,4,0),"")</f>
        <v/>
      </c>
      <c r="I2553" s="3"/>
      <c r="J2553" s="5">
        <f t="shared" si="2"/>
        <v>1000</v>
      </c>
      <c r="K2553" s="3" t="str">
        <f>IFNA(VLOOKUP(D2553,Price!$A$2:$C$18,3,0),"")</f>
        <v/>
      </c>
      <c r="L2553" s="6">
        <f t="shared" si="3"/>
        <v>3</v>
      </c>
      <c r="M2553" s="6" t="str">
        <f>IFNA(VLOOKUP(F2553,Promocodes!A:B,2,0),"")</f>
        <v/>
      </c>
      <c r="N2553" s="3" t="str">
        <f>IFNA(VLOOKUP(M2553,Promocodes!G:H,2,0),"")</f>
        <v/>
      </c>
      <c r="O2553" s="3" t="str">
        <f>IFNA(VLOOKUP(D2553,Price!$E$2:$F$4,2,0),"")</f>
        <v/>
      </c>
      <c r="P2553" s="7" t="str">
        <f t="shared" si="4"/>
        <v/>
      </c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ht="15.75" customHeight="1">
      <c r="A2554" s="3">
        <v>2198.0</v>
      </c>
      <c r="B2554" s="1" t="s">
        <v>16</v>
      </c>
      <c r="C2554" s="1" t="s">
        <v>17</v>
      </c>
      <c r="D2554" s="1" t="s">
        <v>21</v>
      </c>
      <c r="E2554" s="2">
        <v>44271.0</v>
      </c>
      <c r="F2554" s="3"/>
      <c r="G2554" s="5">
        <v>3500.0</v>
      </c>
      <c r="H2554" s="3" t="str">
        <f>IFNA(VLOOKUP(F2554,Promocodes!A:E,4,0),"")</f>
        <v/>
      </c>
      <c r="I2554" s="3"/>
      <c r="J2554" s="5">
        <f t="shared" si="2"/>
        <v>3500</v>
      </c>
      <c r="K2554" s="3" t="str">
        <f>IFNA(VLOOKUP(D2554,Price!$A$2:$C$18,3,0),"")</f>
        <v>услуга</v>
      </c>
      <c r="L2554" s="6">
        <f t="shared" si="3"/>
        <v>3</v>
      </c>
      <c r="M2554" s="6" t="str">
        <f>IFNA(VLOOKUP(F2554,Promocodes!A:B,2,0),"")</f>
        <v/>
      </c>
      <c r="N2554" s="3" t="str">
        <f>IFNA(VLOOKUP(M2554,Promocodes!G:H,2,0),"")</f>
        <v/>
      </c>
      <c r="O2554" s="3" t="str">
        <f>IFNA(VLOOKUP(D2554,Price!$E$2:$F$4,2,0),"")</f>
        <v/>
      </c>
      <c r="P2554" s="7" t="str">
        <f t="shared" si="4"/>
        <v>без промо</v>
      </c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ht="15.75" customHeight="1">
      <c r="A2555" s="3">
        <v>2199.0</v>
      </c>
      <c r="B2555" s="1" t="s">
        <v>16</v>
      </c>
      <c r="C2555" s="1" t="s">
        <v>22</v>
      </c>
      <c r="D2555" s="1" t="s">
        <v>24</v>
      </c>
      <c r="E2555" s="2">
        <v>44271.0</v>
      </c>
      <c r="F2555" s="3"/>
      <c r="G2555" s="5">
        <v>4500.0</v>
      </c>
      <c r="H2555" s="3" t="str">
        <f>IFNA(VLOOKUP(F2555,Promocodes!A:E,4,0),"")</f>
        <v/>
      </c>
      <c r="I2555" s="3"/>
      <c r="J2555" s="5">
        <f t="shared" si="2"/>
        <v>4500</v>
      </c>
      <c r="K2555" s="3" t="str">
        <f>IFNA(VLOOKUP(D2555,Price!$A$2:$C$18,3,0),"")</f>
        <v>услуга</v>
      </c>
      <c r="L2555" s="6">
        <f t="shared" si="3"/>
        <v>3</v>
      </c>
      <c r="M2555" s="6" t="str">
        <f>IFNA(VLOOKUP(F2555,Promocodes!A:B,2,0),"")</f>
        <v/>
      </c>
      <c r="N2555" s="3" t="str">
        <f>IFNA(VLOOKUP(M2555,Promocodes!G:H,2,0),"")</f>
        <v/>
      </c>
      <c r="O2555" s="3" t="str">
        <f>IFNA(VLOOKUP(D2555,Price!$E$2:$F$4,2,0),"")</f>
        <v/>
      </c>
      <c r="P2555" s="7" t="str">
        <f t="shared" si="4"/>
        <v>без промо</v>
      </c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ht="15.75" customHeight="1">
      <c r="A2556" s="3">
        <v>2200.0</v>
      </c>
      <c r="B2556" s="1" t="s">
        <v>16</v>
      </c>
      <c r="C2556" s="1" t="s">
        <v>17</v>
      </c>
      <c r="D2556" s="1" t="s">
        <v>23</v>
      </c>
      <c r="E2556" s="2">
        <v>44271.0</v>
      </c>
      <c r="F2556" s="3"/>
      <c r="G2556" s="5">
        <v>5500.0</v>
      </c>
      <c r="H2556" s="3" t="str">
        <f>IFNA(VLOOKUP(F2556,Promocodes!A:E,4,0),"")</f>
        <v/>
      </c>
      <c r="I2556" s="3"/>
      <c r="J2556" s="5">
        <f t="shared" si="2"/>
        <v>5500</v>
      </c>
      <c r="K2556" s="3" t="str">
        <f>IFNA(VLOOKUP(D2556,Price!$A$2:$C$18,3,0),"")</f>
        <v>услуга</v>
      </c>
      <c r="L2556" s="6">
        <f t="shared" si="3"/>
        <v>3</v>
      </c>
      <c r="M2556" s="6" t="str">
        <f>IFNA(VLOOKUP(F2556,Promocodes!A:B,2,0),"")</f>
        <v/>
      </c>
      <c r="N2556" s="3" t="str">
        <f>IFNA(VLOOKUP(M2556,Promocodes!G:H,2,0),"")</f>
        <v/>
      </c>
      <c r="O2556" s="3" t="str">
        <f>IFNA(VLOOKUP(D2556,Price!$E$2:$F$4,2,0),"")</f>
        <v/>
      </c>
      <c r="P2556" s="7" t="str">
        <f t="shared" si="4"/>
        <v>без промо</v>
      </c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ht="15.75" customHeight="1">
      <c r="A2557" s="3">
        <v>2201.0</v>
      </c>
      <c r="B2557" s="1" t="s">
        <v>16</v>
      </c>
      <c r="C2557" s="1" t="s">
        <v>17</v>
      </c>
      <c r="D2557" s="1" t="s">
        <v>21</v>
      </c>
      <c r="E2557" s="2">
        <v>44271.0</v>
      </c>
      <c r="F2557" s="3"/>
      <c r="G2557" s="5">
        <v>3500.0</v>
      </c>
      <c r="H2557" s="3" t="str">
        <f>IFNA(VLOOKUP(F2557,Promocodes!A:E,4,0),"")</f>
        <v/>
      </c>
      <c r="I2557" s="3"/>
      <c r="J2557" s="5">
        <f t="shared" si="2"/>
        <v>3500</v>
      </c>
      <c r="K2557" s="3" t="str">
        <f>IFNA(VLOOKUP(D2557,Price!$A$2:$C$18,3,0),"")</f>
        <v>услуга</v>
      </c>
      <c r="L2557" s="6">
        <f t="shared" si="3"/>
        <v>3</v>
      </c>
      <c r="M2557" s="6" t="str">
        <f>IFNA(VLOOKUP(F2557,Promocodes!A:B,2,0),"")</f>
        <v/>
      </c>
      <c r="N2557" s="3" t="str">
        <f>IFNA(VLOOKUP(M2557,Promocodes!G:H,2,0),"")</f>
        <v/>
      </c>
      <c r="O2557" s="3" t="str">
        <f>IFNA(VLOOKUP(D2557,Price!$E$2:$F$4,2,0),"")</f>
        <v/>
      </c>
      <c r="P2557" s="7" t="str">
        <f t="shared" si="4"/>
        <v>без промо</v>
      </c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ht="15.75" customHeight="1">
      <c r="A2558" s="3">
        <v>2202.0</v>
      </c>
      <c r="B2558" s="1" t="s">
        <v>16</v>
      </c>
      <c r="C2558" s="1" t="s">
        <v>17</v>
      </c>
      <c r="D2558" s="1" t="s">
        <v>18</v>
      </c>
      <c r="E2558" s="2">
        <v>44271.0</v>
      </c>
      <c r="F2558" s="3"/>
      <c r="G2558" s="5">
        <v>1000.0</v>
      </c>
      <c r="H2558" s="3" t="str">
        <f>IFNA(VLOOKUP(F2558,Promocodes!A:E,4,0),"")</f>
        <v/>
      </c>
      <c r="I2558" s="3"/>
      <c r="J2558" s="5">
        <f t="shared" si="2"/>
        <v>1000</v>
      </c>
      <c r="K2558" s="3" t="str">
        <f>IFNA(VLOOKUP(D2558,Price!$A$2:$C$18,3,0),"")</f>
        <v>товар</v>
      </c>
      <c r="L2558" s="6">
        <f t="shared" si="3"/>
        <v>3</v>
      </c>
      <c r="M2558" s="6" t="str">
        <f>IFNA(VLOOKUP(F2558,Promocodes!A:B,2,0),"")</f>
        <v/>
      </c>
      <c r="N2558" s="3" t="str">
        <f>IFNA(VLOOKUP(M2558,Promocodes!G:H,2,0),"")</f>
        <v/>
      </c>
      <c r="O2558" s="3">
        <f>IFNA(VLOOKUP(D2558,Price!$E$2:$F$4,2,0),"")</f>
        <v>500</v>
      </c>
      <c r="P2558" s="7" t="str">
        <f t="shared" si="4"/>
        <v>без промо</v>
      </c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ht="15.75" customHeight="1">
      <c r="A2559" s="3">
        <v>2203.0</v>
      </c>
      <c r="B2559" s="1" t="s">
        <v>16</v>
      </c>
      <c r="C2559" s="1" t="s">
        <v>22</v>
      </c>
      <c r="D2559" s="1" t="s">
        <v>23</v>
      </c>
      <c r="E2559" s="2">
        <v>44271.0</v>
      </c>
      <c r="F2559" s="3"/>
      <c r="G2559" s="5">
        <v>5500.0</v>
      </c>
      <c r="H2559" s="3" t="str">
        <f>IFNA(VLOOKUP(F2559,Promocodes!A:E,4,0),"")</f>
        <v/>
      </c>
      <c r="I2559" s="3"/>
      <c r="J2559" s="5">
        <f t="shared" si="2"/>
        <v>5500</v>
      </c>
      <c r="K2559" s="3" t="str">
        <f>IFNA(VLOOKUP(D2559,Price!$A$2:$C$18,3,0),"")</f>
        <v>услуга</v>
      </c>
      <c r="L2559" s="6">
        <f t="shared" si="3"/>
        <v>3</v>
      </c>
      <c r="M2559" s="6" t="str">
        <f>IFNA(VLOOKUP(F2559,Promocodes!A:B,2,0),"")</f>
        <v/>
      </c>
      <c r="N2559" s="3" t="str">
        <f>IFNA(VLOOKUP(M2559,Promocodes!G:H,2,0),"")</f>
        <v/>
      </c>
      <c r="O2559" s="3" t="str">
        <f>IFNA(VLOOKUP(D2559,Price!$E$2:$F$4,2,0),"")</f>
        <v/>
      </c>
      <c r="P2559" s="7" t="str">
        <f t="shared" si="4"/>
        <v>без промо</v>
      </c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ht="15.75" customHeight="1">
      <c r="A2560" s="3">
        <v>2204.0</v>
      </c>
      <c r="B2560" s="1" t="s">
        <v>16</v>
      </c>
      <c r="C2560" s="1" t="s">
        <v>17</v>
      </c>
      <c r="D2560" s="1" t="s">
        <v>20</v>
      </c>
      <c r="E2560" s="2">
        <v>44271.0</v>
      </c>
      <c r="F2560" s="3"/>
      <c r="G2560" s="5">
        <v>500.0</v>
      </c>
      <c r="H2560" s="3" t="str">
        <f>IFNA(VLOOKUP(F2560,Promocodes!A:E,4,0),"")</f>
        <v/>
      </c>
      <c r="I2560" s="3"/>
      <c r="J2560" s="5">
        <f t="shared" si="2"/>
        <v>500</v>
      </c>
      <c r="K2560" s="3" t="str">
        <f>IFNA(VLOOKUP(D2560,Price!$A$2:$C$18,3,0),"")</f>
        <v>товар</v>
      </c>
      <c r="L2560" s="6">
        <f t="shared" si="3"/>
        <v>3</v>
      </c>
      <c r="M2560" s="6" t="str">
        <f>IFNA(VLOOKUP(F2560,Promocodes!A:B,2,0),"")</f>
        <v/>
      </c>
      <c r="N2560" s="3" t="str">
        <f>IFNA(VLOOKUP(M2560,Promocodes!G:H,2,0),"")</f>
        <v/>
      </c>
      <c r="O2560" s="3">
        <f>IFNA(VLOOKUP(D2560,Price!$E$2:$F$4,2,0),"")</f>
        <v>250</v>
      </c>
      <c r="P2560" s="7" t="str">
        <f t="shared" si="4"/>
        <v>без промо</v>
      </c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ht="15.75" customHeight="1">
      <c r="A2561" s="3">
        <v>2205.0</v>
      </c>
      <c r="B2561" s="1" t="s">
        <v>16</v>
      </c>
      <c r="C2561" s="1" t="s">
        <v>17</v>
      </c>
      <c r="D2561" s="1" t="s">
        <v>21</v>
      </c>
      <c r="E2561" s="2">
        <v>44271.0</v>
      </c>
      <c r="F2561" s="3"/>
      <c r="G2561" s="5">
        <v>3500.0</v>
      </c>
      <c r="H2561" s="3" t="str">
        <f>IFNA(VLOOKUP(F2561,Promocodes!A:E,4,0),"")</f>
        <v/>
      </c>
      <c r="I2561" s="3"/>
      <c r="J2561" s="5">
        <f t="shared" si="2"/>
        <v>3500</v>
      </c>
      <c r="K2561" s="3" t="str">
        <f>IFNA(VLOOKUP(D2561,Price!$A$2:$C$18,3,0),"")</f>
        <v>услуга</v>
      </c>
      <c r="L2561" s="6">
        <f t="shared" si="3"/>
        <v>3</v>
      </c>
      <c r="M2561" s="6" t="str">
        <f>IFNA(VLOOKUP(F2561,Promocodes!A:B,2,0),"")</f>
        <v/>
      </c>
      <c r="N2561" s="3" t="str">
        <f>IFNA(VLOOKUP(M2561,Promocodes!G:H,2,0),"")</f>
        <v/>
      </c>
      <c r="O2561" s="3" t="str">
        <f>IFNA(VLOOKUP(D2561,Price!$E$2:$F$4,2,0),"")</f>
        <v/>
      </c>
      <c r="P2561" s="7" t="str">
        <f t="shared" si="4"/>
        <v>без промо</v>
      </c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ht="15.75" customHeight="1">
      <c r="A2562" s="3">
        <v>2206.0</v>
      </c>
      <c r="B2562" s="1" t="s">
        <v>16</v>
      </c>
      <c r="C2562" s="1" t="s">
        <v>17</v>
      </c>
      <c r="D2562" s="1" t="s">
        <v>23</v>
      </c>
      <c r="E2562" s="2">
        <v>44271.0</v>
      </c>
      <c r="F2562" s="3"/>
      <c r="G2562" s="5">
        <v>5500.0</v>
      </c>
      <c r="H2562" s="3" t="str">
        <f>IFNA(VLOOKUP(F2562,Promocodes!A:E,4,0),"")</f>
        <v/>
      </c>
      <c r="I2562" s="3"/>
      <c r="J2562" s="5">
        <f t="shared" si="2"/>
        <v>5500</v>
      </c>
      <c r="K2562" s="3" t="str">
        <f>IFNA(VLOOKUP(D2562,Price!$A$2:$C$18,3,0),"")</f>
        <v>услуга</v>
      </c>
      <c r="L2562" s="6">
        <f t="shared" si="3"/>
        <v>3</v>
      </c>
      <c r="M2562" s="6" t="str">
        <f>IFNA(VLOOKUP(F2562,Promocodes!A:B,2,0),"")</f>
        <v/>
      </c>
      <c r="N2562" s="3" t="str">
        <f>IFNA(VLOOKUP(M2562,Promocodes!G:H,2,0),"")</f>
        <v/>
      </c>
      <c r="O2562" s="3" t="str">
        <f>IFNA(VLOOKUP(D2562,Price!$E$2:$F$4,2,0),"")</f>
        <v/>
      </c>
      <c r="P2562" s="7" t="str">
        <f t="shared" si="4"/>
        <v>без промо</v>
      </c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ht="15.75" customHeight="1">
      <c r="A2563" s="3">
        <v>2207.0</v>
      </c>
      <c r="B2563" s="1" t="s">
        <v>16</v>
      </c>
      <c r="C2563" s="1" t="s">
        <v>22</v>
      </c>
      <c r="D2563" s="1" t="s">
        <v>21</v>
      </c>
      <c r="E2563" s="2">
        <v>44271.0</v>
      </c>
      <c r="F2563" s="3"/>
      <c r="G2563" s="5">
        <v>3500.0</v>
      </c>
      <c r="H2563" s="3" t="str">
        <f>IFNA(VLOOKUP(F2563,Promocodes!A:E,4,0),"")</f>
        <v/>
      </c>
      <c r="I2563" s="3"/>
      <c r="J2563" s="5">
        <f t="shared" si="2"/>
        <v>3500</v>
      </c>
      <c r="K2563" s="3" t="str">
        <f>IFNA(VLOOKUP(D2563,Price!$A$2:$C$18,3,0),"")</f>
        <v>услуга</v>
      </c>
      <c r="L2563" s="6">
        <f t="shared" si="3"/>
        <v>3</v>
      </c>
      <c r="M2563" s="6" t="str">
        <f>IFNA(VLOOKUP(F2563,Promocodes!A:B,2,0),"")</f>
        <v/>
      </c>
      <c r="N2563" s="3" t="str">
        <f>IFNA(VLOOKUP(M2563,Promocodes!G:H,2,0),"")</f>
        <v/>
      </c>
      <c r="O2563" s="3" t="str">
        <f>IFNA(VLOOKUP(D2563,Price!$E$2:$F$4,2,0),"")</f>
        <v/>
      </c>
      <c r="P2563" s="7" t="str">
        <f t="shared" si="4"/>
        <v>без промо</v>
      </c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ht="15.75" customHeight="1">
      <c r="A2564" s="3">
        <v>2208.0</v>
      </c>
      <c r="B2564" s="1" t="s">
        <v>16</v>
      </c>
      <c r="C2564" s="1" t="s">
        <v>17</v>
      </c>
      <c r="D2564" s="1" t="s">
        <v>24</v>
      </c>
      <c r="E2564" s="2">
        <v>44271.0</v>
      </c>
      <c r="F2564" s="3"/>
      <c r="G2564" s="5">
        <v>4500.0</v>
      </c>
      <c r="H2564" s="3" t="str">
        <f>IFNA(VLOOKUP(F2564,Promocodes!A:E,4,0),"")</f>
        <v/>
      </c>
      <c r="I2564" s="3"/>
      <c r="J2564" s="5">
        <f t="shared" si="2"/>
        <v>4500</v>
      </c>
      <c r="K2564" s="3" t="str">
        <f>IFNA(VLOOKUP(D2564,Price!$A$2:$C$18,3,0),"")</f>
        <v>услуга</v>
      </c>
      <c r="L2564" s="6">
        <f t="shared" si="3"/>
        <v>3</v>
      </c>
      <c r="M2564" s="6" t="str">
        <f>IFNA(VLOOKUP(F2564,Promocodes!A:B,2,0),"")</f>
        <v/>
      </c>
      <c r="N2564" s="3" t="str">
        <f>IFNA(VLOOKUP(M2564,Promocodes!G:H,2,0),"")</f>
        <v/>
      </c>
      <c r="O2564" s="3" t="str">
        <f>IFNA(VLOOKUP(D2564,Price!$E$2:$F$4,2,0),"")</f>
        <v/>
      </c>
      <c r="P2564" s="7" t="str">
        <f t="shared" si="4"/>
        <v>без промо</v>
      </c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ht="15.75" customHeight="1">
      <c r="A2565" s="3">
        <v>2209.0</v>
      </c>
      <c r="B2565" s="1" t="s">
        <v>16</v>
      </c>
      <c r="C2565" s="1" t="s">
        <v>17</v>
      </c>
      <c r="D2565" s="1" t="s">
        <v>24</v>
      </c>
      <c r="E2565" s="2">
        <v>44271.0</v>
      </c>
      <c r="F2565" s="3"/>
      <c r="G2565" s="5">
        <v>4500.0</v>
      </c>
      <c r="H2565" s="3" t="str">
        <f>IFNA(VLOOKUP(F2565,Promocodes!A:E,4,0),"")</f>
        <v/>
      </c>
      <c r="I2565" s="3"/>
      <c r="J2565" s="5">
        <f t="shared" si="2"/>
        <v>4500</v>
      </c>
      <c r="K2565" s="3" t="str">
        <f>IFNA(VLOOKUP(D2565,Price!$A$2:$C$18,3,0),"")</f>
        <v>услуга</v>
      </c>
      <c r="L2565" s="6">
        <f t="shared" si="3"/>
        <v>3</v>
      </c>
      <c r="M2565" s="6" t="str">
        <f>IFNA(VLOOKUP(F2565,Promocodes!A:B,2,0),"")</f>
        <v/>
      </c>
      <c r="N2565" s="3" t="str">
        <f>IFNA(VLOOKUP(M2565,Promocodes!G:H,2,0),"")</f>
        <v/>
      </c>
      <c r="O2565" s="3" t="str">
        <f>IFNA(VLOOKUP(D2565,Price!$E$2:$F$4,2,0),"")</f>
        <v/>
      </c>
      <c r="P2565" s="7" t="str">
        <f t="shared" si="4"/>
        <v>без промо</v>
      </c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ht="15.75" customHeight="1">
      <c r="A2566" s="3">
        <v>2210.0</v>
      </c>
      <c r="B2566" s="1" t="s">
        <v>16</v>
      </c>
      <c r="C2566" s="1" t="s">
        <v>17</v>
      </c>
      <c r="D2566" s="1" t="s">
        <v>23</v>
      </c>
      <c r="E2566" s="2">
        <v>44271.0</v>
      </c>
      <c r="F2566" s="3"/>
      <c r="G2566" s="5">
        <v>5500.0</v>
      </c>
      <c r="H2566" s="3" t="str">
        <f>IFNA(VLOOKUP(F2566,Promocodes!A:E,4,0),"")</f>
        <v/>
      </c>
      <c r="I2566" s="3"/>
      <c r="J2566" s="5">
        <f t="shared" si="2"/>
        <v>5500</v>
      </c>
      <c r="K2566" s="3" t="str">
        <f>IFNA(VLOOKUP(D2566,Price!$A$2:$C$18,3,0),"")</f>
        <v>услуга</v>
      </c>
      <c r="L2566" s="6">
        <f t="shared" si="3"/>
        <v>3</v>
      </c>
      <c r="M2566" s="6" t="str">
        <f>IFNA(VLOOKUP(F2566,Promocodes!A:B,2,0),"")</f>
        <v/>
      </c>
      <c r="N2566" s="3" t="str">
        <f>IFNA(VLOOKUP(M2566,Promocodes!G:H,2,0),"")</f>
        <v/>
      </c>
      <c r="O2566" s="3" t="str">
        <f>IFNA(VLOOKUP(D2566,Price!$E$2:$F$4,2,0),"")</f>
        <v/>
      </c>
      <c r="P2566" s="7" t="str">
        <f t="shared" si="4"/>
        <v>без промо</v>
      </c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ht="15.75" customHeight="1">
      <c r="A2567" s="3">
        <v>2211.0</v>
      </c>
      <c r="B2567" s="1" t="s">
        <v>16</v>
      </c>
      <c r="C2567" s="1" t="s">
        <v>17</v>
      </c>
      <c r="D2567" s="1" t="s">
        <v>21</v>
      </c>
      <c r="E2567" s="2">
        <v>44271.0</v>
      </c>
      <c r="F2567" s="3"/>
      <c r="G2567" s="5">
        <v>3500.0</v>
      </c>
      <c r="H2567" s="3" t="str">
        <f>IFNA(VLOOKUP(F2567,Promocodes!A:E,4,0),"")</f>
        <v/>
      </c>
      <c r="I2567" s="3"/>
      <c r="J2567" s="5">
        <f t="shared" si="2"/>
        <v>3500</v>
      </c>
      <c r="K2567" s="3" t="str">
        <f>IFNA(VLOOKUP(D2567,Price!$A$2:$C$18,3,0),"")</f>
        <v>услуга</v>
      </c>
      <c r="L2567" s="6">
        <f t="shared" si="3"/>
        <v>3</v>
      </c>
      <c r="M2567" s="6" t="str">
        <f>IFNA(VLOOKUP(F2567,Promocodes!A:B,2,0),"")</f>
        <v/>
      </c>
      <c r="N2567" s="3" t="str">
        <f>IFNA(VLOOKUP(M2567,Promocodes!G:H,2,0),"")</f>
        <v/>
      </c>
      <c r="O2567" s="3" t="str">
        <f>IFNA(VLOOKUP(D2567,Price!$E$2:$F$4,2,0),"")</f>
        <v/>
      </c>
      <c r="P2567" s="7" t="str">
        <f t="shared" si="4"/>
        <v>без промо</v>
      </c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ht="15.75" customHeight="1">
      <c r="A2568" s="3">
        <v>2212.0</v>
      </c>
      <c r="B2568" s="1" t="s">
        <v>139</v>
      </c>
      <c r="C2568" s="1" t="s">
        <v>17</v>
      </c>
      <c r="D2568" s="1" t="s">
        <v>141</v>
      </c>
      <c r="E2568" s="2">
        <v>44271.0</v>
      </c>
      <c r="F2568" s="3"/>
      <c r="G2568" s="5">
        <v>300.0</v>
      </c>
      <c r="H2568" s="3" t="str">
        <f>IFNA(VLOOKUP(F2568,Promocodes!A:E,4,0),"")</f>
        <v/>
      </c>
      <c r="I2568" s="3"/>
      <c r="J2568" s="5">
        <f t="shared" si="2"/>
        <v>300</v>
      </c>
      <c r="K2568" s="3" t="str">
        <f>IFNA(VLOOKUP(D2568,Price!$A$2:$C$18,3,0),"")</f>
        <v/>
      </c>
      <c r="L2568" s="6">
        <f t="shared" si="3"/>
        <v>3</v>
      </c>
      <c r="M2568" s="6" t="str">
        <f>IFNA(VLOOKUP(F2568,Promocodes!A:B,2,0),"")</f>
        <v/>
      </c>
      <c r="N2568" s="3" t="str">
        <f>IFNA(VLOOKUP(M2568,Promocodes!G:H,2,0),"")</f>
        <v/>
      </c>
      <c r="O2568" s="3" t="str">
        <f>IFNA(VLOOKUP(D2568,Price!$E$2:$F$4,2,0),"")</f>
        <v/>
      </c>
      <c r="P2568" s="7" t="str">
        <f t="shared" si="4"/>
        <v/>
      </c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ht="15.75" customHeight="1">
      <c r="A2569" s="3">
        <v>2213.0</v>
      </c>
      <c r="B2569" s="1" t="s">
        <v>16</v>
      </c>
      <c r="C2569" s="1" t="s">
        <v>17</v>
      </c>
      <c r="D2569" s="1" t="s">
        <v>20</v>
      </c>
      <c r="E2569" s="2">
        <v>44271.0</v>
      </c>
      <c r="F2569" s="3"/>
      <c r="G2569" s="5">
        <v>500.0</v>
      </c>
      <c r="H2569" s="3" t="str">
        <f>IFNA(VLOOKUP(F2569,Promocodes!A:E,4,0),"")</f>
        <v/>
      </c>
      <c r="I2569" s="3"/>
      <c r="J2569" s="5">
        <f t="shared" si="2"/>
        <v>500</v>
      </c>
      <c r="K2569" s="3" t="str">
        <f>IFNA(VLOOKUP(D2569,Price!$A$2:$C$18,3,0),"")</f>
        <v>товар</v>
      </c>
      <c r="L2569" s="6">
        <f t="shared" si="3"/>
        <v>3</v>
      </c>
      <c r="M2569" s="6" t="str">
        <f>IFNA(VLOOKUP(F2569,Promocodes!A:B,2,0),"")</f>
        <v/>
      </c>
      <c r="N2569" s="3" t="str">
        <f>IFNA(VLOOKUP(M2569,Promocodes!G:H,2,0),"")</f>
        <v/>
      </c>
      <c r="O2569" s="3">
        <f>IFNA(VLOOKUP(D2569,Price!$E$2:$F$4,2,0),"")</f>
        <v>250</v>
      </c>
      <c r="P2569" s="7" t="str">
        <f t="shared" si="4"/>
        <v>без промо</v>
      </c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ht="15.75" customHeight="1">
      <c r="A2570" s="3">
        <v>2214.0</v>
      </c>
      <c r="B2570" s="1" t="s">
        <v>16</v>
      </c>
      <c r="C2570" s="1" t="s">
        <v>17</v>
      </c>
      <c r="D2570" s="1" t="s">
        <v>21</v>
      </c>
      <c r="E2570" s="2">
        <v>44271.0</v>
      </c>
      <c r="F2570" s="3"/>
      <c r="G2570" s="5">
        <v>3500.0</v>
      </c>
      <c r="H2570" s="3" t="str">
        <f>IFNA(VLOOKUP(F2570,Promocodes!A:E,4,0),"")</f>
        <v/>
      </c>
      <c r="I2570" s="3"/>
      <c r="J2570" s="5">
        <f t="shared" si="2"/>
        <v>3500</v>
      </c>
      <c r="K2570" s="3" t="str">
        <f>IFNA(VLOOKUP(D2570,Price!$A$2:$C$18,3,0),"")</f>
        <v>услуга</v>
      </c>
      <c r="L2570" s="6">
        <f t="shared" si="3"/>
        <v>3</v>
      </c>
      <c r="M2570" s="6" t="str">
        <f>IFNA(VLOOKUP(F2570,Promocodes!A:B,2,0),"")</f>
        <v/>
      </c>
      <c r="N2570" s="3" t="str">
        <f>IFNA(VLOOKUP(M2570,Promocodes!G:H,2,0),"")</f>
        <v/>
      </c>
      <c r="O2570" s="3" t="str">
        <f>IFNA(VLOOKUP(D2570,Price!$E$2:$F$4,2,0),"")</f>
        <v/>
      </c>
      <c r="P2570" s="7" t="str">
        <f t="shared" si="4"/>
        <v>без промо</v>
      </c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ht="15.75" customHeight="1">
      <c r="A2571" s="3">
        <v>2215.0</v>
      </c>
      <c r="B2571" s="1" t="s">
        <v>16</v>
      </c>
      <c r="C2571" s="1" t="s">
        <v>17</v>
      </c>
      <c r="D2571" s="1" t="s">
        <v>24</v>
      </c>
      <c r="E2571" s="2">
        <v>44271.0</v>
      </c>
      <c r="F2571" s="3"/>
      <c r="G2571" s="5">
        <v>4500.0</v>
      </c>
      <c r="H2571" s="3" t="str">
        <f>IFNA(VLOOKUP(F2571,Promocodes!A:E,4,0),"")</f>
        <v/>
      </c>
      <c r="I2571" s="3"/>
      <c r="J2571" s="5">
        <f t="shared" si="2"/>
        <v>4500</v>
      </c>
      <c r="K2571" s="3" t="str">
        <f>IFNA(VLOOKUP(D2571,Price!$A$2:$C$18,3,0),"")</f>
        <v>услуга</v>
      </c>
      <c r="L2571" s="6">
        <f t="shared" si="3"/>
        <v>3</v>
      </c>
      <c r="M2571" s="6" t="str">
        <f>IFNA(VLOOKUP(F2571,Promocodes!A:B,2,0),"")</f>
        <v/>
      </c>
      <c r="N2571" s="3" t="str">
        <f>IFNA(VLOOKUP(M2571,Promocodes!G:H,2,0),"")</f>
        <v/>
      </c>
      <c r="O2571" s="3" t="str">
        <f>IFNA(VLOOKUP(D2571,Price!$E$2:$F$4,2,0),"")</f>
        <v/>
      </c>
      <c r="P2571" s="7" t="str">
        <f t="shared" si="4"/>
        <v>без промо</v>
      </c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ht="15.75" customHeight="1">
      <c r="A2572" s="3">
        <v>2216.0</v>
      </c>
      <c r="B2572" s="1" t="s">
        <v>16</v>
      </c>
      <c r="C2572" s="1" t="s">
        <v>17</v>
      </c>
      <c r="D2572" s="1" t="s">
        <v>24</v>
      </c>
      <c r="E2572" s="2">
        <v>44271.0</v>
      </c>
      <c r="F2572" s="3"/>
      <c r="G2572" s="5">
        <v>4500.0</v>
      </c>
      <c r="H2572" s="3" t="str">
        <f>IFNA(VLOOKUP(F2572,Promocodes!A:E,4,0),"")</f>
        <v/>
      </c>
      <c r="I2572" s="3"/>
      <c r="J2572" s="5">
        <f t="shared" si="2"/>
        <v>4500</v>
      </c>
      <c r="K2572" s="3" t="str">
        <f>IFNA(VLOOKUP(D2572,Price!$A$2:$C$18,3,0),"")</f>
        <v>услуга</v>
      </c>
      <c r="L2572" s="6">
        <f t="shared" si="3"/>
        <v>3</v>
      </c>
      <c r="M2572" s="6" t="str">
        <f>IFNA(VLOOKUP(F2572,Promocodes!A:B,2,0),"")</f>
        <v/>
      </c>
      <c r="N2572" s="3" t="str">
        <f>IFNA(VLOOKUP(M2572,Promocodes!G:H,2,0),"")</f>
        <v/>
      </c>
      <c r="O2572" s="3" t="str">
        <f>IFNA(VLOOKUP(D2572,Price!$E$2:$F$4,2,0),"")</f>
        <v/>
      </c>
      <c r="P2572" s="7" t="str">
        <f t="shared" si="4"/>
        <v>без промо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ht="15.75" customHeight="1">
      <c r="A2573" s="3">
        <v>2217.0</v>
      </c>
      <c r="B2573" s="1" t="s">
        <v>16</v>
      </c>
      <c r="C2573" s="1" t="s">
        <v>22</v>
      </c>
      <c r="D2573" s="1" t="s">
        <v>23</v>
      </c>
      <c r="E2573" s="2">
        <v>44271.0</v>
      </c>
      <c r="F2573" s="3"/>
      <c r="G2573" s="5">
        <v>5500.0</v>
      </c>
      <c r="H2573" s="3" t="str">
        <f>IFNA(VLOOKUP(F2573,Promocodes!A:E,4,0),"")</f>
        <v/>
      </c>
      <c r="I2573" s="3"/>
      <c r="J2573" s="5">
        <f t="shared" si="2"/>
        <v>5500</v>
      </c>
      <c r="K2573" s="3" t="str">
        <f>IFNA(VLOOKUP(D2573,Price!$A$2:$C$18,3,0),"")</f>
        <v>услуга</v>
      </c>
      <c r="L2573" s="6">
        <f t="shared" si="3"/>
        <v>3</v>
      </c>
      <c r="M2573" s="6" t="str">
        <f>IFNA(VLOOKUP(F2573,Promocodes!A:B,2,0),"")</f>
        <v/>
      </c>
      <c r="N2573" s="3" t="str">
        <f>IFNA(VLOOKUP(M2573,Promocodes!G:H,2,0),"")</f>
        <v/>
      </c>
      <c r="O2573" s="3" t="str">
        <f>IFNA(VLOOKUP(D2573,Price!$E$2:$F$4,2,0),"")</f>
        <v/>
      </c>
      <c r="P2573" s="7" t="str">
        <f t="shared" si="4"/>
        <v>без промо</v>
      </c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ht="15.75" customHeight="1">
      <c r="A2574" s="3">
        <v>2218.0</v>
      </c>
      <c r="B2574" s="1" t="s">
        <v>16</v>
      </c>
      <c r="C2574" s="1" t="s">
        <v>17</v>
      </c>
      <c r="D2574" s="1" t="s">
        <v>24</v>
      </c>
      <c r="E2574" s="2">
        <v>44272.0</v>
      </c>
      <c r="F2574" s="3"/>
      <c r="G2574" s="5">
        <v>4500.0</v>
      </c>
      <c r="H2574" s="3" t="str">
        <f>IFNA(VLOOKUP(F2574,Promocodes!A:E,4,0),"")</f>
        <v/>
      </c>
      <c r="I2574" s="3"/>
      <c r="J2574" s="5">
        <f t="shared" si="2"/>
        <v>4500</v>
      </c>
      <c r="K2574" s="3" t="str">
        <f>IFNA(VLOOKUP(D2574,Price!$A$2:$C$18,3,0),"")</f>
        <v>услуга</v>
      </c>
      <c r="L2574" s="6">
        <f t="shared" si="3"/>
        <v>3</v>
      </c>
      <c r="M2574" s="6" t="str">
        <f>IFNA(VLOOKUP(F2574,Promocodes!A:B,2,0),"")</f>
        <v/>
      </c>
      <c r="N2574" s="3" t="str">
        <f>IFNA(VLOOKUP(M2574,Promocodes!G:H,2,0),"")</f>
        <v/>
      </c>
      <c r="O2574" s="3" t="str">
        <f>IFNA(VLOOKUP(D2574,Price!$E$2:$F$4,2,0),"")</f>
        <v/>
      </c>
      <c r="P2574" s="7" t="str">
        <f t="shared" si="4"/>
        <v>без промо</v>
      </c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ht="15.75" customHeight="1">
      <c r="A2575" s="3">
        <v>2219.0</v>
      </c>
      <c r="B2575" s="1" t="s">
        <v>16</v>
      </c>
      <c r="C2575" s="1" t="s">
        <v>17</v>
      </c>
      <c r="D2575" s="1" t="s">
        <v>24</v>
      </c>
      <c r="E2575" s="2">
        <v>44272.0</v>
      </c>
      <c r="F2575" s="3"/>
      <c r="G2575" s="5">
        <v>4500.0</v>
      </c>
      <c r="H2575" s="3" t="str">
        <f>IFNA(VLOOKUP(F2575,Promocodes!A:E,4,0),"")</f>
        <v/>
      </c>
      <c r="I2575" s="3"/>
      <c r="J2575" s="5">
        <f t="shared" si="2"/>
        <v>4500</v>
      </c>
      <c r="K2575" s="3" t="str">
        <f>IFNA(VLOOKUP(D2575,Price!$A$2:$C$18,3,0),"")</f>
        <v>услуга</v>
      </c>
      <c r="L2575" s="6">
        <f t="shared" si="3"/>
        <v>3</v>
      </c>
      <c r="M2575" s="6" t="str">
        <f>IFNA(VLOOKUP(F2575,Promocodes!A:B,2,0),"")</f>
        <v/>
      </c>
      <c r="N2575" s="3" t="str">
        <f>IFNA(VLOOKUP(M2575,Promocodes!G:H,2,0),"")</f>
        <v/>
      </c>
      <c r="O2575" s="3" t="str">
        <f>IFNA(VLOOKUP(D2575,Price!$E$2:$F$4,2,0),"")</f>
        <v/>
      </c>
      <c r="P2575" s="7" t="str">
        <f t="shared" si="4"/>
        <v>без промо</v>
      </c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ht="15.75" customHeight="1">
      <c r="A2576" s="3">
        <v>2220.0</v>
      </c>
      <c r="B2576" s="1" t="s">
        <v>16</v>
      </c>
      <c r="C2576" s="1" t="s">
        <v>17</v>
      </c>
      <c r="D2576" s="1" t="s">
        <v>23</v>
      </c>
      <c r="E2576" s="2">
        <v>44272.0</v>
      </c>
      <c r="F2576" s="3"/>
      <c r="G2576" s="5">
        <v>5500.0</v>
      </c>
      <c r="H2576" s="3" t="str">
        <f>IFNA(VLOOKUP(F2576,Promocodes!A:E,4,0),"")</f>
        <v/>
      </c>
      <c r="I2576" s="3"/>
      <c r="J2576" s="5">
        <f t="shared" si="2"/>
        <v>5500</v>
      </c>
      <c r="K2576" s="3" t="str">
        <f>IFNA(VLOOKUP(D2576,Price!$A$2:$C$18,3,0),"")</f>
        <v>услуга</v>
      </c>
      <c r="L2576" s="6">
        <f t="shared" si="3"/>
        <v>3</v>
      </c>
      <c r="M2576" s="6" t="str">
        <f>IFNA(VLOOKUP(F2576,Promocodes!A:B,2,0),"")</f>
        <v/>
      </c>
      <c r="N2576" s="3" t="str">
        <f>IFNA(VLOOKUP(M2576,Promocodes!G:H,2,0),"")</f>
        <v/>
      </c>
      <c r="O2576" s="3" t="str">
        <f>IFNA(VLOOKUP(D2576,Price!$E$2:$F$4,2,0),"")</f>
        <v/>
      </c>
      <c r="P2576" s="7" t="str">
        <f t="shared" si="4"/>
        <v>без промо</v>
      </c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ht="15.75" customHeight="1">
      <c r="A2577" s="3">
        <v>2221.0</v>
      </c>
      <c r="B2577" s="1" t="s">
        <v>16</v>
      </c>
      <c r="C2577" s="1" t="s">
        <v>17</v>
      </c>
      <c r="D2577" s="1" t="s">
        <v>23</v>
      </c>
      <c r="E2577" s="2">
        <v>44272.0</v>
      </c>
      <c r="F2577" s="3"/>
      <c r="G2577" s="5">
        <v>5500.0</v>
      </c>
      <c r="H2577" s="3" t="str">
        <f>IFNA(VLOOKUP(F2577,Promocodes!A:E,4,0),"")</f>
        <v/>
      </c>
      <c r="I2577" s="3"/>
      <c r="J2577" s="5">
        <f t="shared" si="2"/>
        <v>5500</v>
      </c>
      <c r="K2577" s="3" t="str">
        <f>IFNA(VLOOKUP(D2577,Price!$A$2:$C$18,3,0),"")</f>
        <v>услуга</v>
      </c>
      <c r="L2577" s="6">
        <f t="shared" si="3"/>
        <v>3</v>
      </c>
      <c r="M2577" s="6" t="str">
        <f>IFNA(VLOOKUP(F2577,Promocodes!A:B,2,0),"")</f>
        <v/>
      </c>
      <c r="N2577" s="3" t="str">
        <f>IFNA(VLOOKUP(M2577,Promocodes!G:H,2,0),"")</f>
        <v/>
      </c>
      <c r="O2577" s="3" t="str">
        <f>IFNA(VLOOKUP(D2577,Price!$E$2:$F$4,2,0),"")</f>
        <v/>
      </c>
      <c r="P2577" s="7" t="str">
        <f t="shared" si="4"/>
        <v>без промо</v>
      </c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ht="15.75" customHeight="1">
      <c r="A2578" s="3">
        <v>2222.0</v>
      </c>
      <c r="B2578" s="1" t="s">
        <v>16</v>
      </c>
      <c r="C2578" s="1" t="s">
        <v>17</v>
      </c>
      <c r="D2578" s="1" t="s">
        <v>21</v>
      </c>
      <c r="E2578" s="2">
        <v>44272.0</v>
      </c>
      <c r="F2578" s="3"/>
      <c r="G2578" s="5">
        <v>3500.0</v>
      </c>
      <c r="H2578" s="3" t="str">
        <f>IFNA(VLOOKUP(F2578,Promocodes!A:E,4,0),"")</f>
        <v/>
      </c>
      <c r="I2578" s="3"/>
      <c r="J2578" s="5">
        <f t="shared" si="2"/>
        <v>3500</v>
      </c>
      <c r="K2578" s="3" t="str">
        <f>IFNA(VLOOKUP(D2578,Price!$A$2:$C$18,3,0),"")</f>
        <v>услуга</v>
      </c>
      <c r="L2578" s="6">
        <f t="shared" si="3"/>
        <v>3</v>
      </c>
      <c r="M2578" s="6" t="str">
        <f>IFNA(VLOOKUP(F2578,Promocodes!A:B,2,0),"")</f>
        <v/>
      </c>
      <c r="N2578" s="3" t="str">
        <f>IFNA(VLOOKUP(M2578,Promocodes!G:H,2,0),"")</f>
        <v/>
      </c>
      <c r="O2578" s="3" t="str">
        <f>IFNA(VLOOKUP(D2578,Price!$E$2:$F$4,2,0),"")</f>
        <v/>
      </c>
      <c r="P2578" s="7" t="str">
        <f t="shared" si="4"/>
        <v>без промо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ht="15.75" customHeight="1">
      <c r="A2579" s="3">
        <v>2223.0</v>
      </c>
      <c r="B2579" s="1" t="s">
        <v>16</v>
      </c>
      <c r="C2579" s="1" t="s">
        <v>17</v>
      </c>
      <c r="D2579" s="1" t="s">
        <v>21</v>
      </c>
      <c r="E2579" s="2">
        <v>44272.0</v>
      </c>
      <c r="F2579" s="3"/>
      <c r="G2579" s="5">
        <v>3500.0</v>
      </c>
      <c r="H2579" s="3" t="str">
        <f>IFNA(VLOOKUP(F2579,Promocodes!A:E,4,0),"")</f>
        <v/>
      </c>
      <c r="I2579" s="3"/>
      <c r="J2579" s="5">
        <f t="shared" si="2"/>
        <v>3500</v>
      </c>
      <c r="K2579" s="3" t="str">
        <f>IFNA(VLOOKUP(D2579,Price!$A$2:$C$18,3,0),"")</f>
        <v>услуга</v>
      </c>
      <c r="L2579" s="6">
        <f t="shared" si="3"/>
        <v>3</v>
      </c>
      <c r="M2579" s="6" t="str">
        <f>IFNA(VLOOKUP(F2579,Promocodes!A:B,2,0),"")</f>
        <v/>
      </c>
      <c r="N2579" s="3" t="str">
        <f>IFNA(VLOOKUP(M2579,Promocodes!G:H,2,0),"")</f>
        <v/>
      </c>
      <c r="O2579" s="3" t="str">
        <f>IFNA(VLOOKUP(D2579,Price!$E$2:$F$4,2,0),"")</f>
        <v/>
      </c>
      <c r="P2579" s="7" t="str">
        <f t="shared" si="4"/>
        <v>без промо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ht="15.75" customHeight="1">
      <c r="A2580" s="3">
        <v>2224.0</v>
      </c>
      <c r="B2580" s="1" t="s">
        <v>16</v>
      </c>
      <c r="C2580" s="1" t="s">
        <v>17</v>
      </c>
      <c r="D2580" s="1" t="s">
        <v>23</v>
      </c>
      <c r="E2580" s="2">
        <v>44272.0</v>
      </c>
      <c r="F2580" s="3"/>
      <c r="G2580" s="5">
        <v>5500.0</v>
      </c>
      <c r="H2580" s="3" t="str">
        <f>IFNA(VLOOKUP(F2580,Promocodes!A:E,4,0),"")</f>
        <v/>
      </c>
      <c r="I2580" s="3"/>
      <c r="J2580" s="5">
        <f t="shared" si="2"/>
        <v>5500</v>
      </c>
      <c r="K2580" s="3" t="str">
        <f>IFNA(VLOOKUP(D2580,Price!$A$2:$C$18,3,0),"")</f>
        <v>услуга</v>
      </c>
      <c r="L2580" s="6">
        <f t="shared" si="3"/>
        <v>3</v>
      </c>
      <c r="M2580" s="6" t="str">
        <f>IFNA(VLOOKUP(F2580,Promocodes!A:B,2,0),"")</f>
        <v/>
      </c>
      <c r="N2580" s="3" t="str">
        <f>IFNA(VLOOKUP(M2580,Promocodes!G:H,2,0),"")</f>
        <v/>
      </c>
      <c r="O2580" s="3" t="str">
        <f>IFNA(VLOOKUP(D2580,Price!$E$2:$F$4,2,0),"")</f>
        <v/>
      </c>
      <c r="P2580" s="7" t="str">
        <f t="shared" si="4"/>
        <v>без промо</v>
      </c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ht="15.75" customHeight="1">
      <c r="A2581" s="3">
        <v>2225.0</v>
      </c>
      <c r="B2581" s="1" t="s">
        <v>16</v>
      </c>
      <c r="C2581" s="1" t="s">
        <v>17</v>
      </c>
      <c r="D2581" s="1" t="s">
        <v>24</v>
      </c>
      <c r="E2581" s="2">
        <v>44272.0</v>
      </c>
      <c r="F2581" s="3"/>
      <c r="G2581" s="5">
        <v>4500.0</v>
      </c>
      <c r="H2581" s="3" t="str">
        <f>IFNA(VLOOKUP(F2581,Promocodes!A:E,4,0),"")</f>
        <v/>
      </c>
      <c r="I2581" s="3"/>
      <c r="J2581" s="5">
        <f t="shared" si="2"/>
        <v>4500</v>
      </c>
      <c r="K2581" s="3" t="str">
        <f>IFNA(VLOOKUP(D2581,Price!$A$2:$C$18,3,0),"")</f>
        <v>услуга</v>
      </c>
      <c r="L2581" s="6">
        <f t="shared" si="3"/>
        <v>3</v>
      </c>
      <c r="M2581" s="6" t="str">
        <f>IFNA(VLOOKUP(F2581,Promocodes!A:B,2,0),"")</f>
        <v/>
      </c>
      <c r="N2581" s="3" t="str">
        <f>IFNA(VLOOKUP(M2581,Promocodes!G:H,2,0),"")</f>
        <v/>
      </c>
      <c r="O2581" s="3" t="str">
        <f>IFNA(VLOOKUP(D2581,Price!$E$2:$F$4,2,0),"")</f>
        <v/>
      </c>
      <c r="P2581" s="7" t="str">
        <f t="shared" si="4"/>
        <v>без промо</v>
      </c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ht="15.75" customHeight="1">
      <c r="A2582" s="3">
        <v>2226.0</v>
      </c>
      <c r="B2582" s="1" t="s">
        <v>139</v>
      </c>
      <c r="C2582" s="1" t="s">
        <v>17</v>
      </c>
      <c r="D2582" s="1" t="s">
        <v>141</v>
      </c>
      <c r="E2582" s="2">
        <v>44272.0</v>
      </c>
      <c r="F2582" s="3"/>
      <c r="G2582" s="5">
        <v>300.0</v>
      </c>
      <c r="H2582" s="3" t="str">
        <f>IFNA(VLOOKUP(F2582,Promocodes!A:E,4,0),"")</f>
        <v/>
      </c>
      <c r="I2582" s="3"/>
      <c r="J2582" s="5">
        <f t="shared" si="2"/>
        <v>300</v>
      </c>
      <c r="K2582" s="3" t="str">
        <f>IFNA(VLOOKUP(D2582,Price!$A$2:$C$18,3,0),"")</f>
        <v/>
      </c>
      <c r="L2582" s="6">
        <f t="shared" si="3"/>
        <v>3</v>
      </c>
      <c r="M2582" s="6" t="str">
        <f>IFNA(VLOOKUP(F2582,Promocodes!A:B,2,0),"")</f>
        <v/>
      </c>
      <c r="N2582" s="3" t="str">
        <f>IFNA(VLOOKUP(M2582,Promocodes!G:H,2,0),"")</f>
        <v/>
      </c>
      <c r="O2582" s="3" t="str">
        <f>IFNA(VLOOKUP(D2582,Price!$E$2:$F$4,2,0),"")</f>
        <v/>
      </c>
      <c r="P2582" s="7" t="str">
        <f t="shared" si="4"/>
        <v/>
      </c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ht="15.75" customHeight="1">
      <c r="A2583" s="3">
        <v>2227.0</v>
      </c>
      <c r="B2583" s="1" t="s">
        <v>139</v>
      </c>
      <c r="C2583" s="1" t="s">
        <v>22</v>
      </c>
      <c r="D2583" s="1" t="s">
        <v>143</v>
      </c>
      <c r="E2583" s="2">
        <v>44272.0</v>
      </c>
      <c r="F2583" s="3"/>
      <c r="G2583" s="5">
        <v>500.0</v>
      </c>
      <c r="H2583" s="3" t="str">
        <f>IFNA(VLOOKUP(F2583,Promocodes!A:E,4,0),"")</f>
        <v/>
      </c>
      <c r="I2583" s="3"/>
      <c r="J2583" s="5">
        <f t="shared" si="2"/>
        <v>500</v>
      </c>
      <c r="K2583" s="3" t="str">
        <f>IFNA(VLOOKUP(D2583,Price!$A$2:$C$18,3,0),"")</f>
        <v/>
      </c>
      <c r="L2583" s="6">
        <f t="shared" si="3"/>
        <v>3</v>
      </c>
      <c r="M2583" s="6" t="str">
        <f>IFNA(VLOOKUP(F2583,Promocodes!A:B,2,0),"")</f>
        <v/>
      </c>
      <c r="N2583" s="3" t="str">
        <f>IFNA(VLOOKUP(M2583,Promocodes!G:H,2,0),"")</f>
        <v/>
      </c>
      <c r="O2583" s="3" t="str">
        <f>IFNA(VLOOKUP(D2583,Price!$E$2:$F$4,2,0),"")</f>
        <v/>
      </c>
      <c r="P2583" s="7" t="str">
        <f t="shared" si="4"/>
        <v/>
      </c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ht="15.75" customHeight="1">
      <c r="A2584" s="3">
        <v>2228.0</v>
      </c>
      <c r="B2584" s="1" t="s">
        <v>16</v>
      </c>
      <c r="C2584" s="1" t="s">
        <v>17</v>
      </c>
      <c r="D2584" s="1" t="s">
        <v>24</v>
      </c>
      <c r="E2584" s="2">
        <v>44272.0</v>
      </c>
      <c r="F2584" s="3"/>
      <c r="G2584" s="5">
        <v>4500.0</v>
      </c>
      <c r="H2584" s="3" t="str">
        <f>IFNA(VLOOKUP(F2584,Promocodes!A:E,4,0),"")</f>
        <v/>
      </c>
      <c r="I2584" s="3"/>
      <c r="J2584" s="5">
        <f t="shared" si="2"/>
        <v>4500</v>
      </c>
      <c r="K2584" s="3" t="str">
        <f>IFNA(VLOOKUP(D2584,Price!$A$2:$C$18,3,0),"")</f>
        <v>услуга</v>
      </c>
      <c r="L2584" s="6">
        <f t="shared" si="3"/>
        <v>3</v>
      </c>
      <c r="M2584" s="6" t="str">
        <f>IFNA(VLOOKUP(F2584,Promocodes!A:B,2,0),"")</f>
        <v/>
      </c>
      <c r="N2584" s="3" t="str">
        <f>IFNA(VLOOKUP(M2584,Promocodes!G:H,2,0),"")</f>
        <v/>
      </c>
      <c r="O2584" s="3" t="str">
        <f>IFNA(VLOOKUP(D2584,Price!$E$2:$F$4,2,0),"")</f>
        <v/>
      </c>
      <c r="P2584" s="7" t="str">
        <f t="shared" si="4"/>
        <v>без промо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ht="15.75" customHeight="1">
      <c r="A2585" s="3">
        <v>2229.0</v>
      </c>
      <c r="B2585" s="1" t="s">
        <v>16</v>
      </c>
      <c r="C2585" s="1" t="s">
        <v>22</v>
      </c>
      <c r="D2585" s="1" t="s">
        <v>23</v>
      </c>
      <c r="E2585" s="2">
        <v>44272.0</v>
      </c>
      <c r="F2585" s="3"/>
      <c r="G2585" s="5">
        <v>5500.0</v>
      </c>
      <c r="H2585" s="3" t="str">
        <f>IFNA(VLOOKUP(F2585,Promocodes!A:E,4,0),"")</f>
        <v/>
      </c>
      <c r="I2585" s="3"/>
      <c r="J2585" s="5">
        <f t="shared" si="2"/>
        <v>5500</v>
      </c>
      <c r="K2585" s="3" t="str">
        <f>IFNA(VLOOKUP(D2585,Price!$A$2:$C$18,3,0),"")</f>
        <v>услуга</v>
      </c>
      <c r="L2585" s="6">
        <f t="shared" si="3"/>
        <v>3</v>
      </c>
      <c r="M2585" s="6" t="str">
        <f>IFNA(VLOOKUP(F2585,Promocodes!A:B,2,0),"")</f>
        <v/>
      </c>
      <c r="N2585" s="3" t="str">
        <f>IFNA(VLOOKUP(M2585,Promocodes!G:H,2,0),"")</f>
        <v/>
      </c>
      <c r="O2585" s="3" t="str">
        <f>IFNA(VLOOKUP(D2585,Price!$E$2:$F$4,2,0),"")</f>
        <v/>
      </c>
      <c r="P2585" s="7" t="str">
        <f t="shared" si="4"/>
        <v>без промо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ht="15.75" customHeight="1">
      <c r="A2586" s="3">
        <v>2231.0</v>
      </c>
      <c r="B2586" s="1" t="s">
        <v>16</v>
      </c>
      <c r="C2586" s="1" t="s">
        <v>17</v>
      </c>
      <c r="D2586" s="1" t="s">
        <v>18</v>
      </c>
      <c r="E2586" s="2">
        <v>44272.0</v>
      </c>
      <c r="F2586" s="3"/>
      <c r="G2586" s="5">
        <v>1000.0</v>
      </c>
      <c r="H2586" s="3" t="str">
        <f>IFNA(VLOOKUP(F2586,Promocodes!A:E,4,0),"")</f>
        <v/>
      </c>
      <c r="I2586" s="3"/>
      <c r="J2586" s="5">
        <f t="shared" si="2"/>
        <v>1000</v>
      </c>
      <c r="K2586" s="3" t="str">
        <f>IFNA(VLOOKUP(D2586,Price!$A$2:$C$18,3,0),"")</f>
        <v>товар</v>
      </c>
      <c r="L2586" s="6">
        <f t="shared" si="3"/>
        <v>3</v>
      </c>
      <c r="M2586" s="6" t="str">
        <f>IFNA(VLOOKUP(F2586,Promocodes!A:B,2,0),"")</f>
        <v/>
      </c>
      <c r="N2586" s="3" t="str">
        <f>IFNA(VLOOKUP(M2586,Promocodes!G:H,2,0),"")</f>
        <v/>
      </c>
      <c r="O2586" s="3">
        <f>IFNA(VLOOKUP(D2586,Price!$E$2:$F$4,2,0),"")</f>
        <v>500</v>
      </c>
      <c r="P2586" s="7" t="str">
        <f t="shared" si="4"/>
        <v>без промо</v>
      </c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ht="15.75" customHeight="1">
      <c r="A2587" s="3">
        <v>2232.0</v>
      </c>
      <c r="B2587" s="1" t="s">
        <v>16</v>
      </c>
      <c r="C2587" s="1" t="s">
        <v>22</v>
      </c>
      <c r="D2587" s="1" t="s">
        <v>25</v>
      </c>
      <c r="E2587" s="2">
        <v>44272.0</v>
      </c>
      <c r="F2587" s="3"/>
      <c r="G2587" s="5">
        <v>300.0</v>
      </c>
      <c r="H2587" s="3" t="str">
        <f>IFNA(VLOOKUP(F2587,Promocodes!A:E,4,0),"")</f>
        <v/>
      </c>
      <c r="I2587" s="3"/>
      <c r="J2587" s="5">
        <f t="shared" si="2"/>
        <v>300</v>
      </c>
      <c r="K2587" s="3" t="str">
        <f>IFNA(VLOOKUP(D2587,Price!$A$2:$C$18,3,0),"")</f>
        <v>товар</v>
      </c>
      <c r="L2587" s="6">
        <f t="shared" si="3"/>
        <v>3</v>
      </c>
      <c r="M2587" s="6" t="str">
        <f>IFNA(VLOOKUP(F2587,Promocodes!A:B,2,0),"")</f>
        <v/>
      </c>
      <c r="N2587" s="3" t="str">
        <f>IFNA(VLOOKUP(M2587,Promocodes!G:H,2,0),"")</f>
        <v/>
      </c>
      <c r="O2587" s="3">
        <f>IFNA(VLOOKUP(D2587,Price!$E$2:$F$4,2,0),"")</f>
        <v>150</v>
      </c>
      <c r="P2587" s="7" t="str">
        <f t="shared" si="4"/>
        <v>без промо</v>
      </c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ht="15.75" customHeight="1">
      <c r="A2588" s="3">
        <v>2233.0</v>
      </c>
      <c r="B2588" s="1" t="s">
        <v>16</v>
      </c>
      <c r="C2588" s="1" t="s">
        <v>17</v>
      </c>
      <c r="D2588" s="1" t="s">
        <v>24</v>
      </c>
      <c r="E2588" s="2">
        <v>44272.0</v>
      </c>
      <c r="F2588" s="3"/>
      <c r="G2588" s="5">
        <v>4500.0</v>
      </c>
      <c r="H2588" s="3" t="str">
        <f>IFNA(VLOOKUP(F2588,Promocodes!A:E,4,0),"")</f>
        <v/>
      </c>
      <c r="I2588" s="3"/>
      <c r="J2588" s="5">
        <f t="shared" si="2"/>
        <v>4500</v>
      </c>
      <c r="K2588" s="3" t="str">
        <f>IFNA(VLOOKUP(D2588,Price!$A$2:$C$18,3,0),"")</f>
        <v>услуга</v>
      </c>
      <c r="L2588" s="6">
        <f t="shared" si="3"/>
        <v>3</v>
      </c>
      <c r="M2588" s="6" t="str">
        <f>IFNA(VLOOKUP(F2588,Promocodes!A:B,2,0),"")</f>
        <v/>
      </c>
      <c r="N2588" s="3" t="str">
        <f>IFNA(VLOOKUP(M2588,Promocodes!G:H,2,0),"")</f>
        <v/>
      </c>
      <c r="O2588" s="3" t="str">
        <f>IFNA(VLOOKUP(D2588,Price!$E$2:$F$4,2,0),"")</f>
        <v/>
      </c>
      <c r="P2588" s="7" t="str">
        <f t="shared" si="4"/>
        <v>без промо</v>
      </c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ht="15.75" customHeight="1">
      <c r="A2589" s="3">
        <v>2234.0</v>
      </c>
      <c r="B2589" s="1" t="s">
        <v>16</v>
      </c>
      <c r="C2589" s="1" t="s">
        <v>17</v>
      </c>
      <c r="D2589" s="1" t="s">
        <v>24</v>
      </c>
      <c r="E2589" s="2">
        <v>44272.0</v>
      </c>
      <c r="F2589" s="3"/>
      <c r="G2589" s="5">
        <v>4500.0</v>
      </c>
      <c r="H2589" s="3" t="str">
        <f>IFNA(VLOOKUP(F2589,Promocodes!A:E,4,0),"")</f>
        <v/>
      </c>
      <c r="I2589" s="3"/>
      <c r="J2589" s="5">
        <f t="shared" si="2"/>
        <v>4500</v>
      </c>
      <c r="K2589" s="3" t="str">
        <f>IFNA(VLOOKUP(D2589,Price!$A$2:$C$18,3,0),"")</f>
        <v>услуга</v>
      </c>
      <c r="L2589" s="6">
        <f t="shared" si="3"/>
        <v>3</v>
      </c>
      <c r="M2589" s="6" t="str">
        <f>IFNA(VLOOKUP(F2589,Promocodes!A:B,2,0),"")</f>
        <v/>
      </c>
      <c r="N2589" s="3" t="str">
        <f>IFNA(VLOOKUP(M2589,Promocodes!G:H,2,0),"")</f>
        <v/>
      </c>
      <c r="O2589" s="3" t="str">
        <f>IFNA(VLOOKUP(D2589,Price!$E$2:$F$4,2,0),"")</f>
        <v/>
      </c>
      <c r="P2589" s="7" t="str">
        <f t="shared" si="4"/>
        <v>без промо</v>
      </c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ht="15.75" customHeight="1">
      <c r="A2590" s="3">
        <v>2235.0</v>
      </c>
      <c r="B2590" s="1" t="s">
        <v>16</v>
      </c>
      <c r="C2590" s="1" t="s">
        <v>22</v>
      </c>
      <c r="D2590" s="1" t="s">
        <v>20</v>
      </c>
      <c r="E2590" s="2">
        <v>44272.0</v>
      </c>
      <c r="F2590" s="3"/>
      <c r="G2590" s="5">
        <v>500.0</v>
      </c>
      <c r="H2590" s="3" t="str">
        <f>IFNA(VLOOKUP(F2590,Promocodes!A:E,4,0),"")</f>
        <v/>
      </c>
      <c r="I2590" s="3"/>
      <c r="J2590" s="5">
        <f t="shared" si="2"/>
        <v>500</v>
      </c>
      <c r="K2590" s="3" t="str">
        <f>IFNA(VLOOKUP(D2590,Price!$A$2:$C$18,3,0),"")</f>
        <v>товар</v>
      </c>
      <c r="L2590" s="6">
        <f t="shared" si="3"/>
        <v>3</v>
      </c>
      <c r="M2590" s="6" t="str">
        <f>IFNA(VLOOKUP(F2590,Promocodes!A:B,2,0),"")</f>
        <v/>
      </c>
      <c r="N2590" s="3" t="str">
        <f>IFNA(VLOOKUP(M2590,Promocodes!G:H,2,0),"")</f>
        <v/>
      </c>
      <c r="O2590" s="3">
        <f>IFNA(VLOOKUP(D2590,Price!$E$2:$F$4,2,0),"")</f>
        <v>250</v>
      </c>
      <c r="P2590" s="7" t="str">
        <f t="shared" si="4"/>
        <v>без промо</v>
      </c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ht="15.75" customHeight="1">
      <c r="A2591" s="3">
        <v>2236.0</v>
      </c>
      <c r="B2591" s="1" t="s">
        <v>16</v>
      </c>
      <c r="C2591" s="1" t="s">
        <v>17</v>
      </c>
      <c r="D2591" s="1" t="s">
        <v>21</v>
      </c>
      <c r="E2591" s="2">
        <v>44272.0</v>
      </c>
      <c r="F2591" s="3"/>
      <c r="G2591" s="5">
        <v>3500.0</v>
      </c>
      <c r="H2591" s="3" t="str">
        <f>IFNA(VLOOKUP(F2591,Promocodes!A:E,4,0),"")</f>
        <v/>
      </c>
      <c r="I2591" s="3"/>
      <c r="J2591" s="5">
        <f t="shared" si="2"/>
        <v>3500</v>
      </c>
      <c r="K2591" s="3" t="str">
        <f>IFNA(VLOOKUP(D2591,Price!$A$2:$C$18,3,0),"")</f>
        <v>услуга</v>
      </c>
      <c r="L2591" s="6">
        <f t="shared" si="3"/>
        <v>3</v>
      </c>
      <c r="M2591" s="6" t="str">
        <f>IFNA(VLOOKUP(F2591,Promocodes!A:B,2,0),"")</f>
        <v/>
      </c>
      <c r="N2591" s="3" t="str">
        <f>IFNA(VLOOKUP(M2591,Promocodes!G:H,2,0),"")</f>
        <v/>
      </c>
      <c r="O2591" s="3" t="str">
        <f>IFNA(VLOOKUP(D2591,Price!$E$2:$F$4,2,0),"")</f>
        <v/>
      </c>
      <c r="P2591" s="7" t="str">
        <f t="shared" si="4"/>
        <v>без промо</v>
      </c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ht="15.75" customHeight="1">
      <c r="A2592" s="3">
        <v>2237.0</v>
      </c>
      <c r="B2592" s="1" t="s">
        <v>16</v>
      </c>
      <c r="C2592" s="1" t="s">
        <v>17</v>
      </c>
      <c r="D2592" s="1" t="s">
        <v>18</v>
      </c>
      <c r="E2592" s="2">
        <v>44272.0</v>
      </c>
      <c r="F2592" s="3"/>
      <c r="G2592" s="5">
        <v>1000.0</v>
      </c>
      <c r="H2592" s="3" t="str">
        <f>IFNA(VLOOKUP(F2592,Promocodes!A:E,4,0),"")</f>
        <v/>
      </c>
      <c r="I2592" s="3"/>
      <c r="J2592" s="5">
        <f t="shared" si="2"/>
        <v>1000</v>
      </c>
      <c r="K2592" s="3" t="str">
        <f>IFNA(VLOOKUP(D2592,Price!$A$2:$C$18,3,0),"")</f>
        <v>товар</v>
      </c>
      <c r="L2592" s="6">
        <f t="shared" si="3"/>
        <v>3</v>
      </c>
      <c r="M2592" s="6" t="str">
        <f>IFNA(VLOOKUP(F2592,Promocodes!A:B,2,0),"")</f>
        <v/>
      </c>
      <c r="N2592" s="3" t="str">
        <f>IFNA(VLOOKUP(M2592,Promocodes!G:H,2,0),"")</f>
        <v/>
      </c>
      <c r="O2592" s="3">
        <f>IFNA(VLOOKUP(D2592,Price!$E$2:$F$4,2,0),"")</f>
        <v>500</v>
      </c>
      <c r="P2592" s="7" t="str">
        <f t="shared" si="4"/>
        <v>без промо</v>
      </c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ht="15.75" customHeight="1">
      <c r="A2593" s="3">
        <v>2238.0</v>
      </c>
      <c r="B2593" s="1" t="s">
        <v>139</v>
      </c>
      <c r="C2593" s="1" t="s">
        <v>17</v>
      </c>
      <c r="D2593" s="1" t="s">
        <v>143</v>
      </c>
      <c r="E2593" s="2">
        <v>44272.0</v>
      </c>
      <c r="F2593" s="3"/>
      <c r="G2593" s="5">
        <v>500.0</v>
      </c>
      <c r="H2593" s="3" t="str">
        <f>IFNA(VLOOKUP(F2593,Promocodes!A:E,4,0),"")</f>
        <v/>
      </c>
      <c r="I2593" s="3"/>
      <c r="J2593" s="5">
        <f t="shared" si="2"/>
        <v>500</v>
      </c>
      <c r="K2593" s="3" t="str">
        <f>IFNA(VLOOKUP(D2593,Price!$A$2:$C$18,3,0),"")</f>
        <v/>
      </c>
      <c r="L2593" s="6">
        <f t="shared" si="3"/>
        <v>3</v>
      </c>
      <c r="M2593" s="6" t="str">
        <f>IFNA(VLOOKUP(F2593,Promocodes!A:B,2,0),"")</f>
        <v/>
      </c>
      <c r="N2593" s="3" t="str">
        <f>IFNA(VLOOKUP(M2593,Promocodes!G:H,2,0),"")</f>
        <v/>
      </c>
      <c r="O2593" s="3" t="str">
        <f>IFNA(VLOOKUP(D2593,Price!$E$2:$F$4,2,0),"")</f>
        <v/>
      </c>
      <c r="P2593" s="7" t="str">
        <f t="shared" si="4"/>
        <v/>
      </c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ht="15.75" customHeight="1">
      <c r="A2594" s="3">
        <v>2239.0</v>
      </c>
      <c r="B2594" s="1" t="s">
        <v>16</v>
      </c>
      <c r="C2594" s="1" t="s">
        <v>17</v>
      </c>
      <c r="D2594" s="1" t="s">
        <v>24</v>
      </c>
      <c r="E2594" s="2">
        <v>44272.0</v>
      </c>
      <c r="F2594" s="3"/>
      <c r="G2594" s="5">
        <v>4500.0</v>
      </c>
      <c r="H2594" s="3" t="str">
        <f>IFNA(VLOOKUP(F2594,Promocodes!A:E,4,0),"")</f>
        <v/>
      </c>
      <c r="I2594" s="3"/>
      <c r="J2594" s="5">
        <f t="shared" si="2"/>
        <v>4500</v>
      </c>
      <c r="K2594" s="3" t="str">
        <f>IFNA(VLOOKUP(D2594,Price!$A$2:$C$18,3,0),"")</f>
        <v>услуга</v>
      </c>
      <c r="L2594" s="6">
        <f t="shared" si="3"/>
        <v>3</v>
      </c>
      <c r="M2594" s="6" t="str">
        <f>IFNA(VLOOKUP(F2594,Promocodes!A:B,2,0),"")</f>
        <v/>
      </c>
      <c r="N2594" s="3" t="str">
        <f>IFNA(VLOOKUP(M2594,Promocodes!G:H,2,0),"")</f>
        <v/>
      </c>
      <c r="O2594" s="3" t="str">
        <f>IFNA(VLOOKUP(D2594,Price!$E$2:$F$4,2,0),"")</f>
        <v/>
      </c>
      <c r="P2594" s="7" t="str">
        <f t="shared" si="4"/>
        <v>без промо</v>
      </c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ht="15.75" customHeight="1">
      <c r="A2595" s="3">
        <v>2240.0</v>
      </c>
      <c r="B2595" s="1" t="s">
        <v>16</v>
      </c>
      <c r="C2595" s="1" t="s">
        <v>22</v>
      </c>
      <c r="D2595" s="1" t="s">
        <v>24</v>
      </c>
      <c r="E2595" s="2">
        <v>44272.0</v>
      </c>
      <c r="F2595" s="3"/>
      <c r="G2595" s="5">
        <v>4500.0</v>
      </c>
      <c r="H2595" s="3" t="str">
        <f>IFNA(VLOOKUP(F2595,Promocodes!A:E,4,0),"")</f>
        <v/>
      </c>
      <c r="I2595" s="3"/>
      <c r="J2595" s="5">
        <f t="shared" si="2"/>
        <v>4500</v>
      </c>
      <c r="K2595" s="3" t="str">
        <f>IFNA(VLOOKUP(D2595,Price!$A$2:$C$18,3,0),"")</f>
        <v>услуга</v>
      </c>
      <c r="L2595" s="6">
        <f t="shared" si="3"/>
        <v>3</v>
      </c>
      <c r="M2595" s="6" t="str">
        <f>IFNA(VLOOKUP(F2595,Promocodes!A:B,2,0),"")</f>
        <v/>
      </c>
      <c r="N2595" s="3" t="str">
        <f>IFNA(VLOOKUP(M2595,Promocodes!G:H,2,0),"")</f>
        <v/>
      </c>
      <c r="O2595" s="3" t="str">
        <f>IFNA(VLOOKUP(D2595,Price!$E$2:$F$4,2,0),"")</f>
        <v/>
      </c>
      <c r="P2595" s="7" t="str">
        <f t="shared" si="4"/>
        <v>без промо</v>
      </c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ht="15.75" customHeight="1">
      <c r="A2596" s="3">
        <v>2241.0</v>
      </c>
      <c r="B2596" s="1" t="s">
        <v>16</v>
      </c>
      <c r="C2596" s="1" t="s">
        <v>22</v>
      </c>
      <c r="D2596" s="1" t="s">
        <v>24</v>
      </c>
      <c r="E2596" s="2">
        <v>44272.0</v>
      </c>
      <c r="F2596" s="3"/>
      <c r="G2596" s="5">
        <v>4500.0</v>
      </c>
      <c r="H2596" s="3" t="str">
        <f>IFNA(VLOOKUP(F2596,Promocodes!A:E,4,0),"")</f>
        <v/>
      </c>
      <c r="I2596" s="3"/>
      <c r="J2596" s="5">
        <f t="shared" si="2"/>
        <v>4500</v>
      </c>
      <c r="K2596" s="3" t="str">
        <f>IFNA(VLOOKUP(D2596,Price!$A$2:$C$18,3,0),"")</f>
        <v>услуга</v>
      </c>
      <c r="L2596" s="6">
        <f t="shared" si="3"/>
        <v>3</v>
      </c>
      <c r="M2596" s="6" t="str">
        <f>IFNA(VLOOKUP(F2596,Promocodes!A:B,2,0),"")</f>
        <v/>
      </c>
      <c r="N2596" s="3" t="str">
        <f>IFNA(VLOOKUP(M2596,Promocodes!G:H,2,0),"")</f>
        <v/>
      </c>
      <c r="O2596" s="3" t="str">
        <f>IFNA(VLOOKUP(D2596,Price!$E$2:$F$4,2,0),"")</f>
        <v/>
      </c>
      <c r="P2596" s="7" t="str">
        <f t="shared" si="4"/>
        <v>без промо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ht="15.75" customHeight="1">
      <c r="A2597" s="3">
        <v>2242.0</v>
      </c>
      <c r="B2597" s="1" t="s">
        <v>16</v>
      </c>
      <c r="C2597" s="1" t="s">
        <v>17</v>
      </c>
      <c r="D2597" s="1" t="s">
        <v>20</v>
      </c>
      <c r="E2597" s="2">
        <v>44272.0</v>
      </c>
      <c r="F2597" s="3"/>
      <c r="G2597" s="5">
        <v>500.0</v>
      </c>
      <c r="H2597" s="3" t="str">
        <f>IFNA(VLOOKUP(F2597,Promocodes!A:E,4,0),"")</f>
        <v/>
      </c>
      <c r="I2597" s="3"/>
      <c r="J2597" s="5">
        <f t="shared" si="2"/>
        <v>500</v>
      </c>
      <c r="K2597" s="3" t="str">
        <f>IFNA(VLOOKUP(D2597,Price!$A$2:$C$18,3,0),"")</f>
        <v>товар</v>
      </c>
      <c r="L2597" s="6">
        <f t="shared" si="3"/>
        <v>3</v>
      </c>
      <c r="M2597" s="6" t="str">
        <f>IFNA(VLOOKUP(F2597,Promocodes!A:B,2,0),"")</f>
        <v/>
      </c>
      <c r="N2597" s="3" t="str">
        <f>IFNA(VLOOKUP(M2597,Promocodes!G:H,2,0),"")</f>
        <v/>
      </c>
      <c r="O2597" s="3">
        <f>IFNA(VLOOKUP(D2597,Price!$E$2:$F$4,2,0),"")</f>
        <v>250</v>
      </c>
      <c r="P2597" s="7" t="str">
        <f t="shared" si="4"/>
        <v>без промо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ht="15.75" customHeight="1">
      <c r="A2598" s="3">
        <v>2243.0</v>
      </c>
      <c r="B2598" s="1" t="s">
        <v>139</v>
      </c>
      <c r="C2598" s="1" t="s">
        <v>22</v>
      </c>
      <c r="D2598" s="1" t="s">
        <v>142</v>
      </c>
      <c r="E2598" s="2">
        <v>44272.0</v>
      </c>
      <c r="F2598" s="3"/>
      <c r="G2598" s="5">
        <v>1000.0</v>
      </c>
      <c r="H2598" s="3" t="str">
        <f>IFNA(VLOOKUP(F2598,Promocodes!A:E,4,0),"")</f>
        <v/>
      </c>
      <c r="I2598" s="3"/>
      <c r="J2598" s="5">
        <f t="shared" si="2"/>
        <v>1000</v>
      </c>
      <c r="K2598" s="3" t="str">
        <f>IFNA(VLOOKUP(D2598,Price!$A$2:$C$18,3,0),"")</f>
        <v/>
      </c>
      <c r="L2598" s="6">
        <f t="shared" si="3"/>
        <v>3</v>
      </c>
      <c r="M2598" s="6" t="str">
        <f>IFNA(VLOOKUP(F2598,Promocodes!A:B,2,0),"")</f>
        <v/>
      </c>
      <c r="N2598" s="3" t="str">
        <f>IFNA(VLOOKUP(M2598,Promocodes!G:H,2,0),"")</f>
        <v/>
      </c>
      <c r="O2598" s="3" t="str">
        <f>IFNA(VLOOKUP(D2598,Price!$E$2:$F$4,2,0),"")</f>
        <v/>
      </c>
      <c r="P2598" s="7" t="str">
        <f t="shared" si="4"/>
        <v/>
      </c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ht="15.75" customHeight="1">
      <c r="A2599" s="3">
        <v>2244.0</v>
      </c>
      <c r="B2599" s="1" t="s">
        <v>16</v>
      </c>
      <c r="C2599" s="1" t="s">
        <v>17</v>
      </c>
      <c r="D2599" s="1" t="s">
        <v>23</v>
      </c>
      <c r="E2599" s="2">
        <v>44272.0</v>
      </c>
      <c r="F2599" s="3"/>
      <c r="G2599" s="5">
        <v>5500.0</v>
      </c>
      <c r="H2599" s="3" t="str">
        <f>IFNA(VLOOKUP(F2599,Promocodes!A:E,4,0),"")</f>
        <v/>
      </c>
      <c r="I2599" s="3"/>
      <c r="J2599" s="5">
        <f t="shared" si="2"/>
        <v>5500</v>
      </c>
      <c r="K2599" s="3" t="str">
        <f>IFNA(VLOOKUP(D2599,Price!$A$2:$C$18,3,0),"")</f>
        <v>услуга</v>
      </c>
      <c r="L2599" s="6">
        <f t="shared" si="3"/>
        <v>3</v>
      </c>
      <c r="M2599" s="6" t="str">
        <f>IFNA(VLOOKUP(F2599,Promocodes!A:B,2,0),"")</f>
        <v/>
      </c>
      <c r="N2599" s="3" t="str">
        <f>IFNA(VLOOKUP(M2599,Promocodes!G:H,2,0),"")</f>
        <v/>
      </c>
      <c r="O2599" s="3" t="str">
        <f>IFNA(VLOOKUP(D2599,Price!$E$2:$F$4,2,0),"")</f>
        <v/>
      </c>
      <c r="P2599" s="7" t="str">
        <f t="shared" si="4"/>
        <v>без промо</v>
      </c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ht="15.75" customHeight="1">
      <c r="A2600" s="3">
        <v>2245.0</v>
      </c>
      <c r="B2600" s="1" t="s">
        <v>16</v>
      </c>
      <c r="C2600" s="1" t="s">
        <v>17</v>
      </c>
      <c r="D2600" s="1" t="s">
        <v>23</v>
      </c>
      <c r="E2600" s="2">
        <v>44272.0</v>
      </c>
      <c r="F2600" s="3"/>
      <c r="G2600" s="5">
        <v>5500.0</v>
      </c>
      <c r="H2600" s="3" t="str">
        <f>IFNA(VLOOKUP(F2600,Promocodes!A:E,4,0),"")</f>
        <v/>
      </c>
      <c r="I2600" s="3"/>
      <c r="J2600" s="5">
        <f t="shared" si="2"/>
        <v>5500</v>
      </c>
      <c r="K2600" s="3" t="str">
        <f>IFNA(VLOOKUP(D2600,Price!$A$2:$C$18,3,0),"")</f>
        <v>услуга</v>
      </c>
      <c r="L2600" s="6">
        <f t="shared" si="3"/>
        <v>3</v>
      </c>
      <c r="M2600" s="6" t="str">
        <f>IFNA(VLOOKUP(F2600,Promocodes!A:B,2,0),"")</f>
        <v/>
      </c>
      <c r="N2600" s="3" t="str">
        <f>IFNA(VLOOKUP(M2600,Promocodes!G:H,2,0),"")</f>
        <v/>
      </c>
      <c r="O2600" s="3" t="str">
        <f>IFNA(VLOOKUP(D2600,Price!$E$2:$F$4,2,0),"")</f>
        <v/>
      </c>
      <c r="P2600" s="7" t="str">
        <f t="shared" si="4"/>
        <v>без промо</v>
      </c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ht="15.75" customHeight="1">
      <c r="A2601" s="3">
        <v>2246.0</v>
      </c>
      <c r="B2601" s="1" t="s">
        <v>16</v>
      </c>
      <c r="C2601" s="1" t="s">
        <v>22</v>
      </c>
      <c r="D2601" s="1" t="s">
        <v>24</v>
      </c>
      <c r="E2601" s="2">
        <v>44272.0</v>
      </c>
      <c r="F2601" s="3"/>
      <c r="G2601" s="5">
        <v>4500.0</v>
      </c>
      <c r="H2601" s="3" t="str">
        <f>IFNA(VLOOKUP(F2601,Promocodes!A:E,4,0),"")</f>
        <v/>
      </c>
      <c r="I2601" s="3"/>
      <c r="J2601" s="5">
        <f t="shared" si="2"/>
        <v>4500</v>
      </c>
      <c r="K2601" s="3" t="str">
        <f>IFNA(VLOOKUP(D2601,Price!$A$2:$C$18,3,0),"")</f>
        <v>услуга</v>
      </c>
      <c r="L2601" s="6">
        <f t="shared" si="3"/>
        <v>3</v>
      </c>
      <c r="M2601" s="6" t="str">
        <f>IFNA(VLOOKUP(F2601,Promocodes!A:B,2,0),"")</f>
        <v/>
      </c>
      <c r="N2601" s="3" t="str">
        <f>IFNA(VLOOKUP(M2601,Promocodes!G:H,2,0),"")</f>
        <v/>
      </c>
      <c r="O2601" s="3" t="str">
        <f>IFNA(VLOOKUP(D2601,Price!$E$2:$F$4,2,0),"")</f>
        <v/>
      </c>
      <c r="P2601" s="7" t="str">
        <f t="shared" si="4"/>
        <v>без промо</v>
      </c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ht="15.75" customHeight="1">
      <c r="A2602" s="3">
        <v>2247.0</v>
      </c>
      <c r="B2602" s="1" t="s">
        <v>16</v>
      </c>
      <c r="C2602" s="1" t="s">
        <v>22</v>
      </c>
      <c r="D2602" s="1" t="s">
        <v>20</v>
      </c>
      <c r="E2602" s="2">
        <v>44272.0</v>
      </c>
      <c r="F2602" s="3"/>
      <c r="G2602" s="5">
        <v>500.0</v>
      </c>
      <c r="H2602" s="3" t="str">
        <f>IFNA(VLOOKUP(F2602,Promocodes!A:E,4,0),"")</f>
        <v/>
      </c>
      <c r="I2602" s="3"/>
      <c r="J2602" s="5">
        <f t="shared" si="2"/>
        <v>500</v>
      </c>
      <c r="K2602" s="3" t="str">
        <f>IFNA(VLOOKUP(D2602,Price!$A$2:$C$18,3,0),"")</f>
        <v>товар</v>
      </c>
      <c r="L2602" s="6">
        <f t="shared" si="3"/>
        <v>3</v>
      </c>
      <c r="M2602" s="6" t="str">
        <f>IFNA(VLOOKUP(F2602,Promocodes!A:B,2,0),"")</f>
        <v/>
      </c>
      <c r="N2602" s="3" t="str">
        <f>IFNA(VLOOKUP(M2602,Promocodes!G:H,2,0),"")</f>
        <v/>
      </c>
      <c r="O2602" s="3">
        <f>IFNA(VLOOKUP(D2602,Price!$E$2:$F$4,2,0),"")</f>
        <v>250</v>
      </c>
      <c r="P2602" s="7" t="str">
        <f t="shared" si="4"/>
        <v>без промо</v>
      </c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ht="15.75" customHeight="1">
      <c r="A2603" s="3">
        <v>2248.0</v>
      </c>
      <c r="B2603" s="1" t="s">
        <v>16</v>
      </c>
      <c r="C2603" s="1" t="s">
        <v>17</v>
      </c>
      <c r="D2603" s="1" t="s">
        <v>23</v>
      </c>
      <c r="E2603" s="2">
        <v>44273.0</v>
      </c>
      <c r="F2603" s="3"/>
      <c r="G2603" s="5">
        <v>5500.0</v>
      </c>
      <c r="H2603" s="3" t="str">
        <f>IFNA(VLOOKUP(F2603,Promocodes!A:E,4,0),"")</f>
        <v/>
      </c>
      <c r="I2603" s="3"/>
      <c r="J2603" s="5">
        <f t="shared" si="2"/>
        <v>5500</v>
      </c>
      <c r="K2603" s="3" t="str">
        <f>IFNA(VLOOKUP(D2603,Price!$A$2:$C$18,3,0),"")</f>
        <v>услуга</v>
      </c>
      <c r="L2603" s="6">
        <f t="shared" si="3"/>
        <v>3</v>
      </c>
      <c r="M2603" s="6" t="str">
        <f>IFNA(VLOOKUP(F2603,Promocodes!A:B,2,0),"")</f>
        <v/>
      </c>
      <c r="N2603" s="3" t="str">
        <f>IFNA(VLOOKUP(M2603,Promocodes!G:H,2,0),"")</f>
        <v/>
      </c>
      <c r="O2603" s="3" t="str">
        <f>IFNA(VLOOKUP(D2603,Price!$E$2:$F$4,2,0),"")</f>
        <v/>
      </c>
      <c r="P2603" s="7" t="str">
        <f t="shared" si="4"/>
        <v>без промо</v>
      </c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ht="15.75" customHeight="1">
      <c r="A2604" s="3">
        <v>2249.0</v>
      </c>
      <c r="B2604" s="1" t="s">
        <v>139</v>
      </c>
      <c r="C2604" s="1" t="s">
        <v>17</v>
      </c>
      <c r="D2604" s="1" t="s">
        <v>142</v>
      </c>
      <c r="E2604" s="2">
        <v>44273.0</v>
      </c>
      <c r="F2604" s="3"/>
      <c r="G2604" s="5">
        <v>1000.0</v>
      </c>
      <c r="H2604" s="3" t="str">
        <f>IFNA(VLOOKUP(F2604,Promocodes!A:E,4,0),"")</f>
        <v/>
      </c>
      <c r="I2604" s="3"/>
      <c r="J2604" s="5">
        <f t="shared" si="2"/>
        <v>1000</v>
      </c>
      <c r="K2604" s="3" t="str">
        <f>IFNA(VLOOKUP(D2604,Price!$A$2:$C$18,3,0),"")</f>
        <v/>
      </c>
      <c r="L2604" s="6">
        <f t="shared" si="3"/>
        <v>3</v>
      </c>
      <c r="M2604" s="6" t="str">
        <f>IFNA(VLOOKUP(F2604,Promocodes!A:B,2,0),"")</f>
        <v/>
      </c>
      <c r="N2604" s="3" t="str">
        <f>IFNA(VLOOKUP(M2604,Promocodes!G:H,2,0),"")</f>
        <v/>
      </c>
      <c r="O2604" s="3" t="str">
        <f>IFNA(VLOOKUP(D2604,Price!$E$2:$F$4,2,0),"")</f>
        <v/>
      </c>
      <c r="P2604" s="7" t="str">
        <f t="shared" si="4"/>
        <v/>
      </c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ht="15.75" customHeight="1">
      <c r="A2605" s="3">
        <v>2250.0</v>
      </c>
      <c r="B2605" s="1" t="s">
        <v>16</v>
      </c>
      <c r="C2605" s="1" t="s">
        <v>22</v>
      </c>
      <c r="D2605" s="1" t="s">
        <v>23</v>
      </c>
      <c r="E2605" s="2">
        <v>44273.0</v>
      </c>
      <c r="F2605" s="3"/>
      <c r="G2605" s="5">
        <v>5500.0</v>
      </c>
      <c r="H2605" s="3" t="str">
        <f>IFNA(VLOOKUP(F2605,Promocodes!A:E,4,0),"")</f>
        <v/>
      </c>
      <c r="I2605" s="3"/>
      <c r="J2605" s="5">
        <f t="shared" si="2"/>
        <v>5500</v>
      </c>
      <c r="K2605" s="3" t="str">
        <f>IFNA(VLOOKUP(D2605,Price!$A$2:$C$18,3,0),"")</f>
        <v>услуга</v>
      </c>
      <c r="L2605" s="6">
        <f t="shared" si="3"/>
        <v>3</v>
      </c>
      <c r="M2605" s="6" t="str">
        <f>IFNA(VLOOKUP(F2605,Promocodes!A:B,2,0),"")</f>
        <v/>
      </c>
      <c r="N2605" s="3" t="str">
        <f>IFNA(VLOOKUP(M2605,Promocodes!G:H,2,0),"")</f>
        <v/>
      </c>
      <c r="O2605" s="3" t="str">
        <f>IFNA(VLOOKUP(D2605,Price!$E$2:$F$4,2,0),"")</f>
        <v/>
      </c>
      <c r="P2605" s="7" t="str">
        <f t="shared" si="4"/>
        <v>без промо</v>
      </c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ht="15.75" customHeight="1">
      <c r="A2606" s="3">
        <v>2252.0</v>
      </c>
      <c r="B2606" s="1" t="s">
        <v>16</v>
      </c>
      <c r="C2606" s="1" t="s">
        <v>17</v>
      </c>
      <c r="D2606" s="1" t="s">
        <v>18</v>
      </c>
      <c r="E2606" s="2">
        <v>44273.0</v>
      </c>
      <c r="F2606" s="3"/>
      <c r="G2606" s="5">
        <v>1000.0</v>
      </c>
      <c r="H2606" s="3" t="str">
        <f>IFNA(VLOOKUP(F2606,Promocodes!A:E,4,0),"")</f>
        <v/>
      </c>
      <c r="I2606" s="3"/>
      <c r="J2606" s="5">
        <f t="shared" si="2"/>
        <v>1000</v>
      </c>
      <c r="K2606" s="3" t="str">
        <f>IFNA(VLOOKUP(D2606,Price!$A$2:$C$18,3,0),"")</f>
        <v>товар</v>
      </c>
      <c r="L2606" s="6">
        <f t="shared" si="3"/>
        <v>3</v>
      </c>
      <c r="M2606" s="6" t="str">
        <f>IFNA(VLOOKUP(F2606,Promocodes!A:B,2,0),"")</f>
        <v/>
      </c>
      <c r="N2606" s="3" t="str">
        <f>IFNA(VLOOKUP(M2606,Promocodes!G:H,2,0),"")</f>
        <v/>
      </c>
      <c r="O2606" s="3">
        <f>IFNA(VLOOKUP(D2606,Price!$E$2:$F$4,2,0),"")</f>
        <v>500</v>
      </c>
      <c r="P2606" s="7" t="str">
        <f t="shared" si="4"/>
        <v>без промо</v>
      </c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ht="15.75" customHeight="1">
      <c r="A2607" s="3">
        <v>2253.0</v>
      </c>
      <c r="B2607" s="1" t="s">
        <v>16</v>
      </c>
      <c r="C2607" s="1" t="s">
        <v>17</v>
      </c>
      <c r="D2607" s="1" t="s">
        <v>24</v>
      </c>
      <c r="E2607" s="2">
        <v>44273.0</v>
      </c>
      <c r="F2607" s="3"/>
      <c r="G2607" s="5">
        <v>4500.0</v>
      </c>
      <c r="H2607" s="3" t="str">
        <f>IFNA(VLOOKUP(F2607,Promocodes!A:E,4,0),"")</f>
        <v/>
      </c>
      <c r="I2607" s="3"/>
      <c r="J2607" s="5">
        <f t="shared" si="2"/>
        <v>4500</v>
      </c>
      <c r="K2607" s="3" t="str">
        <f>IFNA(VLOOKUP(D2607,Price!$A$2:$C$18,3,0),"")</f>
        <v>услуга</v>
      </c>
      <c r="L2607" s="6">
        <f t="shared" si="3"/>
        <v>3</v>
      </c>
      <c r="M2607" s="6" t="str">
        <f>IFNA(VLOOKUP(F2607,Promocodes!A:B,2,0),"")</f>
        <v/>
      </c>
      <c r="N2607" s="3" t="str">
        <f>IFNA(VLOOKUP(M2607,Promocodes!G:H,2,0),"")</f>
        <v/>
      </c>
      <c r="O2607" s="3" t="str">
        <f>IFNA(VLOOKUP(D2607,Price!$E$2:$F$4,2,0),"")</f>
        <v/>
      </c>
      <c r="P2607" s="7" t="str">
        <f t="shared" si="4"/>
        <v>без промо</v>
      </c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ht="15.75" customHeight="1">
      <c r="A2608" s="3">
        <v>2254.0</v>
      </c>
      <c r="B2608" s="1" t="s">
        <v>16</v>
      </c>
      <c r="C2608" s="1" t="s">
        <v>22</v>
      </c>
      <c r="D2608" s="1" t="s">
        <v>21</v>
      </c>
      <c r="E2608" s="2">
        <v>44273.0</v>
      </c>
      <c r="F2608" s="3"/>
      <c r="G2608" s="5">
        <v>3500.0</v>
      </c>
      <c r="H2608" s="3" t="str">
        <f>IFNA(VLOOKUP(F2608,Promocodes!A:E,4,0),"")</f>
        <v/>
      </c>
      <c r="I2608" s="3"/>
      <c r="J2608" s="5">
        <f t="shared" si="2"/>
        <v>3500</v>
      </c>
      <c r="K2608" s="3" t="str">
        <f>IFNA(VLOOKUP(D2608,Price!$A$2:$C$18,3,0),"")</f>
        <v>услуга</v>
      </c>
      <c r="L2608" s="6">
        <f t="shared" si="3"/>
        <v>3</v>
      </c>
      <c r="M2608" s="6" t="str">
        <f>IFNA(VLOOKUP(F2608,Promocodes!A:B,2,0),"")</f>
        <v/>
      </c>
      <c r="N2608" s="3" t="str">
        <f>IFNA(VLOOKUP(M2608,Promocodes!G:H,2,0),"")</f>
        <v/>
      </c>
      <c r="O2608" s="3" t="str">
        <f>IFNA(VLOOKUP(D2608,Price!$E$2:$F$4,2,0),"")</f>
        <v/>
      </c>
      <c r="P2608" s="7" t="str">
        <f t="shared" si="4"/>
        <v>без промо</v>
      </c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ht="15.75" customHeight="1">
      <c r="A2609" s="3">
        <v>2255.0</v>
      </c>
      <c r="B2609" s="1" t="s">
        <v>139</v>
      </c>
      <c r="C2609" s="1" t="s">
        <v>17</v>
      </c>
      <c r="D2609" s="1" t="s">
        <v>143</v>
      </c>
      <c r="E2609" s="2">
        <v>44273.0</v>
      </c>
      <c r="F2609" s="3"/>
      <c r="G2609" s="5">
        <v>500.0</v>
      </c>
      <c r="H2609" s="3" t="str">
        <f>IFNA(VLOOKUP(F2609,Promocodes!A:E,4,0),"")</f>
        <v/>
      </c>
      <c r="I2609" s="3"/>
      <c r="J2609" s="5">
        <f t="shared" si="2"/>
        <v>500</v>
      </c>
      <c r="K2609" s="3" t="str">
        <f>IFNA(VLOOKUP(D2609,Price!$A$2:$C$18,3,0),"")</f>
        <v/>
      </c>
      <c r="L2609" s="6">
        <f t="shared" si="3"/>
        <v>3</v>
      </c>
      <c r="M2609" s="6" t="str">
        <f>IFNA(VLOOKUP(F2609,Promocodes!A:B,2,0),"")</f>
        <v/>
      </c>
      <c r="N2609" s="3" t="str">
        <f>IFNA(VLOOKUP(M2609,Promocodes!G:H,2,0),"")</f>
        <v/>
      </c>
      <c r="O2609" s="3" t="str">
        <f>IFNA(VLOOKUP(D2609,Price!$E$2:$F$4,2,0),"")</f>
        <v/>
      </c>
      <c r="P2609" s="7" t="str">
        <f t="shared" si="4"/>
        <v/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ht="15.75" customHeight="1">
      <c r="A2610" s="3">
        <v>2256.0</v>
      </c>
      <c r="B2610" s="1" t="s">
        <v>16</v>
      </c>
      <c r="C2610" s="1" t="s">
        <v>22</v>
      </c>
      <c r="D2610" s="1" t="s">
        <v>21</v>
      </c>
      <c r="E2610" s="2">
        <v>44273.0</v>
      </c>
      <c r="F2610" s="3"/>
      <c r="G2610" s="5">
        <v>3500.0</v>
      </c>
      <c r="H2610" s="3" t="str">
        <f>IFNA(VLOOKUP(F2610,Promocodes!A:E,4,0),"")</f>
        <v/>
      </c>
      <c r="I2610" s="3"/>
      <c r="J2610" s="5">
        <f t="shared" si="2"/>
        <v>3500</v>
      </c>
      <c r="K2610" s="3" t="str">
        <f>IFNA(VLOOKUP(D2610,Price!$A$2:$C$18,3,0),"")</f>
        <v>услуга</v>
      </c>
      <c r="L2610" s="6">
        <f t="shared" si="3"/>
        <v>3</v>
      </c>
      <c r="M2610" s="6" t="str">
        <f>IFNA(VLOOKUP(F2610,Promocodes!A:B,2,0),"")</f>
        <v/>
      </c>
      <c r="N2610" s="3" t="str">
        <f>IFNA(VLOOKUP(M2610,Promocodes!G:H,2,0),"")</f>
        <v/>
      </c>
      <c r="O2610" s="3" t="str">
        <f>IFNA(VLOOKUP(D2610,Price!$E$2:$F$4,2,0),"")</f>
        <v/>
      </c>
      <c r="P2610" s="7" t="str">
        <f t="shared" si="4"/>
        <v>без промо</v>
      </c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ht="15.75" customHeight="1">
      <c r="A2611" s="3">
        <v>2257.0</v>
      </c>
      <c r="B2611" s="1" t="s">
        <v>16</v>
      </c>
      <c r="C2611" s="1" t="s">
        <v>17</v>
      </c>
      <c r="D2611" s="1" t="s">
        <v>24</v>
      </c>
      <c r="E2611" s="2">
        <v>44273.0</v>
      </c>
      <c r="F2611" s="3"/>
      <c r="G2611" s="5">
        <v>4500.0</v>
      </c>
      <c r="H2611" s="3" t="str">
        <f>IFNA(VLOOKUP(F2611,Promocodes!A:E,4,0),"")</f>
        <v/>
      </c>
      <c r="I2611" s="3"/>
      <c r="J2611" s="5">
        <f t="shared" si="2"/>
        <v>4500</v>
      </c>
      <c r="K2611" s="3" t="str">
        <f>IFNA(VLOOKUP(D2611,Price!$A$2:$C$18,3,0),"")</f>
        <v>услуга</v>
      </c>
      <c r="L2611" s="6">
        <f t="shared" si="3"/>
        <v>3</v>
      </c>
      <c r="M2611" s="6" t="str">
        <f>IFNA(VLOOKUP(F2611,Promocodes!A:B,2,0),"")</f>
        <v/>
      </c>
      <c r="N2611" s="3" t="str">
        <f>IFNA(VLOOKUP(M2611,Promocodes!G:H,2,0),"")</f>
        <v/>
      </c>
      <c r="O2611" s="3" t="str">
        <f>IFNA(VLOOKUP(D2611,Price!$E$2:$F$4,2,0),"")</f>
        <v/>
      </c>
      <c r="P2611" s="7" t="str">
        <f t="shared" si="4"/>
        <v>без промо</v>
      </c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ht="15.75" customHeight="1">
      <c r="A2612" s="3">
        <v>2259.0</v>
      </c>
      <c r="B2612" s="1" t="s">
        <v>16</v>
      </c>
      <c r="C2612" s="1" t="s">
        <v>17</v>
      </c>
      <c r="D2612" s="1" t="s">
        <v>23</v>
      </c>
      <c r="E2612" s="2">
        <v>44273.0</v>
      </c>
      <c r="F2612" s="3"/>
      <c r="G2612" s="5">
        <v>5500.0</v>
      </c>
      <c r="H2612" s="3" t="str">
        <f>IFNA(VLOOKUP(F2612,Promocodes!A:E,4,0),"")</f>
        <v/>
      </c>
      <c r="I2612" s="3"/>
      <c r="J2612" s="5">
        <f t="shared" si="2"/>
        <v>5500</v>
      </c>
      <c r="K2612" s="3" t="str">
        <f>IFNA(VLOOKUP(D2612,Price!$A$2:$C$18,3,0),"")</f>
        <v>услуга</v>
      </c>
      <c r="L2612" s="6">
        <f t="shared" si="3"/>
        <v>3</v>
      </c>
      <c r="M2612" s="6" t="str">
        <f>IFNA(VLOOKUP(F2612,Promocodes!A:B,2,0),"")</f>
        <v/>
      </c>
      <c r="N2612" s="3" t="str">
        <f>IFNA(VLOOKUP(M2612,Promocodes!G:H,2,0),"")</f>
        <v/>
      </c>
      <c r="O2612" s="3" t="str">
        <f>IFNA(VLOOKUP(D2612,Price!$E$2:$F$4,2,0),"")</f>
        <v/>
      </c>
      <c r="P2612" s="7" t="str">
        <f t="shared" si="4"/>
        <v>без промо</v>
      </c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ht="15.75" customHeight="1">
      <c r="A2613" s="3">
        <v>2260.0</v>
      </c>
      <c r="B2613" s="1" t="s">
        <v>16</v>
      </c>
      <c r="C2613" s="1" t="s">
        <v>17</v>
      </c>
      <c r="D2613" s="1" t="s">
        <v>25</v>
      </c>
      <c r="E2613" s="2">
        <v>44273.0</v>
      </c>
      <c r="F2613" s="3"/>
      <c r="G2613" s="5">
        <v>300.0</v>
      </c>
      <c r="H2613" s="3" t="str">
        <f>IFNA(VLOOKUP(F2613,Promocodes!A:E,4,0),"")</f>
        <v/>
      </c>
      <c r="I2613" s="3"/>
      <c r="J2613" s="5">
        <f t="shared" si="2"/>
        <v>300</v>
      </c>
      <c r="K2613" s="3" t="str">
        <f>IFNA(VLOOKUP(D2613,Price!$A$2:$C$18,3,0),"")</f>
        <v>товар</v>
      </c>
      <c r="L2613" s="6">
        <f t="shared" si="3"/>
        <v>3</v>
      </c>
      <c r="M2613" s="6" t="str">
        <f>IFNA(VLOOKUP(F2613,Promocodes!A:B,2,0),"")</f>
        <v/>
      </c>
      <c r="N2613" s="3" t="str">
        <f>IFNA(VLOOKUP(M2613,Promocodes!G:H,2,0),"")</f>
        <v/>
      </c>
      <c r="O2613" s="3">
        <f>IFNA(VLOOKUP(D2613,Price!$E$2:$F$4,2,0),"")</f>
        <v>150</v>
      </c>
      <c r="P2613" s="7" t="str">
        <f t="shared" si="4"/>
        <v>без промо</v>
      </c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ht="15.75" customHeight="1">
      <c r="A2614" s="3">
        <v>2262.0</v>
      </c>
      <c r="B2614" s="1" t="s">
        <v>16</v>
      </c>
      <c r="C2614" s="1" t="s">
        <v>22</v>
      </c>
      <c r="D2614" s="1" t="s">
        <v>21</v>
      </c>
      <c r="E2614" s="2">
        <v>44273.0</v>
      </c>
      <c r="F2614" s="3"/>
      <c r="G2614" s="5">
        <v>3500.0</v>
      </c>
      <c r="H2614" s="3" t="str">
        <f>IFNA(VLOOKUP(F2614,Promocodes!A:E,4,0),"")</f>
        <v/>
      </c>
      <c r="I2614" s="3"/>
      <c r="J2614" s="5">
        <f t="shared" si="2"/>
        <v>3500</v>
      </c>
      <c r="K2614" s="3" t="str">
        <f>IFNA(VLOOKUP(D2614,Price!$A$2:$C$18,3,0),"")</f>
        <v>услуга</v>
      </c>
      <c r="L2614" s="6">
        <f t="shared" si="3"/>
        <v>3</v>
      </c>
      <c r="M2614" s="6" t="str">
        <f>IFNA(VLOOKUP(F2614,Promocodes!A:B,2,0),"")</f>
        <v/>
      </c>
      <c r="N2614" s="3" t="str">
        <f>IFNA(VLOOKUP(M2614,Promocodes!G:H,2,0),"")</f>
        <v/>
      </c>
      <c r="O2614" s="3" t="str">
        <f>IFNA(VLOOKUP(D2614,Price!$E$2:$F$4,2,0),"")</f>
        <v/>
      </c>
      <c r="P2614" s="7" t="str">
        <f t="shared" si="4"/>
        <v>без промо</v>
      </c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ht="15.75" customHeight="1">
      <c r="A2615" s="3">
        <v>2265.0</v>
      </c>
      <c r="B2615" s="1" t="s">
        <v>16</v>
      </c>
      <c r="C2615" s="1" t="s">
        <v>17</v>
      </c>
      <c r="D2615" s="1" t="s">
        <v>21</v>
      </c>
      <c r="E2615" s="2">
        <v>44273.0</v>
      </c>
      <c r="F2615" s="3"/>
      <c r="G2615" s="5">
        <v>3500.0</v>
      </c>
      <c r="H2615" s="3" t="str">
        <f>IFNA(VLOOKUP(F2615,Promocodes!A:E,4,0),"")</f>
        <v/>
      </c>
      <c r="I2615" s="3"/>
      <c r="J2615" s="5">
        <f t="shared" si="2"/>
        <v>3500</v>
      </c>
      <c r="K2615" s="3" t="str">
        <f>IFNA(VLOOKUP(D2615,Price!$A$2:$C$18,3,0),"")</f>
        <v>услуга</v>
      </c>
      <c r="L2615" s="6">
        <f t="shared" si="3"/>
        <v>3</v>
      </c>
      <c r="M2615" s="6" t="str">
        <f>IFNA(VLOOKUP(F2615,Promocodes!A:B,2,0),"")</f>
        <v/>
      </c>
      <c r="N2615" s="3" t="str">
        <f>IFNA(VLOOKUP(M2615,Promocodes!G:H,2,0),"")</f>
        <v/>
      </c>
      <c r="O2615" s="3" t="str">
        <f>IFNA(VLOOKUP(D2615,Price!$E$2:$F$4,2,0),"")</f>
        <v/>
      </c>
      <c r="P2615" s="7" t="str">
        <f t="shared" si="4"/>
        <v>без промо</v>
      </c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ht="15.75" customHeight="1">
      <c r="A2616" s="3">
        <v>2267.0</v>
      </c>
      <c r="B2616" s="1" t="s">
        <v>139</v>
      </c>
      <c r="C2616" s="1" t="s">
        <v>17</v>
      </c>
      <c r="D2616" s="1" t="s">
        <v>141</v>
      </c>
      <c r="E2616" s="2">
        <v>44273.0</v>
      </c>
      <c r="F2616" s="3"/>
      <c r="G2616" s="5">
        <v>300.0</v>
      </c>
      <c r="H2616" s="3" t="str">
        <f>IFNA(VLOOKUP(F2616,Promocodes!A:E,4,0),"")</f>
        <v/>
      </c>
      <c r="I2616" s="3"/>
      <c r="J2616" s="5">
        <f t="shared" si="2"/>
        <v>300</v>
      </c>
      <c r="K2616" s="3" t="str">
        <f>IFNA(VLOOKUP(D2616,Price!$A$2:$C$18,3,0),"")</f>
        <v/>
      </c>
      <c r="L2616" s="6">
        <f t="shared" si="3"/>
        <v>3</v>
      </c>
      <c r="M2616" s="6" t="str">
        <f>IFNA(VLOOKUP(F2616,Promocodes!A:B,2,0),"")</f>
        <v/>
      </c>
      <c r="N2616" s="3" t="str">
        <f>IFNA(VLOOKUP(M2616,Promocodes!G:H,2,0),"")</f>
        <v/>
      </c>
      <c r="O2616" s="3" t="str">
        <f>IFNA(VLOOKUP(D2616,Price!$E$2:$F$4,2,0),"")</f>
        <v/>
      </c>
      <c r="P2616" s="7" t="str">
        <f t="shared" si="4"/>
        <v/>
      </c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ht="15.75" customHeight="1">
      <c r="A2617" s="3">
        <v>2268.0</v>
      </c>
      <c r="B2617" s="1" t="s">
        <v>16</v>
      </c>
      <c r="C2617" s="1" t="s">
        <v>17</v>
      </c>
      <c r="D2617" s="1" t="s">
        <v>21</v>
      </c>
      <c r="E2617" s="2">
        <v>44273.0</v>
      </c>
      <c r="F2617" s="3"/>
      <c r="G2617" s="5">
        <v>3500.0</v>
      </c>
      <c r="H2617" s="3" t="str">
        <f>IFNA(VLOOKUP(F2617,Promocodes!A:E,4,0),"")</f>
        <v/>
      </c>
      <c r="I2617" s="3"/>
      <c r="J2617" s="5">
        <f t="shared" si="2"/>
        <v>3500</v>
      </c>
      <c r="K2617" s="3" t="str">
        <f>IFNA(VLOOKUP(D2617,Price!$A$2:$C$18,3,0),"")</f>
        <v>услуга</v>
      </c>
      <c r="L2617" s="6">
        <f t="shared" si="3"/>
        <v>3</v>
      </c>
      <c r="M2617" s="6" t="str">
        <f>IFNA(VLOOKUP(F2617,Promocodes!A:B,2,0),"")</f>
        <v/>
      </c>
      <c r="N2617" s="3" t="str">
        <f>IFNA(VLOOKUP(M2617,Promocodes!G:H,2,0),"")</f>
        <v/>
      </c>
      <c r="O2617" s="3" t="str">
        <f>IFNA(VLOOKUP(D2617,Price!$E$2:$F$4,2,0),"")</f>
        <v/>
      </c>
      <c r="P2617" s="7" t="str">
        <f t="shared" si="4"/>
        <v>без промо</v>
      </c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ht="15.75" customHeight="1">
      <c r="A2618" s="3">
        <v>2269.0</v>
      </c>
      <c r="B2618" s="1" t="s">
        <v>16</v>
      </c>
      <c r="C2618" s="1" t="s">
        <v>17</v>
      </c>
      <c r="D2618" s="1" t="s">
        <v>25</v>
      </c>
      <c r="E2618" s="2">
        <v>44273.0</v>
      </c>
      <c r="F2618" s="3"/>
      <c r="G2618" s="5">
        <v>300.0</v>
      </c>
      <c r="H2618" s="3" t="str">
        <f>IFNA(VLOOKUP(F2618,Promocodes!A:E,4,0),"")</f>
        <v/>
      </c>
      <c r="I2618" s="3"/>
      <c r="J2618" s="5">
        <f t="shared" si="2"/>
        <v>300</v>
      </c>
      <c r="K2618" s="3" t="str">
        <f>IFNA(VLOOKUP(D2618,Price!$A$2:$C$18,3,0),"")</f>
        <v>товар</v>
      </c>
      <c r="L2618" s="6">
        <f t="shared" si="3"/>
        <v>3</v>
      </c>
      <c r="M2618" s="6" t="str">
        <f>IFNA(VLOOKUP(F2618,Promocodes!A:B,2,0),"")</f>
        <v/>
      </c>
      <c r="N2618" s="3" t="str">
        <f>IFNA(VLOOKUP(M2618,Promocodes!G:H,2,0),"")</f>
        <v/>
      </c>
      <c r="O2618" s="3">
        <f>IFNA(VLOOKUP(D2618,Price!$E$2:$F$4,2,0),"")</f>
        <v>150</v>
      </c>
      <c r="P2618" s="7" t="str">
        <f t="shared" si="4"/>
        <v>без промо</v>
      </c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ht="15.75" customHeight="1">
      <c r="A2619" s="3">
        <v>2270.0</v>
      </c>
      <c r="B2619" s="1" t="s">
        <v>16</v>
      </c>
      <c r="C2619" s="1" t="s">
        <v>17</v>
      </c>
      <c r="D2619" s="1" t="s">
        <v>21</v>
      </c>
      <c r="E2619" s="2">
        <v>44273.0</v>
      </c>
      <c r="F2619" s="3"/>
      <c r="G2619" s="5">
        <v>3500.0</v>
      </c>
      <c r="H2619" s="3" t="str">
        <f>IFNA(VLOOKUP(F2619,Promocodes!A:E,4,0),"")</f>
        <v/>
      </c>
      <c r="I2619" s="3"/>
      <c r="J2619" s="5">
        <f t="shared" si="2"/>
        <v>3500</v>
      </c>
      <c r="K2619" s="3" t="str">
        <f>IFNA(VLOOKUP(D2619,Price!$A$2:$C$18,3,0),"")</f>
        <v>услуга</v>
      </c>
      <c r="L2619" s="6">
        <f t="shared" si="3"/>
        <v>3</v>
      </c>
      <c r="M2619" s="6" t="str">
        <f>IFNA(VLOOKUP(F2619,Promocodes!A:B,2,0),"")</f>
        <v/>
      </c>
      <c r="N2619" s="3" t="str">
        <f>IFNA(VLOOKUP(M2619,Promocodes!G:H,2,0),"")</f>
        <v/>
      </c>
      <c r="O2619" s="3" t="str">
        <f>IFNA(VLOOKUP(D2619,Price!$E$2:$F$4,2,0),"")</f>
        <v/>
      </c>
      <c r="P2619" s="7" t="str">
        <f t="shared" si="4"/>
        <v>без промо</v>
      </c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ht="15.75" customHeight="1">
      <c r="A2620" s="3">
        <v>2272.0</v>
      </c>
      <c r="B2620" s="1" t="s">
        <v>16</v>
      </c>
      <c r="C2620" s="1" t="s">
        <v>17</v>
      </c>
      <c r="D2620" s="1" t="s">
        <v>24</v>
      </c>
      <c r="E2620" s="2">
        <v>44273.0</v>
      </c>
      <c r="F2620" s="3"/>
      <c r="G2620" s="5">
        <v>4500.0</v>
      </c>
      <c r="H2620" s="3" t="str">
        <f>IFNA(VLOOKUP(F2620,Promocodes!A:E,4,0),"")</f>
        <v/>
      </c>
      <c r="I2620" s="3"/>
      <c r="J2620" s="5">
        <f t="shared" si="2"/>
        <v>4500</v>
      </c>
      <c r="K2620" s="3" t="str">
        <f>IFNA(VLOOKUP(D2620,Price!$A$2:$C$18,3,0),"")</f>
        <v>услуга</v>
      </c>
      <c r="L2620" s="6">
        <f t="shared" si="3"/>
        <v>3</v>
      </c>
      <c r="M2620" s="6" t="str">
        <f>IFNA(VLOOKUP(F2620,Promocodes!A:B,2,0),"")</f>
        <v/>
      </c>
      <c r="N2620" s="3" t="str">
        <f>IFNA(VLOOKUP(M2620,Promocodes!G:H,2,0),"")</f>
        <v/>
      </c>
      <c r="O2620" s="3" t="str">
        <f>IFNA(VLOOKUP(D2620,Price!$E$2:$F$4,2,0),"")</f>
        <v/>
      </c>
      <c r="P2620" s="7" t="str">
        <f t="shared" si="4"/>
        <v>без промо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ht="15.75" customHeight="1">
      <c r="A2621" s="3">
        <v>2273.0</v>
      </c>
      <c r="B2621" s="1" t="s">
        <v>139</v>
      </c>
      <c r="C2621" s="1" t="s">
        <v>17</v>
      </c>
      <c r="D2621" s="1" t="s">
        <v>142</v>
      </c>
      <c r="E2621" s="2">
        <v>44273.0</v>
      </c>
      <c r="F2621" s="3"/>
      <c r="G2621" s="5">
        <v>1000.0</v>
      </c>
      <c r="H2621" s="3" t="str">
        <f>IFNA(VLOOKUP(F2621,Promocodes!A:E,4,0),"")</f>
        <v/>
      </c>
      <c r="I2621" s="3"/>
      <c r="J2621" s="5">
        <f t="shared" si="2"/>
        <v>1000</v>
      </c>
      <c r="K2621" s="3" t="str">
        <f>IFNA(VLOOKUP(D2621,Price!$A$2:$C$18,3,0),"")</f>
        <v/>
      </c>
      <c r="L2621" s="6">
        <f t="shared" si="3"/>
        <v>3</v>
      </c>
      <c r="M2621" s="6" t="str">
        <f>IFNA(VLOOKUP(F2621,Promocodes!A:B,2,0),"")</f>
        <v/>
      </c>
      <c r="N2621" s="3" t="str">
        <f>IFNA(VLOOKUP(M2621,Promocodes!G:H,2,0),"")</f>
        <v/>
      </c>
      <c r="O2621" s="3" t="str">
        <f>IFNA(VLOOKUP(D2621,Price!$E$2:$F$4,2,0),"")</f>
        <v/>
      </c>
      <c r="P2621" s="7" t="str">
        <f t="shared" si="4"/>
        <v/>
      </c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ht="15.75" customHeight="1">
      <c r="A2622" s="3">
        <v>2274.0</v>
      </c>
      <c r="B2622" s="1" t="s">
        <v>16</v>
      </c>
      <c r="C2622" s="1" t="s">
        <v>17</v>
      </c>
      <c r="D2622" s="1" t="s">
        <v>25</v>
      </c>
      <c r="E2622" s="2">
        <v>44273.0</v>
      </c>
      <c r="F2622" s="3"/>
      <c r="G2622" s="5">
        <v>300.0</v>
      </c>
      <c r="H2622" s="3" t="str">
        <f>IFNA(VLOOKUP(F2622,Promocodes!A:E,4,0),"")</f>
        <v/>
      </c>
      <c r="I2622" s="3"/>
      <c r="J2622" s="5">
        <f t="shared" si="2"/>
        <v>300</v>
      </c>
      <c r="K2622" s="3" t="str">
        <f>IFNA(VLOOKUP(D2622,Price!$A$2:$C$18,3,0),"")</f>
        <v>товар</v>
      </c>
      <c r="L2622" s="6">
        <f t="shared" si="3"/>
        <v>3</v>
      </c>
      <c r="M2622" s="6" t="str">
        <f>IFNA(VLOOKUP(F2622,Promocodes!A:B,2,0),"")</f>
        <v/>
      </c>
      <c r="N2622" s="3" t="str">
        <f>IFNA(VLOOKUP(M2622,Promocodes!G:H,2,0),"")</f>
        <v/>
      </c>
      <c r="O2622" s="3">
        <f>IFNA(VLOOKUP(D2622,Price!$E$2:$F$4,2,0),"")</f>
        <v>150</v>
      </c>
      <c r="P2622" s="7" t="str">
        <f t="shared" si="4"/>
        <v>без промо</v>
      </c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ht="15.75" customHeight="1">
      <c r="A2623" s="3">
        <v>2275.0</v>
      </c>
      <c r="B2623" s="1" t="s">
        <v>16</v>
      </c>
      <c r="C2623" s="1" t="s">
        <v>17</v>
      </c>
      <c r="D2623" s="1" t="s">
        <v>21</v>
      </c>
      <c r="E2623" s="2">
        <v>44273.0</v>
      </c>
      <c r="F2623" s="3"/>
      <c r="G2623" s="5">
        <v>3500.0</v>
      </c>
      <c r="H2623" s="3" t="str">
        <f>IFNA(VLOOKUP(F2623,Promocodes!A:E,4,0),"")</f>
        <v/>
      </c>
      <c r="I2623" s="3"/>
      <c r="J2623" s="5">
        <f t="shared" si="2"/>
        <v>3500</v>
      </c>
      <c r="K2623" s="3" t="str">
        <f>IFNA(VLOOKUP(D2623,Price!$A$2:$C$18,3,0),"")</f>
        <v>услуга</v>
      </c>
      <c r="L2623" s="6">
        <f t="shared" si="3"/>
        <v>3</v>
      </c>
      <c r="M2623" s="6" t="str">
        <f>IFNA(VLOOKUP(F2623,Promocodes!A:B,2,0),"")</f>
        <v/>
      </c>
      <c r="N2623" s="3" t="str">
        <f>IFNA(VLOOKUP(M2623,Promocodes!G:H,2,0),"")</f>
        <v/>
      </c>
      <c r="O2623" s="3" t="str">
        <f>IFNA(VLOOKUP(D2623,Price!$E$2:$F$4,2,0),"")</f>
        <v/>
      </c>
      <c r="P2623" s="7" t="str">
        <f t="shared" si="4"/>
        <v>без промо</v>
      </c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ht="15.75" customHeight="1">
      <c r="A2624" s="3">
        <v>2276.0</v>
      </c>
      <c r="B2624" s="1" t="s">
        <v>16</v>
      </c>
      <c r="C2624" s="1" t="s">
        <v>17</v>
      </c>
      <c r="D2624" s="1" t="s">
        <v>21</v>
      </c>
      <c r="E2624" s="2">
        <v>44273.0</v>
      </c>
      <c r="F2624" s="3"/>
      <c r="G2624" s="5">
        <v>3500.0</v>
      </c>
      <c r="H2624" s="3" t="str">
        <f>IFNA(VLOOKUP(F2624,Promocodes!A:E,4,0),"")</f>
        <v/>
      </c>
      <c r="I2624" s="3"/>
      <c r="J2624" s="5">
        <f t="shared" si="2"/>
        <v>3500</v>
      </c>
      <c r="K2624" s="3" t="str">
        <f>IFNA(VLOOKUP(D2624,Price!$A$2:$C$18,3,0),"")</f>
        <v>услуга</v>
      </c>
      <c r="L2624" s="6">
        <f t="shared" si="3"/>
        <v>3</v>
      </c>
      <c r="M2624" s="6" t="str">
        <f>IFNA(VLOOKUP(F2624,Promocodes!A:B,2,0),"")</f>
        <v/>
      </c>
      <c r="N2624" s="3" t="str">
        <f>IFNA(VLOOKUP(M2624,Promocodes!G:H,2,0),"")</f>
        <v/>
      </c>
      <c r="O2624" s="3" t="str">
        <f>IFNA(VLOOKUP(D2624,Price!$E$2:$F$4,2,0),"")</f>
        <v/>
      </c>
      <c r="P2624" s="7" t="str">
        <f t="shared" si="4"/>
        <v>без промо</v>
      </c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ht="15.75" customHeight="1">
      <c r="A2625" s="3">
        <v>2277.0</v>
      </c>
      <c r="B2625" s="1" t="s">
        <v>139</v>
      </c>
      <c r="C2625" s="1" t="s">
        <v>17</v>
      </c>
      <c r="D2625" s="1" t="s">
        <v>143</v>
      </c>
      <c r="E2625" s="2">
        <v>44273.0</v>
      </c>
      <c r="F2625" s="3"/>
      <c r="G2625" s="5">
        <v>500.0</v>
      </c>
      <c r="H2625" s="3" t="str">
        <f>IFNA(VLOOKUP(F2625,Promocodes!A:E,4,0),"")</f>
        <v/>
      </c>
      <c r="I2625" s="3"/>
      <c r="J2625" s="5">
        <f t="shared" si="2"/>
        <v>500</v>
      </c>
      <c r="K2625" s="3" t="str">
        <f>IFNA(VLOOKUP(D2625,Price!$A$2:$C$18,3,0),"")</f>
        <v/>
      </c>
      <c r="L2625" s="6">
        <f t="shared" si="3"/>
        <v>3</v>
      </c>
      <c r="M2625" s="6" t="str">
        <f>IFNA(VLOOKUP(F2625,Promocodes!A:B,2,0),"")</f>
        <v/>
      </c>
      <c r="N2625" s="3" t="str">
        <f>IFNA(VLOOKUP(M2625,Promocodes!G:H,2,0),"")</f>
        <v/>
      </c>
      <c r="O2625" s="3" t="str">
        <f>IFNA(VLOOKUP(D2625,Price!$E$2:$F$4,2,0),"")</f>
        <v/>
      </c>
      <c r="P2625" s="7" t="str">
        <f t="shared" si="4"/>
        <v/>
      </c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ht="15.75" customHeight="1">
      <c r="A2626" s="3">
        <v>2279.0</v>
      </c>
      <c r="B2626" s="1" t="s">
        <v>16</v>
      </c>
      <c r="C2626" s="1" t="s">
        <v>17</v>
      </c>
      <c r="D2626" s="1" t="s">
        <v>23</v>
      </c>
      <c r="E2626" s="2">
        <v>44274.0</v>
      </c>
      <c r="F2626" s="3"/>
      <c r="G2626" s="5">
        <v>5500.0</v>
      </c>
      <c r="H2626" s="3" t="str">
        <f>IFNA(VLOOKUP(F2626,Promocodes!A:E,4,0),"")</f>
        <v/>
      </c>
      <c r="I2626" s="3"/>
      <c r="J2626" s="5">
        <f t="shared" si="2"/>
        <v>5500</v>
      </c>
      <c r="K2626" s="3" t="str">
        <f>IFNA(VLOOKUP(D2626,Price!$A$2:$C$18,3,0),"")</f>
        <v>услуга</v>
      </c>
      <c r="L2626" s="6">
        <f t="shared" si="3"/>
        <v>3</v>
      </c>
      <c r="M2626" s="6" t="str">
        <f>IFNA(VLOOKUP(F2626,Promocodes!A:B,2,0),"")</f>
        <v/>
      </c>
      <c r="N2626" s="3" t="str">
        <f>IFNA(VLOOKUP(M2626,Promocodes!G:H,2,0),"")</f>
        <v/>
      </c>
      <c r="O2626" s="3" t="str">
        <f>IFNA(VLOOKUP(D2626,Price!$E$2:$F$4,2,0),"")</f>
        <v/>
      </c>
      <c r="P2626" s="7" t="str">
        <f t="shared" si="4"/>
        <v>без промо</v>
      </c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ht="15.75" customHeight="1">
      <c r="A2627" s="3">
        <v>2280.0</v>
      </c>
      <c r="B2627" s="1" t="s">
        <v>16</v>
      </c>
      <c r="C2627" s="1" t="s">
        <v>17</v>
      </c>
      <c r="D2627" s="1" t="s">
        <v>23</v>
      </c>
      <c r="E2627" s="2">
        <v>44274.0</v>
      </c>
      <c r="F2627" s="3"/>
      <c r="G2627" s="5">
        <v>5500.0</v>
      </c>
      <c r="H2627" s="3" t="str">
        <f>IFNA(VLOOKUP(F2627,Promocodes!A:E,4,0),"")</f>
        <v/>
      </c>
      <c r="I2627" s="3"/>
      <c r="J2627" s="5">
        <f t="shared" si="2"/>
        <v>5500</v>
      </c>
      <c r="K2627" s="3" t="str">
        <f>IFNA(VLOOKUP(D2627,Price!$A$2:$C$18,3,0),"")</f>
        <v>услуга</v>
      </c>
      <c r="L2627" s="6">
        <f t="shared" si="3"/>
        <v>3</v>
      </c>
      <c r="M2627" s="6" t="str">
        <f>IFNA(VLOOKUP(F2627,Promocodes!A:B,2,0),"")</f>
        <v/>
      </c>
      <c r="N2627" s="3" t="str">
        <f>IFNA(VLOOKUP(M2627,Promocodes!G:H,2,0),"")</f>
        <v/>
      </c>
      <c r="O2627" s="3" t="str">
        <f>IFNA(VLOOKUP(D2627,Price!$E$2:$F$4,2,0),"")</f>
        <v/>
      </c>
      <c r="P2627" s="7" t="str">
        <f t="shared" si="4"/>
        <v>без промо</v>
      </c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ht="15.75" customHeight="1">
      <c r="A2628" s="3">
        <v>2281.0</v>
      </c>
      <c r="B2628" s="1" t="s">
        <v>16</v>
      </c>
      <c r="C2628" s="1" t="s">
        <v>22</v>
      </c>
      <c r="D2628" s="1" t="s">
        <v>18</v>
      </c>
      <c r="E2628" s="2">
        <v>44274.0</v>
      </c>
      <c r="F2628" s="3"/>
      <c r="G2628" s="5">
        <v>1000.0</v>
      </c>
      <c r="H2628" s="3" t="str">
        <f>IFNA(VLOOKUP(F2628,Promocodes!A:E,4,0),"")</f>
        <v/>
      </c>
      <c r="I2628" s="3"/>
      <c r="J2628" s="5">
        <f t="shared" si="2"/>
        <v>1000</v>
      </c>
      <c r="K2628" s="3" t="str">
        <f>IFNA(VLOOKUP(D2628,Price!$A$2:$C$18,3,0),"")</f>
        <v>товар</v>
      </c>
      <c r="L2628" s="6">
        <f t="shared" si="3"/>
        <v>3</v>
      </c>
      <c r="M2628" s="6" t="str">
        <f>IFNA(VLOOKUP(F2628,Promocodes!A:B,2,0),"")</f>
        <v/>
      </c>
      <c r="N2628" s="3" t="str">
        <f>IFNA(VLOOKUP(M2628,Promocodes!G:H,2,0),"")</f>
        <v/>
      </c>
      <c r="O2628" s="3">
        <f>IFNA(VLOOKUP(D2628,Price!$E$2:$F$4,2,0),"")</f>
        <v>500</v>
      </c>
      <c r="P2628" s="7" t="str">
        <f t="shared" si="4"/>
        <v>без промо</v>
      </c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ht="15.75" customHeight="1">
      <c r="A2629" s="3">
        <v>2282.0</v>
      </c>
      <c r="B2629" s="1" t="s">
        <v>16</v>
      </c>
      <c r="C2629" s="1" t="s">
        <v>17</v>
      </c>
      <c r="D2629" s="1" t="s">
        <v>18</v>
      </c>
      <c r="E2629" s="2">
        <v>44274.0</v>
      </c>
      <c r="F2629" s="3"/>
      <c r="G2629" s="5">
        <v>1000.0</v>
      </c>
      <c r="H2629" s="3" t="str">
        <f>IFNA(VLOOKUP(F2629,Promocodes!A:E,4,0),"")</f>
        <v/>
      </c>
      <c r="I2629" s="3"/>
      <c r="J2629" s="5">
        <f t="shared" si="2"/>
        <v>1000</v>
      </c>
      <c r="K2629" s="3" t="str">
        <f>IFNA(VLOOKUP(D2629,Price!$A$2:$C$18,3,0),"")</f>
        <v>товар</v>
      </c>
      <c r="L2629" s="6">
        <f t="shared" si="3"/>
        <v>3</v>
      </c>
      <c r="M2629" s="6" t="str">
        <f>IFNA(VLOOKUP(F2629,Promocodes!A:B,2,0),"")</f>
        <v/>
      </c>
      <c r="N2629" s="3" t="str">
        <f>IFNA(VLOOKUP(M2629,Promocodes!G:H,2,0),"")</f>
        <v/>
      </c>
      <c r="O2629" s="3">
        <f>IFNA(VLOOKUP(D2629,Price!$E$2:$F$4,2,0),"")</f>
        <v>500</v>
      </c>
      <c r="P2629" s="7" t="str">
        <f t="shared" si="4"/>
        <v>без промо</v>
      </c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ht="15.75" customHeight="1">
      <c r="A2630" s="3">
        <v>2283.0</v>
      </c>
      <c r="B2630" s="1" t="s">
        <v>16</v>
      </c>
      <c r="C2630" s="1" t="s">
        <v>22</v>
      </c>
      <c r="D2630" s="1" t="s">
        <v>24</v>
      </c>
      <c r="E2630" s="2">
        <v>44274.0</v>
      </c>
      <c r="F2630" s="3"/>
      <c r="G2630" s="5">
        <v>4500.0</v>
      </c>
      <c r="H2630" s="3" t="str">
        <f>IFNA(VLOOKUP(F2630,Promocodes!A:E,4,0),"")</f>
        <v/>
      </c>
      <c r="I2630" s="3"/>
      <c r="J2630" s="5">
        <f t="shared" si="2"/>
        <v>4500</v>
      </c>
      <c r="K2630" s="3" t="str">
        <f>IFNA(VLOOKUP(D2630,Price!$A$2:$C$18,3,0),"")</f>
        <v>услуга</v>
      </c>
      <c r="L2630" s="6">
        <f t="shared" si="3"/>
        <v>3</v>
      </c>
      <c r="M2630" s="6" t="str">
        <f>IFNA(VLOOKUP(F2630,Promocodes!A:B,2,0),"")</f>
        <v/>
      </c>
      <c r="N2630" s="3" t="str">
        <f>IFNA(VLOOKUP(M2630,Promocodes!G:H,2,0),"")</f>
        <v/>
      </c>
      <c r="O2630" s="3" t="str">
        <f>IFNA(VLOOKUP(D2630,Price!$E$2:$F$4,2,0),"")</f>
        <v/>
      </c>
      <c r="P2630" s="7" t="str">
        <f t="shared" si="4"/>
        <v>без промо</v>
      </c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ht="15.75" customHeight="1">
      <c r="A2631" s="3">
        <v>2285.0</v>
      </c>
      <c r="B2631" s="1" t="s">
        <v>16</v>
      </c>
      <c r="C2631" s="1" t="s">
        <v>22</v>
      </c>
      <c r="D2631" s="1" t="s">
        <v>25</v>
      </c>
      <c r="E2631" s="2">
        <v>44274.0</v>
      </c>
      <c r="F2631" s="3"/>
      <c r="G2631" s="5">
        <v>300.0</v>
      </c>
      <c r="H2631" s="3" t="str">
        <f>IFNA(VLOOKUP(F2631,Promocodes!A:E,4,0),"")</f>
        <v/>
      </c>
      <c r="I2631" s="3"/>
      <c r="J2631" s="5">
        <f t="shared" si="2"/>
        <v>300</v>
      </c>
      <c r="K2631" s="3" t="str">
        <f>IFNA(VLOOKUP(D2631,Price!$A$2:$C$18,3,0),"")</f>
        <v>товар</v>
      </c>
      <c r="L2631" s="6">
        <f t="shared" si="3"/>
        <v>3</v>
      </c>
      <c r="M2631" s="6" t="str">
        <f>IFNA(VLOOKUP(F2631,Promocodes!A:B,2,0),"")</f>
        <v/>
      </c>
      <c r="N2631" s="3" t="str">
        <f>IFNA(VLOOKUP(M2631,Promocodes!G:H,2,0),"")</f>
        <v/>
      </c>
      <c r="O2631" s="3">
        <f>IFNA(VLOOKUP(D2631,Price!$E$2:$F$4,2,0),"")</f>
        <v>150</v>
      </c>
      <c r="P2631" s="7" t="str">
        <f t="shared" si="4"/>
        <v>без промо</v>
      </c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ht="15.75" customHeight="1">
      <c r="A2632" s="3">
        <v>2286.0</v>
      </c>
      <c r="B2632" s="1" t="s">
        <v>139</v>
      </c>
      <c r="C2632" s="1" t="s">
        <v>17</v>
      </c>
      <c r="D2632" s="1" t="s">
        <v>142</v>
      </c>
      <c r="E2632" s="2">
        <v>44274.0</v>
      </c>
      <c r="F2632" s="3"/>
      <c r="G2632" s="5">
        <v>1000.0</v>
      </c>
      <c r="H2632" s="3" t="str">
        <f>IFNA(VLOOKUP(F2632,Promocodes!A:E,4,0),"")</f>
        <v/>
      </c>
      <c r="I2632" s="3"/>
      <c r="J2632" s="5">
        <f t="shared" si="2"/>
        <v>1000</v>
      </c>
      <c r="K2632" s="3" t="str">
        <f>IFNA(VLOOKUP(D2632,Price!$A$2:$C$18,3,0),"")</f>
        <v/>
      </c>
      <c r="L2632" s="6">
        <f t="shared" si="3"/>
        <v>3</v>
      </c>
      <c r="M2632" s="6" t="str">
        <f>IFNA(VLOOKUP(F2632,Promocodes!A:B,2,0),"")</f>
        <v/>
      </c>
      <c r="N2632" s="3" t="str">
        <f>IFNA(VLOOKUP(M2632,Promocodes!G:H,2,0),"")</f>
        <v/>
      </c>
      <c r="O2632" s="3" t="str">
        <f>IFNA(VLOOKUP(D2632,Price!$E$2:$F$4,2,0),"")</f>
        <v/>
      </c>
      <c r="P2632" s="7" t="str">
        <f t="shared" si="4"/>
        <v/>
      </c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ht="15.75" customHeight="1">
      <c r="A2633" s="3">
        <v>2287.0</v>
      </c>
      <c r="B2633" s="1" t="s">
        <v>16</v>
      </c>
      <c r="C2633" s="1" t="s">
        <v>22</v>
      </c>
      <c r="D2633" s="1" t="s">
        <v>24</v>
      </c>
      <c r="E2633" s="2">
        <v>44274.0</v>
      </c>
      <c r="F2633" s="3"/>
      <c r="G2633" s="5">
        <v>4500.0</v>
      </c>
      <c r="H2633" s="3" t="str">
        <f>IFNA(VLOOKUP(F2633,Promocodes!A:E,4,0),"")</f>
        <v/>
      </c>
      <c r="I2633" s="3"/>
      <c r="J2633" s="5">
        <f t="shared" si="2"/>
        <v>4500</v>
      </c>
      <c r="K2633" s="3" t="str">
        <f>IFNA(VLOOKUP(D2633,Price!$A$2:$C$18,3,0),"")</f>
        <v>услуга</v>
      </c>
      <c r="L2633" s="6">
        <f t="shared" si="3"/>
        <v>3</v>
      </c>
      <c r="M2633" s="6" t="str">
        <f>IFNA(VLOOKUP(F2633,Promocodes!A:B,2,0),"")</f>
        <v/>
      </c>
      <c r="N2633" s="3" t="str">
        <f>IFNA(VLOOKUP(M2633,Promocodes!G:H,2,0),"")</f>
        <v/>
      </c>
      <c r="O2633" s="3" t="str">
        <f>IFNA(VLOOKUP(D2633,Price!$E$2:$F$4,2,0),"")</f>
        <v/>
      </c>
      <c r="P2633" s="7" t="str">
        <f t="shared" si="4"/>
        <v>без промо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ht="15.75" customHeight="1">
      <c r="A2634" s="3">
        <v>2289.0</v>
      </c>
      <c r="B2634" s="1" t="s">
        <v>16</v>
      </c>
      <c r="C2634" s="1" t="s">
        <v>17</v>
      </c>
      <c r="D2634" s="1" t="s">
        <v>24</v>
      </c>
      <c r="E2634" s="2">
        <v>44274.0</v>
      </c>
      <c r="F2634" s="3"/>
      <c r="G2634" s="5">
        <v>4500.0</v>
      </c>
      <c r="H2634" s="3" t="str">
        <f>IFNA(VLOOKUP(F2634,Promocodes!A:E,4,0),"")</f>
        <v/>
      </c>
      <c r="I2634" s="3"/>
      <c r="J2634" s="5">
        <f t="shared" si="2"/>
        <v>4500</v>
      </c>
      <c r="K2634" s="3" t="str">
        <f>IFNA(VLOOKUP(D2634,Price!$A$2:$C$18,3,0),"")</f>
        <v>услуга</v>
      </c>
      <c r="L2634" s="6">
        <f t="shared" si="3"/>
        <v>3</v>
      </c>
      <c r="M2634" s="6" t="str">
        <f>IFNA(VLOOKUP(F2634,Promocodes!A:B,2,0),"")</f>
        <v/>
      </c>
      <c r="N2634" s="3" t="str">
        <f>IFNA(VLOOKUP(M2634,Promocodes!G:H,2,0),"")</f>
        <v/>
      </c>
      <c r="O2634" s="3" t="str">
        <f>IFNA(VLOOKUP(D2634,Price!$E$2:$F$4,2,0),"")</f>
        <v/>
      </c>
      <c r="P2634" s="7" t="str">
        <f t="shared" si="4"/>
        <v>без промо</v>
      </c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ht="15.75" customHeight="1">
      <c r="A2635" s="3">
        <v>2290.0</v>
      </c>
      <c r="B2635" s="1" t="s">
        <v>16</v>
      </c>
      <c r="C2635" s="1" t="s">
        <v>17</v>
      </c>
      <c r="D2635" s="1" t="s">
        <v>23</v>
      </c>
      <c r="E2635" s="2">
        <v>44274.0</v>
      </c>
      <c r="F2635" s="3"/>
      <c r="G2635" s="5">
        <v>5500.0</v>
      </c>
      <c r="H2635" s="3" t="str">
        <f>IFNA(VLOOKUP(F2635,Promocodes!A:E,4,0),"")</f>
        <v/>
      </c>
      <c r="I2635" s="3"/>
      <c r="J2635" s="5">
        <f t="shared" si="2"/>
        <v>5500</v>
      </c>
      <c r="K2635" s="3" t="str">
        <f>IFNA(VLOOKUP(D2635,Price!$A$2:$C$18,3,0),"")</f>
        <v>услуга</v>
      </c>
      <c r="L2635" s="6">
        <f t="shared" si="3"/>
        <v>3</v>
      </c>
      <c r="M2635" s="6" t="str">
        <f>IFNA(VLOOKUP(F2635,Promocodes!A:B,2,0),"")</f>
        <v/>
      </c>
      <c r="N2635" s="3" t="str">
        <f>IFNA(VLOOKUP(M2635,Promocodes!G:H,2,0),"")</f>
        <v/>
      </c>
      <c r="O2635" s="3" t="str">
        <f>IFNA(VLOOKUP(D2635,Price!$E$2:$F$4,2,0),"")</f>
        <v/>
      </c>
      <c r="P2635" s="7" t="str">
        <f t="shared" si="4"/>
        <v>без промо</v>
      </c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ht="15.75" customHeight="1">
      <c r="A2636" s="3">
        <v>2291.0</v>
      </c>
      <c r="B2636" s="1" t="s">
        <v>16</v>
      </c>
      <c r="C2636" s="1" t="s">
        <v>17</v>
      </c>
      <c r="D2636" s="1" t="s">
        <v>21</v>
      </c>
      <c r="E2636" s="2">
        <v>44274.0</v>
      </c>
      <c r="F2636" s="3"/>
      <c r="G2636" s="5">
        <v>3500.0</v>
      </c>
      <c r="H2636" s="3" t="str">
        <f>IFNA(VLOOKUP(F2636,Promocodes!A:E,4,0),"")</f>
        <v/>
      </c>
      <c r="I2636" s="3"/>
      <c r="J2636" s="5">
        <f t="shared" si="2"/>
        <v>3500</v>
      </c>
      <c r="K2636" s="3" t="str">
        <f>IFNA(VLOOKUP(D2636,Price!$A$2:$C$18,3,0),"")</f>
        <v>услуга</v>
      </c>
      <c r="L2636" s="6">
        <f t="shared" si="3"/>
        <v>3</v>
      </c>
      <c r="M2636" s="6" t="str">
        <f>IFNA(VLOOKUP(F2636,Promocodes!A:B,2,0),"")</f>
        <v/>
      </c>
      <c r="N2636" s="3" t="str">
        <f>IFNA(VLOOKUP(M2636,Promocodes!G:H,2,0),"")</f>
        <v/>
      </c>
      <c r="O2636" s="3" t="str">
        <f>IFNA(VLOOKUP(D2636,Price!$E$2:$F$4,2,0),"")</f>
        <v/>
      </c>
      <c r="P2636" s="7" t="str">
        <f t="shared" si="4"/>
        <v>без промо</v>
      </c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ht="15.75" customHeight="1">
      <c r="A2637" s="3">
        <v>2292.0</v>
      </c>
      <c r="B2637" s="1" t="s">
        <v>16</v>
      </c>
      <c r="C2637" s="1" t="s">
        <v>17</v>
      </c>
      <c r="D2637" s="1" t="s">
        <v>24</v>
      </c>
      <c r="E2637" s="2">
        <v>44274.0</v>
      </c>
      <c r="F2637" s="3"/>
      <c r="G2637" s="5">
        <v>4500.0</v>
      </c>
      <c r="H2637" s="3" t="str">
        <f>IFNA(VLOOKUP(F2637,Promocodes!A:E,4,0),"")</f>
        <v/>
      </c>
      <c r="I2637" s="3"/>
      <c r="J2637" s="5">
        <f t="shared" si="2"/>
        <v>4500</v>
      </c>
      <c r="K2637" s="3" t="str">
        <f>IFNA(VLOOKUP(D2637,Price!$A$2:$C$18,3,0),"")</f>
        <v>услуга</v>
      </c>
      <c r="L2637" s="6">
        <f t="shared" si="3"/>
        <v>3</v>
      </c>
      <c r="M2637" s="6" t="str">
        <f>IFNA(VLOOKUP(F2637,Promocodes!A:B,2,0),"")</f>
        <v/>
      </c>
      <c r="N2637" s="3" t="str">
        <f>IFNA(VLOOKUP(M2637,Promocodes!G:H,2,0),"")</f>
        <v/>
      </c>
      <c r="O2637" s="3" t="str">
        <f>IFNA(VLOOKUP(D2637,Price!$E$2:$F$4,2,0),"")</f>
        <v/>
      </c>
      <c r="P2637" s="7" t="str">
        <f t="shared" si="4"/>
        <v>без промо</v>
      </c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ht="15.75" customHeight="1">
      <c r="A2638" s="3">
        <v>2293.0</v>
      </c>
      <c r="B2638" s="1" t="s">
        <v>16</v>
      </c>
      <c r="C2638" s="1" t="s">
        <v>17</v>
      </c>
      <c r="D2638" s="1" t="s">
        <v>24</v>
      </c>
      <c r="E2638" s="2">
        <v>44274.0</v>
      </c>
      <c r="F2638" s="3"/>
      <c r="G2638" s="5">
        <v>4500.0</v>
      </c>
      <c r="H2638" s="3" t="str">
        <f>IFNA(VLOOKUP(F2638,Promocodes!A:E,4,0),"")</f>
        <v/>
      </c>
      <c r="I2638" s="3"/>
      <c r="J2638" s="5">
        <f t="shared" si="2"/>
        <v>4500</v>
      </c>
      <c r="K2638" s="3" t="str">
        <f>IFNA(VLOOKUP(D2638,Price!$A$2:$C$18,3,0),"")</f>
        <v>услуга</v>
      </c>
      <c r="L2638" s="6">
        <f t="shared" si="3"/>
        <v>3</v>
      </c>
      <c r="M2638" s="6" t="str">
        <f>IFNA(VLOOKUP(F2638,Promocodes!A:B,2,0),"")</f>
        <v/>
      </c>
      <c r="N2638" s="3" t="str">
        <f>IFNA(VLOOKUP(M2638,Promocodes!G:H,2,0),"")</f>
        <v/>
      </c>
      <c r="O2638" s="3" t="str">
        <f>IFNA(VLOOKUP(D2638,Price!$E$2:$F$4,2,0),"")</f>
        <v/>
      </c>
      <c r="P2638" s="7" t="str">
        <f t="shared" si="4"/>
        <v>без промо</v>
      </c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ht="15.75" customHeight="1">
      <c r="A2639" s="3">
        <v>2294.0</v>
      </c>
      <c r="B2639" s="1" t="s">
        <v>16</v>
      </c>
      <c r="C2639" s="1" t="s">
        <v>17</v>
      </c>
      <c r="D2639" s="1" t="s">
        <v>23</v>
      </c>
      <c r="E2639" s="2">
        <v>44274.0</v>
      </c>
      <c r="F2639" s="3"/>
      <c r="G2639" s="5">
        <v>5500.0</v>
      </c>
      <c r="H2639" s="3" t="str">
        <f>IFNA(VLOOKUP(F2639,Promocodes!A:E,4,0),"")</f>
        <v/>
      </c>
      <c r="I2639" s="3"/>
      <c r="J2639" s="5">
        <f t="shared" si="2"/>
        <v>5500</v>
      </c>
      <c r="K2639" s="3" t="str">
        <f>IFNA(VLOOKUP(D2639,Price!$A$2:$C$18,3,0),"")</f>
        <v>услуга</v>
      </c>
      <c r="L2639" s="6">
        <f t="shared" si="3"/>
        <v>3</v>
      </c>
      <c r="M2639" s="6" t="str">
        <f>IFNA(VLOOKUP(F2639,Promocodes!A:B,2,0),"")</f>
        <v/>
      </c>
      <c r="N2639" s="3" t="str">
        <f>IFNA(VLOOKUP(M2639,Promocodes!G:H,2,0),"")</f>
        <v/>
      </c>
      <c r="O2639" s="3" t="str">
        <f>IFNA(VLOOKUP(D2639,Price!$E$2:$F$4,2,0),"")</f>
        <v/>
      </c>
      <c r="P2639" s="7" t="str">
        <f t="shared" si="4"/>
        <v>без промо</v>
      </c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ht="15.75" customHeight="1">
      <c r="A2640" s="3">
        <v>2295.0</v>
      </c>
      <c r="B2640" s="1" t="s">
        <v>139</v>
      </c>
      <c r="C2640" s="1" t="s">
        <v>17</v>
      </c>
      <c r="D2640" s="1" t="s">
        <v>143</v>
      </c>
      <c r="E2640" s="2">
        <v>44274.0</v>
      </c>
      <c r="F2640" s="3"/>
      <c r="G2640" s="5">
        <v>500.0</v>
      </c>
      <c r="H2640" s="3" t="str">
        <f>IFNA(VLOOKUP(F2640,Promocodes!A:E,4,0),"")</f>
        <v/>
      </c>
      <c r="I2640" s="3"/>
      <c r="J2640" s="5">
        <f t="shared" si="2"/>
        <v>500</v>
      </c>
      <c r="K2640" s="3" t="str">
        <f>IFNA(VLOOKUP(D2640,Price!$A$2:$C$18,3,0),"")</f>
        <v/>
      </c>
      <c r="L2640" s="6">
        <f t="shared" si="3"/>
        <v>3</v>
      </c>
      <c r="M2640" s="6" t="str">
        <f>IFNA(VLOOKUP(F2640,Promocodes!A:B,2,0),"")</f>
        <v/>
      </c>
      <c r="N2640" s="3" t="str">
        <f>IFNA(VLOOKUP(M2640,Promocodes!G:H,2,0),"")</f>
        <v/>
      </c>
      <c r="O2640" s="3" t="str">
        <f>IFNA(VLOOKUP(D2640,Price!$E$2:$F$4,2,0),"")</f>
        <v/>
      </c>
      <c r="P2640" s="7" t="str">
        <f t="shared" si="4"/>
        <v/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ht="15.75" customHeight="1">
      <c r="A2641" s="3">
        <v>2296.0</v>
      </c>
      <c r="B2641" s="1" t="s">
        <v>16</v>
      </c>
      <c r="C2641" s="1" t="s">
        <v>17</v>
      </c>
      <c r="D2641" s="1" t="s">
        <v>18</v>
      </c>
      <c r="E2641" s="2">
        <v>44274.0</v>
      </c>
      <c r="F2641" s="3"/>
      <c r="G2641" s="5">
        <v>1000.0</v>
      </c>
      <c r="H2641" s="3" t="str">
        <f>IFNA(VLOOKUP(F2641,Promocodes!A:E,4,0),"")</f>
        <v/>
      </c>
      <c r="I2641" s="3"/>
      <c r="J2641" s="5">
        <f t="shared" si="2"/>
        <v>1000</v>
      </c>
      <c r="K2641" s="3" t="str">
        <f>IFNA(VLOOKUP(D2641,Price!$A$2:$C$18,3,0),"")</f>
        <v>товар</v>
      </c>
      <c r="L2641" s="6">
        <f t="shared" si="3"/>
        <v>3</v>
      </c>
      <c r="M2641" s="6" t="str">
        <f>IFNA(VLOOKUP(F2641,Promocodes!A:B,2,0),"")</f>
        <v/>
      </c>
      <c r="N2641" s="3" t="str">
        <f>IFNA(VLOOKUP(M2641,Promocodes!G:H,2,0),"")</f>
        <v/>
      </c>
      <c r="O2641" s="3">
        <f>IFNA(VLOOKUP(D2641,Price!$E$2:$F$4,2,0),"")</f>
        <v>500</v>
      </c>
      <c r="P2641" s="7" t="str">
        <f t="shared" si="4"/>
        <v>без промо</v>
      </c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ht="15.75" customHeight="1">
      <c r="A2642" s="3">
        <v>2298.0</v>
      </c>
      <c r="B2642" s="1" t="s">
        <v>139</v>
      </c>
      <c r="C2642" s="1" t="s">
        <v>17</v>
      </c>
      <c r="D2642" s="1" t="s">
        <v>142</v>
      </c>
      <c r="E2642" s="2">
        <v>44274.0</v>
      </c>
      <c r="F2642" s="3"/>
      <c r="G2642" s="5">
        <v>1000.0</v>
      </c>
      <c r="H2642" s="3" t="str">
        <f>IFNA(VLOOKUP(F2642,Promocodes!A:E,4,0),"")</f>
        <v/>
      </c>
      <c r="I2642" s="3"/>
      <c r="J2642" s="5">
        <f t="shared" si="2"/>
        <v>1000</v>
      </c>
      <c r="K2642" s="3" t="str">
        <f>IFNA(VLOOKUP(D2642,Price!$A$2:$C$18,3,0),"")</f>
        <v/>
      </c>
      <c r="L2642" s="6">
        <f t="shared" si="3"/>
        <v>3</v>
      </c>
      <c r="M2642" s="6" t="str">
        <f>IFNA(VLOOKUP(F2642,Promocodes!A:B,2,0),"")</f>
        <v/>
      </c>
      <c r="N2642" s="3" t="str">
        <f>IFNA(VLOOKUP(M2642,Promocodes!G:H,2,0),"")</f>
        <v/>
      </c>
      <c r="O2642" s="3" t="str">
        <f>IFNA(VLOOKUP(D2642,Price!$E$2:$F$4,2,0),"")</f>
        <v/>
      </c>
      <c r="P2642" s="7" t="str">
        <f t="shared" si="4"/>
        <v/>
      </c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ht="15.75" customHeight="1">
      <c r="A2643" s="3">
        <v>2300.0</v>
      </c>
      <c r="B2643" s="1" t="s">
        <v>139</v>
      </c>
      <c r="C2643" s="1" t="s">
        <v>22</v>
      </c>
      <c r="D2643" s="1" t="s">
        <v>141</v>
      </c>
      <c r="E2643" s="2">
        <v>44274.0</v>
      </c>
      <c r="F2643" s="3"/>
      <c r="G2643" s="5">
        <v>300.0</v>
      </c>
      <c r="H2643" s="3" t="str">
        <f>IFNA(VLOOKUP(F2643,Promocodes!A:E,4,0),"")</f>
        <v/>
      </c>
      <c r="I2643" s="3"/>
      <c r="J2643" s="5">
        <f t="shared" si="2"/>
        <v>300</v>
      </c>
      <c r="K2643" s="3" t="str">
        <f>IFNA(VLOOKUP(D2643,Price!$A$2:$C$18,3,0),"")</f>
        <v/>
      </c>
      <c r="L2643" s="6">
        <f t="shared" si="3"/>
        <v>3</v>
      </c>
      <c r="M2643" s="6" t="str">
        <f>IFNA(VLOOKUP(F2643,Promocodes!A:B,2,0),"")</f>
        <v/>
      </c>
      <c r="N2643" s="3" t="str">
        <f>IFNA(VLOOKUP(M2643,Promocodes!G:H,2,0),"")</f>
        <v/>
      </c>
      <c r="O2643" s="3" t="str">
        <f>IFNA(VLOOKUP(D2643,Price!$E$2:$F$4,2,0),"")</f>
        <v/>
      </c>
      <c r="P2643" s="7" t="str">
        <f t="shared" si="4"/>
        <v/>
      </c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ht="15.75" customHeight="1">
      <c r="A2644" s="3">
        <v>2301.0</v>
      </c>
      <c r="B2644" s="1" t="s">
        <v>139</v>
      </c>
      <c r="C2644" s="1" t="s">
        <v>17</v>
      </c>
      <c r="D2644" s="1" t="s">
        <v>143</v>
      </c>
      <c r="E2644" s="2">
        <v>44274.0</v>
      </c>
      <c r="F2644" s="3"/>
      <c r="G2644" s="5">
        <v>500.0</v>
      </c>
      <c r="H2644" s="3" t="str">
        <f>IFNA(VLOOKUP(F2644,Promocodes!A:E,4,0),"")</f>
        <v/>
      </c>
      <c r="I2644" s="3"/>
      <c r="J2644" s="5">
        <f t="shared" si="2"/>
        <v>500</v>
      </c>
      <c r="K2644" s="3" t="str">
        <f>IFNA(VLOOKUP(D2644,Price!$A$2:$C$18,3,0),"")</f>
        <v/>
      </c>
      <c r="L2644" s="6">
        <f t="shared" si="3"/>
        <v>3</v>
      </c>
      <c r="M2644" s="6" t="str">
        <f>IFNA(VLOOKUP(F2644,Promocodes!A:B,2,0),"")</f>
        <v/>
      </c>
      <c r="N2644" s="3" t="str">
        <f>IFNA(VLOOKUP(M2644,Promocodes!G:H,2,0),"")</f>
        <v/>
      </c>
      <c r="O2644" s="3" t="str">
        <f>IFNA(VLOOKUP(D2644,Price!$E$2:$F$4,2,0),"")</f>
        <v/>
      </c>
      <c r="P2644" s="7" t="str">
        <f t="shared" si="4"/>
        <v/>
      </c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ht="15.75" customHeight="1">
      <c r="A2645" s="3">
        <v>2302.0</v>
      </c>
      <c r="B2645" s="1" t="s">
        <v>16</v>
      </c>
      <c r="C2645" s="1" t="s">
        <v>17</v>
      </c>
      <c r="D2645" s="1" t="s">
        <v>24</v>
      </c>
      <c r="E2645" s="2">
        <v>44274.0</v>
      </c>
      <c r="F2645" s="3"/>
      <c r="G2645" s="5">
        <v>4500.0</v>
      </c>
      <c r="H2645" s="3" t="str">
        <f>IFNA(VLOOKUP(F2645,Promocodes!A:E,4,0),"")</f>
        <v/>
      </c>
      <c r="I2645" s="3"/>
      <c r="J2645" s="5">
        <f t="shared" si="2"/>
        <v>4500</v>
      </c>
      <c r="K2645" s="3" t="str">
        <f>IFNA(VLOOKUP(D2645,Price!$A$2:$C$18,3,0),"")</f>
        <v>услуга</v>
      </c>
      <c r="L2645" s="6">
        <f t="shared" si="3"/>
        <v>3</v>
      </c>
      <c r="M2645" s="6" t="str">
        <f>IFNA(VLOOKUP(F2645,Promocodes!A:B,2,0),"")</f>
        <v/>
      </c>
      <c r="N2645" s="3" t="str">
        <f>IFNA(VLOOKUP(M2645,Promocodes!G:H,2,0),"")</f>
        <v/>
      </c>
      <c r="O2645" s="3" t="str">
        <f>IFNA(VLOOKUP(D2645,Price!$E$2:$F$4,2,0),"")</f>
        <v/>
      </c>
      <c r="P2645" s="7" t="str">
        <f t="shared" si="4"/>
        <v>без промо</v>
      </c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ht="15.75" customHeight="1">
      <c r="A2646" s="3">
        <v>2303.0</v>
      </c>
      <c r="B2646" s="1" t="s">
        <v>16</v>
      </c>
      <c r="C2646" s="1" t="s">
        <v>22</v>
      </c>
      <c r="D2646" s="1" t="s">
        <v>24</v>
      </c>
      <c r="E2646" s="2">
        <v>44274.0</v>
      </c>
      <c r="F2646" s="3"/>
      <c r="G2646" s="5">
        <v>4500.0</v>
      </c>
      <c r="H2646" s="3" t="str">
        <f>IFNA(VLOOKUP(F2646,Promocodes!A:E,4,0),"")</f>
        <v/>
      </c>
      <c r="I2646" s="3"/>
      <c r="J2646" s="5">
        <f t="shared" si="2"/>
        <v>4500</v>
      </c>
      <c r="K2646" s="3" t="str">
        <f>IFNA(VLOOKUP(D2646,Price!$A$2:$C$18,3,0),"")</f>
        <v>услуга</v>
      </c>
      <c r="L2646" s="6">
        <f t="shared" si="3"/>
        <v>3</v>
      </c>
      <c r="M2646" s="6" t="str">
        <f>IFNA(VLOOKUP(F2646,Promocodes!A:B,2,0),"")</f>
        <v/>
      </c>
      <c r="N2646" s="3" t="str">
        <f>IFNA(VLOOKUP(M2646,Promocodes!G:H,2,0),"")</f>
        <v/>
      </c>
      <c r="O2646" s="3" t="str">
        <f>IFNA(VLOOKUP(D2646,Price!$E$2:$F$4,2,0),"")</f>
        <v/>
      </c>
      <c r="P2646" s="7" t="str">
        <f t="shared" si="4"/>
        <v>без промо</v>
      </c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ht="15.75" customHeight="1">
      <c r="A2647" s="3">
        <v>2304.0</v>
      </c>
      <c r="B2647" s="1" t="s">
        <v>16</v>
      </c>
      <c r="C2647" s="1" t="s">
        <v>22</v>
      </c>
      <c r="D2647" s="1" t="s">
        <v>23</v>
      </c>
      <c r="E2647" s="2">
        <v>44274.0</v>
      </c>
      <c r="F2647" s="3"/>
      <c r="G2647" s="5">
        <v>5500.0</v>
      </c>
      <c r="H2647" s="3" t="str">
        <f>IFNA(VLOOKUP(F2647,Promocodes!A:E,4,0),"")</f>
        <v/>
      </c>
      <c r="I2647" s="3"/>
      <c r="J2647" s="5">
        <f t="shared" si="2"/>
        <v>5500</v>
      </c>
      <c r="K2647" s="3" t="str">
        <f>IFNA(VLOOKUP(D2647,Price!$A$2:$C$18,3,0),"")</f>
        <v>услуга</v>
      </c>
      <c r="L2647" s="6">
        <f t="shared" si="3"/>
        <v>3</v>
      </c>
      <c r="M2647" s="6" t="str">
        <f>IFNA(VLOOKUP(F2647,Promocodes!A:B,2,0),"")</f>
        <v/>
      </c>
      <c r="N2647" s="3" t="str">
        <f>IFNA(VLOOKUP(M2647,Promocodes!G:H,2,0),"")</f>
        <v/>
      </c>
      <c r="O2647" s="3" t="str">
        <f>IFNA(VLOOKUP(D2647,Price!$E$2:$F$4,2,0),"")</f>
        <v/>
      </c>
      <c r="P2647" s="7" t="str">
        <f t="shared" si="4"/>
        <v>без промо</v>
      </c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ht="15.75" customHeight="1">
      <c r="A2648" s="3">
        <v>2305.0</v>
      </c>
      <c r="B2648" s="1" t="s">
        <v>16</v>
      </c>
      <c r="C2648" s="1" t="s">
        <v>17</v>
      </c>
      <c r="D2648" s="1" t="s">
        <v>18</v>
      </c>
      <c r="E2648" s="2">
        <v>44274.0</v>
      </c>
      <c r="F2648" s="3"/>
      <c r="G2648" s="5">
        <v>1000.0</v>
      </c>
      <c r="H2648" s="3" t="str">
        <f>IFNA(VLOOKUP(F2648,Promocodes!A:E,4,0),"")</f>
        <v/>
      </c>
      <c r="I2648" s="3"/>
      <c r="J2648" s="5">
        <f t="shared" si="2"/>
        <v>1000</v>
      </c>
      <c r="K2648" s="3" t="str">
        <f>IFNA(VLOOKUP(D2648,Price!$A$2:$C$18,3,0),"")</f>
        <v>товар</v>
      </c>
      <c r="L2648" s="6">
        <f t="shared" si="3"/>
        <v>3</v>
      </c>
      <c r="M2648" s="6" t="str">
        <f>IFNA(VLOOKUP(F2648,Promocodes!A:B,2,0),"")</f>
        <v/>
      </c>
      <c r="N2648" s="3" t="str">
        <f>IFNA(VLOOKUP(M2648,Promocodes!G:H,2,0),"")</f>
        <v/>
      </c>
      <c r="O2648" s="3">
        <f>IFNA(VLOOKUP(D2648,Price!$E$2:$F$4,2,0),"")</f>
        <v>500</v>
      </c>
      <c r="P2648" s="7" t="str">
        <f t="shared" si="4"/>
        <v>без промо</v>
      </c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ht="15.75" customHeight="1">
      <c r="A2649" s="3">
        <v>2306.0</v>
      </c>
      <c r="B2649" s="1" t="s">
        <v>16</v>
      </c>
      <c r="C2649" s="1" t="s">
        <v>17</v>
      </c>
      <c r="D2649" s="1" t="s">
        <v>24</v>
      </c>
      <c r="E2649" s="2">
        <v>44274.0</v>
      </c>
      <c r="F2649" s="3"/>
      <c r="G2649" s="5">
        <v>4500.0</v>
      </c>
      <c r="H2649" s="3" t="str">
        <f>IFNA(VLOOKUP(F2649,Promocodes!A:E,4,0),"")</f>
        <v/>
      </c>
      <c r="I2649" s="3"/>
      <c r="J2649" s="5">
        <f t="shared" si="2"/>
        <v>4500</v>
      </c>
      <c r="K2649" s="3" t="str">
        <f>IFNA(VLOOKUP(D2649,Price!$A$2:$C$18,3,0),"")</f>
        <v>услуга</v>
      </c>
      <c r="L2649" s="6">
        <f t="shared" si="3"/>
        <v>3</v>
      </c>
      <c r="M2649" s="6" t="str">
        <f>IFNA(VLOOKUP(F2649,Promocodes!A:B,2,0),"")</f>
        <v/>
      </c>
      <c r="N2649" s="3" t="str">
        <f>IFNA(VLOOKUP(M2649,Promocodes!G:H,2,0),"")</f>
        <v/>
      </c>
      <c r="O2649" s="3" t="str">
        <f>IFNA(VLOOKUP(D2649,Price!$E$2:$F$4,2,0),"")</f>
        <v/>
      </c>
      <c r="P2649" s="7" t="str">
        <f t="shared" si="4"/>
        <v>без промо</v>
      </c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ht="15.75" customHeight="1">
      <c r="A2650" s="3">
        <v>2307.0</v>
      </c>
      <c r="B2650" s="1" t="s">
        <v>16</v>
      </c>
      <c r="C2650" s="1" t="s">
        <v>17</v>
      </c>
      <c r="D2650" s="1" t="s">
        <v>21</v>
      </c>
      <c r="E2650" s="2">
        <v>44274.0</v>
      </c>
      <c r="F2650" s="3"/>
      <c r="G2650" s="5">
        <v>3500.0</v>
      </c>
      <c r="H2650" s="3" t="str">
        <f>IFNA(VLOOKUP(F2650,Promocodes!A:E,4,0),"")</f>
        <v/>
      </c>
      <c r="I2650" s="3"/>
      <c r="J2650" s="5">
        <f t="shared" si="2"/>
        <v>3500</v>
      </c>
      <c r="K2650" s="3" t="str">
        <f>IFNA(VLOOKUP(D2650,Price!$A$2:$C$18,3,0),"")</f>
        <v>услуга</v>
      </c>
      <c r="L2650" s="6">
        <f t="shared" si="3"/>
        <v>3</v>
      </c>
      <c r="M2650" s="6" t="str">
        <f>IFNA(VLOOKUP(F2650,Promocodes!A:B,2,0),"")</f>
        <v/>
      </c>
      <c r="N2650" s="3" t="str">
        <f>IFNA(VLOOKUP(M2650,Promocodes!G:H,2,0),"")</f>
        <v/>
      </c>
      <c r="O2650" s="3" t="str">
        <f>IFNA(VLOOKUP(D2650,Price!$E$2:$F$4,2,0),"")</f>
        <v/>
      </c>
      <c r="P2650" s="7" t="str">
        <f t="shared" si="4"/>
        <v>без промо</v>
      </c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ht="15.75" customHeight="1">
      <c r="A2651" s="3">
        <v>2308.0</v>
      </c>
      <c r="B2651" s="1" t="s">
        <v>16</v>
      </c>
      <c r="C2651" s="1" t="s">
        <v>22</v>
      </c>
      <c r="D2651" s="1" t="s">
        <v>20</v>
      </c>
      <c r="E2651" s="2">
        <v>44275.0</v>
      </c>
      <c r="F2651" s="3"/>
      <c r="G2651" s="5">
        <v>500.0</v>
      </c>
      <c r="H2651" s="3" t="str">
        <f>IFNA(VLOOKUP(F2651,Promocodes!A:E,4,0),"")</f>
        <v/>
      </c>
      <c r="I2651" s="3"/>
      <c r="J2651" s="5">
        <f t="shared" si="2"/>
        <v>500</v>
      </c>
      <c r="K2651" s="3" t="str">
        <f>IFNA(VLOOKUP(D2651,Price!$A$2:$C$18,3,0),"")</f>
        <v>товар</v>
      </c>
      <c r="L2651" s="6">
        <f t="shared" si="3"/>
        <v>3</v>
      </c>
      <c r="M2651" s="6" t="str">
        <f>IFNA(VLOOKUP(F2651,Promocodes!A:B,2,0),"")</f>
        <v/>
      </c>
      <c r="N2651" s="3" t="str">
        <f>IFNA(VLOOKUP(M2651,Promocodes!G:H,2,0),"")</f>
        <v/>
      </c>
      <c r="O2651" s="3">
        <f>IFNA(VLOOKUP(D2651,Price!$E$2:$F$4,2,0),"")</f>
        <v>250</v>
      </c>
      <c r="P2651" s="7" t="str">
        <f t="shared" si="4"/>
        <v>без промо</v>
      </c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ht="15.75" customHeight="1">
      <c r="A2652" s="3">
        <v>2309.0</v>
      </c>
      <c r="B2652" s="1" t="s">
        <v>16</v>
      </c>
      <c r="C2652" s="1" t="s">
        <v>17</v>
      </c>
      <c r="D2652" s="1" t="s">
        <v>24</v>
      </c>
      <c r="E2652" s="2">
        <v>44275.0</v>
      </c>
      <c r="F2652" s="3"/>
      <c r="G2652" s="5">
        <v>4500.0</v>
      </c>
      <c r="H2652" s="3" t="str">
        <f>IFNA(VLOOKUP(F2652,Promocodes!A:E,4,0),"")</f>
        <v/>
      </c>
      <c r="I2652" s="3"/>
      <c r="J2652" s="5">
        <f t="shared" si="2"/>
        <v>4500</v>
      </c>
      <c r="K2652" s="3" t="str">
        <f>IFNA(VLOOKUP(D2652,Price!$A$2:$C$18,3,0),"")</f>
        <v>услуга</v>
      </c>
      <c r="L2652" s="6">
        <f t="shared" si="3"/>
        <v>3</v>
      </c>
      <c r="M2652" s="6" t="str">
        <f>IFNA(VLOOKUP(F2652,Promocodes!A:B,2,0),"")</f>
        <v/>
      </c>
      <c r="N2652" s="3" t="str">
        <f>IFNA(VLOOKUP(M2652,Promocodes!G:H,2,0),"")</f>
        <v/>
      </c>
      <c r="O2652" s="3" t="str">
        <f>IFNA(VLOOKUP(D2652,Price!$E$2:$F$4,2,0),"")</f>
        <v/>
      </c>
      <c r="P2652" s="7" t="str">
        <f t="shared" si="4"/>
        <v>без промо</v>
      </c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ht="15.75" customHeight="1">
      <c r="A2653" s="3">
        <v>2311.0</v>
      </c>
      <c r="B2653" s="1" t="s">
        <v>16</v>
      </c>
      <c r="C2653" s="1" t="s">
        <v>17</v>
      </c>
      <c r="D2653" s="1" t="s">
        <v>20</v>
      </c>
      <c r="E2653" s="2">
        <v>44275.0</v>
      </c>
      <c r="F2653" s="3"/>
      <c r="G2653" s="5">
        <v>500.0</v>
      </c>
      <c r="H2653" s="3" t="str">
        <f>IFNA(VLOOKUP(F2653,Promocodes!A:E,4,0),"")</f>
        <v/>
      </c>
      <c r="I2653" s="3"/>
      <c r="J2653" s="5">
        <f t="shared" si="2"/>
        <v>500</v>
      </c>
      <c r="K2653" s="3" t="str">
        <f>IFNA(VLOOKUP(D2653,Price!$A$2:$C$18,3,0),"")</f>
        <v>товар</v>
      </c>
      <c r="L2653" s="6">
        <f t="shared" si="3"/>
        <v>3</v>
      </c>
      <c r="M2653" s="6" t="str">
        <f>IFNA(VLOOKUP(F2653,Promocodes!A:B,2,0),"")</f>
        <v/>
      </c>
      <c r="N2653" s="3" t="str">
        <f>IFNA(VLOOKUP(M2653,Promocodes!G:H,2,0),"")</f>
        <v/>
      </c>
      <c r="O2653" s="3">
        <f>IFNA(VLOOKUP(D2653,Price!$E$2:$F$4,2,0),"")</f>
        <v>250</v>
      </c>
      <c r="P2653" s="7" t="str">
        <f t="shared" si="4"/>
        <v>без промо</v>
      </c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ht="15.75" customHeight="1">
      <c r="A2654" s="3">
        <v>2312.0</v>
      </c>
      <c r="B2654" s="1" t="s">
        <v>16</v>
      </c>
      <c r="C2654" s="1" t="s">
        <v>17</v>
      </c>
      <c r="D2654" s="1" t="s">
        <v>23</v>
      </c>
      <c r="E2654" s="2">
        <v>44275.0</v>
      </c>
      <c r="F2654" s="3"/>
      <c r="G2654" s="5">
        <v>5500.0</v>
      </c>
      <c r="H2654" s="3" t="str">
        <f>IFNA(VLOOKUP(F2654,Promocodes!A:E,4,0),"")</f>
        <v/>
      </c>
      <c r="I2654" s="3"/>
      <c r="J2654" s="5">
        <f t="shared" si="2"/>
        <v>5500</v>
      </c>
      <c r="K2654" s="3" t="str">
        <f>IFNA(VLOOKUP(D2654,Price!$A$2:$C$18,3,0),"")</f>
        <v>услуга</v>
      </c>
      <c r="L2654" s="6">
        <f t="shared" si="3"/>
        <v>3</v>
      </c>
      <c r="M2654" s="6" t="str">
        <f>IFNA(VLOOKUP(F2654,Promocodes!A:B,2,0),"")</f>
        <v/>
      </c>
      <c r="N2654" s="3" t="str">
        <f>IFNA(VLOOKUP(M2654,Promocodes!G:H,2,0),"")</f>
        <v/>
      </c>
      <c r="O2654" s="3" t="str">
        <f>IFNA(VLOOKUP(D2654,Price!$E$2:$F$4,2,0),"")</f>
        <v/>
      </c>
      <c r="P2654" s="7" t="str">
        <f t="shared" si="4"/>
        <v>без промо</v>
      </c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ht="15.75" customHeight="1">
      <c r="A2655" s="3">
        <v>2313.0</v>
      </c>
      <c r="B2655" s="1" t="s">
        <v>16</v>
      </c>
      <c r="C2655" s="1" t="s">
        <v>17</v>
      </c>
      <c r="D2655" s="1" t="s">
        <v>18</v>
      </c>
      <c r="E2655" s="2">
        <v>44275.0</v>
      </c>
      <c r="F2655" s="3"/>
      <c r="G2655" s="5">
        <v>1000.0</v>
      </c>
      <c r="H2655" s="3" t="str">
        <f>IFNA(VLOOKUP(F2655,Promocodes!A:E,4,0),"")</f>
        <v/>
      </c>
      <c r="I2655" s="3"/>
      <c r="J2655" s="5">
        <f t="shared" si="2"/>
        <v>1000</v>
      </c>
      <c r="K2655" s="3" t="str">
        <f>IFNA(VLOOKUP(D2655,Price!$A$2:$C$18,3,0),"")</f>
        <v>товар</v>
      </c>
      <c r="L2655" s="6">
        <f t="shared" si="3"/>
        <v>3</v>
      </c>
      <c r="M2655" s="6" t="str">
        <f>IFNA(VLOOKUP(F2655,Promocodes!A:B,2,0),"")</f>
        <v/>
      </c>
      <c r="N2655" s="3" t="str">
        <f>IFNA(VLOOKUP(M2655,Promocodes!G:H,2,0),"")</f>
        <v/>
      </c>
      <c r="O2655" s="3">
        <f>IFNA(VLOOKUP(D2655,Price!$E$2:$F$4,2,0),"")</f>
        <v>500</v>
      </c>
      <c r="P2655" s="7" t="str">
        <f t="shared" si="4"/>
        <v>без промо</v>
      </c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ht="15.75" customHeight="1">
      <c r="A2656" s="3">
        <v>2315.0</v>
      </c>
      <c r="B2656" s="1" t="s">
        <v>16</v>
      </c>
      <c r="C2656" s="1" t="s">
        <v>17</v>
      </c>
      <c r="D2656" s="1" t="s">
        <v>24</v>
      </c>
      <c r="E2656" s="2">
        <v>44275.0</v>
      </c>
      <c r="F2656" s="3"/>
      <c r="G2656" s="5">
        <v>4500.0</v>
      </c>
      <c r="H2656" s="3" t="str">
        <f>IFNA(VLOOKUP(F2656,Promocodes!A:E,4,0),"")</f>
        <v/>
      </c>
      <c r="I2656" s="3"/>
      <c r="J2656" s="5">
        <f t="shared" si="2"/>
        <v>4500</v>
      </c>
      <c r="K2656" s="3" t="str">
        <f>IFNA(VLOOKUP(D2656,Price!$A$2:$C$18,3,0),"")</f>
        <v>услуга</v>
      </c>
      <c r="L2656" s="6">
        <f t="shared" si="3"/>
        <v>3</v>
      </c>
      <c r="M2656" s="6" t="str">
        <f>IFNA(VLOOKUP(F2656,Promocodes!A:B,2,0),"")</f>
        <v/>
      </c>
      <c r="N2656" s="3" t="str">
        <f>IFNA(VLOOKUP(M2656,Promocodes!G:H,2,0),"")</f>
        <v/>
      </c>
      <c r="O2656" s="3" t="str">
        <f>IFNA(VLOOKUP(D2656,Price!$E$2:$F$4,2,0),"")</f>
        <v/>
      </c>
      <c r="P2656" s="7" t="str">
        <f t="shared" si="4"/>
        <v>без промо</v>
      </c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ht="15.75" customHeight="1">
      <c r="A2657" s="3">
        <v>2316.0</v>
      </c>
      <c r="B2657" s="1" t="s">
        <v>16</v>
      </c>
      <c r="C2657" s="1" t="s">
        <v>17</v>
      </c>
      <c r="D2657" s="1" t="s">
        <v>21</v>
      </c>
      <c r="E2657" s="2">
        <v>44275.0</v>
      </c>
      <c r="F2657" s="3"/>
      <c r="G2657" s="5">
        <v>3500.0</v>
      </c>
      <c r="H2657" s="3" t="str">
        <f>IFNA(VLOOKUP(F2657,Promocodes!A:E,4,0),"")</f>
        <v/>
      </c>
      <c r="I2657" s="3"/>
      <c r="J2657" s="5">
        <f t="shared" si="2"/>
        <v>3500</v>
      </c>
      <c r="K2657" s="3" t="str">
        <f>IFNA(VLOOKUP(D2657,Price!$A$2:$C$18,3,0),"")</f>
        <v>услуга</v>
      </c>
      <c r="L2657" s="6">
        <f t="shared" si="3"/>
        <v>3</v>
      </c>
      <c r="M2657" s="6" t="str">
        <f>IFNA(VLOOKUP(F2657,Promocodes!A:B,2,0),"")</f>
        <v/>
      </c>
      <c r="N2657" s="3" t="str">
        <f>IFNA(VLOOKUP(M2657,Promocodes!G:H,2,0),"")</f>
        <v/>
      </c>
      <c r="O2657" s="3" t="str">
        <f>IFNA(VLOOKUP(D2657,Price!$E$2:$F$4,2,0),"")</f>
        <v/>
      </c>
      <c r="P2657" s="7" t="str">
        <f t="shared" si="4"/>
        <v>без промо</v>
      </c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ht="15.75" customHeight="1">
      <c r="A2658" s="3">
        <v>2317.0</v>
      </c>
      <c r="B2658" s="1" t="s">
        <v>16</v>
      </c>
      <c r="C2658" s="1" t="s">
        <v>17</v>
      </c>
      <c r="D2658" s="1" t="s">
        <v>23</v>
      </c>
      <c r="E2658" s="2">
        <v>44275.0</v>
      </c>
      <c r="F2658" s="3"/>
      <c r="G2658" s="5">
        <v>5500.0</v>
      </c>
      <c r="H2658" s="3" t="str">
        <f>IFNA(VLOOKUP(F2658,Promocodes!A:E,4,0),"")</f>
        <v/>
      </c>
      <c r="I2658" s="3"/>
      <c r="J2658" s="5">
        <f t="shared" si="2"/>
        <v>5500</v>
      </c>
      <c r="K2658" s="3" t="str">
        <f>IFNA(VLOOKUP(D2658,Price!$A$2:$C$18,3,0),"")</f>
        <v>услуга</v>
      </c>
      <c r="L2658" s="6">
        <f t="shared" si="3"/>
        <v>3</v>
      </c>
      <c r="M2658" s="6" t="str">
        <f>IFNA(VLOOKUP(F2658,Promocodes!A:B,2,0),"")</f>
        <v/>
      </c>
      <c r="N2658" s="3" t="str">
        <f>IFNA(VLOOKUP(M2658,Promocodes!G:H,2,0),"")</f>
        <v/>
      </c>
      <c r="O2658" s="3" t="str">
        <f>IFNA(VLOOKUP(D2658,Price!$E$2:$F$4,2,0),"")</f>
        <v/>
      </c>
      <c r="P2658" s="7" t="str">
        <f t="shared" si="4"/>
        <v>без промо</v>
      </c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ht="15.75" customHeight="1">
      <c r="A2659" s="3">
        <v>2318.0</v>
      </c>
      <c r="B2659" s="1" t="s">
        <v>16</v>
      </c>
      <c r="C2659" s="1" t="s">
        <v>17</v>
      </c>
      <c r="D2659" s="1" t="s">
        <v>24</v>
      </c>
      <c r="E2659" s="2">
        <v>44275.0</v>
      </c>
      <c r="F2659" s="3"/>
      <c r="G2659" s="5">
        <v>4500.0</v>
      </c>
      <c r="H2659" s="3" t="str">
        <f>IFNA(VLOOKUP(F2659,Promocodes!A:E,4,0),"")</f>
        <v/>
      </c>
      <c r="I2659" s="3"/>
      <c r="J2659" s="5">
        <f t="shared" si="2"/>
        <v>4500</v>
      </c>
      <c r="K2659" s="3" t="str">
        <f>IFNA(VLOOKUP(D2659,Price!$A$2:$C$18,3,0),"")</f>
        <v>услуга</v>
      </c>
      <c r="L2659" s="6">
        <f t="shared" si="3"/>
        <v>3</v>
      </c>
      <c r="M2659" s="6" t="str">
        <f>IFNA(VLOOKUP(F2659,Promocodes!A:B,2,0),"")</f>
        <v/>
      </c>
      <c r="N2659" s="3" t="str">
        <f>IFNA(VLOOKUP(M2659,Promocodes!G:H,2,0),"")</f>
        <v/>
      </c>
      <c r="O2659" s="3" t="str">
        <f>IFNA(VLOOKUP(D2659,Price!$E$2:$F$4,2,0),"")</f>
        <v/>
      </c>
      <c r="P2659" s="7" t="str">
        <f t="shared" si="4"/>
        <v>без промо</v>
      </c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ht="15.75" customHeight="1">
      <c r="A2660" s="3">
        <v>2319.0</v>
      </c>
      <c r="B2660" s="1" t="s">
        <v>16</v>
      </c>
      <c r="C2660" s="1" t="s">
        <v>17</v>
      </c>
      <c r="D2660" s="1" t="s">
        <v>23</v>
      </c>
      <c r="E2660" s="2">
        <v>44275.0</v>
      </c>
      <c r="F2660" s="3"/>
      <c r="G2660" s="5">
        <v>5500.0</v>
      </c>
      <c r="H2660" s="3" t="str">
        <f>IFNA(VLOOKUP(F2660,Promocodes!A:E,4,0),"")</f>
        <v/>
      </c>
      <c r="I2660" s="3"/>
      <c r="J2660" s="5">
        <f t="shared" si="2"/>
        <v>5500</v>
      </c>
      <c r="K2660" s="3" t="str">
        <f>IFNA(VLOOKUP(D2660,Price!$A$2:$C$18,3,0),"")</f>
        <v>услуга</v>
      </c>
      <c r="L2660" s="6">
        <f t="shared" si="3"/>
        <v>3</v>
      </c>
      <c r="M2660" s="6" t="str">
        <f>IFNA(VLOOKUP(F2660,Promocodes!A:B,2,0),"")</f>
        <v/>
      </c>
      <c r="N2660" s="3" t="str">
        <f>IFNA(VLOOKUP(M2660,Promocodes!G:H,2,0),"")</f>
        <v/>
      </c>
      <c r="O2660" s="3" t="str">
        <f>IFNA(VLOOKUP(D2660,Price!$E$2:$F$4,2,0),"")</f>
        <v/>
      </c>
      <c r="P2660" s="7" t="str">
        <f t="shared" si="4"/>
        <v>без промо</v>
      </c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ht="15.75" customHeight="1">
      <c r="A2661" s="3">
        <v>2320.0</v>
      </c>
      <c r="B2661" s="1" t="s">
        <v>16</v>
      </c>
      <c r="C2661" s="1" t="s">
        <v>17</v>
      </c>
      <c r="D2661" s="1" t="s">
        <v>20</v>
      </c>
      <c r="E2661" s="2">
        <v>44275.0</v>
      </c>
      <c r="F2661" s="3"/>
      <c r="G2661" s="5">
        <v>500.0</v>
      </c>
      <c r="H2661" s="3" t="str">
        <f>IFNA(VLOOKUP(F2661,Promocodes!A:E,4,0),"")</f>
        <v/>
      </c>
      <c r="I2661" s="3"/>
      <c r="J2661" s="5">
        <f t="shared" si="2"/>
        <v>500</v>
      </c>
      <c r="K2661" s="3" t="str">
        <f>IFNA(VLOOKUP(D2661,Price!$A$2:$C$18,3,0),"")</f>
        <v>товар</v>
      </c>
      <c r="L2661" s="6">
        <f t="shared" si="3"/>
        <v>3</v>
      </c>
      <c r="M2661" s="6" t="str">
        <f>IFNA(VLOOKUP(F2661,Promocodes!A:B,2,0),"")</f>
        <v/>
      </c>
      <c r="N2661" s="3" t="str">
        <f>IFNA(VLOOKUP(M2661,Promocodes!G:H,2,0),"")</f>
        <v/>
      </c>
      <c r="O2661" s="3">
        <f>IFNA(VLOOKUP(D2661,Price!$E$2:$F$4,2,0),"")</f>
        <v>250</v>
      </c>
      <c r="P2661" s="7" t="str">
        <f t="shared" si="4"/>
        <v>без промо</v>
      </c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ht="15.75" customHeight="1">
      <c r="A2662" s="3">
        <v>2321.0</v>
      </c>
      <c r="B2662" s="1" t="s">
        <v>16</v>
      </c>
      <c r="C2662" s="1" t="s">
        <v>17</v>
      </c>
      <c r="D2662" s="1" t="s">
        <v>21</v>
      </c>
      <c r="E2662" s="2">
        <v>44275.0</v>
      </c>
      <c r="F2662" s="3"/>
      <c r="G2662" s="5">
        <v>3500.0</v>
      </c>
      <c r="H2662" s="3" t="str">
        <f>IFNA(VLOOKUP(F2662,Promocodes!A:E,4,0),"")</f>
        <v/>
      </c>
      <c r="I2662" s="3"/>
      <c r="J2662" s="5">
        <f t="shared" si="2"/>
        <v>3500</v>
      </c>
      <c r="K2662" s="3" t="str">
        <f>IFNA(VLOOKUP(D2662,Price!$A$2:$C$18,3,0),"")</f>
        <v>услуга</v>
      </c>
      <c r="L2662" s="6">
        <f t="shared" si="3"/>
        <v>3</v>
      </c>
      <c r="M2662" s="6" t="str">
        <f>IFNA(VLOOKUP(F2662,Promocodes!A:B,2,0),"")</f>
        <v/>
      </c>
      <c r="N2662" s="3" t="str">
        <f>IFNA(VLOOKUP(M2662,Promocodes!G:H,2,0),"")</f>
        <v/>
      </c>
      <c r="O2662" s="3" t="str">
        <f>IFNA(VLOOKUP(D2662,Price!$E$2:$F$4,2,0),"")</f>
        <v/>
      </c>
      <c r="P2662" s="7" t="str">
        <f t="shared" si="4"/>
        <v>без промо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ht="15.75" customHeight="1">
      <c r="A2663" s="3">
        <v>2322.0</v>
      </c>
      <c r="B2663" s="1" t="s">
        <v>16</v>
      </c>
      <c r="C2663" s="1" t="s">
        <v>17</v>
      </c>
      <c r="D2663" s="1" t="s">
        <v>23</v>
      </c>
      <c r="E2663" s="2">
        <v>44275.0</v>
      </c>
      <c r="F2663" s="3"/>
      <c r="G2663" s="5">
        <v>5500.0</v>
      </c>
      <c r="H2663" s="3" t="str">
        <f>IFNA(VLOOKUP(F2663,Promocodes!A:E,4,0),"")</f>
        <v/>
      </c>
      <c r="I2663" s="3"/>
      <c r="J2663" s="5">
        <f t="shared" si="2"/>
        <v>5500</v>
      </c>
      <c r="K2663" s="3" t="str">
        <f>IFNA(VLOOKUP(D2663,Price!$A$2:$C$18,3,0),"")</f>
        <v>услуга</v>
      </c>
      <c r="L2663" s="6">
        <f t="shared" si="3"/>
        <v>3</v>
      </c>
      <c r="M2663" s="6" t="str">
        <f>IFNA(VLOOKUP(F2663,Promocodes!A:B,2,0),"")</f>
        <v/>
      </c>
      <c r="N2663" s="3" t="str">
        <f>IFNA(VLOOKUP(M2663,Promocodes!G:H,2,0),"")</f>
        <v/>
      </c>
      <c r="O2663" s="3" t="str">
        <f>IFNA(VLOOKUP(D2663,Price!$E$2:$F$4,2,0),"")</f>
        <v/>
      </c>
      <c r="P2663" s="7" t="str">
        <f t="shared" si="4"/>
        <v>без промо</v>
      </c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ht="15.75" customHeight="1">
      <c r="A2664" s="3">
        <v>2323.0</v>
      </c>
      <c r="B2664" s="1" t="s">
        <v>139</v>
      </c>
      <c r="C2664" s="1" t="s">
        <v>17</v>
      </c>
      <c r="D2664" s="1" t="s">
        <v>140</v>
      </c>
      <c r="E2664" s="2">
        <v>44275.0</v>
      </c>
      <c r="F2664" s="3"/>
      <c r="G2664" s="5">
        <v>50000.0</v>
      </c>
      <c r="H2664" s="3" t="str">
        <f>IFNA(VLOOKUP(F2664,Promocodes!A:E,4,0),"")</f>
        <v/>
      </c>
      <c r="I2664" s="3"/>
      <c r="J2664" s="5">
        <f t="shared" si="2"/>
        <v>50000</v>
      </c>
      <c r="K2664" s="3" t="str">
        <f>IFNA(VLOOKUP(D2664,Price!$A$2:$C$18,3,0),"")</f>
        <v/>
      </c>
      <c r="L2664" s="6">
        <f t="shared" si="3"/>
        <v>3</v>
      </c>
      <c r="M2664" s="6" t="str">
        <f>IFNA(VLOOKUP(F2664,Promocodes!A:B,2,0),"")</f>
        <v/>
      </c>
      <c r="N2664" s="3" t="str">
        <f>IFNA(VLOOKUP(M2664,Promocodes!G:H,2,0),"")</f>
        <v/>
      </c>
      <c r="O2664" s="3" t="str">
        <f>IFNA(VLOOKUP(D2664,Price!$E$2:$F$4,2,0),"")</f>
        <v/>
      </c>
      <c r="P2664" s="7" t="str">
        <f t="shared" si="4"/>
        <v/>
      </c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ht="15.75" customHeight="1">
      <c r="A2665" s="3">
        <v>2324.0</v>
      </c>
      <c r="B2665" s="1" t="s">
        <v>16</v>
      </c>
      <c r="C2665" s="1" t="s">
        <v>17</v>
      </c>
      <c r="D2665" s="1" t="s">
        <v>21</v>
      </c>
      <c r="E2665" s="2">
        <v>44275.0</v>
      </c>
      <c r="F2665" s="3"/>
      <c r="G2665" s="5">
        <v>3500.0</v>
      </c>
      <c r="H2665" s="3" t="str">
        <f>IFNA(VLOOKUP(F2665,Promocodes!A:E,4,0),"")</f>
        <v/>
      </c>
      <c r="I2665" s="3"/>
      <c r="J2665" s="5">
        <f t="shared" si="2"/>
        <v>3500</v>
      </c>
      <c r="K2665" s="3" t="str">
        <f>IFNA(VLOOKUP(D2665,Price!$A$2:$C$18,3,0),"")</f>
        <v>услуга</v>
      </c>
      <c r="L2665" s="6">
        <f t="shared" si="3"/>
        <v>3</v>
      </c>
      <c r="M2665" s="6" t="str">
        <f>IFNA(VLOOKUP(F2665,Promocodes!A:B,2,0),"")</f>
        <v/>
      </c>
      <c r="N2665" s="3" t="str">
        <f>IFNA(VLOOKUP(M2665,Promocodes!G:H,2,0),"")</f>
        <v/>
      </c>
      <c r="O2665" s="3" t="str">
        <f>IFNA(VLOOKUP(D2665,Price!$E$2:$F$4,2,0),"")</f>
        <v/>
      </c>
      <c r="P2665" s="7" t="str">
        <f t="shared" si="4"/>
        <v>без промо</v>
      </c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ht="15.75" customHeight="1">
      <c r="A2666" s="3">
        <v>2325.0</v>
      </c>
      <c r="B2666" s="1" t="s">
        <v>16</v>
      </c>
      <c r="C2666" s="1" t="s">
        <v>17</v>
      </c>
      <c r="D2666" s="1" t="s">
        <v>23</v>
      </c>
      <c r="E2666" s="2">
        <v>44275.0</v>
      </c>
      <c r="F2666" s="3"/>
      <c r="G2666" s="5">
        <v>5500.0</v>
      </c>
      <c r="H2666" s="3" t="str">
        <f>IFNA(VLOOKUP(F2666,Promocodes!A:E,4,0),"")</f>
        <v/>
      </c>
      <c r="I2666" s="3"/>
      <c r="J2666" s="5">
        <f t="shared" si="2"/>
        <v>5500</v>
      </c>
      <c r="K2666" s="3" t="str">
        <f>IFNA(VLOOKUP(D2666,Price!$A$2:$C$18,3,0),"")</f>
        <v>услуга</v>
      </c>
      <c r="L2666" s="6">
        <f t="shared" si="3"/>
        <v>3</v>
      </c>
      <c r="M2666" s="6" t="str">
        <f>IFNA(VLOOKUP(F2666,Promocodes!A:B,2,0),"")</f>
        <v/>
      </c>
      <c r="N2666" s="3" t="str">
        <f>IFNA(VLOOKUP(M2666,Promocodes!G:H,2,0),"")</f>
        <v/>
      </c>
      <c r="O2666" s="3" t="str">
        <f>IFNA(VLOOKUP(D2666,Price!$E$2:$F$4,2,0),"")</f>
        <v/>
      </c>
      <c r="P2666" s="7" t="str">
        <f t="shared" si="4"/>
        <v>без промо</v>
      </c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ht="15.75" customHeight="1">
      <c r="A2667" s="3">
        <v>2326.0</v>
      </c>
      <c r="B2667" s="1" t="s">
        <v>16</v>
      </c>
      <c r="C2667" s="1" t="s">
        <v>17</v>
      </c>
      <c r="D2667" s="1" t="s">
        <v>21</v>
      </c>
      <c r="E2667" s="2">
        <v>44275.0</v>
      </c>
      <c r="F2667" s="3"/>
      <c r="G2667" s="5">
        <v>3500.0</v>
      </c>
      <c r="H2667" s="3" t="str">
        <f>IFNA(VLOOKUP(F2667,Promocodes!A:E,4,0),"")</f>
        <v/>
      </c>
      <c r="I2667" s="3"/>
      <c r="J2667" s="5">
        <f t="shared" si="2"/>
        <v>3500</v>
      </c>
      <c r="K2667" s="3" t="str">
        <f>IFNA(VLOOKUP(D2667,Price!$A$2:$C$18,3,0),"")</f>
        <v>услуга</v>
      </c>
      <c r="L2667" s="6">
        <f t="shared" si="3"/>
        <v>3</v>
      </c>
      <c r="M2667" s="6" t="str">
        <f>IFNA(VLOOKUP(F2667,Promocodes!A:B,2,0),"")</f>
        <v/>
      </c>
      <c r="N2667" s="3" t="str">
        <f>IFNA(VLOOKUP(M2667,Promocodes!G:H,2,0),"")</f>
        <v/>
      </c>
      <c r="O2667" s="3" t="str">
        <f>IFNA(VLOOKUP(D2667,Price!$E$2:$F$4,2,0),"")</f>
        <v/>
      </c>
      <c r="P2667" s="7" t="str">
        <f t="shared" si="4"/>
        <v>без промо</v>
      </c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ht="15.75" customHeight="1">
      <c r="A2668" s="3">
        <v>2327.0</v>
      </c>
      <c r="B2668" s="1" t="s">
        <v>16</v>
      </c>
      <c r="C2668" s="1" t="s">
        <v>22</v>
      </c>
      <c r="D2668" s="1" t="s">
        <v>23</v>
      </c>
      <c r="E2668" s="2">
        <v>44275.0</v>
      </c>
      <c r="F2668" s="3"/>
      <c r="G2668" s="5">
        <v>5500.0</v>
      </c>
      <c r="H2668" s="3" t="str">
        <f>IFNA(VLOOKUP(F2668,Promocodes!A:E,4,0),"")</f>
        <v/>
      </c>
      <c r="I2668" s="3"/>
      <c r="J2668" s="5">
        <f t="shared" si="2"/>
        <v>5500</v>
      </c>
      <c r="K2668" s="3" t="str">
        <f>IFNA(VLOOKUP(D2668,Price!$A$2:$C$18,3,0),"")</f>
        <v>услуга</v>
      </c>
      <c r="L2668" s="6">
        <f t="shared" si="3"/>
        <v>3</v>
      </c>
      <c r="M2668" s="6" t="str">
        <f>IFNA(VLOOKUP(F2668,Promocodes!A:B,2,0),"")</f>
        <v/>
      </c>
      <c r="N2668" s="3" t="str">
        <f>IFNA(VLOOKUP(M2668,Promocodes!G:H,2,0),"")</f>
        <v/>
      </c>
      <c r="O2668" s="3" t="str">
        <f>IFNA(VLOOKUP(D2668,Price!$E$2:$F$4,2,0),"")</f>
        <v/>
      </c>
      <c r="P2668" s="7" t="str">
        <f t="shared" si="4"/>
        <v>без промо</v>
      </c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ht="15.75" customHeight="1">
      <c r="A2669" s="3">
        <v>2328.0</v>
      </c>
      <c r="B2669" s="1" t="s">
        <v>16</v>
      </c>
      <c r="C2669" s="1" t="s">
        <v>17</v>
      </c>
      <c r="D2669" s="1" t="s">
        <v>20</v>
      </c>
      <c r="E2669" s="2">
        <v>44275.0</v>
      </c>
      <c r="F2669" s="3"/>
      <c r="G2669" s="5">
        <v>500.0</v>
      </c>
      <c r="H2669" s="3" t="str">
        <f>IFNA(VLOOKUP(F2669,Promocodes!A:E,4,0),"")</f>
        <v/>
      </c>
      <c r="I2669" s="3"/>
      <c r="J2669" s="5">
        <f t="shared" si="2"/>
        <v>500</v>
      </c>
      <c r="K2669" s="3" t="str">
        <f>IFNA(VLOOKUP(D2669,Price!$A$2:$C$18,3,0),"")</f>
        <v>товар</v>
      </c>
      <c r="L2669" s="6">
        <f t="shared" si="3"/>
        <v>3</v>
      </c>
      <c r="M2669" s="6" t="str">
        <f>IFNA(VLOOKUP(F2669,Promocodes!A:B,2,0),"")</f>
        <v/>
      </c>
      <c r="N2669" s="3" t="str">
        <f>IFNA(VLOOKUP(M2669,Promocodes!G:H,2,0),"")</f>
        <v/>
      </c>
      <c r="O2669" s="3">
        <f>IFNA(VLOOKUP(D2669,Price!$E$2:$F$4,2,0),"")</f>
        <v>250</v>
      </c>
      <c r="P2669" s="7" t="str">
        <f t="shared" si="4"/>
        <v>без промо</v>
      </c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ht="15.75" customHeight="1">
      <c r="A2670" s="3">
        <v>2329.0</v>
      </c>
      <c r="B2670" s="1" t="s">
        <v>16</v>
      </c>
      <c r="C2670" s="1" t="s">
        <v>17</v>
      </c>
      <c r="D2670" s="1" t="s">
        <v>24</v>
      </c>
      <c r="E2670" s="2">
        <v>44275.0</v>
      </c>
      <c r="F2670" s="3"/>
      <c r="G2670" s="5">
        <v>4500.0</v>
      </c>
      <c r="H2670" s="3" t="str">
        <f>IFNA(VLOOKUP(F2670,Promocodes!A:E,4,0),"")</f>
        <v/>
      </c>
      <c r="I2670" s="3"/>
      <c r="J2670" s="5">
        <f t="shared" si="2"/>
        <v>4500</v>
      </c>
      <c r="K2670" s="3" t="str">
        <f>IFNA(VLOOKUP(D2670,Price!$A$2:$C$18,3,0),"")</f>
        <v>услуга</v>
      </c>
      <c r="L2670" s="6">
        <f t="shared" si="3"/>
        <v>3</v>
      </c>
      <c r="M2670" s="6" t="str">
        <f>IFNA(VLOOKUP(F2670,Promocodes!A:B,2,0),"")</f>
        <v/>
      </c>
      <c r="N2670" s="3" t="str">
        <f>IFNA(VLOOKUP(M2670,Promocodes!G:H,2,0),"")</f>
        <v/>
      </c>
      <c r="O2670" s="3" t="str">
        <f>IFNA(VLOOKUP(D2670,Price!$E$2:$F$4,2,0),"")</f>
        <v/>
      </c>
      <c r="P2670" s="7" t="str">
        <f t="shared" si="4"/>
        <v>без промо</v>
      </c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ht="15.75" customHeight="1">
      <c r="A2671" s="3">
        <v>2330.0</v>
      </c>
      <c r="B2671" s="1" t="s">
        <v>16</v>
      </c>
      <c r="C2671" s="1" t="s">
        <v>17</v>
      </c>
      <c r="D2671" s="1" t="s">
        <v>23</v>
      </c>
      <c r="E2671" s="2">
        <v>44275.0</v>
      </c>
      <c r="F2671" s="3"/>
      <c r="G2671" s="5">
        <v>5500.0</v>
      </c>
      <c r="H2671" s="3" t="str">
        <f>IFNA(VLOOKUP(F2671,Promocodes!A:E,4,0),"")</f>
        <v/>
      </c>
      <c r="I2671" s="3"/>
      <c r="J2671" s="5">
        <f t="shared" si="2"/>
        <v>5500</v>
      </c>
      <c r="K2671" s="3" t="str">
        <f>IFNA(VLOOKUP(D2671,Price!$A$2:$C$18,3,0),"")</f>
        <v>услуга</v>
      </c>
      <c r="L2671" s="6">
        <f t="shared" si="3"/>
        <v>3</v>
      </c>
      <c r="M2671" s="6" t="str">
        <f>IFNA(VLOOKUP(F2671,Promocodes!A:B,2,0),"")</f>
        <v/>
      </c>
      <c r="N2671" s="3" t="str">
        <f>IFNA(VLOOKUP(M2671,Promocodes!G:H,2,0),"")</f>
        <v/>
      </c>
      <c r="O2671" s="3" t="str">
        <f>IFNA(VLOOKUP(D2671,Price!$E$2:$F$4,2,0),"")</f>
        <v/>
      </c>
      <c r="P2671" s="7" t="str">
        <f t="shared" si="4"/>
        <v>без промо</v>
      </c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ht="15.75" customHeight="1">
      <c r="A2672" s="3">
        <v>2331.0</v>
      </c>
      <c r="B2672" s="1" t="s">
        <v>16</v>
      </c>
      <c r="C2672" s="1" t="s">
        <v>17</v>
      </c>
      <c r="D2672" s="1" t="s">
        <v>23</v>
      </c>
      <c r="E2672" s="2">
        <v>44275.0</v>
      </c>
      <c r="F2672" s="3"/>
      <c r="G2672" s="5">
        <v>5500.0</v>
      </c>
      <c r="H2672" s="3" t="str">
        <f>IFNA(VLOOKUP(F2672,Promocodes!A:E,4,0),"")</f>
        <v/>
      </c>
      <c r="I2672" s="3"/>
      <c r="J2672" s="5">
        <f t="shared" si="2"/>
        <v>5500</v>
      </c>
      <c r="K2672" s="3" t="str">
        <f>IFNA(VLOOKUP(D2672,Price!$A$2:$C$18,3,0),"")</f>
        <v>услуга</v>
      </c>
      <c r="L2672" s="6">
        <f t="shared" si="3"/>
        <v>3</v>
      </c>
      <c r="M2672" s="6" t="str">
        <f>IFNA(VLOOKUP(F2672,Promocodes!A:B,2,0),"")</f>
        <v/>
      </c>
      <c r="N2672" s="3" t="str">
        <f>IFNA(VLOOKUP(M2672,Promocodes!G:H,2,0),"")</f>
        <v/>
      </c>
      <c r="O2672" s="3" t="str">
        <f>IFNA(VLOOKUP(D2672,Price!$E$2:$F$4,2,0),"")</f>
        <v/>
      </c>
      <c r="P2672" s="7" t="str">
        <f t="shared" si="4"/>
        <v>без промо</v>
      </c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ht="15.75" customHeight="1">
      <c r="A2673" s="3">
        <v>2333.0</v>
      </c>
      <c r="B2673" s="1" t="s">
        <v>16</v>
      </c>
      <c r="C2673" s="1" t="s">
        <v>17</v>
      </c>
      <c r="D2673" s="1" t="s">
        <v>23</v>
      </c>
      <c r="E2673" s="2">
        <v>44275.0</v>
      </c>
      <c r="F2673" s="3"/>
      <c r="G2673" s="5">
        <v>5500.0</v>
      </c>
      <c r="H2673" s="3" t="str">
        <f>IFNA(VLOOKUP(F2673,Promocodes!A:E,4,0),"")</f>
        <v/>
      </c>
      <c r="I2673" s="3"/>
      <c r="J2673" s="5">
        <f t="shared" si="2"/>
        <v>5500</v>
      </c>
      <c r="K2673" s="3" t="str">
        <f>IFNA(VLOOKUP(D2673,Price!$A$2:$C$18,3,0),"")</f>
        <v>услуга</v>
      </c>
      <c r="L2673" s="6">
        <f t="shared" si="3"/>
        <v>3</v>
      </c>
      <c r="M2673" s="6" t="str">
        <f>IFNA(VLOOKUP(F2673,Promocodes!A:B,2,0),"")</f>
        <v/>
      </c>
      <c r="N2673" s="3" t="str">
        <f>IFNA(VLOOKUP(M2673,Promocodes!G:H,2,0),"")</f>
        <v/>
      </c>
      <c r="O2673" s="3" t="str">
        <f>IFNA(VLOOKUP(D2673,Price!$E$2:$F$4,2,0),"")</f>
        <v/>
      </c>
      <c r="P2673" s="7" t="str">
        <f t="shared" si="4"/>
        <v>без промо</v>
      </c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ht="15.75" customHeight="1">
      <c r="A2674" s="3">
        <v>2334.0</v>
      </c>
      <c r="B2674" s="1" t="s">
        <v>16</v>
      </c>
      <c r="C2674" s="1" t="s">
        <v>17</v>
      </c>
      <c r="D2674" s="1" t="s">
        <v>25</v>
      </c>
      <c r="E2674" s="2">
        <v>44275.0</v>
      </c>
      <c r="F2674" s="3"/>
      <c r="G2674" s="5">
        <v>300.0</v>
      </c>
      <c r="H2674" s="3" t="str">
        <f>IFNA(VLOOKUP(F2674,Promocodes!A:E,4,0),"")</f>
        <v/>
      </c>
      <c r="I2674" s="3"/>
      <c r="J2674" s="5">
        <f t="shared" si="2"/>
        <v>300</v>
      </c>
      <c r="K2674" s="3" t="str">
        <f>IFNA(VLOOKUP(D2674,Price!$A$2:$C$18,3,0),"")</f>
        <v>товар</v>
      </c>
      <c r="L2674" s="6">
        <f t="shared" si="3"/>
        <v>3</v>
      </c>
      <c r="M2674" s="6" t="str">
        <f>IFNA(VLOOKUP(F2674,Promocodes!A:B,2,0),"")</f>
        <v/>
      </c>
      <c r="N2674" s="3" t="str">
        <f>IFNA(VLOOKUP(M2674,Promocodes!G:H,2,0),"")</f>
        <v/>
      </c>
      <c r="O2674" s="3">
        <f>IFNA(VLOOKUP(D2674,Price!$E$2:$F$4,2,0),"")</f>
        <v>150</v>
      </c>
      <c r="P2674" s="7" t="str">
        <f t="shared" si="4"/>
        <v>без промо</v>
      </c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ht="15.75" customHeight="1">
      <c r="A2675" s="3">
        <v>2336.0</v>
      </c>
      <c r="B2675" s="1" t="s">
        <v>139</v>
      </c>
      <c r="C2675" s="1" t="s">
        <v>17</v>
      </c>
      <c r="D2675" s="1" t="s">
        <v>141</v>
      </c>
      <c r="E2675" s="2">
        <v>44275.0</v>
      </c>
      <c r="F2675" s="3"/>
      <c r="G2675" s="5">
        <v>300.0</v>
      </c>
      <c r="H2675" s="3" t="str">
        <f>IFNA(VLOOKUP(F2675,Promocodes!A:E,4,0),"")</f>
        <v/>
      </c>
      <c r="I2675" s="3"/>
      <c r="J2675" s="5">
        <f t="shared" si="2"/>
        <v>300</v>
      </c>
      <c r="K2675" s="3" t="str">
        <f>IFNA(VLOOKUP(D2675,Price!$A$2:$C$18,3,0),"")</f>
        <v/>
      </c>
      <c r="L2675" s="6">
        <f t="shared" si="3"/>
        <v>3</v>
      </c>
      <c r="M2675" s="6" t="str">
        <f>IFNA(VLOOKUP(F2675,Promocodes!A:B,2,0),"")</f>
        <v/>
      </c>
      <c r="N2675" s="3" t="str">
        <f>IFNA(VLOOKUP(M2675,Promocodes!G:H,2,0),"")</f>
        <v/>
      </c>
      <c r="O2675" s="3" t="str">
        <f>IFNA(VLOOKUP(D2675,Price!$E$2:$F$4,2,0),"")</f>
        <v/>
      </c>
      <c r="P2675" s="7" t="str">
        <f t="shared" si="4"/>
        <v/>
      </c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ht="15.75" customHeight="1">
      <c r="A2676" s="3">
        <v>2337.0</v>
      </c>
      <c r="B2676" s="1" t="s">
        <v>16</v>
      </c>
      <c r="C2676" s="1" t="s">
        <v>17</v>
      </c>
      <c r="D2676" s="1" t="s">
        <v>23</v>
      </c>
      <c r="E2676" s="2">
        <v>44275.0</v>
      </c>
      <c r="F2676" s="3"/>
      <c r="G2676" s="5">
        <v>5500.0</v>
      </c>
      <c r="H2676" s="3" t="str">
        <f>IFNA(VLOOKUP(F2676,Promocodes!A:E,4,0),"")</f>
        <v/>
      </c>
      <c r="I2676" s="3"/>
      <c r="J2676" s="5">
        <f t="shared" si="2"/>
        <v>5500</v>
      </c>
      <c r="K2676" s="3" t="str">
        <f>IFNA(VLOOKUP(D2676,Price!$A$2:$C$18,3,0),"")</f>
        <v>услуга</v>
      </c>
      <c r="L2676" s="6">
        <f t="shared" si="3"/>
        <v>3</v>
      </c>
      <c r="M2676" s="6" t="str">
        <f>IFNA(VLOOKUP(F2676,Promocodes!A:B,2,0),"")</f>
        <v/>
      </c>
      <c r="N2676" s="3" t="str">
        <f>IFNA(VLOOKUP(M2676,Promocodes!G:H,2,0),"")</f>
        <v/>
      </c>
      <c r="O2676" s="3" t="str">
        <f>IFNA(VLOOKUP(D2676,Price!$E$2:$F$4,2,0),"")</f>
        <v/>
      </c>
      <c r="P2676" s="7" t="str">
        <f t="shared" si="4"/>
        <v>без промо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ht="15.75" customHeight="1">
      <c r="A2677" s="3">
        <v>2338.0</v>
      </c>
      <c r="B2677" s="1" t="s">
        <v>16</v>
      </c>
      <c r="C2677" s="1" t="s">
        <v>17</v>
      </c>
      <c r="D2677" s="1" t="s">
        <v>21</v>
      </c>
      <c r="E2677" s="2">
        <v>44276.0</v>
      </c>
      <c r="F2677" s="3"/>
      <c r="G2677" s="5">
        <v>3500.0</v>
      </c>
      <c r="H2677" s="3" t="str">
        <f>IFNA(VLOOKUP(F2677,Promocodes!A:E,4,0),"")</f>
        <v/>
      </c>
      <c r="I2677" s="3"/>
      <c r="J2677" s="5">
        <f t="shared" si="2"/>
        <v>3500</v>
      </c>
      <c r="K2677" s="3" t="str">
        <f>IFNA(VLOOKUP(D2677,Price!$A$2:$C$18,3,0),"")</f>
        <v>услуга</v>
      </c>
      <c r="L2677" s="6">
        <f t="shared" si="3"/>
        <v>3</v>
      </c>
      <c r="M2677" s="6" t="str">
        <f>IFNA(VLOOKUP(F2677,Promocodes!A:B,2,0),"")</f>
        <v/>
      </c>
      <c r="N2677" s="3" t="str">
        <f>IFNA(VLOOKUP(M2677,Promocodes!G:H,2,0),"")</f>
        <v/>
      </c>
      <c r="O2677" s="3" t="str">
        <f>IFNA(VLOOKUP(D2677,Price!$E$2:$F$4,2,0),"")</f>
        <v/>
      </c>
      <c r="P2677" s="7" t="str">
        <f t="shared" si="4"/>
        <v>без промо</v>
      </c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ht="15.75" customHeight="1">
      <c r="A2678" s="3">
        <v>2340.0</v>
      </c>
      <c r="B2678" s="1" t="s">
        <v>139</v>
      </c>
      <c r="C2678" s="1" t="s">
        <v>17</v>
      </c>
      <c r="D2678" s="1" t="s">
        <v>141</v>
      </c>
      <c r="E2678" s="2">
        <v>44276.0</v>
      </c>
      <c r="F2678" s="3"/>
      <c r="G2678" s="5">
        <v>300.0</v>
      </c>
      <c r="H2678" s="3" t="str">
        <f>IFNA(VLOOKUP(F2678,Promocodes!A:E,4,0),"")</f>
        <v/>
      </c>
      <c r="I2678" s="3"/>
      <c r="J2678" s="5">
        <f t="shared" si="2"/>
        <v>300</v>
      </c>
      <c r="K2678" s="3" t="str">
        <f>IFNA(VLOOKUP(D2678,Price!$A$2:$C$18,3,0),"")</f>
        <v/>
      </c>
      <c r="L2678" s="6">
        <f t="shared" si="3"/>
        <v>3</v>
      </c>
      <c r="M2678" s="6" t="str">
        <f>IFNA(VLOOKUP(F2678,Promocodes!A:B,2,0),"")</f>
        <v/>
      </c>
      <c r="N2678" s="3" t="str">
        <f>IFNA(VLOOKUP(M2678,Promocodes!G:H,2,0),"")</f>
        <v/>
      </c>
      <c r="O2678" s="3" t="str">
        <f>IFNA(VLOOKUP(D2678,Price!$E$2:$F$4,2,0),"")</f>
        <v/>
      </c>
      <c r="P2678" s="7" t="str">
        <f t="shared" si="4"/>
        <v/>
      </c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ht="15.75" customHeight="1">
      <c r="A2679" s="3">
        <v>2341.0</v>
      </c>
      <c r="B2679" s="1" t="s">
        <v>16</v>
      </c>
      <c r="C2679" s="1" t="s">
        <v>17</v>
      </c>
      <c r="D2679" s="1" t="s">
        <v>21</v>
      </c>
      <c r="E2679" s="2">
        <v>44276.0</v>
      </c>
      <c r="F2679" s="3"/>
      <c r="G2679" s="5">
        <v>3500.0</v>
      </c>
      <c r="H2679" s="3" t="str">
        <f>IFNA(VLOOKUP(F2679,Promocodes!A:E,4,0),"")</f>
        <v/>
      </c>
      <c r="I2679" s="3"/>
      <c r="J2679" s="5">
        <f t="shared" si="2"/>
        <v>3500</v>
      </c>
      <c r="K2679" s="3" t="str">
        <f>IFNA(VLOOKUP(D2679,Price!$A$2:$C$18,3,0),"")</f>
        <v>услуга</v>
      </c>
      <c r="L2679" s="6">
        <f t="shared" si="3"/>
        <v>3</v>
      </c>
      <c r="M2679" s="6" t="str">
        <f>IFNA(VLOOKUP(F2679,Promocodes!A:B,2,0),"")</f>
        <v/>
      </c>
      <c r="N2679" s="3" t="str">
        <f>IFNA(VLOOKUP(M2679,Promocodes!G:H,2,0),"")</f>
        <v/>
      </c>
      <c r="O2679" s="3" t="str">
        <f>IFNA(VLOOKUP(D2679,Price!$E$2:$F$4,2,0),"")</f>
        <v/>
      </c>
      <c r="P2679" s="7" t="str">
        <f t="shared" si="4"/>
        <v>без промо</v>
      </c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ht="15.75" customHeight="1">
      <c r="A2680" s="3">
        <v>2342.0</v>
      </c>
      <c r="B2680" s="1" t="s">
        <v>16</v>
      </c>
      <c r="C2680" s="1" t="s">
        <v>17</v>
      </c>
      <c r="D2680" s="1" t="s">
        <v>24</v>
      </c>
      <c r="E2680" s="2">
        <v>44276.0</v>
      </c>
      <c r="F2680" s="3"/>
      <c r="G2680" s="5">
        <v>4500.0</v>
      </c>
      <c r="H2680" s="3" t="str">
        <f>IFNA(VLOOKUP(F2680,Promocodes!A:E,4,0),"")</f>
        <v/>
      </c>
      <c r="I2680" s="3"/>
      <c r="J2680" s="5">
        <f t="shared" si="2"/>
        <v>4500</v>
      </c>
      <c r="K2680" s="3" t="str">
        <f>IFNA(VLOOKUP(D2680,Price!$A$2:$C$18,3,0),"")</f>
        <v>услуга</v>
      </c>
      <c r="L2680" s="6">
        <f t="shared" si="3"/>
        <v>3</v>
      </c>
      <c r="M2680" s="6" t="str">
        <f>IFNA(VLOOKUP(F2680,Promocodes!A:B,2,0),"")</f>
        <v/>
      </c>
      <c r="N2680" s="3" t="str">
        <f>IFNA(VLOOKUP(M2680,Promocodes!G:H,2,0),"")</f>
        <v/>
      </c>
      <c r="O2680" s="3" t="str">
        <f>IFNA(VLOOKUP(D2680,Price!$E$2:$F$4,2,0),"")</f>
        <v/>
      </c>
      <c r="P2680" s="7" t="str">
        <f t="shared" si="4"/>
        <v>без промо</v>
      </c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ht="15.75" customHeight="1">
      <c r="A2681" s="3">
        <v>2343.0</v>
      </c>
      <c r="B2681" s="1" t="s">
        <v>16</v>
      </c>
      <c r="C2681" s="1" t="s">
        <v>17</v>
      </c>
      <c r="D2681" s="1" t="s">
        <v>24</v>
      </c>
      <c r="E2681" s="2">
        <v>44276.0</v>
      </c>
      <c r="F2681" s="3"/>
      <c r="G2681" s="5">
        <v>4500.0</v>
      </c>
      <c r="H2681" s="3" t="str">
        <f>IFNA(VLOOKUP(F2681,Promocodes!A:E,4,0),"")</f>
        <v/>
      </c>
      <c r="I2681" s="3"/>
      <c r="J2681" s="5">
        <f t="shared" si="2"/>
        <v>4500</v>
      </c>
      <c r="K2681" s="3" t="str">
        <f>IFNA(VLOOKUP(D2681,Price!$A$2:$C$18,3,0),"")</f>
        <v>услуга</v>
      </c>
      <c r="L2681" s="6">
        <f t="shared" si="3"/>
        <v>3</v>
      </c>
      <c r="M2681" s="6" t="str">
        <f>IFNA(VLOOKUP(F2681,Promocodes!A:B,2,0),"")</f>
        <v/>
      </c>
      <c r="N2681" s="3" t="str">
        <f>IFNA(VLOOKUP(M2681,Promocodes!G:H,2,0),"")</f>
        <v/>
      </c>
      <c r="O2681" s="3" t="str">
        <f>IFNA(VLOOKUP(D2681,Price!$E$2:$F$4,2,0),"")</f>
        <v/>
      </c>
      <c r="P2681" s="7" t="str">
        <f t="shared" si="4"/>
        <v>без промо</v>
      </c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ht="15.75" customHeight="1">
      <c r="A2682" s="3">
        <v>2345.0</v>
      </c>
      <c r="B2682" s="1" t="s">
        <v>16</v>
      </c>
      <c r="C2682" s="1" t="s">
        <v>17</v>
      </c>
      <c r="D2682" s="1" t="s">
        <v>21</v>
      </c>
      <c r="E2682" s="2">
        <v>44276.0</v>
      </c>
      <c r="F2682" s="3"/>
      <c r="G2682" s="5">
        <v>3500.0</v>
      </c>
      <c r="H2682" s="3" t="str">
        <f>IFNA(VLOOKUP(F2682,Promocodes!A:E,4,0),"")</f>
        <v/>
      </c>
      <c r="I2682" s="3"/>
      <c r="J2682" s="5">
        <f t="shared" si="2"/>
        <v>3500</v>
      </c>
      <c r="K2682" s="3" t="str">
        <f>IFNA(VLOOKUP(D2682,Price!$A$2:$C$18,3,0),"")</f>
        <v>услуга</v>
      </c>
      <c r="L2682" s="6">
        <f t="shared" si="3"/>
        <v>3</v>
      </c>
      <c r="M2682" s="6" t="str">
        <f>IFNA(VLOOKUP(F2682,Promocodes!A:B,2,0),"")</f>
        <v/>
      </c>
      <c r="N2682" s="3" t="str">
        <f>IFNA(VLOOKUP(M2682,Promocodes!G:H,2,0),"")</f>
        <v/>
      </c>
      <c r="O2682" s="3" t="str">
        <f>IFNA(VLOOKUP(D2682,Price!$E$2:$F$4,2,0),"")</f>
        <v/>
      </c>
      <c r="P2682" s="7" t="str">
        <f t="shared" si="4"/>
        <v>без промо</v>
      </c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ht="15.75" customHeight="1">
      <c r="A2683" s="3">
        <v>2346.0</v>
      </c>
      <c r="B2683" s="1" t="s">
        <v>16</v>
      </c>
      <c r="C2683" s="1" t="s">
        <v>22</v>
      </c>
      <c r="D2683" s="1" t="s">
        <v>24</v>
      </c>
      <c r="E2683" s="2">
        <v>44276.0</v>
      </c>
      <c r="F2683" s="3"/>
      <c r="G2683" s="5">
        <v>4500.0</v>
      </c>
      <c r="H2683" s="3" t="str">
        <f>IFNA(VLOOKUP(F2683,Promocodes!A:E,4,0),"")</f>
        <v/>
      </c>
      <c r="I2683" s="3"/>
      <c r="J2683" s="5">
        <f t="shared" si="2"/>
        <v>4500</v>
      </c>
      <c r="K2683" s="3" t="str">
        <f>IFNA(VLOOKUP(D2683,Price!$A$2:$C$18,3,0),"")</f>
        <v>услуга</v>
      </c>
      <c r="L2683" s="6">
        <f t="shared" si="3"/>
        <v>3</v>
      </c>
      <c r="M2683" s="6" t="str">
        <f>IFNA(VLOOKUP(F2683,Promocodes!A:B,2,0),"")</f>
        <v/>
      </c>
      <c r="N2683" s="3" t="str">
        <f>IFNA(VLOOKUP(M2683,Promocodes!G:H,2,0),"")</f>
        <v/>
      </c>
      <c r="O2683" s="3" t="str">
        <f>IFNA(VLOOKUP(D2683,Price!$E$2:$F$4,2,0),"")</f>
        <v/>
      </c>
      <c r="P2683" s="7" t="str">
        <f t="shared" si="4"/>
        <v>без промо</v>
      </c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ht="15.75" customHeight="1">
      <c r="A2684" s="3">
        <v>2347.0</v>
      </c>
      <c r="B2684" s="1" t="s">
        <v>16</v>
      </c>
      <c r="C2684" s="1" t="s">
        <v>22</v>
      </c>
      <c r="D2684" s="1" t="s">
        <v>21</v>
      </c>
      <c r="E2684" s="2">
        <v>44276.0</v>
      </c>
      <c r="F2684" s="3"/>
      <c r="G2684" s="5">
        <v>3500.0</v>
      </c>
      <c r="H2684" s="3" t="str">
        <f>IFNA(VLOOKUP(F2684,Promocodes!A:E,4,0),"")</f>
        <v/>
      </c>
      <c r="I2684" s="3"/>
      <c r="J2684" s="5">
        <f t="shared" si="2"/>
        <v>3500</v>
      </c>
      <c r="K2684" s="3" t="str">
        <f>IFNA(VLOOKUP(D2684,Price!$A$2:$C$18,3,0),"")</f>
        <v>услуга</v>
      </c>
      <c r="L2684" s="6">
        <f t="shared" si="3"/>
        <v>3</v>
      </c>
      <c r="M2684" s="6" t="str">
        <f>IFNA(VLOOKUP(F2684,Promocodes!A:B,2,0),"")</f>
        <v/>
      </c>
      <c r="N2684" s="3" t="str">
        <f>IFNA(VLOOKUP(M2684,Promocodes!G:H,2,0),"")</f>
        <v/>
      </c>
      <c r="O2684" s="3" t="str">
        <f>IFNA(VLOOKUP(D2684,Price!$E$2:$F$4,2,0),"")</f>
        <v/>
      </c>
      <c r="P2684" s="7" t="str">
        <f t="shared" si="4"/>
        <v>без промо</v>
      </c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ht="15.75" customHeight="1">
      <c r="A2685" s="3">
        <v>2348.0</v>
      </c>
      <c r="B2685" s="1" t="s">
        <v>16</v>
      </c>
      <c r="C2685" s="1" t="s">
        <v>17</v>
      </c>
      <c r="D2685" s="1" t="s">
        <v>24</v>
      </c>
      <c r="E2685" s="2">
        <v>44276.0</v>
      </c>
      <c r="F2685" s="3"/>
      <c r="G2685" s="5">
        <v>4500.0</v>
      </c>
      <c r="H2685" s="3" t="str">
        <f>IFNA(VLOOKUP(F2685,Promocodes!A:E,4,0),"")</f>
        <v/>
      </c>
      <c r="I2685" s="3"/>
      <c r="J2685" s="5">
        <f t="shared" si="2"/>
        <v>4500</v>
      </c>
      <c r="K2685" s="3" t="str">
        <f>IFNA(VLOOKUP(D2685,Price!$A$2:$C$18,3,0),"")</f>
        <v>услуга</v>
      </c>
      <c r="L2685" s="6">
        <f t="shared" si="3"/>
        <v>3</v>
      </c>
      <c r="M2685" s="6" t="str">
        <f>IFNA(VLOOKUP(F2685,Promocodes!A:B,2,0),"")</f>
        <v/>
      </c>
      <c r="N2685" s="3" t="str">
        <f>IFNA(VLOOKUP(M2685,Promocodes!G:H,2,0),"")</f>
        <v/>
      </c>
      <c r="O2685" s="3" t="str">
        <f>IFNA(VLOOKUP(D2685,Price!$E$2:$F$4,2,0),"")</f>
        <v/>
      </c>
      <c r="P2685" s="7" t="str">
        <f t="shared" si="4"/>
        <v>без промо</v>
      </c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ht="15.75" customHeight="1">
      <c r="A2686" s="3">
        <v>2349.0</v>
      </c>
      <c r="B2686" s="1" t="s">
        <v>16</v>
      </c>
      <c r="C2686" s="1" t="s">
        <v>17</v>
      </c>
      <c r="D2686" s="1" t="s">
        <v>24</v>
      </c>
      <c r="E2686" s="2">
        <v>44276.0</v>
      </c>
      <c r="F2686" s="3"/>
      <c r="G2686" s="5">
        <v>4500.0</v>
      </c>
      <c r="H2686" s="3" t="str">
        <f>IFNA(VLOOKUP(F2686,Promocodes!A:E,4,0),"")</f>
        <v/>
      </c>
      <c r="I2686" s="3"/>
      <c r="J2686" s="5">
        <f t="shared" si="2"/>
        <v>4500</v>
      </c>
      <c r="K2686" s="3" t="str">
        <f>IFNA(VLOOKUP(D2686,Price!$A$2:$C$18,3,0),"")</f>
        <v>услуга</v>
      </c>
      <c r="L2686" s="6">
        <f t="shared" si="3"/>
        <v>3</v>
      </c>
      <c r="M2686" s="6" t="str">
        <f>IFNA(VLOOKUP(F2686,Promocodes!A:B,2,0),"")</f>
        <v/>
      </c>
      <c r="N2686" s="3" t="str">
        <f>IFNA(VLOOKUP(M2686,Promocodes!G:H,2,0),"")</f>
        <v/>
      </c>
      <c r="O2686" s="3" t="str">
        <f>IFNA(VLOOKUP(D2686,Price!$E$2:$F$4,2,0),"")</f>
        <v/>
      </c>
      <c r="P2686" s="7" t="str">
        <f t="shared" si="4"/>
        <v>без промо</v>
      </c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ht="15.75" customHeight="1">
      <c r="A2687" s="3">
        <v>2350.0</v>
      </c>
      <c r="B2687" s="1" t="s">
        <v>16</v>
      </c>
      <c r="C2687" s="1" t="s">
        <v>22</v>
      </c>
      <c r="D2687" s="1" t="s">
        <v>21</v>
      </c>
      <c r="E2687" s="2">
        <v>44276.0</v>
      </c>
      <c r="F2687" s="3"/>
      <c r="G2687" s="5">
        <v>3500.0</v>
      </c>
      <c r="H2687" s="3" t="str">
        <f>IFNA(VLOOKUP(F2687,Promocodes!A:E,4,0),"")</f>
        <v/>
      </c>
      <c r="I2687" s="3"/>
      <c r="J2687" s="5">
        <f t="shared" si="2"/>
        <v>3500</v>
      </c>
      <c r="K2687" s="3" t="str">
        <f>IFNA(VLOOKUP(D2687,Price!$A$2:$C$18,3,0),"")</f>
        <v>услуга</v>
      </c>
      <c r="L2687" s="6">
        <f t="shared" si="3"/>
        <v>3</v>
      </c>
      <c r="M2687" s="6" t="str">
        <f>IFNA(VLOOKUP(F2687,Promocodes!A:B,2,0),"")</f>
        <v/>
      </c>
      <c r="N2687" s="3" t="str">
        <f>IFNA(VLOOKUP(M2687,Promocodes!G:H,2,0),"")</f>
        <v/>
      </c>
      <c r="O2687" s="3" t="str">
        <f>IFNA(VLOOKUP(D2687,Price!$E$2:$F$4,2,0),"")</f>
        <v/>
      </c>
      <c r="P2687" s="7" t="str">
        <f t="shared" si="4"/>
        <v>без промо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ht="15.75" customHeight="1">
      <c r="A2688" s="3">
        <v>2351.0</v>
      </c>
      <c r="B2688" s="1" t="s">
        <v>16</v>
      </c>
      <c r="C2688" s="1" t="s">
        <v>22</v>
      </c>
      <c r="D2688" s="1" t="s">
        <v>25</v>
      </c>
      <c r="E2688" s="2">
        <v>44276.0</v>
      </c>
      <c r="F2688" s="3"/>
      <c r="G2688" s="5">
        <v>300.0</v>
      </c>
      <c r="H2688" s="3" t="str">
        <f>IFNA(VLOOKUP(F2688,Promocodes!A:E,4,0),"")</f>
        <v/>
      </c>
      <c r="I2688" s="3"/>
      <c r="J2688" s="5">
        <f t="shared" si="2"/>
        <v>300</v>
      </c>
      <c r="K2688" s="3" t="str">
        <f>IFNA(VLOOKUP(D2688,Price!$A$2:$C$18,3,0),"")</f>
        <v>товар</v>
      </c>
      <c r="L2688" s="6">
        <f t="shared" si="3"/>
        <v>3</v>
      </c>
      <c r="M2688" s="6" t="str">
        <f>IFNA(VLOOKUP(F2688,Promocodes!A:B,2,0),"")</f>
        <v/>
      </c>
      <c r="N2688" s="3" t="str">
        <f>IFNA(VLOOKUP(M2688,Promocodes!G:H,2,0),"")</f>
        <v/>
      </c>
      <c r="O2688" s="3">
        <f>IFNA(VLOOKUP(D2688,Price!$E$2:$F$4,2,0),"")</f>
        <v>150</v>
      </c>
      <c r="P2688" s="7" t="str">
        <f t="shared" si="4"/>
        <v>без промо</v>
      </c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ht="15.75" customHeight="1">
      <c r="A2689" s="3">
        <v>2352.0</v>
      </c>
      <c r="B2689" s="1" t="s">
        <v>16</v>
      </c>
      <c r="C2689" s="1" t="s">
        <v>17</v>
      </c>
      <c r="D2689" s="1" t="s">
        <v>21</v>
      </c>
      <c r="E2689" s="2">
        <v>44276.0</v>
      </c>
      <c r="F2689" s="3"/>
      <c r="G2689" s="5">
        <v>3500.0</v>
      </c>
      <c r="H2689" s="3" t="str">
        <f>IFNA(VLOOKUP(F2689,Promocodes!A:E,4,0),"")</f>
        <v/>
      </c>
      <c r="I2689" s="3"/>
      <c r="J2689" s="5">
        <f t="shared" si="2"/>
        <v>3500</v>
      </c>
      <c r="K2689" s="3" t="str">
        <f>IFNA(VLOOKUP(D2689,Price!$A$2:$C$18,3,0),"")</f>
        <v>услуга</v>
      </c>
      <c r="L2689" s="6">
        <f t="shared" si="3"/>
        <v>3</v>
      </c>
      <c r="M2689" s="6" t="str">
        <f>IFNA(VLOOKUP(F2689,Promocodes!A:B,2,0),"")</f>
        <v/>
      </c>
      <c r="N2689" s="3" t="str">
        <f>IFNA(VLOOKUP(M2689,Promocodes!G:H,2,0),"")</f>
        <v/>
      </c>
      <c r="O2689" s="3" t="str">
        <f>IFNA(VLOOKUP(D2689,Price!$E$2:$F$4,2,0),"")</f>
        <v/>
      </c>
      <c r="P2689" s="7" t="str">
        <f t="shared" si="4"/>
        <v>без промо</v>
      </c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ht="15.75" customHeight="1">
      <c r="A2690" s="3">
        <v>2353.0</v>
      </c>
      <c r="B2690" s="1" t="s">
        <v>139</v>
      </c>
      <c r="C2690" s="1" t="s">
        <v>17</v>
      </c>
      <c r="D2690" s="1" t="s">
        <v>142</v>
      </c>
      <c r="E2690" s="2">
        <v>44276.0</v>
      </c>
      <c r="F2690" s="3"/>
      <c r="G2690" s="5">
        <v>1000.0</v>
      </c>
      <c r="H2690" s="3" t="str">
        <f>IFNA(VLOOKUP(F2690,Promocodes!A:E,4,0),"")</f>
        <v/>
      </c>
      <c r="I2690" s="3"/>
      <c r="J2690" s="5">
        <f t="shared" si="2"/>
        <v>1000</v>
      </c>
      <c r="K2690" s="3" t="str">
        <f>IFNA(VLOOKUP(D2690,Price!$A$2:$C$18,3,0),"")</f>
        <v/>
      </c>
      <c r="L2690" s="6">
        <f t="shared" si="3"/>
        <v>3</v>
      </c>
      <c r="M2690" s="6" t="str">
        <f>IFNA(VLOOKUP(F2690,Promocodes!A:B,2,0),"")</f>
        <v/>
      </c>
      <c r="N2690" s="3" t="str">
        <f>IFNA(VLOOKUP(M2690,Promocodes!G:H,2,0),"")</f>
        <v/>
      </c>
      <c r="O2690" s="3" t="str">
        <f>IFNA(VLOOKUP(D2690,Price!$E$2:$F$4,2,0),"")</f>
        <v/>
      </c>
      <c r="P2690" s="7" t="str">
        <f t="shared" si="4"/>
        <v/>
      </c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ht="15.75" customHeight="1">
      <c r="A2691" s="3">
        <v>2354.0</v>
      </c>
      <c r="B2691" s="1" t="s">
        <v>16</v>
      </c>
      <c r="C2691" s="1" t="s">
        <v>22</v>
      </c>
      <c r="D2691" s="1" t="s">
        <v>25</v>
      </c>
      <c r="E2691" s="2">
        <v>44276.0</v>
      </c>
      <c r="F2691" s="3"/>
      <c r="G2691" s="5">
        <v>300.0</v>
      </c>
      <c r="H2691" s="3" t="str">
        <f>IFNA(VLOOKUP(F2691,Promocodes!A:E,4,0),"")</f>
        <v/>
      </c>
      <c r="I2691" s="3"/>
      <c r="J2691" s="5">
        <f t="shared" si="2"/>
        <v>300</v>
      </c>
      <c r="K2691" s="3" t="str">
        <f>IFNA(VLOOKUP(D2691,Price!$A$2:$C$18,3,0),"")</f>
        <v>товар</v>
      </c>
      <c r="L2691" s="6">
        <f t="shared" si="3"/>
        <v>3</v>
      </c>
      <c r="M2691" s="6" t="str">
        <f>IFNA(VLOOKUP(F2691,Promocodes!A:B,2,0),"")</f>
        <v/>
      </c>
      <c r="N2691" s="3" t="str">
        <f>IFNA(VLOOKUP(M2691,Promocodes!G:H,2,0),"")</f>
        <v/>
      </c>
      <c r="O2691" s="3">
        <f>IFNA(VLOOKUP(D2691,Price!$E$2:$F$4,2,0),"")</f>
        <v>150</v>
      </c>
      <c r="P2691" s="7" t="str">
        <f t="shared" si="4"/>
        <v>без промо</v>
      </c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ht="15.75" customHeight="1">
      <c r="A2692" s="3">
        <v>2355.0</v>
      </c>
      <c r="B2692" s="1" t="s">
        <v>139</v>
      </c>
      <c r="C2692" s="1" t="s">
        <v>17</v>
      </c>
      <c r="D2692" s="1" t="s">
        <v>141</v>
      </c>
      <c r="E2692" s="2">
        <v>44276.0</v>
      </c>
      <c r="F2692" s="3"/>
      <c r="G2692" s="5">
        <v>300.0</v>
      </c>
      <c r="H2692" s="3" t="str">
        <f>IFNA(VLOOKUP(F2692,Promocodes!A:E,4,0),"")</f>
        <v/>
      </c>
      <c r="I2692" s="3"/>
      <c r="J2692" s="5">
        <f t="shared" si="2"/>
        <v>300</v>
      </c>
      <c r="K2692" s="3" t="str">
        <f>IFNA(VLOOKUP(D2692,Price!$A$2:$C$18,3,0),"")</f>
        <v/>
      </c>
      <c r="L2692" s="6">
        <f t="shared" si="3"/>
        <v>3</v>
      </c>
      <c r="M2692" s="6" t="str">
        <f>IFNA(VLOOKUP(F2692,Promocodes!A:B,2,0),"")</f>
        <v/>
      </c>
      <c r="N2692" s="3" t="str">
        <f>IFNA(VLOOKUP(M2692,Promocodes!G:H,2,0),"")</f>
        <v/>
      </c>
      <c r="O2692" s="3" t="str">
        <f>IFNA(VLOOKUP(D2692,Price!$E$2:$F$4,2,0),"")</f>
        <v/>
      </c>
      <c r="P2692" s="7" t="str">
        <f t="shared" si="4"/>
        <v/>
      </c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ht="15.75" customHeight="1">
      <c r="A2693" s="3">
        <v>2356.0</v>
      </c>
      <c r="B2693" s="1" t="s">
        <v>16</v>
      </c>
      <c r="C2693" s="1" t="s">
        <v>22</v>
      </c>
      <c r="D2693" s="1" t="s">
        <v>21</v>
      </c>
      <c r="E2693" s="2">
        <v>44276.0</v>
      </c>
      <c r="F2693" s="3"/>
      <c r="G2693" s="5">
        <v>3500.0</v>
      </c>
      <c r="H2693" s="3" t="str">
        <f>IFNA(VLOOKUP(F2693,Promocodes!A:E,4,0),"")</f>
        <v/>
      </c>
      <c r="I2693" s="3"/>
      <c r="J2693" s="5">
        <f t="shared" si="2"/>
        <v>3500</v>
      </c>
      <c r="K2693" s="3" t="str">
        <f>IFNA(VLOOKUP(D2693,Price!$A$2:$C$18,3,0),"")</f>
        <v>услуга</v>
      </c>
      <c r="L2693" s="6">
        <f t="shared" si="3"/>
        <v>3</v>
      </c>
      <c r="M2693" s="6" t="str">
        <f>IFNA(VLOOKUP(F2693,Promocodes!A:B,2,0),"")</f>
        <v/>
      </c>
      <c r="N2693" s="3" t="str">
        <f>IFNA(VLOOKUP(M2693,Promocodes!G:H,2,0),"")</f>
        <v/>
      </c>
      <c r="O2693" s="3" t="str">
        <f>IFNA(VLOOKUP(D2693,Price!$E$2:$F$4,2,0),"")</f>
        <v/>
      </c>
      <c r="P2693" s="7" t="str">
        <f t="shared" si="4"/>
        <v>без промо</v>
      </c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ht="15.75" customHeight="1">
      <c r="A2694" s="3">
        <v>2357.0</v>
      </c>
      <c r="B2694" s="1" t="s">
        <v>16</v>
      </c>
      <c r="C2694" s="1" t="s">
        <v>17</v>
      </c>
      <c r="D2694" s="1" t="s">
        <v>18</v>
      </c>
      <c r="E2694" s="2">
        <v>44276.0</v>
      </c>
      <c r="F2694" s="3"/>
      <c r="G2694" s="5">
        <v>1000.0</v>
      </c>
      <c r="H2694" s="3" t="str">
        <f>IFNA(VLOOKUP(F2694,Promocodes!A:E,4,0),"")</f>
        <v/>
      </c>
      <c r="I2694" s="3"/>
      <c r="J2694" s="5">
        <f t="shared" si="2"/>
        <v>1000</v>
      </c>
      <c r="K2694" s="3" t="str">
        <f>IFNA(VLOOKUP(D2694,Price!$A$2:$C$18,3,0),"")</f>
        <v>товар</v>
      </c>
      <c r="L2694" s="6">
        <f t="shared" si="3"/>
        <v>3</v>
      </c>
      <c r="M2694" s="6" t="str">
        <f>IFNA(VLOOKUP(F2694,Promocodes!A:B,2,0),"")</f>
        <v/>
      </c>
      <c r="N2694" s="3" t="str">
        <f>IFNA(VLOOKUP(M2694,Promocodes!G:H,2,0),"")</f>
        <v/>
      </c>
      <c r="O2694" s="3">
        <f>IFNA(VLOOKUP(D2694,Price!$E$2:$F$4,2,0),"")</f>
        <v>500</v>
      </c>
      <c r="P2694" s="7" t="str">
        <f t="shared" si="4"/>
        <v>без промо</v>
      </c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ht="15.75" customHeight="1">
      <c r="A2695" s="3">
        <v>2358.0</v>
      </c>
      <c r="B2695" s="1" t="s">
        <v>139</v>
      </c>
      <c r="C2695" s="1" t="s">
        <v>17</v>
      </c>
      <c r="D2695" s="1" t="s">
        <v>141</v>
      </c>
      <c r="E2695" s="2">
        <v>44276.0</v>
      </c>
      <c r="F2695" s="3"/>
      <c r="G2695" s="5">
        <v>300.0</v>
      </c>
      <c r="H2695" s="3" t="str">
        <f>IFNA(VLOOKUP(F2695,Promocodes!A:E,4,0),"")</f>
        <v/>
      </c>
      <c r="I2695" s="3"/>
      <c r="J2695" s="5">
        <f t="shared" si="2"/>
        <v>300</v>
      </c>
      <c r="K2695" s="3" t="str">
        <f>IFNA(VLOOKUP(D2695,Price!$A$2:$C$18,3,0),"")</f>
        <v/>
      </c>
      <c r="L2695" s="6">
        <f t="shared" si="3"/>
        <v>3</v>
      </c>
      <c r="M2695" s="6" t="str">
        <f>IFNA(VLOOKUP(F2695,Promocodes!A:B,2,0),"")</f>
        <v/>
      </c>
      <c r="N2695" s="3" t="str">
        <f>IFNA(VLOOKUP(M2695,Promocodes!G:H,2,0),"")</f>
        <v/>
      </c>
      <c r="O2695" s="3" t="str">
        <f>IFNA(VLOOKUP(D2695,Price!$E$2:$F$4,2,0),"")</f>
        <v/>
      </c>
      <c r="P2695" s="7" t="str">
        <f t="shared" si="4"/>
        <v/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ht="15.75" customHeight="1">
      <c r="A2696" s="3">
        <v>2360.0</v>
      </c>
      <c r="B2696" s="1" t="s">
        <v>139</v>
      </c>
      <c r="C2696" s="1" t="s">
        <v>17</v>
      </c>
      <c r="D2696" s="1" t="s">
        <v>143</v>
      </c>
      <c r="E2696" s="2">
        <v>44276.0</v>
      </c>
      <c r="F2696" s="3"/>
      <c r="G2696" s="5">
        <v>500.0</v>
      </c>
      <c r="H2696" s="3" t="str">
        <f>IFNA(VLOOKUP(F2696,Promocodes!A:E,4,0),"")</f>
        <v/>
      </c>
      <c r="I2696" s="3"/>
      <c r="J2696" s="5">
        <f t="shared" si="2"/>
        <v>500</v>
      </c>
      <c r="K2696" s="3" t="str">
        <f>IFNA(VLOOKUP(D2696,Price!$A$2:$C$18,3,0),"")</f>
        <v/>
      </c>
      <c r="L2696" s="6">
        <f t="shared" si="3"/>
        <v>3</v>
      </c>
      <c r="M2696" s="6" t="str">
        <f>IFNA(VLOOKUP(F2696,Promocodes!A:B,2,0),"")</f>
        <v/>
      </c>
      <c r="N2696" s="3" t="str">
        <f>IFNA(VLOOKUP(M2696,Promocodes!G:H,2,0),"")</f>
        <v/>
      </c>
      <c r="O2696" s="3" t="str">
        <f>IFNA(VLOOKUP(D2696,Price!$E$2:$F$4,2,0),"")</f>
        <v/>
      </c>
      <c r="P2696" s="7" t="str">
        <f t="shared" si="4"/>
        <v/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ht="15.75" customHeight="1">
      <c r="A2697" s="3">
        <v>2361.0</v>
      </c>
      <c r="B2697" s="1" t="s">
        <v>16</v>
      </c>
      <c r="C2697" s="1" t="s">
        <v>17</v>
      </c>
      <c r="D2697" s="1" t="s">
        <v>23</v>
      </c>
      <c r="E2697" s="2">
        <v>44276.0</v>
      </c>
      <c r="F2697" s="3"/>
      <c r="G2697" s="5">
        <v>5500.0</v>
      </c>
      <c r="H2697" s="3" t="str">
        <f>IFNA(VLOOKUP(F2697,Promocodes!A:E,4,0),"")</f>
        <v/>
      </c>
      <c r="I2697" s="3"/>
      <c r="J2697" s="5">
        <f t="shared" si="2"/>
        <v>5500</v>
      </c>
      <c r="K2697" s="3" t="str">
        <f>IFNA(VLOOKUP(D2697,Price!$A$2:$C$18,3,0),"")</f>
        <v>услуга</v>
      </c>
      <c r="L2697" s="6">
        <f t="shared" si="3"/>
        <v>3</v>
      </c>
      <c r="M2697" s="6" t="str">
        <f>IFNA(VLOOKUP(F2697,Promocodes!A:B,2,0),"")</f>
        <v/>
      </c>
      <c r="N2697" s="3" t="str">
        <f>IFNA(VLOOKUP(M2697,Promocodes!G:H,2,0),"")</f>
        <v/>
      </c>
      <c r="O2697" s="3" t="str">
        <f>IFNA(VLOOKUP(D2697,Price!$E$2:$F$4,2,0),"")</f>
        <v/>
      </c>
      <c r="P2697" s="7" t="str">
        <f t="shared" si="4"/>
        <v>без промо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ht="15.75" customHeight="1">
      <c r="A2698" s="3">
        <v>2363.0</v>
      </c>
      <c r="B2698" s="1" t="s">
        <v>16</v>
      </c>
      <c r="C2698" s="1" t="s">
        <v>17</v>
      </c>
      <c r="D2698" s="1" t="s">
        <v>23</v>
      </c>
      <c r="E2698" s="2">
        <v>44276.0</v>
      </c>
      <c r="F2698" s="3"/>
      <c r="G2698" s="5">
        <v>5500.0</v>
      </c>
      <c r="H2698" s="3" t="str">
        <f>IFNA(VLOOKUP(F2698,Promocodes!A:E,4,0),"")</f>
        <v/>
      </c>
      <c r="I2698" s="3"/>
      <c r="J2698" s="5">
        <f t="shared" si="2"/>
        <v>5500</v>
      </c>
      <c r="K2698" s="3" t="str">
        <f>IFNA(VLOOKUP(D2698,Price!$A$2:$C$18,3,0),"")</f>
        <v>услуга</v>
      </c>
      <c r="L2698" s="6">
        <f t="shared" si="3"/>
        <v>3</v>
      </c>
      <c r="M2698" s="6" t="str">
        <f>IFNA(VLOOKUP(F2698,Promocodes!A:B,2,0),"")</f>
        <v/>
      </c>
      <c r="N2698" s="3" t="str">
        <f>IFNA(VLOOKUP(M2698,Promocodes!G:H,2,0),"")</f>
        <v/>
      </c>
      <c r="O2698" s="3" t="str">
        <f>IFNA(VLOOKUP(D2698,Price!$E$2:$F$4,2,0),"")</f>
        <v/>
      </c>
      <c r="P2698" s="7" t="str">
        <f t="shared" si="4"/>
        <v>без промо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ht="15.75" customHeight="1">
      <c r="A2699" s="3">
        <v>2364.0</v>
      </c>
      <c r="B2699" s="1" t="s">
        <v>16</v>
      </c>
      <c r="C2699" s="1" t="s">
        <v>17</v>
      </c>
      <c r="D2699" s="1" t="s">
        <v>25</v>
      </c>
      <c r="E2699" s="2">
        <v>44276.0</v>
      </c>
      <c r="F2699" s="3"/>
      <c r="G2699" s="5">
        <v>300.0</v>
      </c>
      <c r="H2699" s="3" t="str">
        <f>IFNA(VLOOKUP(F2699,Promocodes!A:E,4,0),"")</f>
        <v/>
      </c>
      <c r="I2699" s="3"/>
      <c r="J2699" s="5">
        <f t="shared" si="2"/>
        <v>300</v>
      </c>
      <c r="K2699" s="3" t="str">
        <f>IFNA(VLOOKUP(D2699,Price!$A$2:$C$18,3,0),"")</f>
        <v>товар</v>
      </c>
      <c r="L2699" s="6">
        <f t="shared" si="3"/>
        <v>3</v>
      </c>
      <c r="M2699" s="6" t="str">
        <f>IFNA(VLOOKUP(F2699,Promocodes!A:B,2,0),"")</f>
        <v/>
      </c>
      <c r="N2699" s="3" t="str">
        <f>IFNA(VLOOKUP(M2699,Promocodes!G:H,2,0),"")</f>
        <v/>
      </c>
      <c r="O2699" s="3">
        <f>IFNA(VLOOKUP(D2699,Price!$E$2:$F$4,2,0),"")</f>
        <v>150</v>
      </c>
      <c r="P2699" s="7" t="str">
        <f t="shared" si="4"/>
        <v>без промо</v>
      </c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ht="15.75" customHeight="1">
      <c r="A2700" s="3">
        <v>2365.0</v>
      </c>
      <c r="B2700" s="1" t="s">
        <v>16</v>
      </c>
      <c r="C2700" s="1" t="s">
        <v>17</v>
      </c>
      <c r="D2700" s="1" t="s">
        <v>24</v>
      </c>
      <c r="E2700" s="2">
        <v>44276.0</v>
      </c>
      <c r="F2700" s="3"/>
      <c r="G2700" s="5">
        <v>4500.0</v>
      </c>
      <c r="H2700" s="3" t="str">
        <f>IFNA(VLOOKUP(F2700,Promocodes!A:E,4,0),"")</f>
        <v/>
      </c>
      <c r="I2700" s="3"/>
      <c r="J2700" s="5">
        <f t="shared" si="2"/>
        <v>4500</v>
      </c>
      <c r="K2700" s="3" t="str">
        <f>IFNA(VLOOKUP(D2700,Price!$A$2:$C$18,3,0),"")</f>
        <v>услуга</v>
      </c>
      <c r="L2700" s="6">
        <f t="shared" si="3"/>
        <v>3</v>
      </c>
      <c r="M2700" s="6" t="str">
        <f>IFNA(VLOOKUP(F2700,Promocodes!A:B,2,0),"")</f>
        <v/>
      </c>
      <c r="N2700" s="3" t="str">
        <f>IFNA(VLOOKUP(M2700,Promocodes!G:H,2,0),"")</f>
        <v/>
      </c>
      <c r="O2700" s="3" t="str">
        <f>IFNA(VLOOKUP(D2700,Price!$E$2:$F$4,2,0),"")</f>
        <v/>
      </c>
      <c r="P2700" s="7" t="str">
        <f t="shared" si="4"/>
        <v>без промо</v>
      </c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ht="15.75" customHeight="1">
      <c r="A2701" s="3">
        <v>2366.0</v>
      </c>
      <c r="B2701" s="1" t="s">
        <v>16</v>
      </c>
      <c r="C2701" s="1" t="s">
        <v>22</v>
      </c>
      <c r="D2701" s="1" t="s">
        <v>23</v>
      </c>
      <c r="E2701" s="2">
        <v>44276.0</v>
      </c>
      <c r="F2701" s="3"/>
      <c r="G2701" s="5">
        <v>5500.0</v>
      </c>
      <c r="H2701" s="3" t="str">
        <f>IFNA(VLOOKUP(F2701,Promocodes!A:E,4,0),"")</f>
        <v/>
      </c>
      <c r="I2701" s="3"/>
      <c r="J2701" s="5">
        <f t="shared" si="2"/>
        <v>5500</v>
      </c>
      <c r="K2701" s="3" t="str">
        <f>IFNA(VLOOKUP(D2701,Price!$A$2:$C$18,3,0),"")</f>
        <v>услуга</v>
      </c>
      <c r="L2701" s="6">
        <f t="shared" si="3"/>
        <v>3</v>
      </c>
      <c r="M2701" s="6" t="str">
        <f>IFNA(VLOOKUP(F2701,Promocodes!A:B,2,0),"")</f>
        <v/>
      </c>
      <c r="N2701" s="3" t="str">
        <f>IFNA(VLOOKUP(M2701,Promocodes!G:H,2,0),"")</f>
        <v/>
      </c>
      <c r="O2701" s="3" t="str">
        <f>IFNA(VLOOKUP(D2701,Price!$E$2:$F$4,2,0),"")</f>
        <v/>
      </c>
      <c r="P2701" s="7" t="str">
        <f t="shared" si="4"/>
        <v>без промо</v>
      </c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ht="15.75" customHeight="1">
      <c r="A2702" s="3">
        <v>2367.0</v>
      </c>
      <c r="B2702" s="1" t="s">
        <v>16</v>
      </c>
      <c r="C2702" s="1" t="s">
        <v>17</v>
      </c>
      <c r="D2702" s="1" t="s">
        <v>23</v>
      </c>
      <c r="E2702" s="2">
        <v>44276.0</v>
      </c>
      <c r="F2702" s="3"/>
      <c r="G2702" s="5">
        <v>5500.0</v>
      </c>
      <c r="H2702" s="3" t="str">
        <f>IFNA(VLOOKUP(F2702,Promocodes!A:E,4,0),"")</f>
        <v/>
      </c>
      <c r="I2702" s="3"/>
      <c r="J2702" s="5">
        <f t="shared" si="2"/>
        <v>5500</v>
      </c>
      <c r="K2702" s="3" t="str">
        <f>IFNA(VLOOKUP(D2702,Price!$A$2:$C$18,3,0),"")</f>
        <v>услуга</v>
      </c>
      <c r="L2702" s="6">
        <f t="shared" si="3"/>
        <v>3</v>
      </c>
      <c r="M2702" s="6" t="str">
        <f>IFNA(VLOOKUP(F2702,Promocodes!A:B,2,0),"")</f>
        <v/>
      </c>
      <c r="N2702" s="3" t="str">
        <f>IFNA(VLOOKUP(M2702,Promocodes!G:H,2,0),"")</f>
        <v/>
      </c>
      <c r="O2702" s="3" t="str">
        <f>IFNA(VLOOKUP(D2702,Price!$E$2:$F$4,2,0),"")</f>
        <v/>
      </c>
      <c r="P2702" s="7" t="str">
        <f t="shared" si="4"/>
        <v>без промо</v>
      </c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ht="15.75" customHeight="1">
      <c r="A2703" s="3">
        <v>2368.0</v>
      </c>
      <c r="B2703" s="1" t="s">
        <v>16</v>
      </c>
      <c r="C2703" s="1" t="s">
        <v>17</v>
      </c>
      <c r="D2703" s="1" t="s">
        <v>24</v>
      </c>
      <c r="E2703" s="2">
        <v>44277.0</v>
      </c>
      <c r="F2703" s="3"/>
      <c r="G2703" s="5">
        <v>4500.0</v>
      </c>
      <c r="H2703" s="3" t="str">
        <f>IFNA(VLOOKUP(F2703,Promocodes!A:E,4,0),"")</f>
        <v/>
      </c>
      <c r="I2703" s="3"/>
      <c r="J2703" s="5">
        <f t="shared" si="2"/>
        <v>4500</v>
      </c>
      <c r="K2703" s="3" t="str">
        <f>IFNA(VLOOKUP(D2703,Price!$A$2:$C$18,3,0),"")</f>
        <v>услуга</v>
      </c>
      <c r="L2703" s="6">
        <f t="shared" si="3"/>
        <v>3</v>
      </c>
      <c r="M2703" s="6" t="str">
        <f>IFNA(VLOOKUP(F2703,Promocodes!A:B,2,0),"")</f>
        <v/>
      </c>
      <c r="N2703" s="3" t="str">
        <f>IFNA(VLOOKUP(M2703,Promocodes!G:H,2,0),"")</f>
        <v/>
      </c>
      <c r="O2703" s="3" t="str">
        <f>IFNA(VLOOKUP(D2703,Price!$E$2:$F$4,2,0),"")</f>
        <v/>
      </c>
      <c r="P2703" s="7" t="str">
        <f t="shared" si="4"/>
        <v>без промо</v>
      </c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ht="15.75" customHeight="1">
      <c r="A2704" s="3">
        <v>2369.0</v>
      </c>
      <c r="B2704" s="1" t="s">
        <v>16</v>
      </c>
      <c r="C2704" s="1" t="s">
        <v>17</v>
      </c>
      <c r="D2704" s="1" t="s">
        <v>21</v>
      </c>
      <c r="E2704" s="2">
        <v>44277.0</v>
      </c>
      <c r="F2704" s="3"/>
      <c r="G2704" s="5">
        <v>3500.0</v>
      </c>
      <c r="H2704" s="3" t="str">
        <f>IFNA(VLOOKUP(F2704,Promocodes!A:E,4,0),"")</f>
        <v/>
      </c>
      <c r="I2704" s="3"/>
      <c r="J2704" s="5">
        <f t="shared" si="2"/>
        <v>3500</v>
      </c>
      <c r="K2704" s="3" t="str">
        <f>IFNA(VLOOKUP(D2704,Price!$A$2:$C$18,3,0),"")</f>
        <v>услуга</v>
      </c>
      <c r="L2704" s="6">
        <f t="shared" si="3"/>
        <v>3</v>
      </c>
      <c r="M2704" s="6" t="str">
        <f>IFNA(VLOOKUP(F2704,Promocodes!A:B,2,0),"")</f>
        <v/>
      </c>
      <c r="N2704" s="3" t="str">
        <f>IFNA(VLOOKUP(M2704,Promocodes!G:H,2,0),"")</f>
        <v/>
      </c>
      <c r="O2704" s="3" t="str">
        <f>IFNA(VLOOKUP(D2704,Price!$E$2:$F$4,2,0),"")</f>
        <v/>
      </c>
      <c r="P2704" s="7" t="str">
        <f t="shared" si="4"/>
        <v>без промо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ht="15.75" customHeight="1">
      <c r="A2705" s="3">
        <v>2370.0</v>
      </c>
      <c r="B2705" s="1" t="s">
        <v>16</v>
      </c>
      <c r="C2705" s="1" t="s">
        <v>17</v>
      </c>
      <c r="D2705" s="1" t="s">
        <v>24</v>
      </c>
      <c r="E2705" s="2">
        <v>44277.0</v>
      </c>
      <c r="F2705" s="3"/>
      <c r="G2705" s="5">
        <v>4500.0</v>
      </c>
      <c r="H2705" s="3" t="str">
        <f>IFNA(VLOOKUP(F2705,Promocodes!A:E,4,0),"")</f>
        <v/>
      </c>
      <c r="I2705" s="3"/>
      <c r="J2705" s="5">
        <f t="shared" si="2"/>
        <v>4500</v>
      </c>
      <c r="K2705" s="3" t="str">
        <f>IFNA(VLOOKUP(D2705,Price!$A$2:$C$18,3,0),"")</f>
        <v>услуга</v>
      </c>
      <c r="L2705" s="6">
        <f t="shared" si="3"/>
        <v>3</v>
      </c>
      <c r="M2705" s="6" t="str">
        <f>IFNA(VLOOKUP(F2705,Promocodes!A:B,2,0),"")</f>
        <v/>
      </c>
      <c r="N2705" s="3" t="str">
        <f>IFNA(VLOOKUP(M2705,Promocodes!G:H,2,0),"")</f>
        <v/>
      </c>
      <c r="O2705" s="3" t="str">
        <f>IFNA(VLOOKUP(D2705,Price!$E$2:$F$4,2,0),"")</f>
        <v/>
      </c>
      <c r="P2705" s="7" t="str">
        <f t="shared" si="4"/>
        <v>без промо</v>
      </c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ht="15.75" customHeight="1">
      <c r="A2706" s="3">
        <v>2371.0</v>
      </c>
      <c r="B2706" s="1" t="s">
        <v>16</v>
      </c>
      <c r="C2706" s="1" t="s">
        <v>22</v>
      </c>
      <c r="D2706" s="1" t="s">
        <v>21</v>
      </c>
      <c r="E2706" s="2">
        <v>44277.0</v>
      </c>
      <c r="F2706" s="3"/>
      <c r="G2706" s="5">
        <v>3500.0</v>
      </c>
      <c r="H2706" s="3" t="str">
        <f>IFNA(VLOOKUP(F2706,Promocodes!A:E,4,0),"")</f>
        <v/>
      </c>
      <c r="I2706" s="3"/>
      <c r="J2706" s="5">
        <f t="shared" si="2"/>
        <v>3500</v>
      </c>
      <c r="K2706" s="3" t="str">
        <f>IFNA(VLOOKUP(D2706,Price!$A$2:$C$18,3,0),"")</f>
        <v>услуга</v>
      </c>
      <c r="L2706" s="6">
        <f t="shared" si="3"/>
        <v>3</v>
      </c>
      <c r="M2706" s="6" t="str">
        <f>IFNA(VLOOKUP(F2706,Promocodes!A:B,2,0),"")</f>
        <v/>
      </c>
      <c r="N2706" s="3" t="str">
        <f>IFNA(VLOOKUP(M2706,Promocodes!G:H,2,0),"")</f>
        <v/>
      </c>
      <c r="O2706" s="3" t="str">
        <f>IFNA(VLOOKUP(D2706,Price!$E$2:$F$4,2,0),"")</f>
        <v/>
      </c>
      <c r="P2706" s="7" t="str">
        <f t="shared" si="4"/>
        <v>без промо</v>
      </c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ht="15.75" customHeight="1">
      <c r="A2707" s="3">
        <v>2372.0</v>
      </c>
      <c r="B2707" s="1" t="s">
        <v>16</v>
      </c>
      <c r="C2707" s="1" t="s">
        <v>17</v>
      </c>
      <c r="D2707" s="1" t="s">
        <v>23</v>
      </c>
      <c r="E2707" s="2">
        <v>44277.0</v>
      </c>
      <c r="F2707" s="3"/>
      <c r="G2707" s="5">
        <v>5500.0</v>
      </c>
      <c r="H2707" s="3" t="str">
        <f>IFNA(VLOOKUP(F2707,Promocodes!A:E,4,0),"")</f>
        <v/>
      </c>
      <c r="I2707" s="3"/>
      <c r="J2707" s="5">
        <f t="shared" si="2"/>
        <v>5500</v>
      </c>
      <c r="K2707" s="3" t="str">
        <f>IFNA(VLOOKUP(D2707,Price!$A$2:$C$18,3,0),"")</f>
        <v>услуга</v>
      </c>
      <c r="L2707" s="6">
        <f t="shared" si="3"/>
        <v>3</v>
      </c>
      <c r="M2707" s="6" t="str">
        <f>IFNA(VLOOKUP(F2707,Promocodes!A:B,2,0),"")</f>
        <v/>
      </c>
      <c r="N2707" s="3" t="str">
        <f>IFNA(VLOOKUP(M2707,Promocodes!G:H,2,0),"")</f>
        <v/>
      </c>
      <c r="O2707" s="3" t="str">
        <f>IFNA(VLOOKUP(D2707,Price!$E$2:$F$4,2,0),"")</f>
        <v/>
      </c>
      <c r="P2707" s="7" t="str">
        <f t="shared" si="4"/>
        <v>без промо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ht="15.75" customHeight="1">
      <c r="A2708" s="3">
        <v>2374.0</v>
      </c>
      <c r="B2708" s="1" t="s">
        <v>16</v>
      </c>
      <c r="C2708" s="1" t="s">
        <v>17</v>
      </c>
      <c r="D2708" s="1" t="s">
        <v>18</v>
      </c>
      <c r="E2708" s="2">
        <v>44277.0</v>
      </c>
      <c r="F2708" s="3"/>
      <c r="G2708" s="5">
        <v>1000.0</v>
      </c>
      <c r="H2708" s="3" t="str">
        <f>IFNA(VLOOKUP(F2708,Promocodes!A:E,4,0),"")</f>
        <v/>
      </c>
      <c r="I2708" s="3"/>
      <c r="J2708" s="5">
        <f t="shared" si="2"/>
        <v>1000</v>
      </c>
      <c r="K2708" s="3" t="str">
        <f>IFNA(VLOOKUP(D2708,Price!$A$2:$C$18,3,0),"")</f>
        <v>товар</v>
      </c>
      <c r="L2708" s="6">
        <f t="shared" si="3"/>
        <v>3</v>
      </c>
      <c r="M2708" s="6" t="str">
        <f>IFNA(VLOOKUP(F2708,Promocodes!A:B,2,0),"")</f>
        <v/>
      </c>
      <c r="N2708" s="3" t="str">
        <f>IFNA(VLOOKUP(M2708,Promocodes!G:H,2,0),"")</f>
        <v/>
      </c>
      <c r="O2708" s="3">
        <f>IFNA(VLOOKUP(D2708,Price!$E$2:$F$4,2,0),"")</f>
        <v>500</v>
      </c>
      <c r="P2708" s="7" t="str">
        <f t="shared" si="4"/>
        <v>без промо</v>
      </c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ht="15.75" customHeight="1">
      <c r="A2709" s="3">
        <v>2375.0</v>
      </c>
      <c r="B2709" s="1" t="s">
        <v>16</v>
      </c>
      <c r="C2709" s="1" t="s">
        <v>22</v>
      </c>
      <c r="D2709" s="1" t="s">
        <v>24</v>
      </c>
      <c r="E2709" s="2">
        <v>44277.0</v>
      </c>
      <c r="F2709" s="3"/>
      <c r="G2709" s="5">
        <v>4500.0</v>
      </c>
      <c r="H2709" s="3" t="str">
        <f>IFNA(VLOOKUP(F2709,Promocodes!A:E,4,0),"")</f>
        <v/>
      </c>
      <c r="I2709" s="3"/>
      <c r="J2709" s="5">
        <f t="shared" si="2"/>
        <v>4500</v>
      </c>
      <c r="K2709" s="3" t="str">
        <f>IFNA(VLOOKUP(D2709,Price!$A$2:$C$18,3,0),"")</f>
        <v>услуга</v>
      </c>
      <c r="L2709" s="6">
        <f t="shared" si="3"/>
        <v>3</v>
      </c>
      <c r="M2709" s="6" t="str">
        <f>IFNA(VLOOKUP(F2709,Promocodes!A:B,2,0),"")</f>
        <v/>
      </c>
      <c r="N2709" s="3" t="str">
        <f>IFNA(VLOOKUP(M2709,Promocodes!G:H,2,0),"")</f>
        <v/>
      </c>
      <c r="O2709" s="3" t="str">
        <f>IFNA(VLOOKUP(D2709,Price!$E$2:$F$4,2,0),"")</f>
        <v/>
      </c>
      <c r="P2709" s="7" t="str">
        <f t="shared" si="4"/>
        <v>без промо</v>
      </c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ht="15.75" customHeight="1">
      <c r="A2710" s="3">
        <v>2376.0</v>
      </c>
      <c r="B2710" s="1" t="s">
        <v>16</v>
      </c>
      <c r="C2710" s="1" t="s">
        <v>17</v>
      </c>
      <c r="D2710" s="1" t="s">
        <v>23</v>
      </c>
      <c r="E2710" s="2">
        <v>44277.0</v>
      </c>
      <c r="F2710" s="3"/>
      <c r="G2710" s="5">
        <v>5500.0</v>
      </c>
      <c r="H2710" s="3" t="str">
        <f>IFNA(VLOOKUP(F2710,Promocodes!A:E,4,0),"")</f>
        <v/>
      </c>
      <c r="I2710" s="3"/>
      <c r="J2710" s="5">
        <f t="shared" si="2"/>
        <v>5500</v>
      </c>
      <c r="K2710" s="3" t="str">
        <f>IFNA(VLOOKUP(D2710,Price!$A$2:$C$18,3,0),"")</f>
        <v>услуга</v>
      </c>
      <c r="L2710" s="6">
        <f t="shared" si="3"/>
        <v>3</v>
      </c>
      <c r="M2710" s="6" t="str">
        <f>IFNA(VLOOKUP(F2710,Promocodes!A:B,2,0),"")</f>
        <v/>
      </c>
      <c r="N2710" s="3" t="str">
        <f>IFNA(VLOOKUP(M2710,Promocodes!G:H,2,0),"")</f>
        <v/>
      </c>
      <c r="O2710" s="3" t="str">
        <f>IFNA(VLOOKUP(D2710,Price!$E$2:$F$4,2,0),"")</f>
        <v/>
      </c>
      <c r="P2710" s="7" t="str">
        <f t="shared" si="4"/>
        <v>без промо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ht="15.75" customHeight="1">
      <c r="A2711" s="3">
        <v>2377.0</v>
      </c>
      <c r="B2711" s="1" t="s">
        <v>139</v>
      </c>
      <c r="C2711" s="1" t="s">
        <v>22</v>
      </c>
      <c r="D2711" s="1" t="s">
        <v>143</v>
      </c>
      <c r="E2711" s="2">
        <v>44277.0</v>
      </c>
      <c r="F2711" s="3"/>
      <c r="G2711" s="5">
        <v>500.0</v>
      </c>
      <c r="H2711" s="3" t="str">
        <f>IFNA(VLOOKUP(F2711,Promocodes!A:E,4,0),"")</f>
        <v/>
      </c>
      <c r="I2711" s="3"/>
      <c r="J2711" s="5">
        <f t="shared" si="2"/>
        <v>500</v>
      </c>
      <c r="K2711" s="3" t="str">
        <f>IFNA(VLOOKUP(D2711,Price!$A$2:$C$18,3,0),"")</f>
        <v/>
      </c>
      <c r="L2711" s="6">
        <f t="shared" si="3"/>
        <v>3</v>
      </c>
      <c r="M2711" s="6" t="str">
        <f>IFNA(VLOOKUP(F2711,Promocodes!A:B,2,0),"")</f>
        <v/>
      </c>
      <c r="N2711" s="3" t="str">
        <f>IFNA(VLOOKUP(M2711,Promocodes!G:H,2,0),"")</f>
        <v/>
      </c>
      <c r="O2711" s="3" t="str">
        <f>IFNA(VLOOKUP(D2711,Price!$E$2:$F$4,2,0),"")</f>
        <v/>
      </c>
      <c r="P2711" s="7" t="str">
        <f t="shared" si="4"/>
        <v/>
      </c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ht="15.75" customHeight="1">
      <c r="A2712" s="3">
        <v>2378.0</v>
      </c>
      <c r="B2712" s="1" t="s">
        <v>139</v>
      </c>
      <c r="C2712" s="1" t="s">
        <v>17</v>
      </c>
      <c r="D2712" s="1" t="s">
        <v>142</v>
      </c>
      <c r="E2712" s="2">
        <v>44277.0</v>
      </c>
      <c r="F2712" s="3"/>
      <c r="G2712" s="5">
        <v>1000.0</v>
      </c>
      <c r="H2712" s="3" t="str">
        <f>IFNA(VLOOKUP(F2712,Promocodes!A:E,4,0),"")</f>
        <v/>
      </c>
      <c r="I2712" s="3"/>
      <c r="J2712" s="5">
        <f t="shared" si="2"/>
        <v>1000</v>
      </c>
      <c r="K2712" s="3" t="str">
        <f>IFNA(VLOOKUP(D2712,Price!$A$2:$C$18,3,0),"")</f>
        <v/>
      </c>
      <c r="L2712" s="6">
        <f t="shared" si="3"/>
        <v>3</v>
      </c>
      <c r="M2712" s="6" t="str">
        <f>IFNA(VLOOKUP(F2712,Promocodes!A:B,2,0),"")</f>
        <v/>
      </c>
      <c r="N2712" s="3" t="str">
        <f>IFNA(VLOOKUP(M2712,Promocodes!G:H,2,0),"")</f>
        <v/>
      </c>
      <c r="O2712" s="3" t="str">
        <f>IFNA(VLOOKUP(D2712,Price!$E$2:$F$4,2,0),"")</f>
        <v/>
      </c>
      <c r="P2712" s="7" t="str">
        <f t="shared" si="4"/>
        <v/>
      </c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ht="15.75" customHeight="1">
      <c r="A2713" s="3">
        <v>2379.0</v>
      </c>
      <c r="B2713" s="1" t="s">
        <v>16</v>
      </c>
      <c r="C2713" s="1" t="s">
        <v>17</v>
      </c>
      <c r="D2713" s="1" t="s">
        <v>23</v>
      </c>
      <c r="E2713" s="2">
        <v>44277.0</v>
      </c>
      <c r="F2713" s="3"/>
      <c r="G2713" s="5">
        <v>5500.0</v>
      </c>
      <c r="H2713" s="3" t="str">
        <f>IFNA(VLOOKUP(F2713,Promocodes!A:E,4,0),"")</f>
        <v/>
      </c>
      <c r="I2713" s="3"/>
      <c r="J2713" s="5">
        <f t="shared" si="2"/>
        <v>5500</v>
      </c>
      <c r="K2713" s="3" t="str">
        <f>IFNA(VLOOKUP(D2713,Price!$A$2:$C$18,3,0),"")</f>
        <v>услуга</v>
      </c>
      <c r="L2713" s="6">
        <f t="shared" si="3"/>
        <v>3</v>
      </c>
      <c r="M2713" s="6" t="str">
        <f>IFNA(VLOOKUP(F2713,Promocodes!A:B,2,0),"")</f>
        <v/>
      </c>
      <c r="N2713" s="3" t="str">
        <f>IFNA(VLOOKUP(M2713,Promocodes!G:H,2,0),"")</f>
        <v/>
      </c>
      <c r="O2713" s="3" t="str">
        <f>IFNA(VLOOKUP(D2713,Price!$E$2:$F$4,2,0),"")</f>
        <v/>
      </c>
      <c r="P2713" s="7" t="str">
        <f t="shared" si="4"/>
        <v>без промо</v>
      </c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ht="15.75" customHeight="1">
      <c r="A2714" s="3">
        <v>2380.0</v>
      </c>
      <c r="B2714" s="1" t="s">
        <v>139</v>
      </c>
      <c r="C2714" s="1" t="s">
        <v>17</v>
      </c>
      <c r="D2714" s="1" t="s">
        <v>141</v>
      </c>
      <c r="E2714" s="2">
        <v>44277.0</v>
      </c>
      <c r="F2714" s="3"/>
      <c r="G2714" s="5">
        <v>300.0</v>
      </c>
      <c r="H2714" s="3" t="str">
        <f>IFNA(VLOOKUP(F2714,Promocodes!A:E,4,0),"")</f>
        <v/>
      </c>
      <c r="I2714" s="3"/>
      <c r="J2714" s="5">
        <f t="shared" si="2"/>
        <v>300</v>
      </c>
      <c r="K2714" s="3" t="str">
        <f>IFNA(VLOOKUP(D2714,Price!$A$2:$C$18,3,0),"")</f>
        <v/>
      </c>
      <c r="L2714" s="6">
        <f t="shared" si="3"/>
        <v>3</v>
      </c>
      <c r="M2714" s="6" t="str">
        <f>IFNA(VLOOKUP(F2714,Promocodes!A:B,2,0),"")</f>
        <v/>
      </c>
      <c r="N2714" s="3" t="str">
        <f>IFNA(VLOOKUP(M2714,Promocodes!G:H,2,0),"")</f>
        <v/>
      </c>
      <c r="O2714" s="3" t="str">
        <f>IFNA(VLOOKUP(D2714,Price!$E$2:$F$4,2,0),"")</f>
        <v/>
      </c>
      <c r="P2714" s="7" t="str">
        <f t="shared" si="4"/>
        <v/>
      </c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ht="15.75" customHeight="1">
      <c r="A2715" s="3">
        <v>2381.0</v>
      </c>
      <c r="B2715" s="1" t="s">
        <v>16</v>
      </c>
      <c r="C2715" s="1" t="s">
        <v>17</v>
      </c>
      <c r="D2715" s="1" t="s">
        <v>23</v>
      </c>
      <c r="E2715" s="2">
        <v>44277.0</v>
      </c>
      <c r="F2715" s="3"/>
      <c r="G2715" s="5">
        <v>5500.0</v>
      </c>
      <c r="H2715" s="3" t="str">
        <f>IFNA(VLOOKUP(F2715,Promocodes!A:E,4,0),"")</f>
        <v/>
      </c>
      <c r="I2715" s="3"/>
      <c r="J2715" s="5">
        <f t="shared" si="2"/>
        <v>5500</v>
      </c>
      <c r="K2715" s="3" t="str">
        <f>IFNA(VLOOKUP(D2715,Price!$A$2:$C$18,3,0),"")</f>
        <v>услуга</v>
      </c>
      <c r="L2715" s="6">
        <f t="shared" si="3"/>
        <v>3</v>
      </c>
      <c r="M2715" s="6" t="str">
        <f>IFNA(VLOOKUP(F2715,Promocodes!A:B,2,0),"")</f>
        <v/>
      </c>
      <c r="N2715" s="3" t="str">
        <f>IFNA(VLOOKUP(M2715,Promocodes!G:H,2,0),"")</f>
        <v/>
      </c>
      <c r="O2715" s="3" t="str">
        <f>IFNA(VLOOKUP(D2715,Price!$E$2:$F$4,2,0),"")</f>
        <v/>
      </c>
      <c r="P2715" s="7" t="str">
        <f t="shared" si="4"/>
        <v>без промо</v>
      </c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ht="15.75" customHeight="1">
      <c r="A2716" s="3">
        <v>2382.0</v>
      </c>
      <c r="B2716" s="1" t="s">
        <v>16</v>
      </c>
      <c r="C2716" s="1" t="s">
        <v>17</v>
      </c>
      <c r="D2716" s="1" t="s">
        <v>21</v>
      </c>
      <c r="E2716" s="2">
        <v>44277.0</v>
      </c>
      <c r="F2716" s="3"/>
      <c r="G2716" s="5">
        <v>3500.0</v>
      </c>
      <c r="H2716" s="3" t="str">
        <f>IFNA(VLOOKUP(F2716,Promocodes!A:E,4,0),"")</f>
        <v/>
      </c>
      <c r="I2716" s="3"/>
      <c r="J2716" s="5">
        <f t="shared" si="2"/>
        <v>3500</v>
      </c>
      <c r="K2716" s="3" t="str">
        <f>IFNA(VLOOKUP(D2716,Price!$A$2:$C$18,3,0),"")</f>
        <v>услуга</v>
      </c>
      <c r="L2716" s="6">
        <f t="shared" si="3"/>
        <v>3</v>
      </c>
      <c r="M2716" s="6" t="str">
        <f>IFNA(VLOOKUP(F2716,Promocodes!A:B,2,0),"")</f>
        <v/>
      </c>
      <c r="N2716" s="3" t="str">
        <f>IFNA(VLOOKUP(M2716,Promocodes!G:H,2,0),"")</f>
        <v/>
      </c>
      <c r="O2716" s="3" t="str">
        <f>IFNA(VLOOKUP(D2716,Price!$E$2:$F$4,2,0),"")</f>
        <v/>
      </c>
      <c r="P2716" s="7" t="str">
        <f t="shared" si="4"/>
        <v>без промо</v>
      </c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ht="15.75" customHeight="1">
      <c r="A2717" s="3">
        <v>2383.0</v>
      </c>
      <c r="B2717" s="1" t="s">
        <v>16</v>
      </c>
      <c r="C2717" s="1" t="s">
        <v>17</v>
      </c>
      <c r="D2717" s="1" t="s">
        <v>24</v>
      </c>
      <c r="E2717" s="2">
        <v>44277.0</v>
      </c>
      <c r="F2717" s="3"/>
      <c r="G2717" s="5">
        <v>4500.0</v>
      </c>
      <c r="H2717" s="3" t="str">
        <f>IFNA(VLOOKUP(F2717,Promocodes!A:E,4,0),"")</f>
        <v/>
      </c>
      <c r="I2717" s="3"/>
      <c r="J2717" s="5">
        <f t="shared" si="2"/>
        <v>4500</v>
      </c>
      <c r="K2717" s="3" t="str">
        <f>IFNA(VLOOKUP(D2717,Price!$A$2:$C$18,3,0),"")</f>
        <v>услуга</v>
      </c>
      <c r="L2717" s="6">
        <f t="shared" si="3"/>
        <v>3</v>
      </c>
      <c r="M2717" s="6" t="str">
        <f>IFNA(VLOOKUP(F2717,Promocodes!A:B,2,0),"")</f>
        <v/>
      </c>
      <c r="N2717" s="3" t="str">
        <f>IFNA(VLOOKUP(M2717,Promocodes!G:H,2,0),"")</f>
        <v/>
      </c>
      <c r="O2717" s="3" t="str">
        <f>IFNA(VLOOKUP(D2717,Price!$E$2:$F$4,2,0),"")</f>
        <v/>
      </c>
      <c r="P2717" s="7" t="str">
        <f t="shared" si="4"/>
        <v>без промо</v>
      </c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ht="15.75" customHeight="1">
      <c r="A2718" s="3">
        <v>2385.0</v>
      </c>
      <c r="B2718" s="1" t="s">
        <v>139</v>
      </c>
      <c r="C2718" s="1" t="s">
        <v>17</v>
      </c>
      <c r="D2718" s="1" t="s">
        <v>142</v>
      </c>
      <c r="E2718" s="2">
        <v>44277.0</v>
      </c>
      <c r="F2718" s="3"/>
      <c r="G2718" s="5">
        <v>1000.0</v>
      </c>
      <c r="H2718" s="3" t="str">
        <f>IFNA(VLOOKUP(F2718,Promocodes!A:E,4,0),"")</f>
        <v/>
      </c>
      <c r="I2718" s="3"/>
      <c r="J2718" s="5">
        <f t="shared" si="2"/>
        <v>1000</v>
      </c>
      <c r="K2718" s="3" t="str">
        <f>IFNA(VLOOKUP(D2718,Price!$A$2:$C$18,3,0),"")</f>
        <v/>
      </c>
      <c r="L2718" s="6">
        <f t="shared" si="3"/>
        <v>3</v>
      </c>
      <c r="M2718" s="6" t="str">
        <f>IFNA(VLOOKUP(F2718,Promocodes!A:B,2,0),"")</f>
        <v/>
      </c>
      <c r="N2718" s="3" t="str">
        <f>IFNA(VLOOKUP(M2718,Promocodes!G:H,2,0),"")</f>
        <v/>
      </c>
      <c r="O2718" s="3" t="str">
        <f>IFNA(VLOOKUP(D2718,Price!$E$2:$F$4,2,0),"")</f>
        <v/>
      </c>
      <c r="P2718" s="7" t="str">
        <f t="shared" si="4"/>
        <v/>
      </c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ht="15.75" customHeight="1">
      <c r="A2719" s="3">
        <v>2386.0</v>
      </c>
      <c r="B2719" s="1" t="s">
        <v>16</v>
      </c>
      <c r="C2719" s="1" t="s">
        <v>17</v>
      </c>
      <c r="D2719" s="1" t="s">
        <v>18</v>
      </c>
      <c r="E2719" s="2">
        <v>44277.0</v>
      </c>
      <c r="F2719" s="3"/>
      <c r="G2719" s="5">
        <v>1000.0</v>
      </c>
      <c r="H2719" s="3" t="str">
        <f>IFNA(VLOOKUP(F2719,Promocodes!A:E,4,0),"")</f>
        <v/>
      </c>
      <c r="I2719" s="3"/>
      <c r="J2719" s="5">
        <f t="shared" si="2"/>
        <v>1000</v>
      </c>
      <c r="K2719" s="3" t="str">
        <f>IFNA(VLOOKUP(D2719,Price!$A$2:$C$18,3,0),"")</f>
        <v>товар</v>
      </c>
      <c r="L2719" s="6">
        <f t="shared" si="3"/>
        <v>3</v>
      </c>
      <c r="M2719" s="6" t="str">
        <f>IFNA(VLOOKUP(F2719,Promocodes!A:B,2,0),"")</f>
        <v/>
      </c>
      <c r="N2719" s="3" t="str">
        <f>IFNA(VLOOKUP(M2719,Promocodes!G:H,2,0),"")</f>
        <v/>
      </c>
      <c r="O2719" s="3">
        <f>IFNA(VLOOKUP(D2719,Price!$E$2:$F$4,2,0),"")</f>
        <v>500</v>
      </c>
      <c r="P2719" s="7" t="str">
        <f t="shared" si="4"/>
        <v>без промо</v>
      </c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ht="15.75" customHeight="1">
      <c r="A2720" s="3">
        <v>2387.0</v>
      </c>
      <c r="B2720" s="1" t="s">
        <v>139</v>
      </c>
      <c r="C2720" s="1" t="s">
        <v>17</v>
      </c>
      <c r="D2720" s="1" t="s">
        <v>143</v>
      </c>
      <c r="E2720" s="2">
        <v>44277.0</v>
      </c>
      <c r="F2720" s="3"/>
      <c r="G2720" s="5">
        <v>500.0</v>
      </c>
      <c r="H2720" s="3" t="str">
        <f>IFNA(VLOOKUP(F2720,Promocodes!A:E,4,0),"")</f>
        <v/>
      </c>
      <c r="I2720" s="3"/>
      <c r="J2720" s="5">
        <f t="shared" si="2"/>
        <v>500</v>
      </c>
      <c r="K2720" s="3" t="str">
        <f>IFNA(VLOOKUP(D2720,Price!$A$2:$C$18,3,0),"")</f>
        <v/>
      </c>
      <c r="L2720" s="6">
        <f t="shared" si="3"/>
        <v>3</v>
      </c>
      <c r="M2720" s="6" t="str">
        <f>IFNA(VLOOKUP(F2720,Promocodes!A:B,2,0),"")</f>
        <v/>
      </c>
      <c r="N2720" s="3" t="str">
        <f>IFNA(VLOOKUP(M2720,Promocodes!G:H,2,0),"")</f>
        <v/>
      </c>
      <c r="O2720" s="3" t="str">
        <f>IFNA(VLOOKUP(D2720,Price!$E$2:$F$4,2,0),"")</f>
        <v/>
      </c>
      <c r="P2720" s="7" t="str">
        <f t="shared" si="4"/>
        <v/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ht="15.75" customHeight="1">
      <c r="A2721" s="3">
        <v>2388.0</v>
      </c>
      <c r="B2721" s="1" t="s">
        <v>16</v>
      </c>
      <c r="C2721" s="1" t="s">
        <v>17</v>
      </c>
      <c r="D2721" s="1" t="s">
        <v>21</v>
      </c>
      <c r="E2721" s="2">
        <v>44277.0</v>
      </c>
      <c r="F2721" s="3"/>
      <c r="G2721" s="5">
        <v>3500.0</v>
      </c>
      <c r="H2721" s="3" t="str">
        <f>IFNA(VLOOKUP(F2721,Promocodes!A:E,4,0),"")</f>
        <v/>
      </c>
      <c r="I2721" s="3"/>
      <c r="J2721" s="5">
        <f t="shared" si="2"/>
        <v>3500</v>
      </c>
      <c r="K2721" s="3" t="str">
        <f>IFNA(VLOOKUP(D2721,Price!$A$2:$C$18,3,0),"")</f>
        <v>услуга</v>
      </c>
      <c r="L2721" s="6">
        <f t="shared" si="3"/>
        <v>3</v>
      </c>
      <c r="M2721" s="6" t="str">
        <f>IFNA(VLOOKUP(F2721,Promocodes!A:B,2,0),"")</f>
        <v/>
      </c>
      <c r="N2721" s="3" t="str">
        <f>IFNA(VLOOKUP(M2721,Promocodes!G:H,2,0),"")</f>
        <v/>
      </c>
      <c r="O2721" s="3" t="str">
        <f>IFNA(VLOOKUP(D2721,Price!$E$2:$F$4,2,0),"")</f>
        <v/>
      </c>
      <c r="P2721" s="7" t="str">
        <f t="shared" si="4"/>
        <v>без промо</v>
      </c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ht="15.75" customHeight="1">
      <c r="A2722" s="3">
        <v>2389.0</v>
      </c>
      <c r="B2722" s="1" t="s">
        <v>16</v>
      </c>
      <c r="C2722" s="1" t="s">
        <v>22</v>
      </c>
      <c r="D2722" s="1" t="s">
        <v>23</v>
      </c>
      <c r="E2722" s="2">
        <v>44277.0</v>
      </c>
      <c r="F2722" s="3"/>
      <c r="G2722" s="5">
        <v>5500.0</v>
      </c>
      <c r="H2722" s="3" t="str">
        <f>IFNA(VLOOKUP(F2722,Promocodes!A:E,4,0),"")</f>
        <v/>
      </c>
      <c r="I2722" s="3"/>
      <c r="J2722" s="5">
        <f t="shared" si="2"/>
        <v>5500</v>
      </c>
      <c r="K2722" s="3" t="str">
        <f>IFNA(VLOOKUP(D2722,Price!$A$2:$C$18,3,0),"")</f>
        <v>услуга</v>
      </c>
      <c r="L2722" s="6">
        <f t="shared" si="3"/>
        <v>3</v>
      </c>
      <c r="M2722" s="6" t="str">
        <f>IFNA(VLOOKUP(F2722,Promocodes!A:B,2,0),"")</f>
        <v/>
      </c>
      <c r="N2722" s="3" t="str">
        <f>IFNA(VLOOKUP(M2722,Promocodes!G:H,2,0),"")</f>
        <v/>
      </c>
      <c r="O2722" s="3" t="str">
        <f>IFNA(VLOOKUP(D2722,Price!$E$2:$F$4,2,0),"")</f>
        <v/>
      </c>
      <c r="P2722" s="7" t="str">
        <f t="shared" si="4"/>
        <v>без промо</v>
      </c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ht="15.75" customHeight="1">
      <c r="A2723" s="3">
        <v>2390.0</v>
      </c>
      <c r="B2723" s="1" t="s">
        <v>16</v>
      </c>
      <c r="C2723" s="1" t="s">
        <v>17</v>
      </c>
      <c r="D2723" s="1" t="s">
        <v>23</v>
      </c>
      <c r="E2723" s="2">
        <v>44277.0</v>
      </c>
      <c r="F2723" s="3"/>
      <c r="G2723" s="5">
        <v>5500.0</v>
      </c>
      <c r="H2723" s="3" t="str">
        <f>IFNA(VLOOKUP(F2723,Promocodes!A:E,4,0),"")</f>
        <v/>
      </c>
      <c r="I2723" s="3"/>
      <c r="J2723" s="5">
        <f t="shared" si="2"/>
        <v>5500</v>
      </c>
      <c r="K2723" s="3" t="str">
        <f>IFNA(VLOOKUP(D2723,Price!$A$2:$C$18,3,0),"")</f>
        <v>услуга</v>
      </c>
      <c r="L2723" s="6">
        <f t="shared" si="3"/>
        <v>3</v>
      </c>
      <c r="M2723" s="6" t="str">
        <f>IFNA(VLOOKUP(F2723,Promocodes!A:B,2,0),"")</f>
        <v/>
      </c>
      <c r="N2723" s="3" t="str">
        <f>IFNA(VLOOKUP(M2723,Promocodes!G:H,2,0),"")</f>
        <v/>
      </c>
      <c r="O2723" s="3" t="str">
        <f>IFNA(VLOOKUP(D2723,Price!$E$2:$F$4,2,0),"")</f>
        <v/>
      </c>
      <c r="P2723" s="7" t="str">
        <f t="shared" si="4"/>
        <v>без промо</v>
      </c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ht="15.75" customHeight="1">
      <c r="A2724" s="3">
        <v>2391.0</v>
      </c>
      <c r="B2724" s="1" t="s">
        <v>16</v>
      </c>
      <c r="C2724" s="1" t="s">
        <v>17</v>
      </c>
      <c r="D2724" s="1" t="s">
        <v>23</v>
      </c>
      <c r="E2724" s="2">
        <v>44277.0</v>
      </c>
      <c r="F2724" s="3"/>
      <c r="G2724" s="5">
        <v>5500.0</v>
      </c>
      <c r="H2724" s="3" t="str">
        <f>IFNA(VLOOKUP(F2724,Promocodes!A:E,4,0),"")</f>
        <v/>
      </c>
      <c r="I2724" s="3"/>
      <c r="J2724" s="5">
        <f t="shared" si="2"/>
        <v>5500</v>
      </c>
      <c r="K2724" s="3" t="str">
        <f>IFNA(VLOOKUP(D2724,Price!$A$2:$C$18,3,0),"")</f>
        <v>услуга</v>
      </c>
      <c r="L2724" s="6">
        <f t="shared" si="3"/>
        <v>3</v>
      </c>
      <c r="M2724" s="6" t="str">
        <f>IFNA(VLOOKUP(F2724,Promocodes!A:B,2,0),"")</f>
        <v/>
      </c>
      <c r="N2724" s="3" t="str">
        <f>IFNA(VLOOKUP(M2724,Promocodes!G:H,2,0),"")</f>
        <v/>
      </c>
      <c r="O2724" s="3" t="str">
        <f>IFNA(VLOOKUP(D2724,Price!$E$2:$F$4,2,0),"")</f>
        <v/>
      </c>
      <c r="P2724" s="7" t="str">
        <f t="shared" si="4"/>
        <v>без промо</v>
      </c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ht="15.75" customHeight="1">
      <c r="A2725" s="3">
        <v>2392.0</v>
      </c>
      <c r="B2725" s="1" t="s">
        <v>16</v>
      </c>
      <c r="C2725" s="1" t="s">
        <v>17</v>
      </c>
      <c r="D2725" s="1" t="s">
        <v>24</v>
      </c>
      <c r="E2725" s="2">
        <v>44277.0</v>
      </c>
      <c r="F2725" s="3"/>
      <c r="G2725" s="5">
        <v>4500.0</v>
      </c>
      <c r="H2725" s="3" t="str">
        <f>IFNA(VLOOKUP(F2725,Promocodes!A:E,4,0),"")</f>
        <v/>
      </c>
      <c r="I2725" s="3"/>
      <c r="J2725" s="5">
        <f t="shared" si="2"/>
        <v>4500</v>
      </c>
      <c r="K2725" s="3" t="str">
        <f>IFNA(VLOOKUP(D2725,Price!$A$2:$C$18,3,0),"")</f>
        <v>услуга</v>
      </c>
      <c r="L2725" s="6">
        <f t="shared" si="3"/>
        <v>3</v>
      </c>
      <c r="M2725" s="6" t="str">
        <f>IFNA(VLOOKUP(F2725,Promocodes!A:B,2,0),"")</f>
        <v/>
      </c>
      <c r="N2725" s="3" t="str">
        <f>IFNA(VLOOKUP(M2725,Promocodes!G:H,2,0),"")</f>
        <v/>
      </c>
      <c r="O2725" s="3" t="str">
        <f>IFNA(VLOOKUP(D2725,Price!$E$2:$F$4,2,0),"")</f>
        <v/>
      </c>
      <c r="P2725" s="7" t="str">
        <f t="shared" si="4"/>
        <v>без промо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ht="15.75" customHeight="1">
      <c r="A2726" s="3">
        <v>2393.0</v>
      </c>
      <c r="B2726" s="1" t="s">
        <v>16</v>
      </c>
      <c r="C2726" s="1" t="s">
        <v>17</v>
      </c>
      <c r="D2726" s="1" t="s">
        <v>20</v>
      </c>
      <c r="E2726" s="2">
        <v>44277.0</v>
      </c>
      <c r="F2726" s="3"/>
      <c r="G2726" s="5">
        <v>500.0</v>
      </c>
      <c r="H2726" s="3" t="str">
        <f>IFNA(VLOOKUP(F2726,Promocodes!A:E,4,0),"")</f>
        <v/>
      </c>
      <c r="I2726" s="3"/>
      <c r="J2726" s="5">
        <f t="shared" si="2"/>
        <v>500</v>
      </c>
      <c r="K2726" s="3" t="str">
        <f>IFNA(VLOOKUP(D2726,Price!$A$2:$C$18,3,0),"")</f>
        <v>товар</v>
      </c>
      <c r="L2726" s="6">
        <f t="shared" si="3"/>
        <v>3</v>
      </c>
      <c r="M2726" s="6" t="str">
        <f>IFNA(VLOOKUP(F2726,Promocodes!A:B,2,0),"")</f>
        <v/>
      </c>
      <c r="N2726" s="3" t="str">
        <f>IFNA(VLOOKUP(M2726,Promocodes!G:H,2,0),"")</f>
        <v/>
      </c>
      <c r="O2726" s="3">
        <f>IFNA(VLOOKUP(D2726,Price!$E$2:$F$4,2,0),"")</f>
        <v>250</v>
      </c>
      <c r="P2726" s="7" t="str">
        <f t="shared" si="4"/>
        <v>без промо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ht="15.75" customHeight="1">
      <c r="A2727" s="3">
        <v>2394.0</v>
      </c>
      <c r="B2727" s="1" t="s">
        <v>16</v>
      </c>
      <c r="C2727" s="1" t="s">
        <v>17</v>
      </c>
      <c r="D2727" s="1" t="s">
        <v>24</v>
      </c>
      <c r="E2727" s="2">
        <v>44277.0</v>
      </c>
      <c r="F2727" s="3"/>
      <c r="G2727" s="5">
        <v>4500.0</v>
      </c>
      <c r="H2727" s="3" t="str">
        <f>IFNA(VLOOKUP(F2727,Promocodes!A:E,4,0),"")</f>
        <v/>
      </c>
      <c r="I2727" s="3"/>
      <c r="J2727" s="5">
        <f t="shared" si="2"/>
        <v>4500</v>
      </c>
      <c r="K2727" s="3" t="str">
        <f>IFNA(VLOOKUP(D2727,Price!$A$2:$C$18,3,0),"")</f>
        <v>услуга</v>
      </c>
      <c r="L2727" s="6">
        <f t="shared" si="3"/>
        <v>3</v>
      </c>
      <c r="M2727" s="6" t="str">
        <f>IFNA(VLOOKUP(F2727,Promocodes!A:B,2,0),"")</f>
        <v/>
      </c>
      <c r="N2727" s="3" t="str">
        <f>IFNA(VLOOKUP(M2727,Promocodes!G:H,2,0),"")</f>
        <v/>
      </c>
      <c r="O2727" s="3" t="str">
        <f>IFNA(VLOOKUP(D2727,Price!$E$2:$F$4,2,0),"")</f>
        <v/>
      </c>
      <c r="P2727" s="7" t="str">
        <f t="shared" si="4"/>
        <v>без промо</v>
      </c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ht="15.75" customHeight="1">
      <c r="A2728" s="3">
        <v>2395.0</v>
      </c>
      <c r="B2728" s="1" t="s">
        <v>16</v>
      </c>
      <c r="C2728" s="1" t="s">
        <v>17</v>
      </c>
      <c r="D2728" s="1" t="s">
        <v>23</v>
      </c>
      <c r="E2728" s="2">
        <v>44277.0</v>
      </c>
      <c r="F2728" s="3"/>
      <c r="G2728" s="5">
        <v>5500.0</v>
      </c>
      <c r="H2728" s="3" t="str">
        <f>IFNA(VLOOKUP(F2728,Promocodes!A:E,4,0),"")</f>
        <v/>
      </c>
      <c r="I2728" s="3"/>
      <c r="J2728" s="5">
        <f t="shared" si="2"/>
        <v>5500</v>
      </c>
      <c r="K2728" s="3" t="str">
        <f>IFNA(VLOOKUP(D2728,Price!$A$2:$C$18,3,0),"")</f>
        <v>услуга</v>
      </c>
      <c r="L2728" s="6">
        <f t="shared" si="3"/>
        <v>3</v>
      </c>
      <c r="M2728" s="6" t="str">
        <f>IFNA(VLOOKUP(F2728,Promocodes!A:B,2,0),"")</f>
        <v/>
      </c>
      <c r="N2728" s="3" t="str">
        <f>IFNA(VLOOKUP(M2728,Promocodes!G:H,2,0),"")</f>
        <v/>
      </c>
      <c r="O2728" s="3" t="str">
        <f>IFNA(VLOOKUP(D2728,Price!$E$2:$F$4,2,0),"")</f>
        <v/>
      </c>
      <c r="P2728" s="7" t="str">
        <f t="shared" si="4"/>
        <v>без промо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ht="15.75" customHeight="1">
      <c r="A2729" s="3">
        <v>2396.0</v>
      </c>
      <c r="B2729" s="1" t="s">
        <v>16</v>
      </c>
      <c r="C2729" s="1" t="s">
        <v>17</v>
      </c>
      <c r="D2729" s="1" t="s">
        <v>20</v>
      </c>
      <c r="E2729" s="2">
        <v>44277.0</v>
      </c>
      <c r="F2729" s="3"/>
      <c r="G2729" s="5">
        <v>500.0</v>
      </c>
      <c r="H2729" s="3" t="str">
        <f>IFNA(VLOOKUP(F2729,Promocodes!A:E,4,0),"")</f>
        <v/>
      </c>
      <c r="I2729" s="3"/>
      <c r="J2729" s="5">
        <f t="shared" si="2"/>
        <v>500</v>
      </c>
      <c r="K2729" s="3" t="str">
        <f>IFNA(VLOOKUP(D2729,Price!$A$2:$C$18,3,0),"")</f>
        <v>товар</v>
      </c>
      <c r="L2729" s="6">
        <f t="shared" si="3"/>
        <v>3</v>
      </c>
      <c r="M2729" s="6" t="str">
        <f>IFNA(VLOOKUP(F2729,Promocodes!A:B,2,0),"")</f>
        <v/>
      </c>
      <c r="N2729" s="3" t="str">
        <f>IFNA(VLOOKUP(M2729,Promocodes!G:H,2,0),"")</f>
        <v/>
      </c>
      <c r="O2729" s="3">
        <f>IFNA(VLOOKUP(D2729,Price!$E$2:$F$4,2,0),"")</f>
        <v>250</v>
      </c>
      <c r="P2729" s="7" t="str">
        <f t="shared" si="4"/>
        <v>без промо</v>
      </c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ht="15.75" customHeight="1">
      <c r="A2730" s="3">
        <v>2397.0</v>
      </c>
      <c r="B2730" s="1" t="s">
        <v>16</v>
      </c>
      <c r="C2730" s="1" t="s">
        <v>17</v>
      </c>
      <c r="D2730" s="1" t="s">
        <v>21</v>
      </c>
      <c r="E2730" s="2">
        <v>44277.0</v>
      </c>
      <c r="F2730" s="3"/>
      <c r="G2730" s="5">
        <v>3500.0</v>
      </c>
      <c r="H2730" s="3" t="str">
        <f>IFNA(VLOOKUP(F2730,Promocodes!A:E,4,0),"")</f>
        <v/>
      </c>
      <c r="I2730" s="3"/>
      <c r="J2730" s="5">
        <f t="shared" si="2"/>
        <v>3500</v>
      </c>
      <c r="K2730" s="3" t="str">
        <f>IFNA(VLOOKUP(D2730,Price!$A$2:$C$18,3,0),"")</f>
        <v>услуга</v>
      </c>
      <c r="L2730" s="6">
        <f t="shared" si="3"/>
        <v>3</v>
      </c>
      <c r="M2730" s="6" t="str">
        <f>IFNA(VLOOKUP(F2730,Promocodes!A:B,2,0),"")</f>
        <v/>
      </c>
      <c r="N2730" s="3" t="str">
        <f>IFNA(VLOOKUP(M2730,Promocodes!G:H,2,0),"")</f>
        <v/>
      </c>
      <c r="O2730" s="3" t="str">
        <f>IFNA(VLOOKUP(D2730,Price!$E$2:$F$4,2,0),"")</f>
        <v/>
      </c>
      <c r="P2730" s="7" t="str">
        <f t="shared" si="4"/>
        <v>без промо</v>
      </c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ht="15.75" customHeight="1">
      <c r="A2731" s="3">
        <v>2398.0</v>
      </c>
      <c r="B2731" s="1" t="s">
        <v>16</v>
      </c>
      <c r="C2731" s="1" t="s">
        <v>17</v>
      </c>
      <c r="D2731" s="1" t="s">
        <v>23</v>
      </c>
      <c r="E2731" s="2">
        <v>44278.0</v>
      </c>
      <c r="F2731" s="3"/>
      <c r="G2731" s="5">
        <v>5500.0</v>
      </c>
      <c r="H2731" s="3" t="str">
        <f>IFNA(VLOOKUP(F2731,Promocodes!A:E,4,0),"")</f>
        <v/>
      </c>
      <c r="I2731" s="3"/>
      <c r="J2731" s="5">
        <f t="shared" si="2"/>
        <v>5500</v>
      </c>
      <c r="K2731" s="3" t="str">
        <f>IFNA(VLOOKUP(D2731,Price!$A$2:$C$18,3,0),"")</f>
        <v>услуга</v>
      </c>
      <c r="L2731" s="6">
        <f t="shared" si="3"/>
        <v>3</v>
      </c>
      <c r="M2731" s="6" t="str">
        <f>IFNA(VLOOKUP(F2731,Promocodes!A:B,2,0),"")</f>
        <v/>
      </c>
      <c r="N2731" s="3" t="str">
        <f>IFNA(VLOOKUP(M2731,Promocodes!G:H,2,0),"")</f>
        <v/>
      </c>
      <c r="O2731" s="3" t="str">
        <f>IFNA(VLOOKUP(D2731,Price!$E$2:$F$4,2,0),"")</f>
        <v/>
      </c>
      <c r="P2731" s="7" t="str">
        <f t="shared" si="4"/>
        <v>без промо</v>
      </c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ht="15.75" customHeight="1">
      <c r="A2732" s="3">
        <v>2399.0</v>
      </c>
      <c r="B2732" s="1" t="s">
        <v>139</v>
      </c>
      <c r="C2732" s="1" t="s">
        <v>17</v>
      </c>
      <c r="D2732" s="1" t="s">
        <v>143</v>
      </c>
      <c r="E2732" s="2">
        <v>44278.0</v>
      </c>
      <c r="F2732" s="3"/>
      <c r="G2732" s="5">
        <v>500.0</v>
      </c>
      <c r="H2732" s="3" t="str">
        <f>IFNA(VLOOKUP(F2732,Promocodes!A:E,4,0),"")</f>
        <v/>
      </c>
      <c r="I2732" s="3"/>
      <c r="J2732" s="5">
        <f t="shared" si="2"/>
        <v>500</v>
      </c>
      <c r="K2732" s="3" t="str">
        <f>IFNA(VLOOKUP(D2732,Price!$A$2:$C$18,3,0),"")</f>
        <v/>
      </c>
      <c r="L2732" s="6">
        <f t="shared" si="3"/>
        <v>3</v>
      </c>
      <c r="M2732" s="6" t="str">
        <f>IFNA(VLOOKUP(F2732,Promocodes!A:B,2,0),"")</f>
        <v/>
      </c>
      <c r="N2732" s="3" t="str">
        <f>IFNA(VLOOKUP(M2732,Promocodes!G:H,2,0),"")</f>
        <v/>
      </c>
      <c r="O2732" s="3" t="str">
        <f>IFNA(VLOOKUP(D2732,Price!$E$2:$F$4,2,0),"")</f>
        <v/>
      </c>
      <c r="P2732" s="7" t="str">
        <f t="shared" si="4"/>
        <v/>
      </c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ht="15.75" customHeight="1">
      <c r="A2733" s="3">
        <v>2400.0</v>
      </c>
      <c r="B2733" s="1" t="s">
        <v>16</v>
      </c>
      <c r="C2733" s="1" t="s">
        <v>17</v>
      </c>
      <c r="D2733" s="1" t="s">
        <v>21</v>
      </c>
      <c r="E2733" s="2">
        <v>44278.0</v>
      </c>
      <c r="F2733" s="3"/>
      <c r="G2733" s="5">
        <v>3500.0</v>
      </c>
      <c r="H2733" s="3" t="str">
        <f>IFNA(VLOOKUP(F2733,Promocodes!A:E,4,0),"")</f>
        <v/>
      </c>
      <c r="I2733" s="3"/>
      <c r="J2733" s="5">
        <f t="shared" si="2"/>
        <v>3500</v>
      </c>
      <c r="K2733" s="3" t="str">
        <f>IFNA(VLOOKUP(D2733,Price!$A$2:$C$18,3,0),"")</f>
        <v>услуга</v>
      </c>
      <c r="L2733" s="6">
        <f t="shared" si="3"/>
        <v>3</v>
      </c>
      <c r="M2733" s="6" t="str">
        <f>IFNA(VLOOKUP(F2733,Promocodes!A:B,2,0),"")</f>
        <v/>
      </c>
      <c r="N2733" s="3" t="str">
        <f>IFNA(VLOOKUP(M2733,Promocodes!G:H,2,0),"")</f>
        <v/>
      </c>
      <c r="O2733" s="3" t="str">
        <f>IFNA(VLOOKUP(D2733,Price!$E$2:$F$4,2,0),"")</f>
        <v/>
      </c>
      <c r="P2733" s="7" t="str">
        <f t="shared" si="4"/>
        <v>без промо</v>
      </c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ht="15.75" customHeight="1">
      <c r="A2734" s="3">
        <v>2401.0</v>
      </c>
      <c r="B2734" s="1" t="s">
        <v>16</v>
      </c>
      <c r="C2734" s="1" t="s">
        <v>17</v>
      </c>
      <c r="D2734" s="1" t="s">
        <v>24</v>
      </c>
      <c r="E2734" s="2">
        <v>44278.0</v>
      </c>
      <c r="F2734" s="3"/>
      <c r="G2734" s="5">
        <v>4500.0</v>
      </c>
      <c r="H2734" s="3" t="str">
        <f>IFNA(VLOOKUP(F2734,Promocodes!A:E,4,0),"")</f>
        <v/>
      </c>
      <c r="I2734" s="3"/>
      <c r="J2734" s="5">
        <f t="shared" si="2"/>
        <v>4500</v>
      </c>
      <c r="K2734" s="3" t="str">
        <f>IFNA(VLOOKUP(D2734,Price!$A$2:$C$18,3,0),"")</f>
        <v>услуга</v>
      </c>
      <c r="L2734" s="6">
        <f t="shared" si="3"/>
        <v>3</v>
      </c>
      <c r="M2734" s="6" t="str">
        <f>IFNA(VLOOKUP(F2734,Promocodes!A:B,2,0),"")</f>
        <v/>
      </c>
      <c r="N2734" s="3" t="str">
        <f>IFNA(VLOOKUP(M2734,Promocodes!G:H,2,0),"")</f>
        <v/>
      </c>
      <c r="O2734" s="3" t="str">
        <f>IFNA(VLOOKUP(D2734,Price!$E$2:$F$4,2,0),"")</f>
        <v/>
      </c>
      <c r="P2734" s="7" t="str">
        <f t="shared" si="4"/>
        <v>без промо</v>
      </c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ht="15.75" customHeight="1">
      <c r="A2735" s="3">
        <v>2402.0</v>
      </c>
      <c r="B2735" s="1" t="s">
        <v>16</v>
      </c>
      <c r="C2735" s="1" t="s">
        <v>17</v>
      </c>
      <c r="D2735" s="1" t="s">
        <v>23</v>
      </c>
      <c r="E2735" s="2">
        <v>44278.0</v>
      </c>
      <c r="F2735" s="3"/>
      <c r="G2735" s="5">
        <v>5500.0</v>
      </c>
      <c r="H2735" s="3" t="str">
        <f>IFNA(VLOOKUP(F2735,Promocodes!A:E,4,0),"")</f>
        <v/>
      </c>
      <c r="I2735" s="3"/>
      <c r="J2735" s="5">
        <f t="shared" si="2"/>
        <v>5500</v>
      </c>
      <c r="K2735" s="3" t="str">
        <f>IFNA(VLOOKUP(D2735,Price!$A$2:$C$18,3,0),"")</f>
        <v>услуга</v>
      </c>
      <c r="L2735" s="6">
        <f t="shared" si="3"/>
        <v>3</v>
      </c>
      <c r="M2735" s="6" t="str">
        <f>IFNA(VLOOKUP(F2735,Promocodes!A:B,2,0),"")</f>
        <v/>
      </c>
      <c r="N2735" s="3" t="str">
        <f>IFNA(VLOOKUP(M2735,Promocodes!G:H,2,0),"")</f>
        <v/>
      </c>
      <c r="O2735" s="3" t="str">
        <f>IFNA(VLOOKUP(D2735,Price!$E$2:$F$4,2,0),"")</f>
        <v/>
      </c>
      <c r="P2735" s="7" t="str">
        <f t="shared" si="4"/>
        <v>без промо</v>
      </c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ht="15.75" customHeight="1">
      <c r="A2736" s="3">
        <v>2403.0</v>
      </c>
      <c r="B2736" s="1" t="s">
        <v>16</v>
      </c>
      <c r="C2736" s="1" t="s">
        <v>17</v>
      </c>
      <c r="D2736" s="1" t="s">
        <v>20</v>
      </c>
      <c r="E2736" s="2">
        <v>44278.0</v>
      </c>
      <c r="F2736" s="3"/>
      <c r="G2736" s="5">
        <v>500.0</v>
      </c>
      <c r="H2736" s="3" t="str">
        <f>IFNA(VLOOKUP(F2736,Promocodes!A:E,4,0),"")</f>
        <v/>
      </c>
      <c r="I2736" s="3"/>
      <c r="J2736" s="5">
        <f t="shared" si="2"/>
        <v>500</v>
      </c>
      <c r="K2736" s="3" t="str">
        <f>IFNA(VLOOKUP(D2736,Price!$A$2:$C$18,3,0),"")</f>
        <v>товар</v>
      </c>
      <c r="L2736" s="6">
        <f t="shared" si="3"/>
        <v>3</v>
      </c>
      <c r="M2736" s="6" t="str">
        <f>IFNA(VLOOKUP(F2736,Promocodes!A:B,2,0),"")</f>
        <v/>
      </c>
      <c r="N2736" s="3" t="str">
        <f>IFNA(VLOOKUP(M2736,Promocodes!G:H,2,0),"")</f>
        <v/>
      </c>
      <c r="O2736" s="3">
        <f>IFNA(VLOOKUP(D2736,Price!$E$2:$F$4,2,0),"")</f>
        <v>250</v>
      </c>
      <c r="P2736" s="7" t="str">
        <f t="shared" si="4"/>
        <v>без промо</v>
      </c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ht="15.75" customHeight="1">
      <c r="A2737" s="3">
        <v>2404.0</v>
      </c>
      <c r="B2737" s="1" t="s">
        <v>139</v>
      </c>
      <c r="C2737" s="1" t="s">
        <v>17</v>
      </c>
      <c r="D2737" s="1" t="s">
        <v>142</v>
      </c>
      <c r="E2737" s="2">
        <v>44278.0</v>
      </c>
      <c r="F2737" s="3"/>
      <c r="G2737" s="5">
        <v>1000.0</v>
      </c>
      <c r="H2737" s="3" t="str">
        <f>IFNA(VLOOKUP(F2737,Promocodes!A:E,4,0),"")</f>
        <v/>
      </c>
      <c r="I2737" s="3"/>
      <c r="J2737" s="5">
        <f t="shared" si="2"/>
        <v>1000</v>
      </c>
      <c r="K2737" s="3" t="str">
        <f>IFNA(VLOOKUP(D2737,Price!$A$2:$C$18,3,0),"")</f>
        <v/>
      </c>
      <c r="L2737" s="6">
        <f t="shared" si="3"/>
        <v>3</v>
      </c>
      <c r="M2737" s="6" t="str">
        <f>IFNA(VLOOKUP(F2737,Promocodes!A:B,2,0),"")</f>
        <v/>
      </c>
      <c r="N2737" s="3" t="str">
        <f>IFNA(VLOOKUP(M2737,Promocodes!G:H,2,0),"")</f>
        <v/>
      </c>
      <c r="O2737" s="3" t="str">
        <f>IFNA(VLOOKUP(D2737,Price!$E$2:$F$4,2,0),"")</f>
        <v/>
      </c>
      <c r="P2737" s="7" t="str">
        <f t="shared" si="4"/>
        <v/>
      </c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ht="15.75" customHeight="1">
      <c r="A2738" s="3">
        <v>2405.0</v>
      </c>
      <c r="B2738" s="1" t="s">
        <v>16</v>
      </c>
      <c r="C2738" s="1" t="s">
        <v>17</v>
      </c>
      <c r="D2738" s="1" t="s">
        <v>21</v>
      </c>
      <c r="E2738" s="2">
        <v>44278.0</v>
      </c>
      <c r="F2738" s="3"/>
      <c r="G2738" s="5">
        <v>3500.0</v>
      </c>
      <c r="H2738" s="3" t="str">
        <f>IFNA(VLOOKUP(F2738,Promocodes!A:E,4,0),"")</f>
        <v/>
      </c>
      <c r="I2738" s="3"/>
      <c r="J2738" s="5">
        <f t="shared" si="2"/>
        <v>3500</v>
      </c>
      <c r="K2738" s="3" t="str">
        <f>IFNA(VLOOKUP(D2738,Price!$A$2:$C$18,3,0),"")</f>
        <v>услуга</v>
      </c>
      <c r="L2738" s="6">
        <f t="shared" si="3"/>
        <v>3</v>
      </c>
      <c r="M2738" s="6" t="str">
        <f>IFNA(VLOOKUP(F2738,Promocodes!A:B,2,0),"")</f>
        <v/>
      </c>
      <c r="N2738" s="3" t="str">
        <f>IFNA(VLOOKUP(M2738,Promocodes!G:H,2,0),"")</f>
        <v/>
      </c>
      <c r="O2738" s="3" t="str">
        <f>IFNA(VLOOKUP(D2738,Price!$E$2:$F$4,2,0),"")</f>
        <v/>
      </c>
      <c r="P2738" s="7" t="str">
        <f t="shared" si="4"/>
        <v>без промо</v>
      </c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ht="15.75" customHeight="1">
      <c r="A2739" s="3">
        <v>2406.0</v>
      </c>
      <c r="B2739" s="1" t="s">
        <v>16</v>
      </c>
      <c r="C2739" s="1" t="s">
        <v>17</v>
      </c>
      <c r="D2739" s="1" t="s">
        <v>24</v>
      </c>
      <c r="E2739" s="2">
        <v>44278.0</v>
      </c>
      <c r="F2739" s="3"/>
      <c r="G2739" s="5">
        <v>4500.0</v>
      </c>
      <c r="H2739" s="3" t="str">
        <f>IFNA(VLOOKUP(F2739,Promocodes!A:E,4,0),"")</f>
        <v/>
      </c>
      <c r="I2739" s="3"/>
      <c r="J2739" s="5">
        <f t="shared" si="2"/>
        <v>4500</v>
      </c>
      <c r="K2739" s="3" t="str">
        <f>IFNA(VLOOKUP(D2739,Price!$A$2:$C$18,3,0),"")</f>
        <v>услуга</v>
      </c>
      <c r="L2739" s="6">
        <f t="shared" si="3"/>
        <v>3</v>
      </c>
      <c r="M2739" s="6" t="str">
        <f>IFNA(VLOOKUP(F2739,Promocodes!A:B,2,0),"")</f>
        <v/>
      </c>
      <c r="N2739" s="3" t="str">
        <f>IFNA(VLOOKUP(M2739,Promocodes!G:H,2,0),"")</f>
        <v/>
      </c>
      <c r="O2739" s="3" t="str">
        <f>IFNA(VLOOKUP(D2739,Price!$E$2:$F$4,2,0),"")</f>
        <v/>
      </c>
      <c r="P2739" s="7" t="str">
        <f t="shared" si="4"/>
        <v>без промо</v>
      </c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ht="15.75" customHeight="1">
      <c r="A2740" s="3">
        <v>2407.0</v>
      </c>
      <c r="B2740" s="1" t="s">
        <v>16</v>
      </c>
      <c r="C2740" s="1" t="s">
        <v>17</v>
      </c>
      <c r="D2740" s="1" t="s">
        <v>25</v>
      </c>
      <c r="E2740" s="2">
        <v>44278.0</v>
      </c>
      <c r="F2740" s="3"/>
      <c r="G2740" s="5">
        <v>300.0</v>
      </c>
      <c r="H2740" s="3" t="str">
        <f>IFNA(VLOOKUP(F2740,Promocodes!A:E,4,0),"")</f>
        <v/>
      </c>
      <c r="I2740" s="3"/>
      <c r="J2740" s="5">
        <f t="shared" si="2"/>
        <v>300</v>
      </c>
      <c r="K2740" s="3" t="str">
        <f>IFNA(VLOOKUP(D2740,Price!$A$2:$C$18,3,0),"")</f>
        <v>товар</v>
      </c>
      <c r="L2740" s="6">
        <f t="shared" si="3"/>
        <v>3</v>
      </c>
      <c r="M2740" s="6" t="str">
        <f>IFNA(VLOOKUP(F2740,Promocodes!A:B,2,0),"")</f>
        <v/>
      </c>
      <c r="N2740" s="3" t="str">
        <f>IFNA(VLOOKUP(M2740,Promocodes!G:H,2,0),"")</f>
        <v/>
      </c>
      <c r="O2740" s="3">
        <f>IFNA(VLOOKUP(D2740,Price!$E$2:$F$4,2,0),"")</f>
        <v>150</v>
      </c>
      <c r="P2740" s="7" t="str">
        <f t="shared" si="4"/>
        <v>без промо</v>
      </c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ht="15.75" customHeight="1">
      <c r="A2741" s="3">
        <v>2408.0</v>
      </c>
      <c r="B2741" s="1" t="s">
        <v>16</v>
      </c>
      <c r="C2741" s="1" t="s">
        <v>17</v>
      </c>
      <c r="D2741" s="1" t="s">
        <v>18</v>
      </c>
      <c r="E2741" s="2">
        <v>44278.0</v>
      </c>
      <c r="F2741" s="3"/>
      <c r="G2741" s="5">
        <v>1000.0</v>
      </c>
      <c r="H2741" s="3" t="str">
        <f>IFNA(VLOOKUP(F2741,Promocodes!A:E,4,0),"")</f>
        <v/>
      </c>
      <c r="I2741" s="3"/>
      <c r="J2741" s="5">
        <f t="shared" si="2"/>
        <v>1000</v>
      </c>
      <c r="K2741" s="3" t="str">
        <f>IFNA(VLOOKUP(D2741,Price!$A$2:$C$18,3,0),"")</f>
        <v>товар</v>
      </c>
      <c r="L2741" s="6">
        <f t="shared" si="3"/>
        <v>3</v>
      </c>
      <c r="M2741" s="6" t="str">
        <f>IFNA(VLOOKUP(F2741,Promocodes!A:B,2,0),"")</f>
        <v/>
      </c>
      <c r="N2741" s="3" t="str">
        <f>IFNA(VLOOKUP(M2741,Promocodes!G:H,2,0),"")</f>
        <v/>
      </c>
      <c r="O2741" s="3">
        <f>IFNA(VLOOKUP(D2741,Price!$E$2:$F$4,2,0),"")</f>
        <v>500</v>
      </c>
      <c r="P2741" s="7" t="str">
        <f t="shared" si="4"/>
        <v>без промо</v>
      </c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ht="15.75" customHeight="1">
      <c r="A2742" s="3">
        <v>2409.0</v>
      </c>
      <c r="B2742" s="1" t="s">
        <v>16</v>
      </c>
      <c r="C2742" s="1" t="s">
        <v>17</v>
      </c>
      <c r="D2742" s="1" t="s">
        <v>21</v>
      </c>
      <c r="E2742" s="2">
        <v>44278.0</v>
      </c>
      <c r="F2742" s="3"/>
      <c r="G2742" s="5">
        <v>3500.0</v>
      </c>
      <c r="H2742" s="3" t="str">
        <f>IFNA(VLOOKUP(F2742,Promocodes!A:E,4,0),"")</f>
        <v/>
      </c>
      <c r="I2742" s="3"/>
      <c r="J2742" s="5">
        <f t="shared" si="2"/>
        <v>3500</v>
      </c>
      <c r="K2742" s="3" t="str">
        <f>IFNA(VLOOKUP(D2742,Price!$A$2:$C$18,3,0),"")</f>
        <v>услуга</v>
      </c>
      <c r="L2742" s="6">
        <f t="shared" si="3"/>
        <v>3</v>
      </c>
      <c r="M2742" s="6" t="str">
        <f>IFNA(VLOOKUP(F2742,Promocodes!A:B,2,0),"")</f>
        <v/>
      </c>
      <c r="N2742" s="3" t="str">
        <f>IFNA(VLOOKUP(M2742,Promocodes!G:H,2,0),"")</f>
        <v/>
      </c>
      <c r="O2742" s="3" t="str">
        <f>IFNA(VLOOKUP(D2742,Price!$E$2:$F$4,2,0),"")</f>
        <v/>
      </c>
      <c r="P2742" s="7" t="str">
        <f t="shared" si="4"/>
        <v>без промо</v>
      </c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ht="15.75" customHeight="1">
      <c r="A2743" s="3">
        <v>2410.0</v>
      </c>
      <c r="B2743" s="1" t="s">
        <v>16</v>
      </c>
      <c r="C2743" s="1" t="s">
        <v>17</v>
      </c>
      <c r="D2743" s="1" t="s">
        <v>23</v>
      </c>
      <c r="E2743" s="2">
        <v>44278.0</v>
      </c>
      <c r="F2743" s="3"/>
      <c r="G2743" s="5">
        <v>5500.0</v>
      </c>
      <c r="H2743" s="3" t="str">
        <f>IFNA(VLOOKUP(F2743,Promocodes!A:E,4,0),"")</f>
        <v/>
      </c>
      <c r="I2743" s="3"/>
      <c r="J2743" s="5">
        <f t="shared" si="2"/>
        <v>5500</v>
      </c>
      <c r="K2743" s="3" t="str">
        <f>IFNA(VLOOKUP(D2743,Price!$A$2:$C$18,3,0),"")</f>
        <v>услуга</v>
      </c>
      <c r="L2743" s="6">
        <f t="shared" si="3"/>
        <v>3</v>
      </c>
      <c r="M2743" s="6" t="str">
        <f>IFNA(VLOOKUP(F2743,Promocodes!A:B,2,0),"")</f>
        <v/>
      </c>
      <c r="N2743" s="3" t="str">
        <f>IFNA(VLOOKUP(M2743,Promocodes!G:H,2,0),"")</f>
        <v/>
      </c>
      <c r="O2743" s="3" t="str">
        <f>IFNA(VLOOKUP(D2743,Price!$E$2:$F$4,2,0),"")</f>
        <v/>
      </c>
      <c r="P2743" s="7" t="str">
        <f t="shared" si="4"/>
        <v>без промо</v>
      </c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ht="15.75" customHeight="1">
      <c r="A2744" s="3">
        <v>2411.0</v>
      </c>
      <c r="B2744" s="1" t="s">
        <v>16</v>
      </c>
      <c r="C2744" s="1" t="s">
        <v>17</v>
      </c>
      <c r="D2744" s="1" t="s">
        <v>24</v>
      </c>
      <c r="E2744" s="2">
        <v>44278.0</v>
      </c>
      <c r="F2744" s="3"/>
      <c r="G2744" s="5">
        <v>4500.0</v>
      </c>
      <c r="H2744" s="3" t="str">
        <f>IFNA(VLOOKUP(F2744,Promocodes!A:E,4,0),"")</f>
        <v/>
      </c>
      <c r="I2744" s="3"/>
      <c r="J2744" s="5">
        <f t="shared" si="2"/>
        <v>4500</v>
      </c>
      <c r="K2744" s="3" t="str">
        <f>IFNA(VLOOKUP(D2744,Price!$A$2:$C$18,3,0),"")</f>
        <v>услуга</v>
      </c>
      <c r="L2744" s="6">
        <f t="shared" si="3"/>
        <v>3</v>
      </c>
      <c r="M2744" s="6" t="str">
        <f>IFNA(VLOOKUP(F2744,Promocodes!A:B,2,0),"")</f>
        <v/>
      </c>
      <c r="N2744" s="3" t="str">
        <f>IFNA(VLOOKUP(M2744,Promocodes!G:H,2,0),"")</f>
        <v/>
      </c>
      <c r="O2744" s="3" t="str">
        <f>IFNA(VLOOKUP(D2744,Price!$E$2:$F$4,2,0),"")</f>
        <v/>
      </c>
      <c r="P2744" s="7" t="str">
        <f t="shared" si="4"/>
        <v>без промо</v>
      </c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ht="15.75" customHeight="1">
      <c r="A2745" s="3">
        <v>2412.0</v>
      </c>
      <c r="B2745" s="1" t="s">
        <v>139</v>
      </c>
      <c r="C2745" s="1" t="s">
        <v>22</v>
      </c>
      <c r="D2745" s="1" t="s">
        <v>141</v>
      </c>
      <c r="E2745" s="2">
        <v>44278.0</v>
      </c>
      <c r="F2745" s="3"/>
      <c r="G2745" s="5">
        <v>300.0</v>
      </c>
      <c r="H2745" s="3" t="str">
        <f>IFNA(VLOOKUP(F2745,Promocodes!A:E,4,0),"")</f>
        <v/>
      </c>
      <c r="I2745" s="3"/>
      <c r="J2745" s="5">
        <f t="shared" si="2"/>
        <v>300</v>
      </c>
      <c r="K2745" s="3" t="str">
        <f>IFNA(VLOOKUP(D2745,Price!$A$2:$C$18,3,0),"")</f>
        <v/>
      </c>
      <c r="L2745" s="6">
        <f t="shared" si="3"/>
        <v>3</v>
      </c>
      <c r="M2745" s="6" t="str">
        <f>IFNA(VLOOKUP(F2745,Promocodes!A:B,2,0),"")</f>
        <v/>
      </c>
      <c r="N2745" s="3" t="str">
        <f>IFNA(VLOOKUP(M2745,Promocodes!G:H,2,0),"")</f>
        <v/>
      </c>
      <c r="O2745" s="3" t="str">
        <f>IFNA(VLOOKUP(D2745,Price!$E$2:$F$4,2,0),"")</f>
        <v/>
      </c>
      <c r="P2745" s="7" t="str">
        <f t="shared" si="4"/>
        <v/>
      </c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ht="15.75" customHeight="1">
      <c r="A2746" s="3">
        <v>2413.0</v>
      </c>
      <c r="B2746" s="1" t="s">
        <v>16</v>
      </c>
      <c r="C2746" s="1" t="s">
        <v>17</v>
      </c>
      <c r="D2746" s="1" t="s">
        <v>23</v>
      </c>
      <c r="E2746" s="2">
        <v>44278.0</v>
      </c>
      <c r="F2746" s="3"/>
      <c r="G2746" s="5">
        <v>5500.0</v>
      </c>
      <c r="H2746" s="3" t="str">
        <f>IFNA(VLOOKUP(F2746,Promocodes!A:E,4,0),"")</f>
        <v/>
      </c>
      <c r="I2746" s="3"/>
      <c r="J2746" s="5">
        <f t="shared" si="2"/>
        <v>5500</v>
      </c>
      <c r="K2746" s="3" t="str">
        <f>IFNA(VLOOKUP(D2746,Price!$A$2:$C$18,3,0),"")</f>
        <v>услуга</v>
      </c>
      <c r="L2746" s="6">
        <f t="shared" si="3"/>
        <v>3</v>
      </c>
      <c r="M2746" s="6" t="str">
        <f>IFNA(VLOOKUP(F2746,Promocodes!A:B,2,0),"")</f>
        <v/>
      </c>
      <c r="N2746" s="3" t="str">
        <f>IFNA(VLOOKUP(M2746,Promocodes!G:H,2,0),"")</f>
        <v/>
      </c>
      <c r="O2746" s="3" t="str">
        <f>IFNA(VLOOKUP(D2746,Price!$E$2:$F$4,2,0),"")</f>
        <v/>
      </c>
      <c r="P2746" s="7" t="str">
        <f t="shared" si="4"/>
        <v>без промо</v>
      </c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ht="15.75" customHeight="1">
      <c r="A2747" s="3">
        <v>2415.0</v>
      </c>
      <c r="B2747" s="1" t="s">
        <v>16</v>
      </c>
      <c r="C2747" s="1" t="s">
        <v>22</v>
      </c>
      <c r="D2747" s="1" t="s">
        <v>21</v>
      </c>
      <c r="E2747" s="2">
        <v>44278.0</v>
      </c>
      <c r="F2747" s="3"/>
      <c r="G2747" s="5">
        <v>3500.0</v>
      </c>
      <c r="H2747" s="3" t="str">
        <f>IFNA(VLOOKUP(F2747,Promocodes!A:E,4,0),"")</f>
        <v/>
      </c>
      <c r="I2747" s="3"/>
      <c r="J2747" s="5">
        <f t="shared" si="2"/>
        <v>3500</v>
      </c>
      <c r="K2747" s="3" t="str">
        <f>IFNA(VLOOKUP(D2747,Price!$A$2:$C$18,3,0),"")</f>
        <v>услуга</v>
      </c>
      <c r="L2747" s="6">
        <f t="shared" si="3"/>
        <v>3</v>
      </c>
      <c r="M2747" s="6" t="str">
        <f>IFNA(VLOOKUP(F2747,Promocodes!A:B,2,0),"")</f>
        <v/>
      </c>
      <c r="N2747" s="3" t="str">
        <f>IFNA(VLOOKUP(M2747,Promocodes!G:H,2,0),"")</f>
        <v/>
      </c>
      <c r="O2747" s="3" t="str">
        <f>IFNA(VLOOKUP(D2747,Price!$E$2:$F$4,2,0),"")</f>
        <v/>
      </c>
      <c r="P2747" s="7" t="str">
        <f t="shared" si="4"/>
        <v>без промо</v>
      </c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ht="15.75" customHeight="1">
      <c r="A2748" s="3">
        <v>2416.0</v>
      </c>
      <c r="B2748" s="1" t="s">
        <v>16</v>
      </c>
      <c r="C2748" s="1" t="s">
        <v>22</v>
      </c>
      <c r="D2748" s="1" t="s">
        <v>23</v>
      </c>
      <c r="E2748" s="2">
        <v>44278.0</v>
      </c>
      <c r="F2748" s="3"/>
      <c r="G2748" s="5">
        <v>5500.0</v>
      </c>
      <c r="H2748" s="3" t="str">
        <f>IFNA(VLOOKUP(F2748,Promocodes!A:E,4,0),"")</f>
        <v/>
      </c>
      <c r="I2748" s="3"/>
      <c r="J2748" s="5">
        <f t="shared" si="2"/>
        <v>5500</v>
      </c>
      <c r="K2748" s="3" t="str">
        <f>IFNA(VLOOKUP(D2748,Price!$A$2:$C$18,3,0),"")</f>
        <v>услуга</v>
      </c>
      <c r="L2748" s="6">
        <f t="shared" si="3"/>
        <v>3</v>
      </c>
      <c r="M2748" s="6" t="str">
        <f>IFNA(VLOOKUP(F2748,Promocodes!A:B,2,0),"")</f>
        <v/>
      </c>
      <c r="N2748" s="3" t="str">
        <f>IFNA(VLOOKUP(M2748,Promocodes!G:H,2,0),"")</f>
        <v/>
      </c>
      <c r="O2748" s="3" t="str">
        <f>IFNA(VLOOKUP(D2748,Price!$E$2:$F$4,2,0),"")</f>
        <v/>
      </c>
      <c r="P2748" s="7" t="str">
        <f t="shared" si="4"/>
        <v>без промо</v>
      </c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ht="15.75" customHeight="1">
      <c r="A2749" s="3">
        <v>2417.0</v>
      </c>
      <c r="B2749" s="1" t="s">
        <v>16</v>
      </c>
      <c r="C2749" s="1" t="s">
        <v>17</v>
      </c>
      <c r="D2749" s="1" t="s">
        <v>25</v>
      </c>
      <c r="E2749" s="2">
        <v>44278.0</v>
      </c>
      <c r="F2749" s="3"/>
      <c r="G2749" s="5">
        <v>300.0</v>
      </c>
      <c r="H2749" s="3" t="str">
        <f>IFNA(VLOOKUP(F2749,Promocodes!A:E,4,0),"")</f>
        <v/>
      </c>
      <c r="I2749" s="3"/>
      <c r="J2749" s="5">
        <f t="shared" si="2"/>
        <v>300</v>
      </c>
      <c r="K2749" s="3" t="str">
        <f>IFNA(VLOOKUP(D2749,Price!$A$2:$C$18,3,0),"")</f>
        <v>товар</v>
      </c>
      <c r="L2749" s="6">
        <f t="shared" si="3"/>
        <v>3</v>
      </c>
      <c r="M2749" s="6" t="str">
        <f>IFNA(VLOOKUP(F2749,Promocodes!A:B,2,0),"")</f>
        <v/>
      </c>
      <c r="N2749" s="3" t="str">
        <f>IFNA(VLOOKUP(M2749,Promocodes!G:H,2,0),"")</f>
        <v/>
      </c>
      <c r="O2749" s="3">
        <f>IFNA(VLOOKUP(D2749,Price!$E$2:$F$4,2,0),"")</f>
        <v>150</v>
      </c>
      <c r="P2749" s="7" t="str">
        <f t="shared" si="4"/>
        <v>без промо</v>
      </c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ht="15.75" customHeight="1">
      <c r="A2750" s="3">
        <v>2418.0</v>
      </c>
      <c r="B2750" s="1" t="s">
        <v>139</v>
      </c>
      <c r="C2750" s="1" t="s">
        <v>22</v>
      </c>
      <c r="D2750" s="1" t="s">
        <v>142</v>
      </c>
      <c r="E2750" s="2">
        <v>44278.0</v>
      </c>
      <c r="F2750" s="3"/>
      <c r="G2750" s="5">
        <v>1000.0</v>
      </c>
      <c r="H2750" s="3" t="str">
        <f>IFNA(VLOOKUP(F2750,Promocodes!A:E,4,0),"")</f>
        <v/>
      </c>
      <c r="I2750" s="3"/>
      <c r="J2750" s="5">
        <f t="shared" si="2"/>
        <v>1000</v>
      </c>
      <c r="K2750" s="3" t="str">
        <f>IFNA(VLOOKUP(D2750,Price!$A$2:$C$18,3,0),"")</f>
        <v/>
      </c>
      <c r="L2750" s="6">
        <f t="shared" si="3"/>
        <v>3</v>
      </c>
      <c r="M2750" s="6" t="str">
        <f>IFNA(VLOOKUP(F2750,Promocodes!A:B,2,0),"")</f>
        <v/>
      </c>
      <c r="N2750" s="3" t="str">
        <f>IFNA(VLOOKUP(M2750,Promocodes!G:H,2,0),"")</f>
        <v/>
      </c>
      <c r="O2750" s="3" t="str">
        <f>IFNA(VLOOKUP(D2750,Price!$E$2:$F$4,2,0),"")</f>
        <v/>
      </c>
      <c r="P2750" s="7" t="str">
        <f t="shared" si="4"/>
        <v/>
      </c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ht="15.75" customHeight="1">
      <c r="A2751" s="3">
        <v>2419.0</v>
      </c>
      <c r="B2751" s="1" t="s">
        <v>16</v>
      </c>
      <c r="C2751" s="1" t="s">
        <v>17</v>
      </c>
      <c r="D2751" s="1" t="s">
        <v>24</v>
      </c>
      <c r="E2751" s="2">
        <v>44278.0</v>
      </c>
      <c r="F2751" s="3"/>
      <c r="G2751" s="5">
        <v>4500.0</v>
      </c>
      <c r="H2751" s="3" t="str">
        <f>IFNA(VLOOKUP(F2751,Promocodes!A:E,4,0),"")</f>
        <v/>
      </c>
      <c r="I2751" s="3"/>
      <c r="J2751" s="5">
        <f t="shared" si="2"/>
        <v>4500</v>
      </c>
      <c r="K2751" s="3" t="str">
        <f>IFNA(VLOOKUP(D2751,Price!$A$2:$C$18,3,0),"")</f>
        <v>услуга</v>
      </c>
      <c r="L2751" s="6">
        <f t="shared" si="3"/>
        <v>3</v>
      </c>
      <c r="M2751" s="6" t="str">
        <f>IFNA(VLOOKUP(F2751,Promocodes!A:B,2,0),"")</f>
        <v/>
      </c>
      <c r="N2751" s="3" t="str">
        <f>IFNA(VLOOKUP(M2751,Promocodes!G:H,2,0),"")</f>
        <v/>
      </c>
      <c r="O2751" s="3" t="str">
        <f>IFNA(VLOOKUP(D2751,Price!$E$2:$F$4,2,0),"")</f>
        <v/>
      </c>
      <c r="P2751" s="7" t="str">
        <f t="shared" si="4"/>
        <v>без промо</v>
      </c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ht="15.75" customHeight="1">
      <c r="A2752" s="3">
        <v>2420.0</v>
      </c>
      <c r="B2752" s="1" t="s">
        <v>16</v>
      </c>
      <c r="C2752" s="1" t="s">
        <v>22</v>
      </c>
      <c r="D2752" s="1" t="s">
        <v>23</v>
      </c>
      <c r="E2752" s="2">
        <v>44278.0</v>
      </c>
      <c r="F2752" s="3"/>
      <c r="G2752" s="5">
        <v>5500.0</v>
      </c>
      <c r="H2752" s="3" t="str">
        <f>IFNA(VLOOKUP(F2752,Promocodes!A:E,4,0),"")</f>
        <v/>
      </c>
      <c r="I2752" s="3"/>
      <c r="J2752" s="5">
        <f t="shared" si="2"/>
        <v>5500</v>
      </c>
      <c r="K2752" s="3" t="str">
        <f>IFNA(VLOOKUP(D2752,Price!$A$2:$C$18,3,0),"")</f>
        <v>услуга</v>
      </c>
      <c r="L2752" s="6">
        <f t="shared" si="3"/>
        <v>3</v>
      </c>
      <c r="M2752" s="6" t="str">
        <f>IFNA(VLOOKUP(F2752,Promocodes!A:B,2,0),"")</f>
        <v/>
      </c>
      <c r="N2752" s="3" t="str">
        <f>IFNA(VLOOKUP(M2752,Promocodes!G:H,2,0),"")</f>
        <v/>
      </c>
      <c r="O2752" s="3" t="str">
        <f>IFNA(VLOOKUP(D2752,Price!$E$2:$F$4,2,0),"")</f>
        <v/>
      </c>
      <c r="P2752" s="7" t="str">
        <f t="shared" si="4"/>
        <v>без промо</v>
      </c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ht="15.75" customHeight="1">
      <c r="A2753" s="3">
        <v>2421.0</v>
      </c>
      <c r="B2753" s="1" t="s">
        <v>16</v>
      </c>
      <c r="C2753" s="1" t="s">
        <v>22</v>
      </c>
      <c r="D2753" s="1" t="s">
        <v>24</v>
      </c>
      <c r="E2753" s="2">
        <v>44278.0</v>
      </c>
      <c r="F2753" s="3"/>
      <c r="G2753" s="5">
        <v>4500.0</v>
      </c>
      <c r="H2753" s="3" t="str">
        <f>IFNA(VLOOKUP(F2753,Promocodes!A:E,4,0),"")</f>
        <v/>
      </c>
      <c r="I2753" s="3"/>
      <c r="J2753" s="5">
        <f t="shared" si="2"/>
        <v>4500</v>
      </c>
      <c r="K2753" s="3" t="str">
        <f>IFNA(VLOOKUP(D2753,Price!$A$2:$C$18,3,0),"")</f>
        <v>услуга</v>
      </c>
      <c r="L2753" s="6">
        <f t="shared" si="3"/>
        <v>3</v>
      </c>
      <c r="M2753" s="6" t="str">
        <f>IFNA(VLOOKUP(F2753,Promocodes!A:B,2,0),"")</f>
        <v/>
      </c>
      <c r="N2753" s="3" t="str">
        <f>IFNA(VLOOKUP(M2753,Promocodes!G:H,2,0),"")</f>
        <v/>
      </c>
      <c r="O2753" s="3" t="str">
        <f>IFNA(VLOOKUP(D2753,Price!$E$2:$F$4,2,0),"")</f>
        <v/>
      </c>
      <c r="P2753" s="7" t="str">
        <f t="shared" si="4"/>
        <v>без промо</v>
      </c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ht="15.75" customHeight="1">
      <c r="A2754" s="3">
        <v>2422.0</v>
      </c>
      <c r="B2754" s="1" t="s">
        <v>139</v>
      </c>
      <c r="C2754" s="1" t="s">
        <v>17</v>
      </c>
      <c r="D2754" s="1" t="s">
        <v>141</v>
      </c>
      <c r="E2754" s="2">
        <v>44278.0</v>
      </c>
      <c r="F2754" s="3"/>
      <c r="G2754" s="5">
        <v>300.0</v>
      </c>
      <c r="H2754" s="3" t="str">
        <f>IFNA(VLOOKUP(F2754,Promocodes!A:E,4,0),"")</f>
        <v/>
      </c>
      <c r="I2754" s="3"/>
      <c r="J2754" s="5">
        <f t="shared" si="2"/>
        <v>300</v>
      </c>
      <c r="K2754" s="3" t="str">
        <f>IFNA(VLOOKUP(D2754,Price!$A$2:$C$18,3,0),"")</f>
        <v/>
      </c>
      <c r="L2754" s="6">
        <f t="shared" si="3"/>
        <v>3</v>
      </c>
      <c r="M2754" s="6" t="str">
        <f>IFNA(VLOOKUP(F2754,Promocodes!A:B,2,0),"")</f>
        <v/>
      </c>
      <c r="N2754" s="3" t="str">
        <f>IFNA(VLOOKUP(M2754,Promocodes!G:H,2,0),"")</f>
        <v/>
      </c>
      <c r="O2754" s="3" t="str">
        <f>IFNA(VLOOKUP(D2754,Price!$E$2:$F$4,2,0),"")</f>
        <v/>
      </c>
      <c r="P2754" s="7" t="str">
        <f t="shared" si="4"/>
        <v/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ht="15.75" customHeight="1">
      <c r="A2755" s="3">
        <v>2423.0</v>
      </c>
      <c r="B2755" s="1" t="s">
        <v>139</v>
      </c>
      <c r="C2755" s="1" t="s">
        <v>17</v>
      </c>
      <c r="D2755" s="1" t="s">
        <v>141</v>
      </c>
      <c r="E2755" s="2">
        <v>44278.0</v>
      </c>
      <c r="F2755" s="3"/>
      <c r="G2755" s="5">
        <v>300.0</v>
      </c>
      <c r="H2755" s="3" t="str">
        <f>IFNA(VLOOKUP(F2755,Promocodes!A:E,4,0),"")</f>
        <v/>
      </c>
      <c r="I2755" s="3"/>
      <c r="J2755" s="5">
        <f t="shared" si="2"/>
        <v>300</v>
      </c>
      <c r="K2755" s="3" t="str">
        <f>IFNA(VLOOKUP(D2755,Price!$A$2:$C$18,3,0),"")</f>
        <v/>
      </c>
      <c r="L2755" s="6">
        <f t="shared" si="3"/>
        <v>3</v>
      </c>
      <c r="M2755" s="6" t="str">
        <f>IFNA(VLOOKUP(F2755,Promocodes!A:B,2,0),"")</f>
        <v/>
      </c>
      <c r="N2755" s="3" t="str">
        <f>IFNA(VLOOKUP(M2755,Promocodes!G:H,2,0),"")</f>
        <v/>
      </c>
      <c r="O2755" s="3" t="str">
        <f>IFNA(VLOOKUP(D2755,Price!$E$2:$F$4,2,0),"")</f>
        <v/>
      </c>
      <c r="P2755" s="7" t="str">
        <f t="shared" si="4"/>
        <v/>
      </c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ht="15.75" customHeight="1">
      <c r="A2756" s="3">
        <v>2424.0</v>
      </c>
      <c r="B2756" s="1" t="s">
        <v>16</v>
      </c>
      <c r="C2756" s="1" t="s">
        <v>17</v>
      </c>
      <c r="D2756" s="1" t="s">
        <v>24</v>
      </c>
      <c r="E2756" s="2">
        <v>44278.0</v>
      </c>
      <c r="F2756" s="3"/>
      <c r="G2756" s="5">
        <v>4500.0</v>
      </c>
      <c r="H2756" s="3" t="str">
        <f>IFNA(VLOOKUP(F2756,Promocodes!A:E,4,0),"")</f>
        <v/>
      </c>
      <c r="I2756" s="3"/>
      <c r="J2756" s="5">
        <f t="shared" si="2"/>
        <v>4500</v>
      </c>
      <c r="K2756" s="3" t="str">
        <f>IFNA(VLOOKUP(D2756,Price!$A$2:$C$18,3,0),"")</f>
        <v>услуга</v>
      </c>
      <c r="L2756" s="6">
        <f t="shared" si="3"/>
        <v>3</v>
      </c>
      <c r="M2756" s="6" t="str">
        <f>IFNA(VLOOKUP(F2756,Promocodes!A:B,2,0),"")</f>
        <v/>
      </c>
      <c r="N2756" s="3" t="str">
        <f>IFNA(VLOOKUP(M2756,Promocodes!G:H,2,0),"")</f>
        <v/>
      </c>
      <c r="O2756" s="3" t="str">
        <f>IFNA(VLOOKUP(D2756,Price!$E$2:$F$4,2,0),"")</f>
        <v/>
      </c>
      <c r="P2756" s="7" t="str">
        <f t="shared" si="4"/>
        <v>без промо</v>
      </c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ht="15.75" customHeight="1">
      <c r="A2757" s="3">
        <v>2425.0</v>
      </c>
      <c r="B2757" s="1" t="s">
        <v>16</v>
      </c>
      <c r="C2757" s="1" t="s">
        <v>17</v>
      </c>
      <c r="D2757" s="1" t="s">
        <v>21</v>
      </c>
      <c r="E2757" s="2">
        <v>44278.0</v>
      </c>
      <c r="F2757" s="3"/>
      <c r="G2757" s="5">
        <v>3500.0</v>
      </c>
      <c r="H2757" s="3" t="str">
        <f>IFNA(VLOOKUP(F2757,Promocodes!A:E,4,0),"")</f>
        <v/>
      </c>
      <c r="I2757" s="3"/>
      <c r="J2757" s="5">
        <f t="shared" si="2"/>
        <v>3500</v>
      </c>
      <c r="K2757" s="3" t="str">
        <f>IFNA(VLOOKUP(D2757,Price!$A$2:$C$18,3,0),"")</f>
        <v>услуга</v>
      </c>
      <c r="L2757" s="6">
        <f t="shared" si="3"/>
        <v>3</v>
      </c>
      <c r="M2757" s="6" t="str">
        <f>IFNA(VLOOKUP(F2757,Promocodes!A:B,2,0),"")</f>
        <v/>
      </c>
      <c r="N2757" s="3" t="str">
        <f>IFNA(VLOOKUP(M2757,Promocodes!G:H,2,0),"")</f>
        <v/>
      </c>
      <c r="O2757" s="3" t="str">
        <f>IFNA(VLOOKUP(D2757,Price!$E$2:$F$4,2,0),"")</f>
        <v/>
      </c>
      <c r="P2757" s="7" t="str">
        <f t="shared" si="4"/>
        <v>без промо</v>
      </c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ht="15.75" customHeight="1">
      <c r="A2758" s="3">
        <v>2426.0</v>
      </c>
      <c r="B2758" s="1" t="s">
        <v>16</v>
      </c>
      <c r="C2758" s="1" t="s">
        <v>17</v>
      </c>
      <c r="D2758" s="1" t="s">
        <v>24</v>
      </c>
      <c r="E2758" s="2">
        <v>44278.0</v>
      </c>
      <c r="F2758" s="3"/>
      <c r="G2758" s="5">
        <v>4500.0</v>
      </c>
      <c r="H2758" s="3" t="str">
        <f>IFNA(VLOOKUP(F2758,Promocodes!A:E,4,0),"")</f>
        <v/>
      </c>
      <c r="I2758" s="3"/>
      <c r="J2758" s="5">
        <f t="shared" si="2"/>
        <v>4500</v>
      </c>
      <c r="K2758" s="3" t="str">
        <f>IFNA(VLOOKUP(D2758,Price!$A$2:$C$18,3,0),"")</f>
        <v>услуга</v>
      </c>
      <c r="L2758" s="6">
        <f t="shared" si="3"/>
        <v>3</v>
      </c>
      <c r="M2758" s="6" t="str">
        <f>IFNA(VLOOKUP(F2758,Promocodes!A:B,2,0),"")</f>
        <v/>
      </c>
      <c r="N2758" s="3" t="str">
        <f>IFNA(VLOOKUP(M2758,Promocodes!G:H,2,0),"")</f>
        <v/>
      </c>
      <c r="O2758" s="3" t="str">
        <f>IFNA(VLOOKUP(D2758,Price!$E$2:$F$4,2,0),"")</f>
        <v/>
      </c>
      <c r="P2758" s="7" t="str">
        <f t="shared" si="4"/>
        <v>без промо</v>
      </c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ht="15.75" customHeight="1">
      <c r="A2759" s="3">
        <v>2427.0</v>
      </c>
      <c r="B2759" s="1" t="s">
        <v>16</v>
      </c>
      <c r="C2759" s="1" t="s">
        <v>22</v>
      </c>
      <c r="D2759" s="1" t="s">
        <v>24</v>
      </c>
      <c r="E2759" s="2">
        <v>44278.0</v>
      </c>
      <c r="F2759" s="3"/>
      <c r="G2759" s="5">
        <v>4500.0</v>
      </c>
      <c r="H2759" s="3" t="str">
        <f>IFNA(VLOOKUP(F2759,Promocodes!A:E,4,0),"")</f>
        <v/>
      </c>
      <c r="I2759" s="3"/>
      <c r="J2759" s="5">
        <f t="shared" si="2"/>
        <v>4500</v>
      </c>
      <c r="K2759" s="3" t="str">
        <f>IFNA(VLOOKUP(D2759,Price!$A$2:$C$18,3,0),"")</f>
        <v>услуга</v>
      </c>
      <c r="L2759" s="6">
        <f t="shared" si="3"/>
        <v>3</v>
      </c>
      <c r="M2759" s="6" t="str">
        <f>IFNA(VLOOKUP(F2759,Promocodes!A:B,2,0),"")</f>
        <v/>
      </c>
      <c r="N2759" s="3" t="str">
        <f>IFNA(VLOOKUP(M2759,Promocodes!G:H,2,0),"")</f>
        <v/>
      </c>
      <c r="O2759" s="3" t="str">
        <f>IFNA(VLOOKUP(D2759,Price!$E$2:$F$4,2,0),"")</f>
        <v/>
      </c>
      <c r="P2759" s="7" t="str">
        <f t="shared" si="4"/>
        <v>без промо</v>
      </c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ht="15.75" customHeight="1">
      <c r="A2760" s="3">
        <v>2428.0</v>
      </c>
      <c r="B2760" s="1" t="s">
        <v>16</v>
      </c>
      <c r="C2760" s="1" t="s">
        <v>22</v>
      </c>
      <c r="D2760" s="1" t="s">
        <v>20</v>
      </c>
      <c r="E2760" s="2">
        <v>44279.0</v>
      </c>
      <c r="F2760" s="3"/>
      <c r="G2760" s="5">
        <v>500.0</v>
      </c>
      <c r="H2760" s="3" t="str">
        <f>IFNA(VLOOKUP(F2760,Promocodes!A:E,4,0),"")</f>
        <v/>
      </c>
      <c r="I2760" s="3"/>
      <c r="J2760" s="5">
        <f t="shared" si="2"/>
        <v>500</v>
      </c>
      <c r="K2760" s="3" t="str">
        <f>IFNA(VLOOKUP(D2760,Price!$A$2:$C$18,3,0),"")</f>
        <v>товар</v>
      </c>
      <c r="L2760" s="6">
        <f t="shared" si="3"/>
        <v>3</v>
      </c>
      <c r="M2760" s="6" t="str">
        <f>IFNA(VLOOKUP(F2760,Promocodes!A:B,2,0),"")</f>
        <v/>
      </c>
      <c r="N2760" s="3" t="str">
        <f>IFNA(VLOOKUP(M2760,Promocodes!G:H,2,0),"")</f>
        <v/>
      </c>
      <c r="O2760" s="3">
        <f>IFNA(VLOOKUP(D2760,Price!$E$2:$F$4,2,0),"")</f>
        <v>250</v>
      </c>
      <c r="P2760" s="7" t="str">
        <f t="shared" si="4"/>
        <v>без промо</v>
      </c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ht="15.75" customHeight="1">
      <c r="A2761" s="3">
        <v>2429.0</v>
      </c>
      <c r="B2761" s="1" t="s">
        <v>16</v>
      </c>
      <c r="C2761" s="1" t="s">
        <v>17</v>
      </c>
      <c r="D2761" s="1" t="s">
        <v>24</v>
      </c>
      <c r="E2761" s="2">
        <v>44279.0</v>
      </c>
      <c r="F2761" s="3"/>
      <c r="G2761" s="5">
        <v>4500.0</v>
      </c>
      <c r="H2761" s="3" t="str">
        <f>IFNA(VLOOKUP(F2761,Promocodes!A:E,4,0),"")</f>
        <v/>
      </c>
      <c r="I2761" s="3"/>
      <c r="J2761" s="5">
        <f t="shared" si="2"/>
        <v>4500</v>
      </c>
      <c r="K2761" s="3" t="str">
        <f>IFNA(VLOOKUP(D2761,Price!$A$2:$C$18,3,0),"")</f>
        <v>услуга</v>
      </c>
      <c r="L2761" s="6">
        <f t="shared" si="3"/>
        <v>3</v>
      </c>
      <c r="M2761" s="6" t="str">
        <f>IFNA(VLOOKUP(F2761,Promocodes!A:B,2,0),"")</f>
        <v/>
      </c>
      <c r="N2761" s="3" t="str">
        <f>IFNA(VLOOKUP(M2761,Promocodes!G:H,2,0),"")</f>
        <v/>
      </c>
      <c r="O2761" s="3" t="str">
        <f>IFNA(VLOOKUP(D2761,Price!$E$2:$F$4,2,0),"")</f>
        <v/>
      </c>
      <c r="P2761" s="7" t="str">
        <f t="shared" si="4"/>
        <v>без промо</v>
      </c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ht="15.75" customHeight="1">
      <c r="A2762" s="3">
        <v>2430.0</v>
      </c>
      <c r="B2762" s="1" t="s">
        <v>139</v>
      </c>
      <c r="C2762" s="1" t="s">
        <v>22</v>
      </c>
      <c r="D2762" s="1" t="s">
        <v>143</v>
      </c>
      <c r="E2762" s="2">
        <v>44279.0</v>
      </c>
      <c r="F2762" s="3"/>
      <c r="G2762" s="5">
        <v>500.0</v>
      </c>
      <c r="H2762" s="3" t="str">
        <f>IFNA(VLOOKUP(F2762,Promocodes!A:E,4,0),"")</f>
        <v/>
      </c>
      <c r="I2762" s="3"/>
      <c r="J2762" s="5">
        <f t="shared" si="2"/>
        <v>500</v>
      </c>
      <c r="K2762" s="3" t="str">
        <f>IFNA(VLOOKUP(D2762,Price!$A$2:$C$18,3,0),"")</f>
        <v/>
      </c>
      <c r="L2762" s="6">
        <f t="shared" si="3"/>
        <v>3</v>
      </c>
      <c r="M2762" s="6" t="str">
        <f>IFNA(VLOOKUP(F2762,Promocodes!A:B,2,0),"")</f>
        <v/>
      </c>
      <c r="N2762" s="3" t="str">
        <f>IFNA(VLOOKUP(M2762,Promocodes!G:H,2,0),"")</f>
        <v/>
      </c>
      <c r="O2762" s="3" t="str">
        <f>IFNA(VLOOKUP(D2762,Price!$E$2:$F$4,2,0),"")</f>
        <v/>
      </c>
      <c r="P2762" s="7" t="str">
        <f t="shared" si="4"/>
        <v/>
      </c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ht="15.75" customHeight="1">
      <c r="A2763" s="3">
        <v>2431.0</v>
      </c>
      <c r="B2763" s="1" t="s">
        <v>16</v>
      </c>
      <c r="C2763" s="1" t="s">
        <v>17</v>
      </c>
      <c r="D2763" s="1" t="s">
        <v>25</v>
      </c>
      <c r="E2763" s="2">
        <v>44279.0</v>
      </c>
      <c r="F2763" s="3"/>
      <c r="G2763" s="5">
        <v>300.0</v>
      </c>
      <c r="H2763" s="3" t="str">
        <f>IFNA(VLOOKUP(F2763,Promocodes!A:E,4,0),"")</f>
        <v/>
      </c>
      <c r="I2763" s="3"/>
      <c r="J2763" s="5">
        <f t="shared" si="2"/>
        <v>300</v>
      </c>
      <c r="K2763" s="3" t="str">
        <f>IFNA(VLOOKUP(D2763,Price!$A$2:$C$18,3,0),"")</f>
        <v>товар</v>
      </c>
      <c r="L2763" s="6">
        <f t="shared" si="3"/>
        <v>3</v>
      </c>
      <c r="M2763" s="6" t="str">
        <f>IFNA(VLOOKUP(F2763,Promocodes!A:B,2,0),"")</f>
        <v/>
      </c>
      <c r="N2763" s="3" t="str">
        <f>IFNA(VLOOKUP(M2763,Promocodes!G:H,2,0),"")</f>
        <v/>
      </c>
      <c r="O2763" s="3">
        <f>IFNA(VLOOKUP(D2763,Price!$E$2:$F$4,2,0),"")</f>
        <v>150</v>
      </c>
      <c r="P2763" s="7" t="str">
        <f t="shared" si="4"/>
        <v>без промо</v>
      </c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ht="15.75" customHeight="1">
      <c r="A2764" s="3">
        <v>2432.0</v>
      </c>
      <c r="B2764" s="1" t="s">
        <v>139</v>
      </c>
      <c r="C2764" s="1" t="s">
        <v>22</v>
      </c>
      <c r="D2764" s="1" t="s">
        <v>142</v>
      </c>
      <c r="E2764" s="2">
        <v>44279.0</v>
      </c>
      <c r="F2764" s="3"/>
      <c r="G2764" s="5">
        <v>1000.0</v>
      </c>
      <c r="H2764" s="3" t="str">
        <f>IFNA(VLOOKUP(F2764,Promocodes!A:E,4,0),"")</f>
        <v/>
      </c>
      <c r="I2764" s="3"/>
      <c r="J2764" s="5">
        <f t="shared" si="2"/>
        <v>1000</v>
      </c>
      <c r="K2764" s="3" t="str">
        <f>IFNA(VLOOKUP(D2764,Price!$A$2:$C$18,3,0),"")</f>
        <v/>
      </c>
      <c r="L2764" s="6">
        <f t="shared" si="3"/>
        <v>3</v>
      </c>
      <c r="M2764" s="6" t="str">
        <f>IFNA(VLOOKUP(F2764,Promocodes!A:B,2,0),"")</f>
        <v/>
      </c>
      <c r="N2764" s="3" t="str">
        <f>IFNA(VLOOKUP(M2764,Promocodes!G:H,2,0),"")</f>
        <v/>
      </c>
      <c r="O2764" s="3" t="str">
        <f>IFNA(VLOOKUP(D2764,Price!$E$2:$F$4,2,0),"")</f>
        <v/>
      </c>
      <c r="P2764" s="7" t="str">
        <f t="shared" si="4"/>
        <v/>
      </c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ht="15.75" customHeight="1">
      <c r="A2765" s="3">
        <v>2433.0</v>
      </c>
      <c r="B2765" s="1" t="s">
        <v>16</v>
      </c>
      <c r="C2765" s="1" t="s">
        <v>17</v>
      </c>
      <c r="D2765" s="1" t="s">
        <v>20</v>
      </c>
      <c r="E2765" s="2">
        <v>44279.0</v>
      </c>
      <c r="F2765" s="3"/>
      <c r="G2765" s="5">
        <v>500.0</v>
      </c>
      <c r="H2765" s="3" t="str">
        <f>IFNA(VLOOKUP(F2765,Promocodes!A:E,4,0),"")</f>
        <v/>
      </c>
      <c r="I2765" s="3"/>
      <c r="J2765" s="5">
        <f t="shared" si="2"/>
        <v>500</v>
      </c>
      <c r="K2765" s="3" t="str">
        <f>IFNA(VLOOKUP(D2765,Price!$A$2:$C$18,3,0),"")</f>
        <v>товар</v>
      </c>
      <c r="L2765" s="6">
        <f t="shared" si="3"/>
        <v>3</v>
      </c>
      <c r="M2765" s="6" t="str">
        <f>IFNA(VLOOKUP(F2765,Promocodes!A:B,2,0),"")</f>
        <v/>
      </c>
      <c r="N2765" s="3" t="str">
        <f>IFNA(VLOOKUP(M2765,Promocodes!G:H,2,0),"")</f>
        <v/>
      </c>
      <c r="O2765" s="3">
        <f>IFNA(VLOOKUP(D2765,Price!$E$2:$F$4,2,0),"")</f>
        <v>250</v>
      </c>
      <c r="P2765" s="7" t="str">
        <f t="shared" si="4"/>
        <v>без промо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ht="15.75" customHeight="1">
      <c r="A2766" s="3">
        <v>2434.0</v>
      </c>
      <c r="B2766" s="1" t="s">
        <v>16</v>
      </c>
      <c r="C2766" s="1" t="s">
        <v>17</v>
      </c>
      <c r="D2766" s="1" t="s">
        <v>21</v>
      </c>
      <c r="E2766" s="2">
        <v>44279.0</v>
      </c>
      <c r="F2766" s="3"/>
      <c r="G2766" s="5">
        <v>3500.0</v>
      </c>
      <c r="H2766" s="3" t="str">
        <f>IFNA(VLOOKUP(F2766,Promocodes!A:E,4,0),"")</f>
        <v/>
      </c>
      <c r="I2766" s="3"/>
      <c r="J2766" s="5">
        <f t="shared" si="2"/>
        <v>3500</v>
      </c>
      <c r="K2766" s="3" t="str">
        <f>IFNA(VLOOKUP(D2766,Price!$A$2:$C$18,3,0),"")</f>
        <v>услуга</v>
      </c>
      <c r="L2766" s="6">
        <f t="shared" si="3"/>
        <v>3</v>
      </c>
      <c r="M2766" s="6" t="str">
        <f>IFNA(VLOOKUP(F2766,Promocodes!A:B,2,0),"")</f>
        <v/>
      </c>
      <c r="N2766" s="3" t="str">
        <f>IFNA(VLOOKUP(M2766,Promocodes!G:H,2,0),"")</f>
        <v/>
      </c>
      <c r="O2766" s="3" t="str">
        <f>IFNA(VLOOKUP(D2766,Price!$E$2:$F$4,2,0),"")</f>
        <v/>
      </c>
      <c r="P2766" s="7" t="str">
        <f t="shared" si="4"/>
        <v>без промо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ht="15.75" customHeight="1">
      <c r="A2767" s="3">
        <v>2435.0</v>
      </c>
      <c r="B2767" s="1" t="s">
        <v>16</v>
      </c>
      <c r="C2767" s="1" t="s">
        <v>17</v>
      </c>
      <c r="D2767" s="1" t="s">
        <v>21</v>
      </c>
      <c r="E2767" s="2">
        <v>44279.0</v>
      </c>
      <c r="F2767" s="3"/>
      <c r="G2767" s="5">
        <v>3500.0</v>
      </c>
      <c r="H2767" s="3" t="str">
        <f>IFNA(VLOOKUP(F2767,Promocodes!A:E,4,0),"")</f>
        <v/>
      </c>
      <c r="I2767" s="3"/>
      <c r="J2767" s="5">
        <f t="shared" si="2"/>
        <v>3500</v>
      </c>
      <c r="K2767" s="3" t="str">
        <f>IFNA(VLOOKUP(D2767,Price!$A$2:$C$18,3,0),"")</f>
        <v>услуга</v>
      </c>
      <c r="L2767" s="6">
        <f t="shared" si="3"/>
        <v>3</v>
      </c>
      <c r="M2767" s="6" t="str">
        <f>IFNA(VLOOKUP(F2767,Promocodes!A:B,2,0),"")</f>
        <v/>
      </c>
      <c r="N2767" s="3" t="str">
        <f>IFNA(VLOOKUP(M2767,Promocodes!G:H,2,0),"")</f>
        <v/>
      </c>
      <c r="O2767" s="3" t="str">
        <f>IFNA(VLOOKUP(D2767,Price!$E$2:$F$4,2,0),"")</f>
        <v/>
      </c>
      <c r="P2767" s="7" t="str">
        <f t="shared" si="4"/>
        <v>без промо</v>
      </c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ht="15.75" customHeight="1">
      <c r="A2768" s="3">
        <v>2436.0</v>
      </c>
      <c r="B2768" s="1" t="s">
        <v>139</v>
      </c>
      <c r="C2768" s="1" t="s">
        <v>17</v>
      </c>
      <c r="D2768" s="1" t="s">
        <v>142</v>
      </c>
      <c r="E2768" s="2">
        <v>44279.0</v>
      </c>
      <c r="F2768" s="3"/>
      <c r="G2768" s="5">
        <v>1000.0</v>
      </c>
      <c r="H2768" s="3" t="str">
        <f>IFNA(VLOOKUP(F2768,Promocodes!A:E,4,0),"")</f>
        <v/>
      </c>
      <c r="I2768" s="3"/>
      <c r="J2768" s="5">
        <f t="shared" si="2"/>
        <v>1000</v>
      </c>
      <c r="K2768" s="3" t="str">
        <f>IFNA(VLOOKUP(D2768,Price!$A$2:$C$18,3,0),"")</f>
        <v/>
      </c>
      <c r="L2768" s="6">
        <f t="shared" si="3"/>
        <v>3</v>
      </c>
      <c r="M2768" s="6" t="str">
        <f>IFNA(VLOOKUP(F2768,Promocodes!A:B,2,0),"")</f>
        <v/>
      </c>
      <c r="N2768" s="3" t="str">
        <f>IFNA(VLOOKUP(M2768,Promocodes!G:H,2,0),"")</f>
        <v/>
      </c>
      <c r="O2768" s="3" t="str">
        <f>IFNA(VLOOKUP(D2768,Price!$E$2:$F$4,2,0),"")</f>
        <v/>
      </c>
      <c r="P2768" s="7" t="str">
        <f t="shared" si="4"/>
        <v/>
      </c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ht="15.75" customHeight="1">
      <c r="A2769" s="3">
        <v>2437.0</v>
      </c>
      <c r="B2769" s="1" t="s">
        <v>139</v>
      </c>
      <c r="C2769" s="1" t="s">
        <v>17</v>
      </c>
      <c r="D2769" s="1" t="s">
        <v>141</v>
      </c>
      <c r="E2769" s="2">
        <v>44279.0</v>
      </c>
      <c r="F2769" s="3"/>
      <c r="G2769" s="5">
        <v>300.0</v>
      </c>
      <c r="H2769" s="3" t="str">
        <f>IFNA(VLOOKUP(F2769,Promocodes!A:E,4,0),"")</f>
        <v/>
      </c>
      <c r="I2769" s="3"/>
      <c r="J2769" s="5">
        <f t="shared" si="2"/>
        <v>300</v>
      </c>
      <c r="K2769" s="3" t="str">
        <f>IFNA(VLOOKUP(D2769,Price!$A$2:$C$18,3,0),"")</f>
        <v/>
      </c>
      <c r="L2769" s="6">
        <f t="shared" si="3"/>
        <v>3</v>
      </c>
      <c r="M2769" s="6" t="str">
        <f>IFNA(VLOOKUP(F2769,Promocodes!A:B,2,0),"")</f>
        <v/>
      </c>
      <c r="N2769" s="3" t="str">
        <f>IFNA(VLOOKUP(M2769,Promocodes!G:H,2,0),"")</f>
        <v/>
      </c>
      <c r="O2769" s="3" t="str">
        <f>IFNA(VLOOKUP(D2769,Price!$E$2:$F$4,2,0),"")</f>
        <v/>
      </c>
      <c r="P2769" s="7" t="str">
        <f t="shared" si="4"/>
        <v/>
      </c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ht="15.75" customHeight="1">
      <c r="A2770" s="3">
        <v>2438.0</v>
      </c>
      <c r="B2770" s="1" t="s">
        <v>139</v>
      </c>
      <c r="C2770" s="1" t="s">
        <v>17</v>
      </c>
      <c r="D2770" s="1" t="s">
        <v>143</v>
      </c>
      <c r="E2770" s="2">
        <v>44279.0</v>
      </c>
      <c r="F2770" s="3"/>
      <c r="G2770" s="5">
        <v>500.0</v>
      </c>
      <c r="H2770" s="3" t="str">
        <f>IFNA(VLOOKUP(F2770,Promocodes!A:E,4,0),"")</f>
        <v/>
      </c>
      <c r="I2770" s="3"/>
      <c r="J2770" s="5">
        <f t="shared" si="2"/>
        <v>500</v>
      </c>
      <c r="K2770" s="3" t="str">
        <f>IFNA(VLOOKUP(D2770,Price!$A$2:$C$18,3,0),"")</f>
        <v/>
      </c>
      <c r="L2770" s="6">
        <f t="shared" si="3"/>
        <v>3</v>
      </c>
      <c r="M2770" s="6" t="str">
        <f>IFNA(VLOOKUP(F2770,Promocodes!A:B,2,0),"")</f>
        <v/>
      </c>
      <c r="N2770" s="3" t="str">
        <f>IFNA(VLOOKUP(M2770,Promocodes!G:H,2,0),"")</f>
        <v/>
      </c>
      <c r="O2770" s="3" t="str">
        <f>IFNA(VLOOKUP(D2770,Price!$E$2:$F$4,2,0),"")</f>
        <v/>
      </c>
      <c r="P2770" s="7" t="str">
        <f t="shared" si="4"/>
        <v/>
      </c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ht="15.75" customHeight="1">
      <c r="A2771" s="3">
        <v>2439.0</v>
      </c>
      <c r="B2771" s="1" t="s">
        <v>16</v>
      </c>
      <c r="C2771" s="1" t="s">
        <v>17</v>
      </c>
      <c r="D2771" s="1" t="s">
        <v>21</v>
      </c>
      <c r="E2771" s="2">
        <v>44279.0</v>
      </c>
      <c r="F2771" s="3"/>
      <c r="G2771" s="5">
        <v>3500.0</v>
      </c>
      <c r="H2771" s="3" t="str">
        <f>IFNA(VLOOKUP(F2771,Promocodes!A:E,4,0),"")</f>
        <v/>
      </c>
      <c r="I2771" s="3"/>
      <c r="J2771" s="5">
        <f t="shared" si="2"/>
        <v>3500</v>
      </c>
      <c r="K2771" s="3" t="str">
        <f>IFNA(VLOOKUP(D2771,Price!$A$2:$C$18,3,0),"")</f>
        <v>услуга</v>
      </c>
      <c r="L2771" s="6">
        <f t="shared" si="3"/>
        <v>3</v>
      </c>
      <c r="M2771" s="6" t="str">
        <f>IFNA(VLOOKUP(F2771,Promocodes!A:B,2,0),"")</f>
        <v/>
      </c>
      <c r="N2771" s="3" t="str">
        <f>IFNA(VLOOKUP(M2771,Promocodes!G:H,2,0),"")</f>
        <v/>
      </c>
      <c r="O2771" s="3" t="str">
        <f>IFNA(VLOOKUP(D2771,Price!$E$2:$F$4,2,0),"")</f>
        <v/>
      </c>
      <c r="P2771" s="7" t="str">
        <f t="shared" si="4"/>
        <v>без промо</v>
      </c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ht="15.75" customHeight="1">
      <c r="A2772" s="3">
        <v>2440.0</v>
      </c>
      <c r="B2772" s="1" t="s">
        <v>16</v>
      </c>
      <c r="C2772" s="1" t="s">
        <v>17</v>
      </c>
      <c r="D2772" s="1" t="s">
        <v>24</v>
      </c>
      <c r="E2772" s="2">
        <v>44279.0</v>
      </c>
      <c r="F2772" s="3"/>
      <c r="G2772" s="5">
        <v>4500.0</v>
      </c>
      <c r="H2772" s="3" t="str">
        <f>IFNA(VLOOKUP(F2772,Promocodes!A:E,4,0),"")</f>
        <v/>
      </c>
      <c r="I2772" s="3"/>
      <c r="J2772" s="5">
        <f t="shared" si="2"/>
        <v>4500</v>
      </c>
      <c r="K2772" s="3" t="str">
        <f>IFNA(VLOOKUP(D2772,Price!$A$2:$C$18,3,0),"")</f>
        <v>услуга</v>
      </c>
      <c r="L2772" s="6">
        <f t="shared" si="3"/>
        <v>3</v>
      </c>
      <c r="M2772" s="6" t="str">
        <f>IFNA(VLOOKUP(F2772,Promocodes!A:B,2,0),"")</f>
        <v/>
      </c>
      <c r="N2772" s="3" t="str">
        <f>IFNA(VLOOKUP(M2772,Promocodes!G:H,2,0),"")</f>
        <v/>
      </c>
      <c r="O2772" s="3" t="str">
        <f>IFNA(VLOOKUP(D2772,Price!$E$2:$F$4,2,0),"")</f>
        <v/>
      </c>
      <c r="P2772" s="7" t="str">
        <f t="shared" si="4"/>
        <v>без промо</v>
      </c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ht="15.75" customHeight="1">
      <c r="A2773" s="3">
        <v>2441.0</v>
      </c>
      <c r="B2773" s="1" t="s">
        <v>16</v>
      </c>
      <c r="C2773" s="1" t="s">
        <v>22</v>
      </c>
      <c r="D2773" s="1" t="s">
        <v>20</v>
      </c>
      <c r="E2773" s="2">
        <v>44279.0</v>
      </c>
      <c r="F2773" s="3"/>
      <c r="G2773" s="5">
        <v>500.0</v>
      </c>
      <c r="H2773" s="3" t="str">
        <f>IFNA(VLOOKUP(F2773,Promocodes!A:E,4,0),"")</f>
        <v/>
      </c>
      <c r="I2773" s="3"/>
      <c r="J2773" s="5">
        <f t="shared" si="2"/>
        <v>500</v>
      </c>
      <c r="K2773" s="3" t="str">
        <f>IFNA(VLOOKUP(D2773,Price!$A$2:$C$18,3,0),"")</f>
        <v>товар</v>
      </c>
      <c r="L2773" s="6">
        <f t="shared" si="3"/>
        <v>3</v>
      </c>
      <c r="M2773" s="6" t="str">
        <f>IFNA(VLOOKUP(F2773,Promocodes!A:B,2,0),"")</f>
        <v/>
      </c>
      <c r="N2773" s="3" t="str">
        <f>IFNA(VLOOKUP(M2773,Promocodes!G:H,2,0),"")</f>
        <v/>
      </c>
      <c r="O2773" s="3">
        <f>IFNA(VLOOKUP(D2773,Price!$E$2:$F$4,2,0),"")</f>
        <v>250</v>
      </c>
      <c r="P2773" s="7" t="str">
        <f t="shared" si="4"/>
        <v>без промо</v>
      </c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ht="15.75" customHeight="1">
      <c r="A2774" s="3">
        <v>2442.0</v>
      </c>
      <c r="B2774" s="1" t="s">
        <v>16</v>
      </c>
      <c r="C2774" s="1" t="s">
        <v>17</v>
      </c>
      <c r="D2774" s="1" t="s">
        <v>24</v>
      </c>
      <c r="E2774" s="2">
        <v>44279.0</v>
      </c>
      <c r="F2774" s="3"/>
      <c r="G2774" s="5">
        <v>4500.0</v>
      </c>
      <c r="H2774" s="3" t="str">
        <f>IFNA(VLOOKUP(F2774,Promocodes!A:E,4,0),"")</f>
        <v/>
      </c>
      <c r="I2774" s="3"/>
      <c r="J2774" s="5">
        <f t="shared" si="2"/>
        <v>4500</v>
      </c>
      <c r="K2774" s="3" t="str">
        <f>IFNA(VLOOKUP(D2774,Price!$A$2:$C$18,3,0),"")</f>
        <v>услуга</v>
      </c>
      <c r="L2774" s="6">
        <f t="shared" si="3"/>
        <v>3</v>
      </c>
      <c r="M2774" s="6" t="str">
        <f>IFNA(VLOOKUP(F2774,Promocodes!A:B,2,0),"")</f>
        <v/>
      </c>
      <c r="N2774" s="3" t="str">
        <f>IFNA(VLOOKUP(M2774,Promocodes!G:H,2,0),"")</f>
        <v/>
      </c>
      <c r="O2774" s="3" t="str">
        <f>IFNA(VLOOKUP(D2774,Price!$E$2:$F$4,2,0),"")</f>
        <v/>
      </c>
      <c r="P2774" s="7" t="str">
        <f t="shared" si="4"/>
        <v>без промо</v>
      </c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ht="15.75" customHeight="1">
      <c r="A2775" s="3">
        <v>2443.0</v>
      </c>
      <c r="B2775" s="1" t="s">
        <v>16</v>
      </c>
      <c r="C2775" s="1" t="s">
        <v>17</v>
      </c>
      <c r="D2775" s="1" t="s">
        <v>24</v>
      </c>
      <c r="E2775" s="2">
        <v>44279.0</v>
      </c>
      <c r="F2775" s="3"/>
      <c r="G2775" s="5">
        <v>4500.0</v>
      </c>
      <c r="H2775" s="3" t="str">
        <f>IFNA(VLOOKUP(F2775,Promocodes!A:E,4,0),"")</f>
        <v/>
      </c>
      <c r="I2775" s="3"/>
      <c r="J2775" s="5">
        <f t="shared" si="2"/>
        <v>4500</v>
      </c>
      <c r="K2775" s="3" t="str">
        <f>IFNA(VLOOKUP(D2775,Price!$A$2:$C$18,3,0),"")</f>
        <v>услуга</v>
      </c>
      <c r="L2775" s="6">
        <f t="shared" si="3"/>
        <v>3</v>
      </c>
      <c r="M2775" s="6" t="str">
        <f>IFNA(VLOOKUP(F2775,Promocodes!A:B,2,0),"")</f>
        <v/>
      </c>
      <c r="N2775" s="3" t="str">
        <f>IFNA(VLOOKUP(M2775,Promocodes!G:H,2,0),"")</f>
        <v/>
      </c>
      <c r="O2775" s="3" t="str">
        <f>IFNA(VLOOKUP(D2775,Price!$E$2:$F$4,2,0),"")</f>
        <v/>
      </c>
      <c r="P2775" s="7" t="str">
        <f t="shared" si="4"/>
        <v>без промо</v>
      </c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ht="15.75" customHeight="1">
      <c r="A2776" s="3">
        <v>2444.0</v>
      </c>
      <c r="B2776" s="1" t="s">
        <v>16</v>
      </c>
      <c r="C2776" s="1" t="s">
        <v>22</v>
      </c>
      <c r="D2776" s="1" t="s">
        <v>23</v>
      </c>
      <c r="E2776" s="2">
        <v>44279.0</v>
      </c>
      <c r="F2776" s="3"/>
      <c r="G2776" s="5">
        <v>5500.0</v>
      </c>
      <c r="H2776" s="3" t="str">
        <f>IFNA(VLOOKUP(F2776,Promocodes!A:E,4,0),"")</f>
        <v/>
      </c>
      <c r="I2776" s="3"/>
      <c r="J2776" s="5">
        <f t="shared" si="2"/>
        <v>5500</v>
      </c>
      <c r="K2776" s="3" t="str">
        <f>IFNA(VLOOKUP(D2776,Price!$A$2:$C$18,3,0),"")</f>
        <v>услуга</v>
      </c>
      <c r="L2776" s="6">
        <f t="shared" si="3"/>
        <v>3</v>
      </c>
      <c r="M2776" s="6" t="str">
        <f>IFNA(VLOOKUP(F2776,Promocodes!A:B,2,0),"")</f>
        <v/>
      </c>
      <c r="N2776" s="3" t="str">
        <f>IFNA(VLOOKUP(M2776,Promocodes!G:H,2,0),"")</f>
        <v/>
      </c>
      <c r="O2776" s="3" t="str">
        <f>IFNA(VLOOKUP(D2776,Price!$E$2:$F$4,2,0),"")</f>
        <v/>
      </c>
      <c r="P2776" s="7" t="str">
        <f t="shared" si="4"/>
        <v>без промо</v>
      </c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ht="15.75" customHeight="1">
      <c r="A2777" s="3">
        <v>2445.0</v>
      </c>
      <c r="B2777" s="1" t="s">
        <v>16</v>
      </c>
      <c r="C2777" s="1" t="s">
        <v>22</v>
      </c>
      <c r="D2777" s="1" t="s">
        <v>21</v>
      </c>
      <c r="E2777" s="2">
        <v>44279.0</v>
      </c>
      <c r="F2777" s="3"/>
      <c r="G2777" s="5">
        <v>3500.0</v>
      </c>
      <c r="H2777" s="3" t="str">
        <f>IFNA(VLOOKUP(F2777,Promocodes!A:E,4,0),"")</f>
        <v/>
      </c>
      <c r="I2777" s="3"/>
      <c r="J2777" s="5">
        <f t="shared" si="2"/>
        <v>3500</v>
      </c>
      <c r="K2777" s="3" t="str">
        <f>IFNA(VLOOKUP(D2777,Price!$A$2:$C$18,3,0),"")</f>
        <v>услуга</v>
      </c>
      <c r="L2777" s="6">
        <f t="shared" si="3"/>
        <v>3</v>
      </c>
      <c r="M2777" s="6" t="str">
        <f>IFNA(VLOOKUP(F2777,Promocodes!A:B,2,0),"")</f>
        <v/>
      </c>
      <c r="N2777" s="3" t="str">
        <f>IFNA(VLOOKUP(M2777,Promocodes!G:H,2,0),"")</f>
        <v/>
      </c>
      <c r="O2777" s="3" t="str">
        <f>IFNA(VLOOKUP(D2777,Price!$E$2:$F$4,2,0),"")</f>
        <v/>
      </c>
      <c r="P2777" s="7" t="str">
        <f t="shared" si="4"/>
        <v>без промо</v>
      </c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ht="15.75" customHeight="1">
      <c r="A2778" s="3">
        <v>2446.0</v>
      </c>
      <c r="B2778" s="1" t="s">
        <v>16</v>
      </c>
      <c r="C2778" s="1" t="s">
        <v>17</v>
      </c>
      <c r="D2778" s="1" t="s">
        <v>25</v>
      </c>
      <c r="E2778" s="2">
        <v>44279.0</v>
      </c>
      <c r="F2778" s="3"/>
      <c r="G2778" s="5">
        <v>300.0</v>
      </c>
      <c r="H2778" s="3" t="str">
        <f>IFNA(VLOOKUP(F2778,Promocodes!A:E,4,0),"")</f>
        <v/>
      </c>
      <c r="I2778" s="3"/>
      <c r="J2778" s="5">
        <f t="shared" si="2"/>
        <v>300</v>
      </c>
      <c r="K2778" s="3" t="str">
        <f>IFNA(VLOOKUP(D2778,Price!$A$2:$C$18,3,0),"")</f>
        <v>товар</v>
      </c>
      <c r="L2778" s="6">
        <f t="shared" si="3"/>
        <v>3</v>
      </c>
      <c r="M2778" s="6" t="str">
        <f>IFNA(VLOOKUP(F2778,Promocodes!A:B,2,0),"")</f>
        <v/>
      </c>
      <c r="N2778" s="3" t="str">
        <f>IFNA(VLOOKUP(M2778,Promocodes!G:H,2,0),"")</f>
        <v/>
      </c>
      <c r="O2778" s="3">
        <f>IFNA(VLOOKUP(D2778,Price!$E$2:$F$4,2,0),"")</f>
        <v>150</v>
      </c>
      <c r="P2778" s="7" t="str">
        <f t="shared" si="4"/>
        <v>без промо</v>
      </c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ht="15.75" customHeight="1">
      <c r="A2779" s="3">
        <v>2448.0</v>
      </c>
      <c r="B2779" s="1" t="s">
        <v>16</v>
      </c>
      <c r="C2779" s="1" t="s">
        <v>17</v>
      </c>
      <c r="D2779" s="1" t="s">
        <v>25</v>
      </c>
      <c r="E2779" s="2">
        <v>44279.0</v>
      </c>
      <c r="F2779" s="3"/>
      <c r="G2779" s="5">
        <v>300.0</v>
      </c>
      <c r="H2779" s="3" t="str">
        <f>IFNA(VLOOKUP(F2779,Promocodes!A:E,4,0),"")</f>
        <v/>
      </c>
      <c r="I2779" s="3"/>
      <c r="J2779" s="5">
        <f t="shared" si="2"/>
        <v>300</v>
      </c>
      <c r="K2779" s="3" t="str">
        <f>IFNA(VLOOKUP(D2779,Price!$A$2:$C$18,3,0),"")</f>
        <v>товар</v>
      </c>
      <c r="L2779" s="6">
        <f t="shared" si="3"/>
        <v>3</v>
      </c>
      <c r="M2779" s="6" t="str">
        <f>IFNA(VLOOKUP(F2779,Promocodes!A:B,2,0),"")</f>
        <v/>
      </c>
      <c r="N2779" s="3" t="str">
        <f>IFNA(VLOOKUP(M2779,Promocodes!G:H,2,0),"")</f>
        <v/>
      </c>
      <c r="O2779" s="3">
        <f>IFNA(VLOOKUP(D2779,Price!$E$2:$F$4,2,0),"")</f>
        <v>150</v>
      </c>
      <c r="P2779" s="7" t="str">
        <f t="shared" si="4"/>
        <v>без промо</v>
      </c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ht="15.75" customHeight="1">
      <c r="A2780" s="3">
        <v>2449.0</v>
      </c>
      <c r="B2780" s="1" t="s">
        <v>16</v>
      </c>
      <c r="C2780" s="1" t="s">
        <v>17</v>
      </c>
      <c r="D2780" s="1" t="s">
        <v>23</v>
      </c>
      <c r="E2780" s="2">
        <v>44279.0</v>
      </c>
      <c r="F2780" s="3"/>
      <c r="G2780" s="5">
        <v>5500.0</v>
      </c>
      <c r="H2780" s="3" t="str">
        <f>IFNA(VLOOKUP(F2780,Promocodes!A:E,4,0),"")</f>
        <v/>
      </c>
      <c r="I2780" s="3"/>
      <c r="J2780" s="5">
        <f t="shared" si="2"/>
        <v>5500</v>
      </c>
      <c r="K2780" s="3" t="str">
        <f>IFNA(VLOOKUP(D2780,Price!$A$2:$C$18,3,0),"")</f>
        <v>услуга</v>
      </c>
      <c r="L2780" s="6">
        <f t="shared" si="3"/>
        <v>3</v>
      </c>
      <c r="M2780" s="6" t="str">
        <f>IFNA(VLOOKUP(F2780,Promocodes!A:B,2,0),"")</f>
        <v/>
      </c>
      <c r="N2780" s="3" t="str">
        <f>IFNA(VLOOKUP(M2780,Promocodes!G:H,2,0),"")</f>
        <v/>
      </c>
      <c r="O2780" s="3" t="str">
        <f>IFNA(VLOOKUP(D2780,Price!$E$2:$F$4,2,0),"")</f>
        <v/>
      </c>
      <c r="P2780" s="7" t="str">
        <f t="shared" si="4"/>
        <v>без промо</v>
      </c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ht="15.75" customHeight="1">
      <c r="A2781" s="3">
        <v>2450.0</v>
      </c>
      <c r="B2781" s="1" t="s">
        <v>16</v>
      </c>
      <c r="C2781" s="1" t="s">
        <v>17</v>
      </c>
      <c r="D2781" s="1" t="s">
        <v>20</v>
      </c>
      <c r="E2781" s="2">
        <v>44279.0</v>
      </c>
      <c r="F2781" s="3"/>
      <c r="G2781" s="5">
        <v>500.0</v>
      </c>
      <c r="H2781" s="3" t="str">
        <f>IFNA(VLOOKUP(F2781,Promocodes!A:E,4,0),"")</f>
        <v/>
      </c>
      <c r="I2781" s="3"/>
      <c r="J2781" s="5">
        <f t="shared" si="2"/>
        <v>500</v>
      </c>
      <c r="K2781" s="3" t="str">
        <f>IFNA(VLOOKUP(D2781,Price!$A$2:$C$18,3,0),"")</f>
        <v>товар</v>
      </c>
      <c r="L2781" s="6">
        <f t="shared" si="3"/>
        <v>3</v>
      </c>
      <c r="M2781" s="6" t="str">
        <f>IFNA(VLOOKUP(F2781,Promocodes!A:B,2,0),"")</f>
        <v/>
      </c>
      <c r="N2781" s="3" t="str">
        <f>IFNA(VLOOKUP(M2781,Promocodes!G:H,2,0),"")</f>
        <v/>
      </c>
      <c r="O2781" s="3">
        <f>IFNA(VLOOKUP(D2781,Price!$E$2:$F$4,2,0),"")</f>
        <v>250</v>
      </c>
      <c r="P2781" s="7" t="str">
        <f t="shared" si="4"/>
        <v>без промо</v>
      </c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ht="15.75" customHeight="1">
      <c r="A2782" s="3">
        <v>2451.0</v>
      </c>
      <c r="B2782" s="1" t="s">
        <v>139</v>
      </c>
      <c r="C2782" s="1" t="s">
        <v>17</v>
      </c>
      <c r="D2782" s="1" t="s">
        <v>142</v>
      </c>
      <c r="E2782" s="2">
        <v>44279.0</v>
      </c>
      <c r="F2782" s="3"/>
      <c r="G2782" s="5">
        <v>1000.0</v>
      </c>
      <c r="H2782" s="3" t="str">
        <f>IFNA(VLOOKUP(F2782,Promocodes!A:E,4,0),"")</f>
        <v/>
      </c>
      <c r="I2782" s="3"/>
      <c r="J2782" s="5">
        <f t="shared" si="2"/>
        <v>1000</v>
      </c>
      <c r="K2782" s="3" t="str">
        <f>IFNA(VLOOKUP(D2782,Price!$A$2:$C$18,3,0),"")</f>
        <v/>
      </c>
      <c r="L2782" s="6">
        <f t="shared" si="3"/>
        <v>3</v>
      </c>
      <c r="M2782" s="6" t="str">
        <f>IFNA(VLOOKUP(F2782,Promocodes!A:B,2,0),"")</f>
        <v/>
      </c>
      <c r="N2782" s="3" t="str">
        <f>IFNA(VLOOKUP(M2782,Promocodes!G:H,2,0),"")</f>
        <v/>
      </c>
      <c r="O2782" s="3" t="str">
        <f>IFNA(VLOOKUP(D2782,Price!$E$2:$F$4,2,0),"")</f>
        <v/>
      </c>
      <c r="P2782" s="7" t="str">
        <f t="shared" si="4"/>
        <v/>
      </c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ht="15.75" customHeight="1">
      <c r="A2783" s="3">
        <v>2452.0</v>
      </c>
      <c r="B2783" s="1" t="s">
        <v>16</v>
      </c>
      <c r="C2783" s="1" t="s">
        <v>17</v>
      </c>
      <c r="D2783" s="1" t="s">
        <v>20</v>
      </c>
      <c r="E2783" s="2">
        <v>44279.0</v>
      </c>
      <c r="F2783" s="3"/>
      <c r="G2783" s="5">
        <v>500.0</v>
      </c>
      <c r="H2783" s="3" t="str">
        <f>IFNA(VLOOKUP(F2783,Promocodes!A:E,4,0),"")</f>
        <v/>
      </c>
      <c r="I2783" s="3"/>
      <c r="J2783" s="5">
        <f t="shared" si="2"/>
        <v>500</v>
      </c>
      <c r="K2783" s="3" t="str">
        <f>IFNA(VLOOKUP(D2783,Price!$A$2:$C$18,3,0),"")</f>
        <v>товар</v>
      </c>
      <c r="L2783" s="6">
        <f t="shared" si="3"/>
        <v>3</v>
      </c>
      <c r="M2783" s="6" t="str">
        <f>IFNA(VLOOKUP(F2783,Promocodes!A:B,2,0),"")</f>
        <v/>
      </c>
      <c r="N2783" s="3" t="str">
        <f>IFNA(VLOOKUP(M2783,Promocodes!G:H,2,0),"")</f>
        <v/>
      </c>
      <c r="O2783" s="3">
        <f>IFNA(VLOOKUP(D2783,Price!$E$2:$F$4,2,0),"")</f>
        <v>250</v>
      </c>
      <c r="P2783" s="7" t="str">
        <f t="shared" si="4"/>
        <v>без промо</v>
      </c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ht="15.75" customHeight="1">
      <c r="A2784" s="3">
        <v>2453.0</v>
      </c>
      <c r="B2784" s="1" t="s">
        <v>16</v>
      </c>
      <c r="C2784" s="1" t="s">
        <v>17</v>
      </c>
      <c r="D2784" s="1" t="s">
        <v>21</v>
      </c>
      <c r="E2784" s="2">
        <v>44279.0</v>
      </c>
      <c r="F2784" s="3"/>
      <c r="G2784" s="5">
        <v>3500.0</v>
      </c>
      <c r="H2784" s="3" t="str">
        <f>IFNA(VLOOKUP(F2784,Promocodes!A:E,4,0),"")</f>
        <v/>
      </c>
      <c r="I2784" s="3"/>
      <c r="J2784" s="5">
        <f t="shared" si="2"/>
        <v>3500</v>
      </c>
      <c r="K2784" s="3" t="str">
        <f>IFNA(VLOOKUP(D2784,Price!$A$2:$C$18,3,0),"")</f>
        <v>услуга</v>
      </c>
      <c r="L2784" s="6">
        <f t="shared" si="3"/>
        <v>3</v>
      </c>
      <c r="M2784" s="6" t="str">
        <f>IFNA(VLOOKUP(F2784,Promocodes!A:B,2,0),"")</f>
        <v/>
      </c>
      <c r="N2784" s="3" t="str">
        <f>IFNA(VLOOKUP(M2784,Promocodes!G:H,2,0),"")</f>
        <v/>
      </c>
      <c r="O2784" s="3" t="str">
        <f>IFNA(VLOOKUP(D2784,Price!$E$2:$F$4,2,0),"")</f>
        <v/>
      </c>
      <c r="P2784" s="7" t="str">
        <f t="shared" si="4"/>
        <v>без промо</v>
      </c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ht="15.75" customHeight="1">
      <c r="A2785" s="3">
        <v>2454.0</v>
      </c>
      <c r="B2785" s="1" t="s">
        <v>139</v>
      </c>
      <c r="C2785" s="1" t="s">
        <v>17</v>
      </c>
      <c r="D2785" s="1" t="s">
        <v>142</v>
      </c>
      <c r="E2785" s="2">
        <v>44279.0</v>
      </c>
      <c r="F2785" s="3"/>
      <c r="G2785" s="5">
        <v>1000.0</v>
      </c>
      <c r="H2785" s="3" t="str">
        <f>IFNA(VLOOKUP(F2785,Promocodes!A:E,4,0),"")</f>
        <v/>
      </c>
      <c r="I2785" s="3"/>
      <c r="J2785" s="5">
        <f t="shared" si="2"/>
        <v>1000</v>
      </c>
      <c r="K2785" s="3" t="str">
        <f>IFNA(VLOOKUP(D2785,Price!$A$2:$C$18,3,0),"")</f>
        <v/>
      </c>
      <c r="L2785" s="6">
        <f t="shared" si="3"/>
        <v>3</v>
      </c>
      <c r="M2785" s="6" t="str">
        <f>IFNA(VLOOKUP(F2785,Promocodes!A:B,2,0),"")</f>
        <v/>
      </c>
      <c r="N2785" s="3" t="str">
        <f>IFNA(VLOOKUP(M2785,Promocodes!G:H,2,0),"")</f>
        <v/>
      </c>
      <c r="O2785" s="3" t="str">
        <f>IFNA(VLOOKUP(D2785,Price!$E$2:$F$4,2,0),"")</f>
        <v/>
      </c>
      <c r="P2785" s="7" t="str">
        <f t="shared" si="4"/>
        <v/>
      </c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ht="15.75" customHeight="1">
      <c r="A2786" s="3">
        <v>2455.0</v>
      </c>
      <c r="B2786" s="1" t="s">
        <v>16</v>
      </c>
      <c r="C2786" s="1" t="s">
        <v>17</v>
      </c>
      <c r="D2786" s="1" t="s">
        <v>23</v>
      </c>
      <c r="E2786" s="2">
        <v>44279.0</v>
      </c>
      <c r="F2786" s="3"/>
      <c r="G2786" s="5">
        <v>5500.0</v>
      </c>
      <c r="H2786" s="3" t="str">
        <f>IFNA(VLOOKUP(F2786,Promocodes!A:E,4,0),"")</f>
        <v/>
      </c>
      <c r="I2786" s="3"/>
      <c r="J2786" s="5">
        <f t="shared" si="2"/>
        <v>5500</v>
      </c>
      <c r="K2786" s="3" t="str">
        <f>IFNA(VLOOKUP(D2786,Price!$A$2:$C$18,3,0),"")</f>
        <v>услуга</v>
      </c>
      <c r="L2786" s="6">
        <f t="shared" si="3"/>
        <v>3</v>
      </c>
      <c r="M2786" s="6" t="str">
        <f>IFNA(VLOOKUP(F2786,Promocodes!A:B,2,0),"")</f>
        <v/>
      </c>
      <c r="N2786" s="3" t="str">
        <f>IFNA(VLOOKUP(M2786,Promocodes!G:H,2,0),"")</f>
        <v/>
      </c>
      <c r="O2786" s="3" t="str">
        <f>IFNA(VLOOKUP(D2786,Price!$E$2:$F$4,2,0),"")</f>
        <v/>
      </c>
      <c r="P2786" s="7" t="str">
        <f t="shared" si="4"/>
        <v>без промо</v>
      </c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ht="15.75" customHeight="1">
      <c r="A2787" s="3">
        <v>2456.0</v>
      </c>
      <c r="B2787" s="1" t="s">
        <v>16</v>
      </c>
      <c r="C2787" s="1" t="s">
        <v>17</v>
      </c>
      <c r="D2787" s="1" t="s">
        <v>21</v>
      </c>
      <c r="E2787" s="2">
        <v>44279.0</v>
      </c>
      <c r="F2787" s="3"/>
      <c r="G2787" s="5">
        <v>3500.0</v>
      </c>
      <c r="H2787" s="3" t="str">
        <f>IFNA(VLOOKUP(F2787,Promocodes!A:E,4,0),"")</f>
        <v/>
      </c>
      <c r="I2787" s="3"/>
      <c r="J2787" s="5">
        <f t="shared" si="2"/>
        <v>3500</v>
      </c>
      <c r="K2787" s="3" t="str">
        <f>IFNA(VLOOKUP(D2787,Price!$A$2:$C$18,3,0),"")</f>
        <v>услуга</v>
      </c>
      <c r="L2787" s="6">
        <f t="shared" si="3"/>
        <v>3</v>
      </c>
      <c r="M2787" s="6" t="str">
        <f>IFNA(VLOOKUP(F2787,Promocodes!A:B,2,0),"")</f>
        <v/>
      </c>
      <c r="N2787" s="3" t="str">
        <f>IFNA(VLOOKUP(M2787,Promocodes!G:H,2,0),"")</f>
        <v/>
      </c>
      <c r="O2787" s="3" t="str">
        <f>IFNA(VLOOKUP(D2787,Price!$E$2:$F$4,2,0),"")</f>
        <v/>
      </c>
      <c r="P2787" s="7" t="str">
        <f t="shared" si="4"/>
        <v>без промо</v>
      </c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ht="15.75" customHeight="1">
      <c r="A2788" s="3">
        <v>2457.0</v>
      </c>
      <c r="B2788" s="1" t="s">
        <v>16</v>
      </c>
      <c r="C2788" s="1" t="s">
        <v>17</v>
      </c>
      <c r="D2788" s="1" t="s">
        <v>24</v>
      </c>
      <c r="E2788" s="2">
        <v>44279.0</v>
      </c>
      <c r="F2788" s="3"/>
      <c r="G2788" s="5">
        <v>4500.0</v>
      </c>
      <c r="H2788" s="3" t="str">
        <f>IFNA(VLOOKUP(F2788,Promocodes!A:E,4,0),"")</f>
        <v/>
      </c>
      <c r="I2788" s="3"/>
      <c r="J2788" s="5">
        <f t="shared" si="2"/>
        <v>4500</v>
      </c>
      <c r="K2788" s="3" t="str">
        <f>IFNA(VLOOKUP(D2788,Price!$A$2:$C$18,3,0),"")</f>
        <v>услуга</v>
      </c>
      <c r="L2788" s="6">
        <f t="shared" si="3"/>
        <v>3</v>
      </c>
      <c r="M2788" s="6" t="str">
        <f>IFNA(VLOOKUP(F2788,Promocodes!A:B,2,0),"")</f>
        <v/>
      </c>
      <c r="N2788" s="3" t="str">
        <f>IFNA(VLOOKUP(M2788,Promocodes!G:H,2,0),"")</f>
        <v/>
      </c>
      <c r="O2788" s="3" t="str">
        <f>IFNA(VLOOKUP(D2788,Price!$E$2:$F$4,2,0),"")</f>
        <v/>
      </c>
      <c r="P2788" s="7" t="str">
        <f t="shared" si="4"/>
        <v>без промо</v>
      </c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ht="15.75" customHeight="1">
      <c r="A2789" s="3">
        <v>2458.0</v>
      </c>
      <c r="B2789" s="1" t="s">
        <v>139</v>
      </c>
      <c r="C2789" s="1" t="s">
        <v>17</v>
      </c>
      <c r="D2789" s="1" t="s">
        <v>143</v>
      </c>
      <c r="E2789" s="2">
        <v>44280.0</v>
      </c>
      <c r="F2789" s="3"/>
      <c r="G2789" s="5">
        <v>500.0</v>
      </c>
      <c r="H2789" s="3" t="str">
        <f>IFNA(VLOOKUP(F2789,Promocodes!A:E,4,0),"")</f>
        <v/>
      </c>
      <c r="I2789" s="3"/>
      <c r="J2789" s="5">
        <f t="shared" si="2"/>
        <v>500</v>
      </c>
      <c r="K2789" s="3" t="str">
        <f>IFNA(VLOOKUP(D2789,Price!$A$2:$C$18,3,0),"")</f>
        <v/>
      </c>
      <c r="L2789" s="6">
        <f t="shared" si="3"/>
        <v>3</v>
      </c>
      <c r="M2789" s="6" t="str">
        <f>IFNA(VLOOKUP(F2789,Promocodes!A:B,2,0),"")</f>
        <v/>
      </c>
      <c r="N2789" s="3" t="str">
        <f>IFNA(VLOOKUP(M2789,Promocodes!G:H,2,0),"")</f>
        <v/>
      </c>
      <c r="O2789" s="3" t="str">
        <f>IFNA(VLOOKUP(D2789,Price!$E$2:$F$4,2,0),"")</f>
        <v/>
      </c>
      <c r="P2789" s="7" t="str">
        <f t="shared" si="4"/>
        <v/>
      </c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ht="15.75" customHeight="1">
      <c r="A2790" s="3">
        <v>2459.0</v>
      </c>
      <c r="B2790" s="1" t="s">
        <v>16</v>
      </c>
      <c r="C2790" s="1" t="s">
        <v>22</v>
      </c>
      <c r="D2790" s="1" t="s">
        <v>21</v>
      </c>
      <c r="E2790" s="2">
        <v>44280.0</v>
      </c>
      <c r="F2790" s="3"/>
      <c r="G2790" s="5">
        <v>3500.0</v>
      </c>
      <c r="H2790" s="3" t="str">
        <f>IFNA(VLOOKUP(F2790,Promocodes!A:E,4,0),"")</f>
        <v/>
      </c>
      <c r="I2790" s="3"/>
      <c r="J2790" s="5">
        <f t="shared" si="2"/>
        <v>3500</v>
      </c>
      <c r="K2790" s="3" t="str">
        <f>IFNA(VLOOKUP(D2790,Price!$A$2:$C$18,3,0),"")</f>
        <v>услуга</v>
      </c>
      <c r="L2790" s="6">
        <f t="shared" si="3"/>
        <v>3</v>
      </c>
      <c r="M2790" s="6" t="str">
        <f>IFNA(VLOOKUP(F2790,Promocodes!A:B,2,0),"")</f>
        <v/>
      </c>
      <c r="N2790" s="3" t="str">
        <f>IFNA(VLOOKUP(M2790,Promocodes!G:H,2,0),"")</f>
        <v/>
      </c>
      <c r="O2790" s="3" t="str">
        <f>IFNA(VLOOKUP(D2790,Price!$E$2:$F$4,2,0),"")</f>
        <v/>
      </c>
      <c r="P2790" s="7" t="str">
        <f t="shared" si="4"/>
        <v>без промо</v>
      </c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ht="15.75" customHeight="1">
      <c r="A2791" s="3">
        <v>2460.0</v>
      </c>
      <c r="B2791" s="1" t="s">
        <v>16</v>
      </c>
      <c r="C2791" s="1" t="s">
        <v>22</v>
      </c>
      <c r="D2791" s="1" t="s">
        <v>24</v>
      </c>
      <c r="E2791" s="2">
        <v>44280.0</v>
      </c>
      <c r="F2791" s="3"/>
      <c r="G2791" s="5">
        <v>4500.0</v>
      </c>
      <c r="H2791" s="3" t="str">
        <f>IFNA(VLOOKUP(F2791,Promocodes!A:E,4,0),"")</f>
        <v/>
      </c>
      <c r="I2791" s="3"/>
      <c r="J2791" s="5">
        <f t="shared" si="2"/>
        <v>4500</v>
      </c>
      <c r="K2791" s="3" t="str">
        <f>IFNA(VLOOKUP(D2791,Price!$A$2:$C$18,3,0),"")</f>
        <v>услуга</v>
      </c>
      <c r="L2791" s="6">
        <f t="shared" si="3"/>
        <v>3</v>
      </c>
      <c r="M2791" s="6" t="str">
        <f>IFNA(VLOOKUP(F2791,Promocodes!A:B,2,0),"")</f>
        <v/>
      </c>
      <c r="N2791" s="3" t="str">
        <f>IFNA(VLOOKUP(M2791,Promocodes!G:H,2,0),"")</f>
        <v/>
      </c>
      <c r="O2791" s="3" t="str">
        <f>IFNA(VLOOKUP(D2791,Price!$E$2:$F$4,2,0),"")</f>
        <v/>
      </c>
      <c r="P2791" s="7" t="str">
        <f t="shared" si="4"/>
        <v>без промо</v>
      </c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ht="15.75" customHeight="1">
      <c r="A2792" s="3">
        <v>2461.0</v>
      </c>
      <c r="B2792" s="1" t="s">
        <v>16</v>
      </c>
      <c r="C2792" s="1" t="s">
        <v>17</v>
      </c>
      <c r="D2792" s="1" t="s">
        <v>24</v>
      </c>
      <c r="E2792" s="2">
        <v>44280.0</v>
      </c>
      <c r="F2792" s="3"/>
      <c r="G2792" s="5">
        <v>4500.0</v>
      </c>
      <c r="H2792" s="3" t="str">
        <f>IFNA(VLOOKUP(F2792,Promocodes!A:E,4,0),"")</f>
        <v/>
      </c>
      <c r="I2792" s="3"/>
      <c r="J2792" s="5">
        <f t="shared" si="2"/>
        <v>4500</v>
      </c>
      <c r="K2792" s="3" t="str">
        <f>IFNA(VLOOKUP(D2792,Price!$A$2:$C$18,3,0),"")</f>
        <v>услуга</v>
      </c>
      <c r="L2792" s="6">
        <f t="shared" si="3"/>
        <v>3</v>
      </c>
      <c r="M2792" s="6" t="str">
        <f>IFNA(VLOOKUP(F2792,Promocodes!A:B,2,0),"")</f>
        <v/>
      </c>
      <c r="N2792" s="3" t="str">
        <f>IFNA(VLOOKUP(M2792,Promocodes!G:H,2,0),"")</f>
        <v/>
      </c>
      <c r="O2792" s="3" t="str">
        <f>IFNA(VLOOKUP(D2792,Price!$E$2:$F$4,2,0),"")</f>
        <v/>
      </c>
      <c r="P2792" s="7" t="str">
        <f t="shared" si="4"/>
        <v>без промо</v>
      </c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ht="15.75" customHeight="1">
      <c r="A2793" s="3">
        <v>2462.0</v>
      </c>
      <c r="B2793" s="1" t="s">
        <v>16</v>
      </c>
      <c r="C2793" s="1" t="s">
        <v>17</v>
      </c>
      <c r="D2793" s="1" t="s">
        <v>25</v>
      </c>
      <c r="E2793" s="2">
        <v>44280.0</v>
      </c>
      <c r="F2793" s="3"/>
      <c r="G2793" s="5">
        <v>300.0</v>
      </c>
      <c r="H2793" s="3" t="str">
        <f>IFNA(VLOOKUP(F2793,Promocodes!A:E,4,0),"")</f>
        <v/>
      </c>
      <c r="I2793" s="3"/>
      <c r="J2793" s="5">
        <f t="shared" si="2"/>
        <v>300</v>
      </c>
      <c r="K2793" s="3" t="str">
        <f>IFNA(VLOOKUP(D2793,Price!$A$2:$C$18,3,0),"")</f>
        <v>товар</v>
      </c>
      <c r="L2793" s="6">
        <f t="shared" si="3"/>
        <v>3</v>
      </c>
      <c r="M2793" s="6" t="str">
        <f>IFNA(VLOOKUP(F2793,Promocodes!A:B,2,0),"")</f>
        <v/>
      </c>
      <c r="N2793" s="3" t="str">
        <f>IFNA(VLOOKUP(M2793,Promocodes!G:H,2,0),"")</f>
        <v/>
      </c>
      <c r="O2793" s="3">
        <f>IFNA(VLOOKUP(D2793,Price!$E$2:$F$4,2,0),"")</f>
        <v>150</v>
      </c>
      <c r="P2793" s="7" t="str">
        <f t="shared" si="4"/>
        <v>без промо</v>
      </c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ht="15.75" customHeight="1">
      <c r="A2794" s="3">
        <v>2463.0</v>
      </c>
      <c r="B2794" s="1" t="s">
        <v>16</v>
      </c>
      <c r="C2794" s="1" t="s">
        <v>17</v>
      </c>
      <c r="D2794" s="1" t="s">
        <v>24</v>
      </c>
      <c r="E2794" s="2">
        <v>44280.0</v>
      </c>
      <c r="F2794" s="3"/>
      <c r="G2794" s="5">
        <v>4500.0</v>
      </c>
      <c r="H2794" s="3" t="str">
        <f>IFNA(VLOOKUP(F2794,Promocodes!A:E,4,0),"")</f>
        <v/>
      </c>
      <c r="I2794" s="3"/>
      <c r="J2794" s="5">
        <f t="shared" si="2"/>
        <v>4500</v>
      </c>
      <c r="K2794" s="3" t="str">
        <f>IFNA(VLOOKUP(D2794,Price!$A$2:$C$18,3,0),"")</f>
        <v>услуга</v>
      </c>
      <c r="L2794" s="6">
        <f t="shared" si="3"/>
        <v>3</v>
      </c>
      <c r="M2794" s="6" t="str">
        <f>IFNA(VLOOKUP(F2794,Promocodes!A:B,2,0),"")</f>
        <v/>
      </c>
      <c r="N2794" s="3" t="str">
        <f>IFNA(VLOOKUP(M2794,Promocodes!G:H,2,0),"")</f>
        <v/>
      </c>
      <c r="O2794" s="3" t="str">
        <f>IFNA(VLOOKUP(D2794,Price!$E$2:$F$4,2,0),"")</f>
        <v/>
      </c>
      <c r="P2794" s="7" t="str">
        <f t="shared" si="4"/>
        <v>без промо</v>
      </c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ht="15.75" customHeight="1">
      <c r="A2795" s="3">
        <v>2464.0</v>
      </c>
      <c r="B2795" s="1" t="s">
        <v>16</v>
      </c>
      <c r="C2795" s="1" t="s">
        <v>17</v>
      </c>
      <c r="D2795" s="1" t="s">
        <v>24</v>
      </c>
      <c r="E2795" s="2">
        <v>44280.0</v>
      </c>
      <c r="F2795" s="3"/>
      <c r="G2795" s="5">
        <v>4500.0</v>
      </c>
      <c r="H2795" s="3" t="str">
        <f>IFNA(VLOOKUP(F2795,Promocodes!A:E,4,0),"")</f>
        <v/>
      </c>
      <c r="I2795" s="3"/>
      <c r="J2795" s="5">
        <f t="shared" si="2"/>
        <v>4500</v>
      </c>
      <c r="K2795" s="3" t="str">
        <f>IFNA(VLOOKUP(D2795,Price!$A$2:$C$18,3,0),"")</f>
        <v>услуга</v>
      </c>
      <c r="L2795" s="6">
        <f t="shared" si="3"/>
        <v>3</v>
      </c>
      <c r="M2795" s="6" t="str">
        <f>IFNA(VLOOKUP(F2795,Promocodes!A:B,2,0),"")</f>
        <v/>
      </c>
      <c r="N2795" s="3" t="str">
        <f>IFNA(VLOOKUP(M2795,Promocodes!G:H,2,0),"")</f>
        <v/>
      </c>
      <c r="O2795" s="3" t="str">
        <f>IFNA(VLOOKUP(D2795,Price!$E$2:$F$4,2,0),"")</f>
        <v/>
      </c>
      <c r="P2795" s="7" t="str">
        <f t="shared" si="4"/>
        <v>без промо</v>
      </c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ht="15.75" customHeight="1">
      <c r="A2796" s="3">
        <v>2465.0</v>
      </c>
      <c r="B2796" s="1" t="s">
        <v>16</v>
      </c>
      <c r="C2796" s="1" t="s">
        <v>17</v>
      </c>
      <c r="D2796" s="1" t="s">
        <v>23</v>
      </c>
      <c r="E2796" s="2">
        <v>44280.0</v>
      </c>
      <c r="F2796" s="3"/>
      <c r="G2796" s="5">
        <v>5500.0</v>
      </c>
      <c r="H2796" s="3" t="str">
        <f>IFNA(VLOOKUP(F2796,Promocodes!A:E,4,0),"")</f>
        <v/>
      </c>
      <c r="I2796" s="3"/>
      <c r="J2796" s="5">
        <f t="shared" si="2"/>
        <v>5500</v>
      </c>
      <c r="K2796" s="3" t="str">
        <f>IFNA(VLOOKUP(D2796,Price!$A$2:$C$18,3,0),"")</f>
        <v>услуга</v>
      </c>
      <c r="L2796" s="6">
        <f t="shared" si="3"/>
        <v>3</v>
      </c>
      <c r="M2796" s="6" t="str">
        <f>IFNA(VLOOKUP(F2796,Promocodes!A:B,2,0),"")</f>
        <v/>
      </c>
      <c r="N2796" s="3" t="str">
        <f>IFNA(VLOOKUP(M2796,Promocodes!G:H,2,0),"")</f>
        <v/>
      </c>
      <c r="O2796" s="3" t="str">
        <f>IFNA(VLOOKUP(D2796,Price!$E$2:$F$4,2,0),"")</f>
        <v/>
      </c>
      <c r="P2796" s="7" t="str">
        <f t="shared" si="4"/>
        <v>без промо</v>
      </c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ht="15.75" customHeight="1">
      <c r="A2797" s="3">
        <v>2466.0</v>
      </c>
      <c r="B2797" s="1" t="s">
        <v>16</v>
      </c>
      <c r="C2797" s="1" t="s">
        <v>22</v>
      </c>
      <c r="D2797" s="1" t="s">
        <v>23</v>
      </c>
      <c r="E2797" s="2">
        <v>44280.0</v>
      </c>
      <c r="F2797" s="3"/>
      <c r="G2797" s="5">
        <v>5500.0</v>
      </c>
      <c r="H2797" s="3" t="str">
        <f>IFNA(VLOOKUP(F2797,Promocodes!A:E,4,0),"")</f>
        <v/>
      </c>
      <c r="I2797" s="3"/>
      <c r="J2797" s="5">
        <f t="shared" si="2"/>
        <v>5500</v>
      </c>
      <c r="K2797" s="3" t="str">
        <f>IFNA(VLOOKUP(D2797,Price!$A$2:$C$18,3,0),"")</f>
        <v>услуга</v>
      </c>
      <c r="L2797" s="6">
        <f t="shared" si="3"/>
        <v>3</v>
      </c>
      <c r="M2797" s="6" t="str">
        <f>IFNA(VLOOKUP(F2797,Promocodes!A:B,2,0),"")</f>
        <v/>
      </c>
      <c r="N2797" s="3" t="str">
        <f>IFNA(VLOOKUP(M2797,Promocodes!G:H,2,0),"")</f>
        <v/>
      </c>
      <c r="O2797" s="3" t="str">
        <f>IFNA(VLOOKUP(D2797,Price!$E$2:$F$4,2,0),"")</f>
        <v/>
      </c>
      <c r="P2797" s="7" t="str">
        <f t="shared" si="4"/>
        <v>без промо</v>
      </c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ht="15.75" customHeight="1">
      <c r="A2798" s="3">
        <v>2467.0</v>
      </c>
      <c r="B2798" s="1" t="s">
        <v>16</v>
      </c>
      <c r="C2798" s="1" t="s">
        <v>17</v>
      </c>
      <c r="D2798" s="1" t="s">
        <v>23</v>
      </c>
      <c r="E2798" s="2">
        <v>44280.0</v>
      </c>
      <c r="F2798" s="3"/>
      <c r="G2798" s="5">
        <v>5500.0</v>
      </c>
      <c r="H2798" s="3" t="str">
        <f>IFNA(VLOOKUP(F2798,Promocodes!A:E,4,0),"")</f>
        <v/>
      </c>
      <c r="I2798" s="3"/>
      <c r="J2798" s="5">
        <f t="shared" si="2"/>
        <v>5500</v>
      </c>
      <c r="K2798" s="3" t="str">
        <f>IFNA(VLOOKUP(D2798,Price!$A$2:$C$18,3,0),"")</f>
        <v>услуга</v>
      </c>
      <c r="L2798" s="6">
        <f t="shared" si="3"/>
        <v>3</v>
      </c>
      <c r="M2798" s="6" t="str">
        <f>IFNA(VLOOKUP(F2798,Promocodes!A:B,2,0),"")</f>
        <v/>
      </c>
      <c r="N2798" s="3" t="str">
        <f>IFNA(VLOOKUP(M2798,Promocodes!G:H,2,0),"")</f>
        <v/>
      </c>
      <c r="O2798" s="3" t="str">
        <f>IFNA(VLOOKUP(D2798,Price!$E$2:$F$4,2,0),"")</f>
        <v/>
      </c>
      <c r="P2798" s="7" t="str">
        <f t="shared" si="4"/>
        <v>без промо</v>
      </c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ht="15.75" customHeight="1">
      <c r="A2799" s="3">
        <v>2468.0</v>
      </c>
      <c r="B2799" s="1" t="s">
        <v>139</v>
      </c>
      <c r="C2799" s="1" t="s">
        <v>22</v>
      </c>
      <c r="D2799" s="1" t="s">
        <v>141</v>
      </c>
      <c r="E2799" s="2">
        <v>44280.0</v>
      </c>
      <c r="F2799" s="3"/>
      <c r="G2799" s="5">
        <v>300.0</v>
      </c>
      <c r="H2799" s="3" t="str">
        <f>IFNA(VLOOKUP(F2799,Promocodes!A:E,4,0),"")</f>
        <v/>
      </c>
      <c r="I2799" s="3"/>
      <c r="J2799" s="5">
        <f t="shared" si="2"/>
        <v>300</v>
      </c>
      <c r="K2799" s="3" t="str">
        <f>IFNA(VLOOKUP(D2799,Price!$A$2:$C$18,3,0),"")</f>
        <v/>
      </c>
      <c r="L2799" s="6">
        <f t="shared" si="3"/>
        <v>3</v>
      </c>
      <c r="M2799" s="6" t="str">
        <f>IFNA(VLOOKUP(F2799,Promocodes!A:B,2,0),"")</f>
        <v/>
      </c>
      <c r="N2799" s="3" t="str">
        <f>IFNA(VLOOKUP(M2799,Promocodes!G:H,2,0),"")</f>
        <v/>
      </c>
      <c r="O2799" s="3" t="str">
        <f>IFNA(VLOOKUP(D2799,Price!$E$2:$F$4,2,0),"")</f>
        <v/>
      </c>
      <c r="P2799" s="7" t="str">
        <f t="shared" si="4"/>
        <v/>
      </c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ht="15.75" customHeight="1">
      <c r="A2800" s="3">
        <v>2470.0</v>
      </c>
      <c r="B2800" s="1" t="s">
        <v>16</v>
      </c>
      <c r="C2800" s="1" t="s">
        <v>17</v>
      </c>
      <c r="D2800" s="1" t="s">
        <v>24</v>
      </c>
      <c r="E2800" s="2">
        <v>44280.0</v>
      </c>
      <c r="F2800" s="3"/>
      <c r="G2800" s="5">
        <v>4500.0</v>
      </c>
      <c r="H2800" s="3" t="str">
        <f>IFNA(VLOOKUP(F2800,Promocodes!A:E,4,0),"")</f>
        <v/>
      </c>
      <c r="I2800" s="3"/>
      <c r="J2800" s="5">
        <f t="shared" si="2"/>
        <v>4500</v>
      </c>
      <c r="K2800" s="3" t="str">
        <f>IFNA(VLOOKUP(D2800,Price!$A$2:$C$18,3,0),"")</f>
        <v>услуга</v>
      </c>
      <c r="L2800" s="6">
        <f t="shared" si="3"/>
        <v>3</v>
      </c>
      <c r="M2800" s="6" t="str">
        <f>IFNA(VLOOKUP(F2800,Promocodes!A:B,2,0),"")</f>
        <v/>
      </c>
      <c r="N2800" s="3" t="str">
        <f>IFNA(VLOOKUP(M2800,Promocodes!G:H,2,0),"")</f>
        <v/>
      </c>
      <c r="O2800" s="3" t="str">
        <f>IFNA(VLOOKUP(D2800,Price!$E$2:$F$4,2,0),"")</f>
        <v/>
      </c>
      <c r="P2800" s="7" t="str">
        <f t="shared" si="4"/>
        <v>без промо</v>
      </c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ht="15.75" customHeight="1">
      <c r="A2801" s="3">
        <v>2471.0</v>
      </c>
      <c r="B2801" s="1" t="s">
        <v>16</v>
      </c>
      <c r="C2801" s="1" t="s">
        <v>17</v>
      </c>
      <c r="D2801" s="1" t="s">
        <v>24</v>
      </c>
      <c r="E2801" s="2">
        <v>44280.0</v>
      </c>
      <c r="F2801" s="3"/>
      <c r="G2801" s="5">
        <v>4500.0</v>
      </c>
      <c r="H2801" s="3" t="str">
        <f>IFNA(VLOOKUP(F2801,Promocodes!A:E,4,0),"")</f>
        <v/>
      </c>
      <c r="I2801" s="3"/>
      <c r="J2801" s="5">
        <f t="shared" si="2"/>
        <v>4500</v>
      </c>
      <c r="K2801" s="3" t="str">
        <f>IFNA(VLOOKUP(D2801,Price!$A$2:$C$18,3,0),"")</f>
        <v>услуга</v>
      </c>
      <c r="L2801" s="6">
        <f t="shared" si="3"/>
        <v>3</v>
      </c>
      <c r="M2801" s="6" t="str">
        <f>IFNA(VLOOKUP(F2801,Promocodes!A:B,2,0),"")</f>
        <v/>
      </c>
      <c r="N2801" s="3" t="str">
        <f>IFNA(VLOOKUP(M2801,Promocodes!G:H,2,0),"")</f>
        <v/>
      </c>
      <c r="O2801" s="3" t="str">
        <f>IFNA(VLOOKUP(D2801,Price!$E$2:$F$4,2,0),"")</f>
        <v/>
      </c>
      <c r="P2801" s="7" t="str">
        <f t="shared" si="4"/>
        <v>без промо</v>
      </c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ht="15.75" customHeight="1">
      <c r="A2802" s="3">
        <v>2472.0</v>
      </c>
      <c r="B2802" s="1" t="s">
        <v>16</v>
      </c>
      <c r="C2802" s="1" t="s">
        <v>17</v>
      </c>
      <c r="D2802" s="1" t="s">
        <v>21</v>
      </c>
      <c r="E2802" s="2">
        <v>44280.0</v>
      </c>
      <c r="F2802" s="3"/>
      <c r="G2802" s="5">
        <v>3500.0</v>
      </c>
      <c r="H2802" s="3" t="str">
        <f>IFNA(VLOOKUP(F2802,Promocodes!A:E,4,0),"")</f>
        <v/>
      </c>
      <c r="I2802" s="3"/>
      <c r="J2802" s="5">
        <f t="shared" si="2"/>
        <v>3500</v>
      </c>
      <c r="K2802" s="3" t="str">
        <f>IFNA(VLOOKUP(D2802,Price!$A$2:$C$18,3,0),"")</f>
        <v>услуга</v>
      </c>
      <c r="L2802" s="6">
        <f t="shared" si="3"/>
        <v>3</v>
      </c>
      <c r="M2802" s="6" t="str">
        <f>IFNA(VLOOKUP(F2802,Promocodes!A:B,2,0),"")</f>
        <v/>
      </c>
      <c r="N2802" s="3" t="str">
        <f>IFNA(VLOOKUP(M2802,Promocodes!G:H,2,0),"")</f>
        <v/>
      </c>
      <c r="O2802" s="3" t="str">
        <f>IFNA(VLOOKUP(D2802,Price!$E$2:$F$4,2,0),"")</f>
        <v/>
      </c>
      <c r="P2802" s="7" t="str">
        <f t="shared" si="4"/>
        <v>без промо</v>
      </c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ht="15.75" customHeight="1">
      <c r="A2803" s="3">
        <v>2473.0</v>
      </c>
      <c r="B2803" s="1" t="s">
        <v>16</v>
      </c>
      <c r="C2803" s="1" t="s">
        <v>22</v>
      </c>
      <c r="D2803" s="1" t="s">
        <v>23</v>
      </c>
      <c r="E2803" s="2">
        <v>44280.0</v>
      </c>
      <c r="F2803" s="3"/>
      <c r="G2803" s="5">
        <v>5500.0</v>
      </c>
      <c r="H2803" s="3" t="str">
        <f>IFNA(VLOOKUP(F2803,Promocodes!A:E,4,0),"")</f>
        <v/>
      </c>
      <c r="I2803" s="3"/>
      <c r="J2803" s="5">
        <f t="shared" si="2"/>
        <v>5500</v>
      </c>
      <c r="K2803" s="3" t="str">
        <f>IFNA(VLOOKUP(D2803,Price!$A$2:$C$18,3,0),"")</f>
        <v>услуга</v>
      </c>
      <c r="L2803" s="6">
        <f t="shared" si="3"/>
        <v>3</v>
      </c>
      <c r="M2803" s="6" t="str">
        <f>IFNA(VLOOKUP(F2803,Promocodes!A:B,2,0),"")</f>
        <v/>
      </c>
      <c r="N2803" s="3" t="str">
        <f>IFNA(VLOOKUP(M2803,Promocodes!G:H,2,0),"")</f>
        <v/>
      </c>
      <c r="O2803" s="3" t="str">
        <f>IFNA(VLOOKUP(D2803,Price!$E$2:$F$4,2,0),"")</f>
        <v/>
      </c>
      <c r="P2803" s="7" t="str">
        <f t="shared" si="4"/>
        <v>без промо</v>
      </c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ht="15.75" customHeight="1">
      <c r="A2804" s="3">
        <v>2474.0</v>
      </c>
      <c r="B2804" s="1" t="s">
        <v>16</v>
      </c>
      <c r="C2804" s="1" t="s">
        <v>22</v>
      </c>
      <c r="D2804" s="1" t="s">
        <v>23</v>
      </c>
      <c r="E2804" s="2">
        <v>44280.0</v>
      </c>
      <c r="F2804" s="3"/>
      <c r="G2804" s="5">
        <v>5500.0</v>
      </c>
      <c r="H2804" s="3" t="str">
        <f>IFNA(VLOOKUP(F2804,Promocodes!A:E,4,0),"")</f>
        <v/>
      </c>
      <c r="I2804" s="3"/>
      <c r="J2804" s="5">
        <f t="shared" si="2"/>
        <v>5500</v>
      </c>
      <c r="K2804" s="3" t="str">
        <f>IFNA(VLOOKUP(D2804,Price!$A$2:$C$18,3,0),"")</f>
        <v>услуга</v>
      </c>
      <c r="L2804" s="6">
        <f t="shared" si="3"/>
        <v>3</v>
      </c>
      <c r="M2804" s="6" t="str">
        <f>IFNA(VLOOKUP(F2804,Promocodes!A:B,2,0),"")</f>
        <v/>
      </c>
      <c r="N2804" s="3" t="str">
        <f>IFNA(VLOOKUP(M2804,Promocodes!G:H,2,0),"")</f>
        <v/>
      </c>
      <c r="O2804" s="3" t="str">
        <f>IFNA(VLOOKUP(D2804,Price!$E$2:$F$4,2,0),"")</f>
        <v/>
      </c>
      <c r="P2804" s="7" t="str">
        <f t="shared" si="4"/>
        <v>без промо</v>
      </c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ht="15.75" customHeight="1">
      <c r="A2805" s="3">
        <v>2475.0</v>
      </c>
      <c r="B2805" s="1" t="s">
        <v>16</v>
      </c>
      <c r="C2805" s="1" t="s">
        <v>17</v>
      </c>
      <c r="D2805" s="1" t="s">
        <v>21</v>
      </c>
      <c r="E2805" s="2">
        <v>44280.0</v>
      </c>
      <c r="F2805" s="3"/>
      <c r="G2805" s="5">
        <v>3500.0</v>
      </c>
      <c r="H2805" s="3" t="str">
        <f>IFNA(VLOOKUP(F2805,Promocodes!A:E,4,0),"")</f>
        <v/>
      </c>
      <c r="I2805" s="3"/>
      <c r="J2805" s="5">
        <f t="shared" si="2"/>
        <v>3500</v>
      </c>
      <c r="K2805" s="3" t="str">
        <f>IFNA(VLOOKUP(D2805,Price!$A$2:$C$18,3,0),"")</f>
        <v>услуга</v>
      </c>
      <c r="L2805" s="6">
        <f t="shared" si="3"/>
        <v>3</v>
      </c>
      <c r="M2805" s="6" t="str">
        <f>IFNA(VLOOKUP(F2805,Promocodes!A:B,2,0),"")</f>
        <v/>
      </c>
      <c r="N2805" s="3" t="str">
        <f>IFNA(VLOOKUP(M2805,Promocodes!G:H,2,0),"")</f>
        <v/>
      </c>
      <c r="O2805" s="3" t="str">
        <f>IFNA(VLOOKUP(D2805,Price!$E$2:$F$4,2,0),"")</f>
        <v/>
      </c>
      <c r="P2805" s="7" t="str">
        <f t="shared" si="4"/>
        <v>без промо</v>
      </c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ht="15.75" customHeight="1">
      <c r="A2806" s="3">
        <v>2476.0</v>
      </c>
      <c r="B2806" s="1" t="s">
        <v>16</v>
      </c>
      <c r="C2806" s="1" t="s">
        <v>17</v>
      </c>
      <c r="D2806" s="1" t="s">
        <v>21</v>
      </c>
      <c r="E2806" s="2">
        <v>44280.0</v>
      </c>
      <c r="F2806" s="3"/>
      <c r="G2806" s="5">
        <v>3500.0</v>
      </c>
      <c r="H2806" s="3" t="str">
        <f>IFNA(VLOOKUP(F2806,Promocodes!A:E,4,0),"")</f>
        <v/>
      </c>
      <c r="I2806" s="3"/>
      <c r="J2806" s="5">
        <f t="shared" si="2"/>
        <v>3500</v>
      </c>
      <c r="K2806" s="3" t="str">
        <f>IFNA(VLOOKUP(D2806,Price!$A$2:$C$18,3,0),"")</f>
        <v>услуга</v>
      </c>
      <c r="L2806" s="6">
        <f t="shared" si="3"/>
        <v>3</v>
      </c>
      <c r="M2806" s="6" t="str">
        <f>IFNA(VLOOKUP(F2806,Promocodes!A:B,2,0),"")</f>
        <v/>
      </c>
      <c r="N2806" s="3" t="str">
        <f>IFNA(VLOOKUP(M2806,Promocodes!G:H,2,0),"")</f>
        <v/>
      </c>
      <c r="O2806" s="3" t="str">
        <f>IFNA(VLOOKUP(D2806,Price!$E$2:$F$4,2,0),"")</f>
        <v/>
      </c>
      <c r="P2806" s="7" t="str">
        <f t="shared" si="4"/>
        <v>без промо</v>
      </c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ht="15.75" customHeight="1">
      <c r="A2807" s="3">
        <v>2477.0</v>
      </c>
      <c r="B2807" s="1" t="s">
        <v>16</v>
      </c>
      <c r="C2807" s="1" t="s">
        <v>17</v>
      </c>
      <c r="D2807" s="1" t="s">
        <v>21</v>
      </c>
      <c r="E2807" s="2">
        <v>44280.0</v>
      </c>
      <c r="F2807" s="3"/>
      <c r="G2807" s="5">
        <v>3500.0</v>
      </c>
      <c r="H2807" s="3" t="str">
        <f>IFNA(VLOOKUP(F2807,Promocodes!A:E,4,0),"")</f>
        <v/>
      </c>
      <c r="I2807" s="3"/>
      <c r="J2807" s="5">
        <f t="shared" si="2"/>
        <v>3500</v>
      </c>
      <c r="K2807" s="3" t="str">
        <f>IFNA(VLOOKUP(D2807,Price!$A$2:$C$18,3,0),"")</f>
        <v>услуга</v>
      </c>
      <c r="L2807" s="6">
        <f t="shared" si="3"/>
        <v>3</v>
      </c>
      <c r="M2807" s="6" t="str">
        <f>IFNA(VLOOKUP(F2807,Promocodes!A:B,2,0),"")</f>
        <v/>
      </c>
      <c r="N2807" s="3" t="str">
        <f>IFNA(VLOOKUP(M2807,Promocodes!G:H,2,0),"")</f>
        <v/>
      </c>
      <c r="O2807" s="3" t="str">
        <f>IFNA(VLOOKUP(D2807,Price!$E$2:$F$4,2,0),"")</f>
        <v/>
      </c>
      <c r="P2807" s="7" t="str">
        <f t="shared" si="4"/>
        <v>без промо</v>
      </c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ht="15.75" customHeight="1">
      <c r="A2808" s="3">
        <v>2478.0</v>
      </c>
      <c r="B2808" s="1" t="s">
        <v>16</v>
      </c>
      <c r="C2808" s="1" t="s">
        <v>17</v>
      </c>
      <c r="D2808" s="1" t="s">
        <v>24</v>
      </c>
      <c r="E2808" s="2">
        <v>44280.0</v>
      </c>
      <c r="F2808" s="3"/>
      <c r="G2808" s="5">
        <v>4500.0</v>
      </c>
      <c r="H2808" s="3" t="str">
        <f>IFNA(VLOOKUP(F2808,Promocodes!A:E,4,0),"")</f>
        <v/>
      </c>
      <c r="I2808" s="3"/>
      <c r="J2808" s="5">
        <f t="shared" si="2"/>
        <v>4500</v>
      </c>
      <c r="K2808" s="3" t="str">
        <f>IFNA(VLOOKUP(D2808,Price!$A$2:$C$18,3,0),"")</f>
        <v>услуга</v>
      </c>
      <c r="L2808" s="6">
        <f t="shared" si="3"/>
        <v>3</v>
      </c>
      <c r="M2808" s="6" t="str">
        <f>IFNA(VLOOKUP(F2808,Promocodes!A:B,2,0),"")</f>
        <v/>
      </c>
      <c r="N2808" s="3" t="str">
        <f>IFNA(VLOOKUP(M2808,Promocodes!G:H,2,0),"")</f>
        <v/>
      </c>
      <c r="O2808" s="3" t="str">
        <f>IFNA(VLOOKUP(D2808,Price!$E$2:$F$4,2,0),"")</f>
        <v/>
      </c>
      <c r="P2808" s="7" t="str">
        <f t="shared" si="4"/>
        <v>без промо</v>
      </c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ht="15.75" customHeight="1">
      <c r="A2809" s="3">
        <v>2479.0</v>
      </c>
      <c r="B2809" s="1" t="s">
        <v>16</v>
      </c>
      <c r="C2809" s="1" t="s">
        <v>22</v>
      </c>
      <c r="D2809" s="1" t="s">
        <v>25</v>
      </c>
      <c r="E2809" s="2">
        <v>44280.0</v>
      </c>
      <c r="F2809" s="3"/>
      <c r="G2809" s="5">
        <v>300.0</v>
      </c>
      <c r="H2809" s="3" t="str">
        <f>IFNA(VLOOKUP(F2809,Promocodes!A:E,4,0),"")</f>
        <v/>
      </c>
      <c r="I2809" s="3"/>
      <c r="J2809" s="5">
        <f t="shared" si="2"/>
        <v>300</v>
      </c>
      <c r="K2809" s="3" t="str">
        <f>IFNA(VLOOKUP(D2809,Price!$A$2:$C$18,3,0),"")</f>
        <v>товар</v>
      </c>
      <c r="L2809" s="6">
        <f t="shared" si="3"/>
        <v>3</v>
      </c>
      <c r="M2809" s="6" t="str">
        <f>IFNA(VLOOKUP(F2809,Promocodes!A:B,2,0),"")</f>
        <v/>
      </c>
      <c r="N2809" s="3" t="str">
        <f>IFNA(VLOOKUP(M2809,Promocodes!G:H,2,0),"")</f>
        <v/>
      </c>
      <c r="O2809" s="3">
        <f>IFNA(VLOOKUP(D2809,Price!$E$2:$F$4,2,0),"")</f>
        <v>150</v>
      </c>
      <c r="P2809" s="7" t="str">
        <f t="shared" si="4"/>
        <v>без промо</v>
      </c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ht="15.75" customHeight="1">
      <c r="A2810" s="3">
        <v>2480.0</v>
      </c>
      <c r="B2810" s="1" t="s">
        <v>16</v>
      </c>
      <c r="C2810" s="1" t="s">
        <v>17</v>
      </c>
      <c r="D2810" s="1" t="s">
        <v>21</v>
      </c>
      <c r="E2810" s="2">
        <v>44280.0</v>
      </c>
      <c r="F2810" s="3"/>
      <c r="G2810" s="5">
        <v>3500.0</v>
      </c>
      <c r="H2810" s="3" t="str">
        <f>IFNA(VLOOKUP(F2810,Promocodes!A:E,4,0),"")</f>
        <v/>
      </c>
      <c r="I2810" s="3"/>
      <c r="J2810" s="5">
        <f t="shared" si="2"/>
        <v>3500</v>
      </c>
      <c r="K2810" s="3" t="str">
        <f>IFNA(VLOOKUP(D2810,Price!$A$2:$C$18,3,0),"")</f>
        <v>услуга</v>
      </c>
      <c r="L2810" s="6">
        <f t="shared" si="3"/>
        <v>3</v>
      </c>
      <c r="M2810" s="6" t="str">
        <f>IFNA(VLOOKUP(F2810,Promocodes!A:B,2,0),"")</f>
        <v/>
      </c>
      <c r="N2810" s="3" t="str">
        <f>IFNA(VLOOKUP(M2810,Promocodes!G:H,2,0),"")</f>
        <v/>
      </c>
      <c r="O2810" s="3" t="str">
        <f>IFNA(VLOOKUP(D2810,Price!$E$2:$F$4,2,0),"")</f>
        <v/>
      </c>
      <c r="P2810" s="7" t="str">
        <f t="shared" si="4"/>
        <v>без промо</v>
      </c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ht="15.75" customHeight="1">
      <c r="A2811" s="3">
        <v>2481.0</v>
      </c>
      <c r="B2811" s="1" t="s">
        <v>16</v>
      </c>
      <c r="C2811" s="1" t="s">
        <v>17</v>
      </c>
      <c r="D2811" s="1" t="s">
        <v>18</v>
      </c>
      <c r="E2811" s="2">
        <v>44280.0</v>
      </c>
      <c r="F2811" s="3"/>
      <c r="G2811" s="5">
        <v>1000.0</v>
      </c>
      <c r="H2811" s="3" t="str">
        <f>IFNA(VLOOKUP(F2811,Promocodes!A:E,4,0),"")</f>
        <v/>
      </c>
      <c r="I2811" s="3"/>
      <c r="J2811" s="5">
        <f t="shared" si="2"/>
        <v>1000</v>
      </c>
      <c r="K2811" s="3" t="str">
        <f>IFNA(VLOOKUP(D2811,Price!$A$2:$C$18,3,0),"")</f>
        <v>товар</v>
      </c>
      <c r="L2811" s="6">
        <f t="shared" si="3"/>
        <v>3</v>
      </c>
      <c r="M2811" s="6" t="str">
        <f>IFNA(VLOOKUP(F2811,Promocodes!A:B,2,0),"")</f>
        <v/>
      </c>
      <c r="N2811" s="3" t="str">
        <f>IFNA(VLOOKUP(M2811,Promocodes!G:H,2,0),"")</f>
        <v/>
      </c>
      <c r="O2811" s="3">
        <f>IFNA(VLOOKUP(D2811,Price!$E$2:$F$4,2,0),"")</f>
        <v>500</v>
      </c>
      <c r="P2811" s="7" t="str">
        <f t="shared" si="4"/>
        <v>без промо</v>
      </c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ht="15.75" customHeight="1">
      <c r="A2812" s="3">
        <v>2482.0</v>
      </c>
      <c r="B2812" s="1" t="s">
        <v>16</v>
      </c>
      <c r="C2812" s="1" t="s">
        <v>17</v>
      </c>
      <c r="D2812" s="1" t="s">
        <v>24</v>
      </c>
      <c r="E2812" s="2">
        <v>44280.0</v>
      </c>
      <c r="F2812" s="3"/>
      <c r="G2812" s="5">
        <v>4500.0</v>
      </c>
      <c r="H2812" s="3" t="str">
        <f>IFNA(VLOOKUP(F2812,Promocodes!A:E,4,0),"")</f>
        <v/>
      </c>
      <c r="I2812" s="3"/>
      <c r="J2812" s="5">
        <f t="shared" si="2"/>
        <v>4500</v>
      </c>
      <c r="K2812" s="3" t="str">
        <f>IFNA(VLOOKUP(D2812,Price!$A$2:$C$18,3,0),"")</f>
        <v>услуга</v>
      </c>
      <c r="L2812" s="6">
        <f t="shared" si="3"/>
        <v>3</v>
      </c>
      <c r="M2812" s="6" t="str">
        <f>IFNA(VLOOKUP(F2812,Promocodes!A:B,2,0),"")</f>
        <v/>
      </c>
      <c r="N2812" s="3" t="str">
        <f>IFNA(VLOOKUP(M2812,Promocodes!G:H,2,0),"")</f>
        <v/>
      </c>
      <c r="O2812" s="3" t="str">
        <f>IFNA(VLOOKUP(D2812,Price!$E$2:$F$4,2,0),"")</f>
        <v/>
      </c>
      <c r="P2812" s="7" t="str">
        <f t="shared" si="4"/>
        <v>без промо</v>
      </c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ht="15.75" customHeight="1">
      <c r="A2813" s="3">
        <v>2483.0</v>
      </c>
      <c r="B2813" s="1" t="s">
        <v>16</v>
      </c>
      <c r="C2813" s="1" t="s">
        <v>17</v>
      </c>
      <c r="D2813" s="1" t="s">
        <v>23</v>
      </c>
      <c r="E2813" s="2">
        <v>44280.0</v>
      </c>
      <c r="F2813" s="3"/>
      <c r="G2813" s="5">
        <v>5500.0</v>
      </c>
      <c r="H2813" s="3" t="str">
        <f>IFNA(VLOOKUP(F2813,Promocodes!A:E,4,0),"")</f>
        <v/>
      </c>
      <c r="I2813" s="3"/>
      <c r="J2813" s="5">
        <f t="shared" si="2"/>
        <v>5500</v>
      </c>
      <c r="K2813" s="3" t="str">
        <f>IFNA(VLOOKUP(D2813,Price!$A$2:$C$18,3,0),"")</f>
        <v>услуга</v>
      </c>
      <c r="L2813" s="6">
        <f t="shared" si="3"/>
        <v>3</v>
      </c>
      <c r="M2813" s="6" t="str">
        <f>IFNA(VLOOKUP(F2813,Promocodes!A:B,2,0),"")</f>
        <v/>
      </c>
      <c r="N2813" s="3" t="str">
        <f>IFNA(VLOOKUP(M2813,Promocodes!G:H,2,0),"")</f>
        <v/>
      </c>
      <c r="O2813" s="3" t="str">
        <f>IFNA(VLOOKUP(D2813,Price!$E$2:$F$4,2,0),"")</f>
        <v/>
      </c>
      <c r="P2813" s="7" t="str">
        <f t="shared" si="4"/>
        <v>без промо</v>
      </c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ht="15.75" customHeight="1">
      <c r="A2814" s="3">
        <v>2484.0</v>
      </c>
      <c r="B2814" s="1" t="s">
        <v>16</v>
      </c>
      <c r="C2814" s="1" t="s">
        <v>17</v>
      </c>
      <c r="D2814" s="1" t="s">
        <v>24</v>
      </c>
      <c r="E2814" s="2">
        <v>44280.0</v>
      </c>
      <c r="F2814" s="3"/>
      <c r="G2814" s="5">
        <v>4500.0</v>
      </c>
      <c r="H2814" s="3" t="str">
        <f>IFNA(VLOOKUP(F2814,Promocodes!A:E,4,0),"")</f>
        <v/>
      </c>
      <c r="I2814" s="3"/>
      <c r="J2814" s="5">
        <f t="shared" si="2"/>
        <v>4500</v>
      </c>
      <c r="K2814" s="3" t="str">
        <f>IFNA(VLOOKUP(D2814,Price!$A$2:$C$18,3,0),"")</f>
        <v>услуга</v>
      </c>
      <c r="L2814" s="6">
        <f t="shared" si="3"/>
        <v>3</v>
      </c>
      <c r="M2814" s="6" t="str">
        <f>IFNA(VLOOKUP(F2814,Promocodes!A:B,2,0),"")</f>
        <v/>
      </c>
      <c r="N2814" s="3" t="str">
        <f>IFNA(VLOOKUP(M2814,Promocodes!G:H,2,0),"")</f>
        <v/>
      </c>
      <c r="O2814" s="3" t="str">
        <f>IFNA(VLOOKUP(D2814,Price!$E$2:$F$4,2,0),"")</f>
        <v/>
      </c>
      <c r="P2814" s="7" t="str">
        <f t="shared" si="4"/>
        <v>без промо</v>
      </c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ht="15.75" customHeight="1">
      <c r="A2815" s="3">
        <v>2485.0</v>
      </c>
      <c r="B2815" s="1" t="s">
        <v>139</v>
      </c>
      <c r="C2815" s="1" t="s">
        <v>17</v>
      </c>
      <c r="D2815" s="1" t="s">
        <v>144</v>
      </c>
      <c r="E2815" s="2">
        <v>44280.0</v>
      </c>
      <c r="F2815" s="3"/>
      <c r="G2815" s="5">
        <v>82500.0</v>
      </c>
      <c r="H2815" s="3" t="str">
        <f>IFNA(VLOOKUP(F2815,Promocodes!A:E,4,0),"")</f>
        <v/>
      </c>
      <c r="I2815" s="3"/>
      <c r="J2815" s="5">
        <f t="shared" si="2"/>
        <v>82500</v>
      </c>
      <c r="K2815" s="3" t="str">
        <f>IFNA(VLOOKUP(D2815,Price!$A$2:$C$18,3,0),"")</f>
        <v/>
      </c>
      <c r="L2815" s="6">
        <f t="shared" si="3"/>
        <v>3</v>
      </c>
      <c r="M2815" s="6" t="str">
        <f>IFNA(VLOOKUP(F2815,Promocodes!A:B,2,0),"")</f>
        <v/>
      </c>
      <c r="N2815" s="3" t="str">
        <f>IFNA(VLOOKUP(M2815,Promocodes!G:H,2,0),"")</f>
        <v/>
      </c>
      <c r="O2815" s="3" t="str">
        <f>IFNA(VLOOKUP(D2815,Price!$E$2:$F$4,2,0),"")</f>
        <v/>
      </c>
      <c r="P2815" s="7" t="str">
        <f t="shared" si="4"/>
        <v/>
      </c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ht="15.75" customHeight="1">
      <c r="A2816" s="3">
        <v>2486.0</v>
      </c>
      <c r="B2816" s="1" t="s">
        <v>139</v>
      </c>
      <c r="C2816" s="1" t="s">
        <v>17</v>
      </c>
      <c r="D2816" s="1" t="s">
        <v>144</v>
      </c>
      <c r="E2816" s="2">
        <v>44280.0</v>
      </c>
      <c r="F2816" s="3"/>
      <c r="G2816" s="5">
        <v>82500.0</v>
      </c>
      <c r="H2816" s="3" t="str">
        <f>IFNA(VLOOKUP(F2816,Promocodes!A:E,4,0),"")</f>
        <v/>
      </c>
      <c r="I2816" s="3"/>
      <c r="J2816" s="5">
        <f t="shared" si="2"/>
        <v>82500</v>
      </c>
      <c r="K2816" s="3" t="str">
        <f>IFNA(VLOOKUP(D2816,Price!$A$2:$C$18,3,0),"")</f>
        <v/>
      </c>
      <c r="L2816" s="6">
        <f t="shared" si="3"/>
        <v>3</v>
      </c>
      <c r="M2816" s="6" t="str">
        <f>IFNA(VLOOKUP(F2816,Promocodes!A:B,2,0),"")</f>
        <v/>
      </c>
      <c r="N2816" s="3" t="str">
        <f>IFNA(VLOOKUP(M2816,Promocodes!G:H,2,0),"")</f>
        <v/>
      </c>
      <c r="O2816" s="3" t="str">
        <f>IFNA(VLOOKUP(D2816,Price!$E$2:$F$4,2,0),"")</f>
        <v/>
      </c>
      <c r="P2816" s="7" t="str">
        <f t="shared" si="4"/>
        <v/>
      </c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ht="15.75" customHeight="1">
      <c r="A2817" s="3">
        <v>2487.0</v>
      </c>
      <c r="B2817" s="1" t="s">
        <v>139</v>
      </c>
      <c r="C2817" s="1" t="s">
        <v>17</v>
      </c>
      <c r="D2817" s="1" t="s">
        <v>144</v>
      </c>
      <c r="E2817" s="2">
        <v>44280.0</v>
      </c>
      <c r="F2817" s="3"/>
      <c r="G2817" s="5">
        <v>82500.0</v>
      </c>
      <c r="H2817" s="3" t="str">
        <f>IFNA(VLOOKUP(F2817,Promocodes!A:E,4,0),"")</f>
        <v/>
      </c>
      <c r="I2817" s="3"/>
      <c r="J2817" s="5">
        <f t="shared" si="2"/>
        <v>82500</v>
      </c>
      <c r="K2817" s="3" t="str">
        <f>IFNA(VLOOKUP(D2817,Price!$A$2:$C$18,3,0),"")</f>
        <v/>
      </c>
      <c r="L2817" s="6">
        <f t="shared" si="3"/>
        <v>3</v>
      </c>
      <c r="M2817" s="6" t="str">
        <f>IFNA(VLOOKUP(F2817,Promocodes!A:B,2,0),"")</f>
        <v/>
      </c>
      <c r="N2817" s="3" t="str">
        <f>IFNA(VLOOKUP(M2817,Promocodes!G:H,2,0),"")</f>
        <v/>
      </c>
      <c r="O2817" s="3" t="str">
        <f>IFNA(VLOOKUP(D2817,Price!$E$2:$F$4,2,0),"")</f>
        <v/>
      </c>
      <c r="P2817" s="7" t="str">
        <f t="shared" si="4"/>
        <v/>
      </c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ht="15.75" customHeight="1">
      <c r="A2818" s="3">
        <v>2488.0</v>
      </c>
      <c r="B2818" s="1" t="s">
        <v>139</v>
      </c>
      <c r="C2818" s="1" t="s">
        <v>17</v>
      </c>
      <c r="D2818" s="1" t="s">
        <v>144</v>
      </c>
      <c r="E2818" s="2">
        <v>44281.0</v>
      </c>
      <c r="F2818" s="3"/>
      <c r="G2818" s="5">
        <v>82500.0</v>
      </c>
      <c r="H2818" s="3" t="str">
        <f>IFNA(VLOOKUP(F2818,Promocodes!A:E,4,0),"")</f>
        <v/>
      </c>
      <c r="I2818" s="3"/>
      <c r="J2818" s="5">
        <f t="shared" si="2"/>
        <v>82500</v>
      </c>
      <c r="K2818" s="3" t="str">
        <f>IFNA(VLOOKUP(D2818,Price!$A$2:$C$18,3,0),"")</f>
        <v/>
      </c>
      <c r="L2818" s="6">
        <f t="shared" si="3"/>
        <v>3</v>
      </c>
      <c r="M2818" s="6" t="str">
        <f>IFNA(VLOOKUP(F2818,Promocodes!A:B,2,0),"")</f>
        <v/>
      </c>
      <c r="N2818" s="3" t="str">
        <f>IFNA(VLOOKUP(M2818,Promocodes!G:H,2,0),"")</f>
        <v/>
      </c>
      <c r="O2818" s="3" t="str">
        <f>IFNA(VLOOKUP(D2818,Price!$E$2:$F$4,2,0),"")</f>
        <v/>
      </c>
      <c r="P2818" s="7" t="str">
        <f t="shared" si="4"/>
        <v/>
      </c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ht="15.75" customHeight="1">
      <c r="A2819" s="3">
        <v>2489.0</v>
      </c>
      <c r="B2819" s="1" t="s">
        <v>139</v>
      </c>
      <c r="C2819" s="1" t="s">
        <v>17</v>
      </c>
      <c r="D2819" s="1" t="s">
        <v>144</v>
      </c>
      <c r="E2819" s="2">
        <v>44281.0</v>
      </c>
      <c r="F2819" s="3"/>
      <c r="G2819" s="5">
        <v>82500.0</v>
      </c>
      <c r="H2819" s="3" t="str">
        <f>IFNA(VLOOKUP(F2819,Promocodes!A:E,4,0),"")</f>
        <v/>
      </c>
      <c r="I2819" s="3"/>
      <c r="J2819" s="5">
        <f t="shared" si="2"/>
        <v>82500</v>
      </c>
      <c r="K2819" s="3" t="str">
        <f>IFNA(VLOOKUP(D2819,Price!$A$2:$C$18,3,0),"")</f>
        <v/>
      </c>
      <c r="L2819" s="6">
        <f t="shared" si="3"/>
        <v>3</v>
      </c>
      <c r="M2819" s="6" t="str">
        <f>IFNA(VLOOKUP(F2819,Promocodes!A:B,2,0),"")</f>
        <v/>
      </c>
      <c r="N2819" s="3" t="str">
        <f>IFNA(VLOOKUP(M2819,Promocodes!G:H,2,0),"")</f>
        <v/>
      </c>
      <c r="O2819" s="3" t="str">
        <f>IFNA(VLOOKUP(D2819,Price!$E$2:$F$4,2,0),"")</f>
        <v/>
      </c>
      <c r="P2819" s="7" t="str">
        <f t="shared" si="4"/>
        <v/>
      </c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ht="15.75" customHeight="1">
      <c r="A2820" s="3">
        <v>2490.0</v>
      </c>
      <c r="B2820" s="1" t="s">
        <v>139</v>
      </c>
      <c r="C2820" s="1" t="s">
        <v>17</v>
      </c>
      <c r="D2820" s="1" t="s">
        <v>144</v>
      </c>
      <c r="E2820" s="2">
        <v>44281.0</v>
      </c>
      <c r="F2820" s="3"/>
      <c r="G2820" s="5">
        <v>82500.0</v>
      </c>
      <c r="H2820" s="3" t="str">
        <f>IFNA(VLOOKUP(F2820,Promocodes!A:E,4,0),"")</f>
        <v/>
      </c>
      <c r="I2820" s="3"/>
      <c r="J2820" s="5">
        <f t="shared" si="2"/>
        <v>82500</v>
      </c>
      <c r="K2820" s="3" t="str">
        <f>IFNA(VLOOKUP(D2820,Price!$A$2:$C$18,3,0),"")</f>
        <v/>
      </c>
      <c r="L2820" s="6">
        <f t="shared" si="3"/>
        <v>3</v>
      </c>
      <c r="M2820" s="6" t="str">
        <f>IFNA(VLOOKUP(F2820,Promocodes!A:B,2,0),"")</f>
        <v/>
      </c>
      <c r="N2820" s="3" t="str">
        <f>IFNA(VLOOKUP(M2820,Promocodes!G:H,2,0),"")</f>
        <v/>
      </c>
      <c r="O2820" s="3" t="str">
        <f>IFNA(VLOOKUP(D2820,Price!$E$2:$F$4,2,0),"")</f>
        <v/>
      </c>
      <c r="P2820" s="7" t="str">
        <f t="shared" si="4"/>
        <v/>
      </c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ht="15.75" customHeight="1">
      <c r="A2821" s="3">
        <v>2491.0</v>
      </c>
      <c r="B2821" s="1" t="s">
        <v>139</v>
      </c>
      <c r="C2821" s="1" t="s">
        <v>17</v>
      </c>
      <c r="D2821" s="1" t="s">
        <v>144</v>
      </c>
      <c r="E2821" s="2">
        <v>44281.0</v>
      </c>
      <c r="F2821" s="3"/>
      <c r="G2821" s="5">
        <v>82500.0</v>
      </c>
      <c r="H2821" s="3" t="str">
        <f>IFNA(VLOOKUP(F2821,Promocodes!A:E,4,0),"")</f>
        <v/>
      </c>
      <c r="I2821" s="3"/>
      <c r="J2821" s="5">
        <f t="shared" si="2"/>
        <v>82500</v>
      </c>
      <c r="K2821" s="3" t="str">
        <f>IFNA(VLOOKUP(D2821,Price!$A$2:$C$18,3,0),"")</f>
        <v/>
      </c>
      <c r="L2821" s="6">
        <f t="shared" si="3"/>
        <v>3</v>
      </c>
      <c r="M2821" s="6" t="str">
        <f>IFNA(VLOOKUP(F2821,Promocodes!A:B,2,0),"")</f>
        <v/>
      </c>
      <c r="N2821" s="3" t="str">
        <f>IFNA(VLOOKUP(M2821,Promocodes!G:H,2,0),"")</f>
        <v/>
      </c>
      <c r="O2821" s="3" t="str">
        <f>IFNA(VLOOKUP(D2821,Price!$E$2:$F$4,2,0),"")</f>
        <v/>
      </c>
      <c r="P2821" s="7" t="str">
        <f t="shared" si="4"/>
        <v/>
      </c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ht="15.75" customHeight="1">
      <c r="A2822" s="3">
        <v>2492.0</v>
      </c>
      <c r="B2822" s="1" t="s">
        <v>139</v>
      </c>
      <c r="C2822" s="1" t="s">
        <v>17</v>
      </c>
      <c r="D2822" s="1" t="s">
        <v>144</v>
      </c>
      <c r="E2822" s="2">
        <v>44281.0</v>
      </c>
      <c r="F2822" s="3"/>
      <c r="G2822" s="5">
        <v>82500.0</v>
      </c>
      <c r="H2822" s="3" t="str">
        <f>IFNA(VLOOKUP(F2822,Promocodes!A:E,4,0),"")</f>
        <v/>
      </c>
      <c r="I2822" s="3"/>
      <c r="J2822" s="5">
        <f t="shared" si="2"/>
        <v>82500</v>
      </c>
      <c r="K2822" s="3" t="str">
        <f>IFNA(VLOOKUP(D2822,Price!$A$2:$C$18,3,0),"")</f>
        <v/>
      </c>
      <c r="L2822" s="6">
        <f t="shared" si="3"/>
        <v>3</v>
      </c>
      <c r="M2822" s="6" t="str">
        <f>IFNA(VLOOKUP(F2822,Promocodes!A:B,2,0),"")</f>
        <v/>
      </c>
      <c r="N2822" s="3" t="str">
        <f>IFNA(VLOOKUP(M2822,Promocodes!G:H,2,0),"")</f>
        <v/>
      </c>
      <c r="O2822" s="3" t="str">
        <f>IFNA(VLOOKUP(D2822,Price!$E$2:$F$4,2,0),"")</f>
        <v/>
      </c>
      <c r="P2822" s="7" t="str">
        <f t="shared" si="4"/>
        <v/>
      </c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ht="15.75" customHeight="1">
      <c r="A2823" s="3">
        <v>2493.0</v>
      </c>
      <c r="B2823" s="1" t="s">
        <v>16</v>
      </c>
      <c r="C2823" s="1" t="s">
        <v>17</v>
      </c>
      <c r="D2823" s="1" t="s">
        <v>21</v>
      </c>
      <c r="E2823" s="2">
        <v>44281.0</v>
      </c>
      <c r="F2823" s="3"/>
      <c r="G2823" s="5">
        <v>3500.0</v>
      </c>
      <c r="H2823" s="3" t="str">
        <f>IFNA(VLOOKUP(F2823,Promocodes!A:E,4,0),"")</f>
        <v/>
      </c>
      <c r="I2823" s="3"/>
      <c r="J2823" s="5">
        <f t="shared" si="2"/>
        <v>3500</v>
      </c>
      <c r="K2823" s="3" t="str">
        <f>IFNA(VLOOKUP(D2823,Price!$A$2:$C$18,3,0),"")</f>
        <v>услуга</v>
      </c>
      <c r="L2823" s="6">
        <f t="shared" si="3"/>
        <v>3</v>
      </c>
      <c r="M2823" s="6" t="str">
        <f>IFNA(VLOOKUP(F2823,Promocodes!A:B,2,0),"")</f>
        <v/>
      </c>
      <c r="N2823" s="3" t="str">
        <f>IFNA(VLOOKUP(M2823,Promocodes!G:H,2,0),"")</f>
        <v/>
      </c>
      <c r="O2823" s="3" t="str">
        <f>IFNA(VLOOKUP(D2823,Price!$E$2:$F$4,2,0),"")</f>
        <v/>
      </c>
      <c r="P2823" s="7" t="str">
        <f t="shared" si="4"/>
        <v>без промо</v>
      </c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ht="15.75" customHeight="1">
      <c r="A2824" s="3">
        <v>2494.0</v>
      </c>
      <c r="B2824" s="1" t="s">
        <v>16</v>
      </c>
      <c r="C2824" s="1" t="s">
        <v>17</v>
      </c>
      <c r="D2824" s="1" t="s">
        <v>20</v>
      </c>
      <c r="E2824" s="2">
        <v>44281.0</v>
      </c>
      <c r="F2824" s="3"/>
      <c r="G2824" s="5">
        <v>500.0</v>
      </c>
      <c r="H2824" s="3" t="str">
        <f>IFNA(VLOOKUP(F2824,Promocodes!A:E,4,0),"")</f>
        <v/>
      </c>
      <c r="I2824" s="3"/>
      <c r="J2824" s="5">
        <f t="shared" si="2"/>
        <v>500</v>
      </c>
      <c r="K2824" s="3" t="str">
        <f>IFNA(VLOOKUP(D2824,Price!$A$2:$C$18,3,0),"")</f>
        <v>товар</v>
      </c>
      <c r="L2824" s="6">
        <f t="shared" si="3"/>
        <v>3</v>
      </c>
      <c r="M2824" s="6" t="str">
        <f>IFNA(VLOOKUP(F2824,Promocodes!A:B,2,0),"")</f>
        <v/>
      </c>
      <c r="N2824" s="3" t="str">
        <f>IFNA(VLOOKUP(M2824,Promocodes!G:H,2,0),"")</f>
        <v/>
      </c>
      <c r="O2824" s="3">
        <f>IFNA(VLOOKUP(D2824,Price!$E$2:$F$4,2,0),"")</f>
        <v>250</v>
      </c>
      <c r="P2824" s="7" t="str">
        <f t="shared" si="4"/>
        <v>без промо</v>
      </c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ht="15.75" customHeight="1">
      <c r="A2825" s="3">
        <v>2496.0</v>
      </c>
      <c r="B2825" s="1" t="s">
        <v>16</v>
      </c>
      <c r="C2825" s="1" t="s">
        <v>17</v>
      </c>
      <c r="D2825" s="1" t="s">
        <v>24</v>
      </c>
      <c r="E2825" s="2">
        <v>44281.0</v>
      </c>
      <c r="F2825" s="3"/>
      <c r="G2825" s="5">
        <v>4500.0</v>
      </c>
      <c r="H2825" s="3" t="str">
        <f>IFNA(VLOOKUP(F2825,Promocodes!A:E,4,0),"")</f>
        <v/>
      </c>
      <c r="I2825" s="3"/>
      <c r="J2825" s="5">
        <f t="shared" si="2"/>
        <v>4500</v>
      </c>
      <c r="K2825" s="3" t="str">
        <f>IFNA(VLOOKUP(D2825,Price!$A$2:$C$18,3,0),"")</f>
        <v>услуга</v>
      </c>
      <c r="L2825" s="6">
        <f t="shared" si="3"/>
        <v>3</v>
      </c>
      <c r="M2825" s="6" t="str">
        <f>IFNA(VLOOKUP(F2825,Promocodes!A:B,2,0),"")</f>
        <v/>
      </c>
      <c r="N2825" s="3" t="str">
        <f>IFNA(VLOOKUP(M2825,Promocodes!G:H,2,0),"")</f>
        <v/>
      </c>
      <c r="O2825" s="3" t="str">
        <f>IFNA(VLOOKUP(D2825,Price!$E$2:$F$4,2,0),"")</f>
        <v/>
      </c>
      <c r="P2825" s="7" t="str">
        <f t="shared" si="4"/>
        <v>без промо</v>
      </c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ht="15.75" customHeight="1">
      <c r="A2826" s="3">
        <v>2497.0</v>
      </c>
      <c r="B2826" s="1" t="s">
        <v>16</v>
      </c>
      <c r="C2826" s="1" t="s">
        <v>17</v>
      </c>
      <c r="D2826" s="1" t="s">
        <v>24</v>
      </c>
      <c r="E2826" s="2">
        <v>44281.0</v>
      </c>
      <c r="F2826" s="3"/>
      <c r="G2826" s="5">
        <v>4500.0</v>
      </c>
      <c r="H2826" s="3" t="str">
        <f>IFNA(VLOOKUP(F2826,Promocodes!A:E,4,0),"")</f>
        <v/>
      </c>
      <c r="I2826" s="3"/>
      <c r="J2826" s="5">
        <f t="shared" si="2"/>
        <v>4500</v>
      </c>
      <c r="K2826" s="3" t="str">
        <f>IFNA(VLOOKUP(D2826,Price!$A$2:$C$18,3,0),"")</f>
        <v>услуга</v>
      </c>
      <c r="L2826" s="6">
        <f t="shared" si="3"/>
        <v>3</v>
      </c>
      <c r="M2826" s="6" t="str">
        <f>IFNA(VLOOKUP(F2826,Promocodes!A:B,2,0),"")</f>
        <v/>
      </c>
      <c r="N2826" s="3" t="str">
        <f>IFNA(VLOOKUP(M2826,Promocodes!G:H,2,0),"")</f>
        <v/>
      </c>
      <c r="O2826" s="3" t="str">
        <f>IFNA(VLOOKUP(D2826,Price!$E$2:$F$4,2,0),"")</f>
        <v/>
      </c>
      <c r="P2826" s="7" t="str">
        <f t="shared" si="4"/>
        <v>без промо</v>
      </c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ht="15.75" customHeight="1">
      <c r="A2827" s="3">
        <v>2498.0</v>
      </c>
      <c r="B2827" s="1" t="s">
        <v>16</v>
      </c>
      <c r="C2827" s="1" t="s">
        <v>17</v>
      </c>
      <c r="D2827" s="1" t="s">
        <v>20</v>
      </c>
      <c r="E2827" s="2">
        <v>44281.0</v>
      </c>
      <c r="F2827" s="3"/>
      <c r="G2827" s="5">
        <v>500.0</v>
      </c>
      <c r="H2827" s="3" t="str">
        <f>IFNA(VLOOKUP(F2827,Promocodes!A:E,4,0),"")</f>
        <v/>
      </c>
      <c r="I2827" s="3"/>
      <c r="J2827" s="5">
        <f t="shared" si="2"/>
        <v>500</v>
      </c>
      <c r="K2827" s="3" t="str">
        <f>IFNA(VLOOKUP(D2827,Price!$A$2:$C$18,3,0),"")</f>
        <v>товар</v>
      </c>
      <c r="L2827" s="6">
        <f t="shared" si="3"/>
        <v>3</v>
      </c>
      <c r="M2827" s="6" t="str">
        <f>IFNA(VLOOKUP(F2827,Promocodes!A:B,2,0),"")</f>
        <v/>
      </c>
      <c r="N2827" s="3" t="str">
        <f>IFNA(VLOOKUP(M2827,Promocodes!G:H,2,0),"")</f>
        <v/>
      </c>
      <c r="O2827" s="3">
        <f>IFNA(VLOOKUP(D2827,Price!$E$2:$F$4,2,0),"")</f>
        <v>250</v>
      </c>
      <c r="P2827" s="7" t="str">
        <f t="shared" si="4"/>
        <v>без промо</v>
      </c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ht="15.75" customHeight="1">
      <c r="A2828" s="3">
        <v>2499.0</v>
      </c>
      <c r="B2828" s="1" t="s">
        <v>16</v>
      </c>
      <c r="C2828" s="1" t="s">
        <v>17</v>
      </c>
      <c r="D2828" s="1" t="s">
        <v>21</v>
      </c>
      <c r="E2828" s="2">
        <v>44281.0</v>
      </c>
      <c r="F2828" s="3"/>
      <c r="G2828" s="5">
        <v>3500.0</v>
      </c>
      <c r="H2828" s="3" t="str">
        <f>IFNA(VLOOKUP(F2828,Promocodes!A:E,4,0),"")</f>
        <v/>
      </c>
      <c r="I2828" s="3"/>
      <c r="J2828" s="5">
        <f t="shared" si="2"/>
        <v>3500</v>
      </c>
      <c r="K2828" s="3" t="str">
        <f>IFNA(VLOOKUP(D2828,Price!$A$2:$C$18,3,0),"")</f>
        <v>услуга</v>
      </c>
      <c r="L2828" s="6">
        <f t="shared" si="3"/>
        <v>3</v>
      </c>
      <c r="M2828" s="6" t="str">
        <f>IFNA(VLOOKUP(F2828,Promocodes!A:B,2,0),"")</f>
        <v/>
      </c>
      <c r="N2828" s="3" t="str">
        <f>IFNA(VLOOKUP(M2828,Promocodes!G:H,2,0),"")</f>
        <v/>
      </c>
      <c r="O2828" s="3" t="str">
        <f>IFNA(VLOOKUP(D2828,Price!$E$2:$F$4,2,0),"")</f>
        <v/>
      </c>
      <c r="P2828" s="7" t="str">
        <f t="shared" si="4"/>
        <v>без промо</v>
      </c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ht="15.75" customHeight="1">
      <c r="A2829" s="3">
        <v>2500.0</v>
      </c>
      <c r="B2829" s="1" t="s">
        <v>16</v>
      </c>
      <c r="C2829" s="1" t="s">
        <v>17</v>
      </c>
      <c r="D2829" s="1" t="s">
        <v>23</v>
      </c>
      <c r="E2829" s="2">
        <v>44281.0</v>
      </c>
      <c r="F2829" s="3"/>
      <c r="G2829" s="5">
        <v>5500.0</v>
      </c>
      <c r="H2829" s="3" t="str">
        <f>IFNA(VLOOKUP(F2829,Promocodes!A:E,4,0),"")</f>
        <v/>
      </c>
      <c r="I2829" s="3"/>
      <c r="J2829" s="5">
        <f t="shared" si="2"/>
        <v>5500</v>
      </c>
      <c r="K2829" s="3" t="str">
        <f>IFNA(VLOOKUP(D2829,Price!$A$2:$C$18,3,0),"")</f>
        <v>услуга</v>
      </c>
      <c r="L2829" s="6">
        <f t="shared" si="3"/>
        <v>3</v>
      </c>
      <c r="M2829" s="6" t="str">
        <f>IFNA(VLOOKUP(F2829,Promocodes!A:B,2,0),"")</f>
        <v/>
      </c>
      <c r="N2829" s="3" t="str">
        <f>IFNA(VLOOKUP(M2829,Promocodes!G:H,2,0),"")</f>
        <v/>
      </c>
      <c r="O2829" s="3" t="str">
        <f>IFNA(VLOOKUP(D2829,Price!$E$2:$F$4,2,0),"")</f>
        <v/>
      </c>
      <c r="P2829" s="7" t="str">
        <f t="shared" si="4"/>
        <v>без промо</v>
      </c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ht="15.75" customHeight="1">
      <c r="A2830" s="3">
        <v>2501.0</v>
      </c>
      <c r="B2830" s="1" t="s">
        <v>16</v>
      </c>
      <c r="C2830" s="1" t="s">
        <v>17</v>
      </c>
      <c r="D2830" s="1" t="s">
        <v>24</v>
      </c>
      <c r="E2830" s="2">
        <v>44281.0</v>
      </c>
      <c r="F2830" s="3"/>
      <c r="G2830" s="5">
        <v>4500.0</v>
      </c>
      <c r="H2830" s="3" t="str">
        <f>IFNA(VLOOKUP(F2830,Promocodes!A:E,4,0),"")</f>
        <v/>
      </c>
      <c r="I2830" s="3"/>
      <c r="J2830" s="5">
        <f t="shared" si="2"/>
        <v>4500</v>
      </c>
      <c r="K2830" s="3" t="str">
        <f>IFNA(VLOOKUP(D2830,Price!$A$2:$C$18,3,0),"")</f>
        <v>услуга</v>
      </c>
      <c r="L2830" s="6">
        <f t="shared" si="3"/>
        <v>3</v>
      </c>
      <c r="M2830" s="6" t="str">
        <f>IFNA(VLOOKUP(F2830,Promocodes!A:B,2,0),"")</f>
        <v/>
      </c>
      <c r="N2830" s="3" t="str">
        <f>IFNA(VLOOKUP(M2830,Promocodes!G:H,2,0),"")</f>
        <v/>
      </c>
      <c r="O2830" s="3" t="str">
        <f>IFNA(VLOOKUP(D2830,Price!$E$2:$F$4,2,0),"")</f>
        <v/>
      </c>
      <c r="P2830" s="7" t="str">
        <f t="shared" si="4"/>
        <v>без промо</v>
      </c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ht="15.75" customHeight="1">
      <c r="A2831" s="3">
        <v>2502.0</v>
      </c>
      <c r="B2831" s="1" t="s">
        <v>139</v>
      </c>
      <c r="C2831" s="1" t="s">
        <v>17</v>
      </c>
      <c r="D2831" s="1" t="s">
        <v>143</v>
      </c>
      <c r="E2831" s="2">
        <v>44281.0</v>
      </c>
      <c r="F2831" s="3"/>
      <c r="G2831" s="5">
        <v>500.0</v>
      </c>
      <c r="H2831" s="3" t="str">
        <f>IFNA(VLOOKUP(F2831,Promocodes!A:E,4,0),"")</f>
        <v/>
      </c>
      <c r="I2831" s="3"/>
      <c r="J2831" s="5">
        <f t="shared" si="2"/>
        <v>500</v>
      </c>
      <c r="K2831" s="3" t="str">
        <f>IFNA(VLOOKUP(D2831,Price!$A$2:$C$18,3,0),"")</f>
        <v/>
      </c>
      <c r="L2831" s="6">
        <f t="shared" si="3"/>
        <v>3</v>
      </c>
      <c r="M2831" s="6" t="str">
        <f>IFNA(VLOOKUP(F2831,Promocodes!A:B,2,0),"")</f>
        <v/>
      </c>
      <c r="N2831" s="3" t="str">
        <f>IFNA(VLOOKUP(M2831,Promocodes!G:H,2,0),"")</f>
        <v/>
      </c>
      <c r="O2831" s="3" t="str">
        <f>IFNA(VLOOKUP(D2831,Price!$E$2:$F$4,2,0),"")</f>
        <v/>
      </c>
      <c r="P2831" s="7" t="str">
        <f t="shared" si="4"/>
        <v/>
      </c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ht="15.75" customHeight="1">
      <c r="A2832" s="3">
        <v>2503.0</v>
      </c>
      <c r="B2832" s="1" t="s">
        <v>16</v>
      </c>
      <c r="C2832" s="1" t="s">
        <v>17</v>
      </c>
      <c r="D2832" s="1" t="s">
        <v>23</v>
      </c>
      <c r="E2832" s="2">
        <v>44281.0</v>
      </c>
      <c r="F2832" s="3"/>
      <c r="G2832" s="5">
        <v>5500.0</v>
      </c>
      <c r="H2832" s="3" t="str">
        <f>IFNA(VLOOKUP(F2832,Promocodes!A:E,4,0),"")</f>
        <v/>
      </c>
      <c r="I2832" s="3"/>
      <c r="J2832" s="5">
        <f t="shared" si="2"/>
        <v>5500</v>
      </c>
      <c r="K2832" s="3" t="str">
        <f>IFNA(VLOOKUP(D2832,Price!$A$2:$C$18,3,0),"")</f>
        <v>услуга</v>
      </c>
      <c r="L2832" s="6">
        <f t="shared" si="3"/>
        <v>3</v>
      </c>
      <c r="M2832" s="6" t="str">
        <f>IFNA(VLOOKUP(F2832,Promocodes!A:B,2,0),"")</f>
        <v/>
      </c>
      <c r="N2832" s="3" t="str">
        <f>IFNA(VLOOKUP(M2832,Promocodes!G:H,2,0),"")</f>
        <v/>
      </c>
      <c r="O2832" s="3" t="str">
        <f>IFNA(VLOOKUP(D2832,Price!$E$2:$F$4,2,0),"")</f>
        <v/>
      </c>
      <c r="P2832" s="7" t="str">
        <f t="shared" si="4"/>
        <v>без промо</v>
      </c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ht="15.75" customHeight="1">
      <c r="A2833" s="3">
        <v>2504.0</v>
      </c>
      <c r="B2833" s="1" t="s">
        <v>16</v>
      </c>
      <c r="C2833" s="1" t="s">
        <v>17</v>
      </c>
      <c r="D2833" s="1" t="s">
        <v>23</v>
      </c>
      <c r="E2833" s="2">
        <v>44281.0</v>
      </c>
      <c r="F2833" s="3"/>
      <c r="G2833" s="5">
        <v>5500.0</v>
      </c>
      <c r="H2833" s="3" t="str">
        <f>IFNA(VLOOKUP(F2833,Promocodes!A:E,4,0),"")</f>
        <v/>
      </c>
      <c r="I2833" s="3"/>
      <c r="J2833" s="5">
        <f t="shared" si="2"/>
        <v>5500</v>
      </c>
      <c r="K2833" s="3" t="str">
        <f>IFNA(VLOOKUP(D2833,Price!$A$2:$C$18,3,0),"")</f>
        <v>услуга</v>
      </c>
      <c r="L2833" s="6">
        <f t="shared" si="3"/>
        <v>3</v>
      </c>
      <c r="M2833" s="6" t="str">
        <f>IFNA(VLOOKUP(F2833,Promocodes!A:B,2,0),"")</f>
        <v/>
      </c>
      <c r="N2833" s="3" t="str">
        <f>IFNA(VLOOKUP(M2833,Promocodes!G:H,2,0),"")</f>
        <v/>
      </c>
      <c r="O2833" s="3" t="str">
        <f>IFNA(VLOOKUP(D2833,Price!$E$2:$F$4,2,0),"")</f>
        <v/>
      </c>
      <c r="P2833" s="7" t="str">
        <f t="shared" si="4"/>
        <v>без промо</v>
      </c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ht="15.75" customHeight="1">
      <c r="A2834" s="3">
        <v>2505.0</v>
      </c>
      <c r="B2834" s="1" t="s">
        <v>139</v>
      </c>
      <c r="C2834" s="1" t="s">
        <v>22</v>
      </c>
      <c r="D2834" s="1" t="s">
        <v>142</v>
      </c>
      <c r="E2834" s="2">
        <v>44281.0</v>
      </c>
      <c r="F2834" s="3"/>
      <c r="G2834" s="5">
        <v>1000.0</v>
      </c>
      <c r="H2834" s="3" t="str">
        <f>IFNA(VLOOKUP(F2834,Promocodes!A:E,4,0),"")</f>
        <v/>
      </c>
      <c r="I2834" s="3"/>
      <c r="J2834" s="5">
        <f t="shared" si="2"/>
        <v>1000</v>
      </c>
      <c r="K2834" s="3" t="str">
        <f>IFNA(VLOOKUP(D2834,Price!$A$2:$C$18,3,0),"")</f>
        <v/>
      </c>
      <c r="L2834" s="6">
        <f t="shared" si="3"/>
        <v>3</v>
      </c>
      <c r="M2834" s="6" t="str">
        <f>IFNA(VLOOKUP(F2834,Promocodes!A:B,2,0),"")</f>
        <v/>
      </c>
      <c r="N2834" s="3" t="str">
        <f>IFNA(VLOOKUP(M2834,Promocodes!G:H,2,0),"")</f>
        <v/>
      </c>
      <c r="O2834" s="3" t="str">
        <f>IFNA(VLOOKUP(D2834,Price!$E$2:$F$4,2,0),"")</f>
        <v/>
      </c>
      <c r="P2834" s="7" t="str">
        <f t="shared" si="4"/>
        <v/>
      </c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ht="15.75" customHeight="1">
      <c r="A2835" s="3">
        <v>2506.0</v>
      </c>
      <c r="B2835" s="1" t="s">
        <v>139</v>
      </c>
      <c r="C2835" s="1" t="s">
        <v>22</v>
      </c>
      <c r="D2835" s="1" t="s">
        <v>141</v>
      </c>
      <c r="E2835" s="2">
        <v>44281.0</v>
      </c>
      <c r="F2835" s="3"/>
      <c r="G2835" s="5">
        <v>300.0</v>
      </c>
      <c r="H2835" s="3" t="str">
        <f>IFNA(VLOOKUP(F2835,Promocodes!A:E,4,0),"")</f>
        <v/>
      </c>
      <c r="I2835" s="3"/>
      <c r="J2835" s="5">
        <f t="shared" si="2"/>
        <v>300</v>
      </c>
      <c r="K2835" s="3" t="str">
        <f>IFNA(VLOOKUP(D2835,Price!$A$2:$C$18,3,0),"")</f>
        <v/>
      </c>
      <c r="L2835" s="6">
        <f t="shared" si="3"/>
        <v>3</v>
      </c>
      <c r="M2835" s="6" t="str">
        <f>IFNA(VLOOKUP(F2835,Promocodes!A:B,2,0),"")</f>
        <v/>
      </c>
      <c r="N2835" s="3" t="str">
        <f>IFNA(VLOOKUP(M2835,Promocodes!G:H,2,0),"")</f>
        <v/>
      </c>
      <c r="O2835" s="3" t="str">
        <f>IFNA(VLOOKUP(D2835,Price!$E$2:$F$4,2,0),"")</f>
        <v/>
      </c>
      <c r="P2835" s="7" t="str">
        <f t="shared" si="4"/>
        <v/>
      </c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ht="15.75" customHeight="1">
      <c r="A2836" s="3">
        <v>2507.0</v>
      </c>
      <c r="B2836" s="1" t="s">
        <v>16</v>
      </c>
      <c r="C2836" s="1" t="s">
        <v>17</v>
      </c>
      <c r="D2836" s="1" t="s">
        <v>24</v>
      </c>
      <c r="E2836" s="2">
        <v>44281.0</v>
      </c>
      <c r="F2836" s="3"/>
      <c r="G2836" s="5">
        <v>4500.0</v>
      </c>
      <c r="H2836" s="3" t="str">
        <f>IFNA(VLOOKUP(F2836,Promocodes!A:E,4,0),"")</f>
        <v/>
      </c>
      <c r="I2836" s="3"/>
      <c r="J2836" s="5">
        <f t="shared" si="2"/>
        <v>4500</v>
      </c>
      <c r="K2836" s="3" t="str">
        <f>IFNA(VLOOKUP(D2836,Price!$A$2:$C$18,3,0),"")</f>
        <v>услуга</v>
      </c>
      <c r="L2836" s="6">
        <f t="shared" si="3"/>
        <v>3</v>
      </c>
      <c r="M2836" s="6" t="str">
        <f>IFNA(VLOOKUP(F2836,Promocodes!A:B,2,0),"")</f>
        <v/>
      </c>
      <c r="N2836" s="3" t="str">
        <f>IFNA(VLOOKUP(M2836,Promocodes!G:H,2,0),"")</f>
        <v/>
      </c>
      <c r="O2836" s="3" t="str">
        <f>IFNA(VLOOKUP(D2836,Price!$E$2:$F$4,2,0),"")</f>
        <v/>
      </c>
      <c r="P2836" s="7" t="str">
        <f t="shared" si="4"/>
        <v>без промо</v>
      </c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ht="15.75" customHeight="1">
      <c r="A2837" s="3">
        <v>2510.0</v>
      </c>
      <c r="B2837" s="1" t="s">
        <v>16</v>
      </c>
      <c r="C2837" s="1" t="s">
        <v>22</v>
      </c>
      <c r="D2837" s="1" t="s">
        <v>24</v>
      </c>
      <c r="E2837" s="2">
        <v>44281.0</v>
      </c>
      <c r="F2837" s="3"/>
      <c r="G2837" s="5">
        <v>4500.0</v>
      </c>
      <c r="H2837" s="3" t="str">
        <f>IFNA(VLOOKUP(F2837,Promocodes!A:E,4,0),"")</f>
        <v/>
      </c>
      <c r="I2837" s="3"/>
      <c r="J2837" s="5">
        <f t="shared" si="2"/>
        <v>4500</v>
      </c>
      <c r="K2837" s="3" t="str">
        <f>IFNA(VLOOKUP(D2837,Price!$A$2:$C$18,3,0),"")</f>
        <v>услуга</v>
      </c>
      <c r="L2837" s="6">
        <f t="shared" si="3"/>
        <v>3</v>
      </c>
      <c r="M2837" s="6" t="str">
        <f>IFNA(VLOOKUP(F2837,Promocodes!A:B,2,0),"")</f>
        <v/>
      </c>
      <c r="N2837" s="3" t="str">
        <f>IFNA(VLOOKUP(M2837,Promocodes!G:H,2,0),"")</f>
        <v/>
      </c>
      <c r="O2837" s="3" t="str">
        <f>IFNA(VLOOKUP(D2837,Price!$E$2:$F$4,2,0),"")</f>
        <v/>
      </c>
      <c r="P2837" s="7" t="str">
        <f t="shared" si="4"/>
        <v>без промо</v>
      </c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ht="15.75" customHeight="1">
      <c r="A2838" s="3">
        <v>2511.0</v>
      </c>
      <c r="B2838" s="1" t="s">
        <v>16</v>
      </c>
      <c r="C2838" s="1" t="s">
        <v>17</v>
      </c>
      <c r="D2838" s="1" t="s">
        <v>24</v>
      </c>
      <c r="E2838" s="2">
        <v>44281.0</v>
      </c>
      <c r="F2838" s="3"/>
      <c r="G2838" s="5">
        <v>4500.0</v>
      </c>
      <c r="H2838" s="3" t="str">
        <f>IFNA(VLOOKUP(F2838,Promocodes!A:E,4,0),"")</f>
        <v/>
      </c>
      <c r="I2838" s="3"/>
      <c r="J2838" s="5">
        <f t="shared" si="2"/>
        <v>4500</v>
      </c>
      <c r="K2838" s="3" t="str">
        <f>IFNA(VLOOKUP(D2838,Price!$A$2:$C$18,3,0),"")</f>
        <v>услуга</v>
      </c>
      <c r="L2838" s="6">
        <f t="shared" si="3"/>
        <v>3</v>
      </c>
      <c r="M2838" s="6" t="str">
        <f>IFNA(VLOOKUP(F2838,Promocodes!A:B,2,0),"")</f>
        <v/>
      </c>
      <c r="N2838" s="3" t="str">
        <f>IFNA(VLOOKUP(M2838,Promocodes!G:H,2,0),"")</f>
        <v/>
      </c>
      <c r="O2838" s="3" t="str">
        <f>IFNA(VLOOKUP(D2838,Price!$E$2:$F$4,2,0),"")</f>
        <v/>
      </c>
      <c r="P2838" s="7" t="str">
        <f t="shared" si="4"/>
        <v>без промо</v>
      </c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ht="15.75" customHeight="1">
      <c r="A2839" s="3">
        <v>2514.0</v>
      </c>
      <c r="B2839" s="1" t="s">
        <v>16</v>
      </c>
      <c r="C2839" s="1" t="s">
        <v>17</v>
      </c>
      <c r="D2839" s="1" t="s">
        <v>25</v>
      </c>
      <c r="E2839" s="2">
        <v>44281.0</v>
      </c>
      <c r="F2839" s="3"/>
      <c r="G2839" s="5">
        <v>300.0</v>
      </c>
      <c r="H2839" s="3" t="str">
        <f>IFNA(VLOOKUP(F2839,Promocodes!A:E,4,0),"")</f>
        <v/>
      </c>
      <c r="I2839" s="3"/>
      <c r="J2839" s="5">
        <f t="shared" si="2"/>
        <v>300</v>
      </c>
      <c r="K2839" s="3" t="str">
        <f>IFNA(VLOOKUP(D2839,Price!$A$2:$C$18,3,0),"")</f>
        <v>товар</v>
      </c>
      <c r="L2839" s="6">
        <f t="shared" si="3"/>
        <v>3</v>
      </c>
      <c r="M2839" s="6" t="str">
        <f>IFNA(VLOOKUP(F2839,Promocodes!A:B,2,0),"")</f>
        <v/>
      </c>
      <c r="N2839" s="3" t="str">
        <f>IFNA(VLOOKUP(M2839,Promocodes!G:H,2,0),"")</f>
        <v/>
      </c>
      <c r="O2839" s="3">
        <f>IFNA(VLOOKUP(D2839,Price!$E$2:$F$4,2,0),"")</f>
        <v>150</v>
      </c>
      <c r="P2839" s="7" t="str">
        <f t="shared" si="4"/>
        <v>без промо</v>
      </c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ht="15.75" customHeight="1">
      <c r="A2840" s="3">
        <v>2515.0</v>
      </c>
      <c r="B2840" s="1" t="s">
        <v>16</v>
      </c>
      <c r="C2840" s="1" t="s">
        <v>17</v>
      </c>
      <c r="D2840" s="1" t="s">
        <v>20</v>
      </c>
      <c r="E2840" s="2">
        <v>44281.0</v>
      </c>
      <c r="F2840" s="3"/>
      <c r="G2840" s="5">
        <v>500.0</v>
      </c>
      <c r="H2840" s="3" t="str">
        <f>IFNA(VLOOKUP(F2840,Promocodes!A:E,4,0),"")</f>
        <v/>
      </c>
      <c r="I2840" s="3"/>
      <c r="J2840" s="5">
        <f t="shared" si="2"/>
        <v>500</v>
      </c>
      <c r="K2840" s="3" t="str">
        <f>IFNA(VLOOKUP(D2840,Price!$A$2:$C$18,3,0),"")</f>
        <v>товар</v>
      </c>
      <c r="L2840" s="6">
        <f t="shared" si="3"/>
        <v>3</v>
      </c>
      <c r="M2840" s="6" t="str">
        <f>IFNA(VLOOKUP(F2840,Promocodes!A:B,2,0),"")</f>
        <v/>
      </c>
      <c r="N2840" s="3" t="str">
        <f>IFNA(VLOOKUP(M2840,Promocodes!G:H,2,0),"")</f>
        <v/>
      </c>
      <c r="O2840" s="3">
        <f>IFNA(VLOOKUP(D2840,Price!$E$2:$F$4,2,0),"")</f>
        <v>250</v>
      </c>
      <c r="P2840" s="7" t="str">
        <f t="shared" si="4"/>
        <v>без промо</v>
      </c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ht="15.75" customHeight="1">
      <c r="A2841" s="3">
        <v>2516.0</v>
      </c>
      <c r="B2841" s="1" t="s">
        <v>16</v>
      </c>
      <c r="C2841" s="1" t="s">
        <v>17</v>
      </c>
      <c r="D2841" s="1" t="s">
        <v>23</v>
      </c>
      <c r="E2841" s="2">
        <v>44281.0</v>
      </c>
      <c r="F2841" s="3"/>
      <c r="G2841" s="5">
        <v>5500.0</v>
      </c>
      <c r="H2841" s="3" t="str">
        <f>IFNA(VLOOKUP(F2841,Promocodes!A:E,4,0),"")</f>
        <v/>
      </c>
      <c r="I2841" s="3"/>
      <c r="J2841" s="5">
        <f t="shared" si="2"/>
        <v>5500</v>
      </c>
      <c r="K2841" s="3" t="str">
        <f>IFNA(VLOOKUP(D2841,Price!$A$2:$C$18,3,0),"")</f>
        <v>услуга</v>
      </c>
      <c r="L2841" s="6">
        <f t="shared" si="3"/>
        <v>3</v>
      </c>
      <c r="M2841" s="6" t="str">
        <f>IFNA(VLOOKUP(F2841,Promocodes!A:B,2,0),"")</f>
        <v/>
      </c>
      <c r="N2841" s="3" t="str">
        <f>IFNA(VLOOKUP(M2841,Promocodes!G:H,2,0),"")</f>
        <v/>
      </c>
      <c r="O2841" s="3" t="str">
        <f>IFNA(VLOOKUP(D2841,Price!$E$2:$F$4,2,0),"")</f>
        <v/>
      </c>
      <c r="P2841" s="7" t="str">
        <f t="shared" si="4"/>
        <v>без промо</v>
      </c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ht="15.75" customHeight="1">
      <c r="A2842" s="3">
        <v>2517.0</v>
      </c>
      <c r="B2842" s="1" t="s">
        <v>16</v>
      </c>
      <c r="C2842" s="1" t="s">
        <v>17</v>
      </c>
      <c r="D2842" s="1" t="s">
        <v>20</v>
      </c>
      <c r="E2842" s="2">
        <v>44281.0</v>
      </c>
      <c r="F2842" s="3"/>
      <c r="G2842" s="5">
        <v>500.0</v>
      </c>
      <c r="H2842" s="3" t="str">
        <f>IFNA(VLOOKUP(F2842,Promocodes!A:E,4,0),"")</f>
        <v/>
      </c>
      <c r="I2842" s="3"/>
      <c r="J2842" s="5">
        <f t="shared" si="2"/>
        <v>500</v>
      </c>
      <c r="K2842" s="3" t="str">
        <f>IFNA(VLOOKUP(D2842,Price!$A$2:$C$18,3,0),"")</f>
        <v>товар</v>
      </c>
      <c r="L2842" s="6">
        <f t="shared" si="3"/>
        <v>3</v>
      </c>
      <c r="M2842" s="6" t="str">
        <f>IFNA(VLOOKUP(F2842,Promocodes!A:B,2,0),"")</f>
        <v/>
      </c>
      <c r="N2842" s="3" t="str">
        <f>IFNA(VLOOKUP(M2842,Promocodes!G:H,2,0),"")</f>
        <v/>
      </c>
      <c r="O2842" s="3">
        <f>IFNA(VLOOKUP(D2842,Price!$E$2:$F$4,2,0),"")</f>
        <v>250</v>
      </c>
      <c r="P2842" s="7" t="str">
        <f t="shared" si="4"/>
        <v>без промо</v>
      </c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ht="15.75" customHeight="1">
      <c r="A2843" s="3">
        <v>2518.0</v>
      </c>
      <c r="B2843" s="1" t="s">
        <v>16</v>
      </c>
      <c r="C2843" s="1" t="s">
        <v>17</v>
      </c>
      <c r="D2843" s="1" t="s">
        <v>21</v>
      </c>
      <c r="E2843" s="2">
        <v>44282.0</v>
      </c>
      <c r="F2843" s="3"/>
      <c r="G2843" s="5">
        <v>3500.0</v>
      </c>
      <c r="H2843" s="3" t="str">
        <f>IFNA(VLOOKUP(F2843,Promocodes!A:E,4,0),"")</f>
        <v/>
      </c>
      <c r="I2843" s="3"/>
      <c r="J2843" s="5">
        <f t="shared" si="2"/>
        <v>3500</v>
      </c>
      <c r="K2843" s="3" t="str">
        <f>IFNA(VLOOKUP(D2843,Price!$A$2:$C$18,3,0),"")</f>
        <v>услуга</v>
      </c>
      <c r="L2843" s="6">
        <f t="shared" si="3"/>
        <v>3</v>
      </c>
      <c r="M2843" s="6" t="str">
        <f>IFNA(VLOOKUP(F2843,Promocodes!A:B,2,0),"")</f>
        <v/>
      </c>
      <c r="N2843" s="3" t="str">
        <f>IFNA(VLOOKUP(M2843,Promocodes!G:H,2,0),"")</f>
        <v/>
      </c>
      <c r="O2843" s="3" t="str">
        <f>IFNA(VLOOKUP(D2843,Price!$E$2:$F$4,2,0),"")</f>
        <v/>
      </c>
      <c r="P2843" s="7" t="str">
        <f t="shared" si="4"/>
        <v>без промо</v>
      </c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ht="15.75" customHeight="1">
      <c r="A2844" s="3">
        <v>2519.0</v>
      </c>
      <c r="B2844" s="1" t="s">
        <v>16</v>
      </c>
      <c r="C2844" s="1" t="s">
        <v>17</v>
      </c>
      <c r="D2844" s="1" t="s">
        <v>24</v>
      </c>
      <c r="E2844" s="2">
        <v>44282.0</v>
      </c>
      <c r="F2844" s="3"/>
      <c r="G2844" s="5">
        <v>4500.0</v>
      </c>
      <c r="H2844" s="3" t="str">
        <f>IFNA(VLOOKUP(F2844,Promocodes!A:E,4,0),"")</f>
        <v/>
      </c>
      <c r="I2844" s="3"/>
      <c r="J2844" s="5">
        <f t="shared" si="2"/>
        <v>4500</v>
      </c>
      <c r="K2844" s="3" t="str">
        <f>IFNA(VLOOKUP(D2844,Price!$A$2:$C$18,3,0),"")</f>
        <v>услуга</v>
      </c>
      <c r="L2844" s="6">
        <f t="shared" si="3"/>
        <v>3</v>
      </c>
      <c r="M2844" s="6" t="str">
        <f>IFNA(VLOOKUP(F2844,Promocodes!A:B,2,0),"")</f>
        <v/>
      </c>
      <c r="N2844" s="3" t="str">
        <f>IFNA(VLOOKUP(M2844,Promocodes!G:H,2,0),"")</f>
        <v/>
      </c>
      <c r="O2844" s="3" t="str">
        <f>IFNA(VLOOKUP(D2844,Price!$E$2:$F$4,2,0),"")</f>
        <v/>
      </c>
      <c r="P2844" s="7" t="str">
        <f t="shared" si="4"/>
        <v>без промо</v>
      </c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ht="15.75" customHeight="1">
      <c r="A2845" s="3">
        <v>2520.0</v>
      </c>
      <c r="B2845" s="1" t="s">
        <v>16</v>
      </c>
      <c r="C2845" s="1" t="s">
        <v>17</v>
      </c>
      <c r="D2845" s="1" t="s">
        <v>21</v>
      </c>
      <c r="E2845" s="2">
        <v>44282.0</v>
      </c>
      <c r="F2845" s="3"/>
      <c r="G2845" s="5">
        <v>3500.0</v>
      </c>
      <c r="H2845" s="3" t="str">
        <f>IFNA(VLOOKUP(F2845,Promocodes!A:E,4,0),"")</f>
        <v/>
      </c>
      <c r="I2845" s="3"/>
      <c r="J2845" s="5">
        <f t="shared" si="2"/>
        <v>3500</v>
      </c>
      <c r="K2845" s="3" t="str">
        <f>IFNA(VLOOKUP(D2845,Price!$A$2:$C$18,3,0),"")</f>
        <v>услуга</v>
      </c>
      <c r="L2845" s="6">
        <f t="shared" si="3"/>
        <v>3</v>
      </c>
      <c r="M2845" s="6" t="str">
        <f>IFNA(VLOOKUP(F2845,Promocodes!A:B,2,0),"")</f>
        <v/>
      </c>
      <c r="N2845" s="3" t="str">
        <f>IFNA(VLOOKUP(M2845,Promocodes!G:H,2,0),"")</f>
        <v/>
      </c>
      <c r="O2845" s="3" t="str">
        <f>IFNA(VLOOKUP(D2845,Price!$E$2:$F$4,2,0),"")</f>
        <v/>
      </c>
      <c r="P2845" s="7" t="str">
        <f t="shared" si="4"/>
        <v>без промо</v>
      </c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ht="15.75" customHeight="1">
      <c r="A2846" s="3">
        <v>2521.0</v>
      </c>
      <c r="B2846" s="1" t="s">
        <v>16</v>
      </c>
      <c r="C2846" s="1" t="s">
        <v>17</v>
      </c>
      <c r="D2846" s="1" t="s">
        <v>20</v>
      </c>
      <c r="E2846" s="2">
        <v>44282.0</v>
      </c>
      <c r="F2846" s="3"/>
      <c r="G2846" s="5">
        <v>500.0</v>
      </c>
      <c r="H2846" s="3" t="str">
        <f>IFNA(VLOOKUP(F2846,Promocodes!A:E,4,0),"")</f>
        <v/>
      </c>
      <c r="I2846" s="3"/>
      <c r="J2846" s="5">
        <f t="shared" si="2"/>
        <v>500</v>
      </c>
      <c r="K2846" s="3" t="str">
        <f>IFNA(VLOOKUP(D2846,Price!$A$2:$C$18,3,0),"")</f>
        <v>товар</v>
      </c>
      <c r="L2846" s="6">
        <f t="shared" si="3"/>
        <v>3</v>
      </c>
      <c r="M2846" s="6" t="str">
        <f>IFNA(VLOOKUP(F2846,Promocodes!A:B,2,0),"")</f>
        <v/>
      </c>
      <c r="N2846" s="3" t="str">
        <f>IFNA(VLOOKUP(M2846,Promocodes!G:H,2,0),"")</f>
        <v/>
      </c>
      <c r="O2846" s="3">
        <f>IFNA(VLOOKUP(D2846,Price!$E$2:$F$4,2,0),"")</f>
        <v>250</v>
      </c>
      <c r="P2846" s="7" t="str">
        <f t="shared" si="4"/>
        <v>без промо</v>
      </c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ht="15.75" customHeight="1">
      <c r="A2847" s="3">
        <v>2522.0</v>
      </c>
      <c r="B2847" s="1" t="s">
        <v>139</v>
      </c>
      <c r="C2847" s="1" t="s">
        <v>17</v>
      </c>
      <c r="D2847" s="1" t="s">
        <v>141</v>
      </c>
      <c r="E2847" s="2">
        <v>44282.0</v>
      </c>
      <c r="F2847" s="3"/>
      <c r="G2847" s="5">
        <v>300.0</v>
      </c>
      <c r="H2847" s="3" t="str">
        <f>IFNA(VLOOKUP(F2847,Promocodes!A:E,4,0),"")</f>
        <v/>
      </c>
      <c r="I2847" s="3"/>
      <c r="J2847" s="5">
        <f t="shared" si="2"/>
        <v>300</v>
      </c>
      <c r="K2847" s="3" t="str">
        <f>IFNA(VLOOKUP(D2847,Price!$A$2:$C$18,3,0),"")</f>
        <v/>
      </c>
      <c r="L2847" s="6">
        <f t="shared" si="3"/>
        <v>3</v>
      </c>
      <c r="M2847" s="6" t="str">
        <f>IFNA(VLOOKUP(F2847,Promocodes!A:B,2,0),"")</f>
        <v/>
      </c>
      <c r="N2847" s="3" t="str">
        <f>IFNA(VLOOKUP(M2847,Promocodes!G:H,2,0),"")</f>
        <v/>
      </c>
      <c r="O2847" s="3" t="str">
        <f>IFNA(VLOOKUP(D2847,Price!$E$2:$F$4,2,0),"")</f>
        <v/>
      </c>
      <c r="P2847" s="7" t="str">
        <f t="shared" si="4"/>
        <v/>
      </c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ht="15.75" customHeight="1">
      <c r="A2848" s="3">
        <v>2523.0</v>
      </c>
      <c r="B2848" s="1" t="s">
        <v>16</v>
      </c>
      <c r="C2848" s="1" t="s">
        <v>17</v>
      </c>
      <c r="D2848" s="1" t="s">
        <v>18</v>
      </c>
      <c r="E2848" s="2">
        <v>44282.0</v>
      </c>
      <c r="F2848" s="3"/>
      <c r="G2848" s="5">
        <v>1000.0</v>
      </c>
      <c r="H2848" s="3" t="str">
        <f>IFNA(VLOOKUP(F2848,Promocodes!A:E,4,0),"")</f>
        <v/>
      </c>
      <c r="I2848" s="3"/>
      <c r="J2848" s="5">
        <f t="shared" si="2"/>
        <v>1000</v>
      </c>
      <c r="K2848" s="3" t="str">
        <f>IFNA(VLOOKUP(D2848,Price!$A$2:$C$18,3,0),"")</f>
        <v>товар</v>
      </c>
      <c r="L2848" s="6">
        <f t="shared" si="3"/>
        <v>3</v>
      </c>
      <c r="M2848" s="6" t="str">
        <f>IFNA(VLOOKUP(F2848,Promocodes!A:B,2,0),"")</f>
        <v/>
      </c>
      <c r="N2848" s="3" t="str">
        <f>IFNA(VLOOKUP(M2848,Promocodes!G:H,2,0),"")</f>
        <v/>
      </c>
      <c r="O2848" s="3">
        <f>IFNA(VLOOKUP(D2848,Price!$E$2:$F$4,2,0),"")</f>
        <v>500</v>
      </c>
      <c r="P2848" s="7" t="str">
        <f t="shared" si="4"/>
        <v>без промо</v>
      </c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ht="15.75" customHeight="1">
      <c r="A2849" s="3">
        <v>2524.0</v>
      </c>
      <c r="B2849" s="1" t="s">
        <v>139</v>
      </c>
      <c r="C2849" s="1" t="s">
        <v>17</v>
      </c>
      <c r="D2849" s="1" t="s">
        <v>141</v>
      </c>
      <c r="E2849" s="2">
        <v>44282.0</v>
      </c>
      <c r="F2849" s="3"/>
      <c r="G2849" s="5">
        <v>300.0</v>
      </c>
      <c r="H2849" s="3" t="str">
        <f>IFNA(VLOOKUP(F2849,Promocodes!A:E,4,0),"")</f>
        <v/>
      </c>
      <c r="I2849" s="3"/>
      <c r="J2849" s="5">
        <f t="shared" si="2"/>
        <v>300</v>
      </c>
      <c r="K2849" s="3" t="str">
        <f>IFNA(VLOOKUP(D2849,Price!$A$2:$C$18,3,0),"")</f>
        <v/>
      </c>
      <c r="L2849" s="6">
        <f t="shared" si="3"/>
        <v>3</v>
      </c>
      <c r="M2849" s="6" t="str">
        <f>IFNA(VLOOKUP(F2849,Promocodes!A:B,2,0),"")</f>
        <v/>
      </c>
      <c r="N2849" s="3" t="str">
        <f>IFNA(VLOOKUP(M2849,Promocodes!G:H,2,0),"")</f>
        <v/>
      </c>
      <c r="O2849" s="3" t="str">
        <f>IFNA(VLOOKUP(D2849,Price!$E$2:$F$4,2,0),"")</f>
        <v/>
      </c>
      <c r="P2849" s="7" t="str">
        <f t="shared" si="4"/>
        <v/>
      </c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ht="15.75" customHeight="1">
      <c r="A2850" s="3">
        <v>2525.0</v>
      </c>
      <c r="B2850" s="1" t="s">
        <v>16</v>
      </c>
      <c r="C2850" s="1" t="s">
        <v>17</v>
      </c>
      <c r="D2850" s="1" t="s">
        <v>24</v>
      </c>
      <c r="E2850" s="2">
        <v>44282.0</v>
      </c>
      <c r="F2850" s="3"/>
      <c r="G2850" s="5">
        <v>4500.0</v>
      </c>
      <c r="H2850" s="3" t="str">
        <f>IFNA(VLOOKUP(F2850,Promocodes!A:E,4,0),"")</f>
        <v/>
      </c>
      <c r="I2850" s="3"/>
      <c r="J2850" s="5">
        <f t="shared" si="2"/>
        <v>4500</v>
      </c>
      <c r="K2850" s="3" t="str">
        <f>IFNA(VLOOKUP(D2850,Price!$A$2:$C$18,3,0),"")</f>
        <v>услуга</v>
      </c>
      <c r="L2850" s="6">
        <f t="shared" si="3"/>
        <v>3</v>
      </c>
      <c r="M2850" s="6" t="str">
        <f>IFNA(VLOOKUP(F2850,Promocodes!A:B,2,0),"")</f>
        <v/>
      </c>
      <c r="N2850" s="3" t="str">
        <f>IFNA(VLOOKUP(M2850,Promocodes!G:H,2,0),"")</f>
        <v/>
      </c>
      <c r="O2850" s="3" t="str">
        <f>IFNA(VLOOKUP(D2850,Price!$E$2:$F$4,2,0),"")</f>
        <v/>
      </c>
      <c r="P2850" s="7" t="str">
        <f t="shared" si="4"/>
        <v>без промо</v>
      </c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ht="15.75" customHeight="1">
      <c r="A2851" s="3">
        <v>2526.0</v>
      </c>
      <c r="B2851" s="1" t="s">
        <v>16</v>
      </c>
      <c r="C2851" s="1" t="s">
        <v>17</v>
      </c>
      <c r="D2851" s="1" t="s">
        <v>23</v>
      </c>
      <c r="E2851" s="2">
        <v>44282.0</v>
      </c>
      <c r="F2851" s="3"/>
      <c r="G2851" s="5">
        <v>5500.0</v>
      </c>
      <c r="H2851" s="3" t="str">
        <f>IFNA(VLOOKUP(F2851,Promocodes!A:E,4,0),"")</f>
        <v/>
      </c>
      <c r="I2851" s="3"/>
      <c r="J2851" s="5">
        <f t="shared" si="2"/>
        <v>5500</v>
      </c>
      <c r="K2851" s="3" t="str">
        <f>IFNA(VLOOKUP(D2851,Price!$A$2:$C$18,3,0),"")</f>
        <v>услуга</v>
      </c>
      <c r="L2851" s="6">
        <f t="shared" si="3"/>
        <v>3</v>
      </c>
      <c r="M2851" s="6" t="str">
        <f>IFNA(VLOOKUP(F2851,Promocodes!A:B,2,0),"")</f>
        <v/>
      </c>
      <c r="N2851" s="3" t="str">
        <f>IFNA(VLOOKUP(M2851,Promocodes!G:H,2,0),"")</f>
        <v/>
      </c>
      <c r="O2851" s="3" t="str">
        <f>IFNA(VLOOKUP(D2851,Price!$E$2:$F$4,2,0),"")</f>
        <v/>
      </c>
      <c r="P2851" s="7" t="str">
        <f t="shared" si="4"/>
        <v>без промо</v>
      </c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ht="15.75" customHeight="1">
      <c r="A2852" s="3">
        <v>2528.0</v>
      </c>
      <c r="B2852" s="1" t="s">
        <v>16</v>
      </c>
      <c r="C2852" s="1" t="s">
        <v>17</v>
      </c>
      <c r="D2852" s="1" t="s">
        <v>24</v>
      </c>
      <c r="E2852" s="2">
        <v>44282.0</v>
      </c>
      <c r="F2852" s="3"/>
      <c r="G2852" s="5">
        <v>4500.0</v>
      </c>
      <c r="H2852" s="3" t="str">
        <f>IFNA(VLOOKUP(F2852,Promocodes!A:E,4,0),"")</f>
        <v/>
      </c>
      <c r="I2852" s="3"/>
      <c r="J2852" s="5">
        <f t="shared" si="2"/>
        <v>4500</v>
      </c>
      <c r="K2852" s="3" t="str">
        <f>IFNA(VLOOKUP(D2852,Price!$A$2:$C$18,3,0),"")</f>
        <v>услуга</v>
      </c>
      <c r="L2852" s="6">
        <f t="shared" si="3"/>
        <v>3</v>
      </c>
      <c r="M2852" s="6" t="str">
        <f>IFNA(VLOOKUP(F2852,Promocodes!A:B,2,0),"")</f>
        <v/>
      </c>
      <c r="N2852" s="3" t="str">
        <f>IFNA(VLOOKUP(M2852,Promocodes!G:H,2,0),"")</f>
        <v/>
      </c>
      <c r="O2852" s="3" t="str">
        <f>IFNA(VLOOKUP(D2852,Price!$E$2:$F$4,2,0),"")</f>
        <v/>
      </c>
      <c r="P2852" s="7" t="str">
        <f t="shared" si="4"/>
        <v>без промо</v>
      </c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ht="15.75" customHeight="1">
      <c r="A2853" s="3">
        <v>2529.0</v>
      </c>
      <c r="B2853" s="1" t="s">
        <v>16</v>
      </c>
      <c r="C2853" s="1" t="s">
        <v>17</v>
      </c>
      <c r="D2853" s="1" t="s">
        <v>21</v>
      </c>
      <c r="E2853" s="2">
        <v>44282.0</v>
      </c>
      <c r="F2853" s="3"/>
      <c r="G2853" s="5">
        <v>3500.0</v>
      </c>
      <c r="H2853" s="3" t="str">
        <f>IFNA(VLOOKUP(F2853,Promocodes!A:E,4,0),"")</f>
        <v/>
      </c>
      <c r="I2853" s="3"/>
      <c r="J2853" s="5">
        <f t="shared" si="2"/>
        <v>3500</v>
      </c>
      <c r="K2853" s="3" t="str">
        <f>IFNA(VLOOKUP(D2853,Price!$A$2:$C$18,3,0),"")</f>
        <v>услуга</v>
      </c>
      <c r="L2853" s="6">
        <f t="shared" si="3"/>
        <v>3</v>
      </c>
      <c r="M2853" s="6" t="str">
        <f>IFNA(VLOOKUP(F2853,Promocodes!A:B,2,0),"")</f>
        <v/>
      </c>
      <c r="N2853" s="3" t="str">
        <f>IFNA(VLOOKUP(M2853,Promocodes!G:H,2,0),"")</f>
        <v/>
      </c>
      <c r="O2853" s="3" t="str">
        <f>IFNA(VLOOKUP(D2853,Price!$E$2:$F$4,2,0),"")</f>
        <v/>
      </c>
      <c r="P2853" s="7" t="str">
        <f t="shared" si="4"/>
        <v>без промо</v>
      </c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ht="15.75" customHeight="1">
      <c r="A2854" s="3">
        <v>2530.0</v>
      </c>
      <c r="B2854" s="1" t="s">
        <v>16</v>
      </c>
      <c r="C2854" s="1" t="s">
        <v>17</v>
      </c>
      <c r="D2854" s="1" t="s">
        <v>23</v>
      </c>
      <c r="E2854" s="2">
        <v>44282.0</v>
      </c>
      <c r="F2854" s="3"/>
      <c r="G2854" s="5">
        <v>5500.0</v>
      </c>
      <c r="H2854" s="3" t="str">
        <f>IFNA(VLOOKUP(F2854,Promocodes!A:E,4,0),"")</f>
        <v/>
      </c>
      <c r="I2854" s="3"/>
      <c r="J2854" s="5">
        <f t="shared" si="2"/>
        <v>5500</v>
      </c>
      <c r="K2854" s="3" t="str">
        <f>IFNA(VLOOKUP(D2854,Price!$A$2:$C$18,3,0),"")</f>
        <v>услуга</v>
      </c>
      <c r="L2854" s="6">
        <f t="shared" si="3"/>
        <v>3</v>
      </c>
      <c r="M2854" s="6" t="str">
        <f>IFNA(VLOOKUP(F2854,Promocodes!A:B,2,0),"")</f>
        <v/>
      </c>
      <c r="N2854" s="3" t="str">
        <f>IFNA(VLOOKUP(M2854,Promocodes!G:H,2,0),"")</f>
        <v/>
      </c>
      <c r="O2854" s="3" t="str">
        <f>IFNA(VLOOKUP(D2854,Price!$E$2:$F$4,2,0),"")</f>
        <v/>
      </c>
      <c r="P2854" s="7" t="str">
        <f t="shared" si="4"/>
        <v>без промо</v>
      </c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ht="15.75" customHeight="1">
      <c r="A2855" s="3">
        <v>2531.0</v>
      </c>
      <c r="B2855" s="1" t="s">
        <v>16</v>
      </c>
      <c r="C2855" s="1" t="s">
        <v>17</v>
      </c>
      <c r="D2855" s="1" t="s">
        <v>23</v>
      </c>
      <c r="E2855" s="2">
        <v>44282.0</v>
      </c>
      <c r="F2855" s="3"/>
      <c r="G2855" s="5">
        <v>5500.0</v>
      </c>
      <c r="H2855" s="3" t="str">
        <f>IFNA(VLOOKUP(F2855,Promocodes!A:E,4,0),"")</f>
        <v/>
      </c>
      <c r="I2855" s="3"/>
      <c r="J2855" s="5">
        <f t="shared" si="2"/>
        <v>5500</v>
      </c>
      <c r="K2855" s="3" t="str">
        <f>IFNA(VLOOKUP(D2855,Price!$A$2:$C$18,3,0),"")</f>
        <v>услуга</v>
      </c>
      <c r="L2855" s="6">
        <f t="shared" si="3"/>
        <v>3</v>
      </c>
      <c r="M2855" s="6" t="str">
        <f>IFNA(VLOOKUP(F2855,Promocodes!A:B,2,0),"")</f>
        <v/>
      </c>
      <c r="N2855" s="3" t="str">
        <f>IFNA(VLOOKUP(M2855,Promocodes!G:H,2,0),"")</f>
        <v/>
      </c>
      <c r="O2855" s="3" t="str">
        <f>IFNA(VLOOKUP(D2855,Price!$E$2:$F$4,2,0),"")</f>
        <v/>
      </c>
      <c r="P2855" s="7" t="str">
        <f t="shared" si="4"/>
        <v>без промо</v>
      </c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ht="15.75" customHeight="1">
      <c r="A2856" s="3">
        <v>2534.0</v>
      </c>
      <c r="B2856" s="1" t="s">
        <v>16</v>
      </c>
      <c r="C2856" s="1" t="s">
        <v>17</v>
      </c>
      <c r="D2856" s="1" t="s">
        <v>20</v>
      </c>
      <c r="E2856" s="2">
        <v>44282.0</v>
      </c>
      <c r="F2856" s="3"/>
      <c r="G2856" s="5">
        <v>500.0</v>
      </c>
      <c r="H2856" s="3" t="str">
        <f>IFNA(VLOOKUP(F2856,Promocodes!A:E,4,0),"")</f>
        <v/>
      </c>
      <c r="I2856" s="3"/>
      <c r="J2856" s="5">
        <f t="shared" si="2"/>
        <v>500</v>
      </c>
      <c r="K2856" s="3" t="str">
        <f>IFNA(VLOOKUP(D2856,Price!$A$2:$C$18,3,0),"")</f>
        <v>товар</v>
      </c>
      <c r="L2856" s="6">
        <f t="shared" si="3"/>
        <v>3</v>
      </c>
      <c r="M2856" s="6" t="str">
        <f>IFNA(VLOOKUP(F2856,Promocodes!A:B,2,0),"")</f>
        <v/>
      </c>
      <c r="N2856" s="3" t="str">
        <f>IFNA(VLOOKUP(M2856,Promocodes!G:H,2,0),"")</f>
        <v/>
      </c>
      <c r="O2856" s="3">
        <f>IFNA(VLOOKUP(D2856,Price!$E$2:$F$4,2,0),"")</f>
        <v>250</v>
      </c>
      <c r="P2856" s="7" t="str">
        <f t="shared" si="4"/>
        <v>без промо</v>
      </c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ht="15.75" customHeight="1">
      <c r="A2857" s="3">
        <v>2535.0</v>
      </c>
      <c r="B2857" s="1" t="s">
        <v>16</v>
      </c>
      <c r="C2857" s="1" t="s">
        <v>17</v>
      </c>
      <c r="D2857" s="1" t="s">
        <v>21</v>
      </c>
      <c r="E2857" s="2">
        <v>44282.0</v>
      </c>
      <c r="F2857" s="3"/>
      <c r="G2857" s="5">
        <v>3500.0</v>
      </c>
      <c r="H2857" s="3" t="str">
        <f>IFNA(VLOOKUP(F2857,Promocodes!A:E,4,0),"")</f>
        <v/>
      </c>
      <c r="I2857" s="3"/>
      <c r="J2857" s="5">
        <f t="shared" si="2"/>
        <v>3500</v>
      </c>
      <c r="K2857" s="3" t="str">
        <f>IFNA(VLOOKUP(D2857,Price!$A$2:$C$18,3,0),"")</f>
        <v>услуга</v>
      </c>
      <c r="L2857" s="6">
        <f t="shared" si="3"/>
        <v>3</v>
      </c>
      <c r="M2857" s="6" t="str">
        <f>IFNA(VLOOKUP(F2857,Promocodes!A:B,2,0),"")</f>
        <v/>
      </c>
      <c r="N2857" s="3" t="str">
        <f>IFNA(VLOOKUP(M2857,Promocodes!G:H,2,0),"")</f>
        <v/>
      </c>
      <c r="O2857" s="3" t="str">
        <f>IFNA(VLOOKUP(D2857,Price!$E$2:$F$4,2,0),"")</f>
        <v/>
      </c>
      <c r="P2857" s="7" t="str">
        <f t="shared" si="4"/>
        <v>без промо</v>
      </c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ht="15.75" customHeight="1">
      <c r="A2858" s="3">
        <v>2537.0</v>
      </c>
      <c r="B2858" s="1" t="s">
        <v>16</v>
      </c>
      <c r="C2858" s="1" t="s">
        <v>17</v>
      </c>
      <c r="D2858" s="1" t="s">
        <v>20</v>
      </c>
      <c r="E2858" s="2">
        <v>44282.0</v>
      </c>
      <c r="F2858" s="3"/>
      <c r="G2858" s="5">
        <v>500.0</v>
      </c>
      <c r="H2858" s="3" t="str">
        <f>IFNA(VLOOKUP(F2858,Promocodes!A:E,4,0),"")</f>
        <v/>
      </c>
      <c r="I2858" s="3"/>
      <c r="J2858" s="5">
        <f t="shared" si="2"/>
        <v>500</v>
      </c>
      <c r="K2858" s="3" t="str">
        <f>IFNA(VLOOKUP(D2858,Price!$A$2:$C$18,3,0),"")</f>
        <v>товар</v>
      </c>
      <c r="L2858" s="6">
        <f t="shared" si="3"/>
        <v>3</v>
      </c>
      <c r="M2858" s="6" t="str">
        <f>IFNA(VLOOKUP(F2858,Promocodes!A:B,2,0),"")</f>
        <v/>
      </c>
      <c r="N2858" s="3" t="str">
        <f>IFNA(VLOOKUP(M2858,Promocodes!G:H,2,0),"")</f>
        <v/>
      </c>
      <c r="O2858" s="3">
        <f>IFNA(VLOOKUP(D2858,Price!$E$2:$F$4,2,0),"")</f>
        <v>250</v>
      </c>
      <c r="P2858" s="7" t="str">
        <f t="shared" si="4"/>
        <v>без промо</v>
      </c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ht="15.75" customHeight="1">
      <c r="A2859" s="3">
        <v>2540.0</v>
      </c>
      <c r="B2859" s="1" t="s">
        <v>16</v>
      </c>
      <c r="C2859" s="1" t="s">
        <v>17</v>
      </c>
      <c r="D2859" s="1" t="s">
        <v>18</v>
      </c>
      <c r="E2859" s="2">
        <v>44282.0</v>
      </c>
      <c r="F2859" s="3"/>
      <c r="G2859" s="5">
        <v>1000.0</v>
      </c>
      <c r="H2859" s="3" t="str">
        <f>IFNA(VLOOKUP(F2859,Promocodes!A:E,4,0),"")</f>
        <v/>
      </c>
      <c r="I2859" s="3"/>
      <c r="J2859" s="5">
        <f t="shared" si="2"/>
        <v>1000</v>
      </c>
      <c r="K2859" s="3" t="str">
        <f>IFNA(VLOOKUP(D2859,Price!$A$2:$C$18,3,0),"")</f>
        <v>товар</v>
      </c>
      <c r="L2859" s="6">
        <f t="shared" si="3"/>
        <v>3</v>
      </c>
      <c r="M2859" s="6" t="str">
        <f>IFNA(VLOOKUP(F2859,Promocodes!A:B,2,0),"")</f>
        <v/>
      </c>
      <c r="N2859" s="3" t="str">
        <f>IFNA(VLOOKUP(M2859,Promocodes!G:H,2,0),"")</f>
        <v/>
      </c>
      <c r="O2859" s="3">
        <f>IFNA(VLOOKUP(D2859,Price!$E$2:$F$4,2,0),"")</f>
        <v>500</v>
      </c>
      <c r="P2859" s="7" t="str">
        <f t="shared" si="4"/>
        <v>без промо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ht="15.75" customHeight="1">
      <c r="A2860" s="3">
        <v>2541.0</v>
      </c>
      <c r="B2860" s="1" t="s">
        <v>16</v>
      </c>
      <c r="C2860" s="1" t="s">
        <v>17</v>
      </c>
      <c r="D2860" s="1" t="s">
        <v>21</v>
      </c>
      <c r="E2860" s="2">
        <v>44282.0</v>
      </c>
      <c r="F2860" s="3"/>
      <c r="G2860" s="5">
        <v>3500.0</v>
      </c>
      <c r="H2860" s="3" t="str">
        <f>IFNA(VLOOKUP(F2860,Promocodes!A:E,4,0),"")</f>
        <v/>
      </c>
      <c r="I2860" s="3"/>
      <c r="J2860" s="5">
        <f t="shared" si="2"/>
        <v>3500</v>
      </c>
      <c r="K2860" s="3" t="str">
        <f>IFNA(VLOOKUP(D2860,Price!$A$2:$C$18,3,0),"")</f>
        <v>услуга</v>
      </c>
      <c r="L2860" s="6">
        <f t="shared" si="3"/>
        <v>3</v>
      </c>
      <c r="M2860" s="6" t="str">
        <f>IFNA(VLOOKUP(F2860,Promocodes!A:B,2,0),"")</f>
        <v/>
      </c>
      <c r="N2860" s="3" t="str">
        <f>IFNA(VLOOKUP(M2860,Promocodes!G:H,2,0),"")</f>
        <v/>
      </c>
      <c r="O2860" s="3" t="str">
        <f>IFNA(VLOOKUP(D2860,Price!$E$2:$F$4,2,0),"")</f>
        <v/>
      </c>
      <c r="P2860" s="7" t="str">
        <f t="shared" si="4"/>
        <v>без промо</v>
      </c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ht="15.75" customHeight="1">
      <c r="A2861" s="3">
        <v>2542.0</v>
      </c>
      <c r="B2861" s="1" t="s">
        <v>139</v>
      </c>
      <c r="C2861" s="1" t="s">
        <v>17</v>
      </c>
      <c r="D2861" s="1" t="s">
        <v>142</v>
      </c>
      <c r="E2861" s="2">
        <v>44282.0</v>
      </c>
      <c r="F2861" s="3"/>
      <c r="G2861" s="5">
        <v>1000.0</v>
      </c>
      <c r="H2861" s="3" t="str">
        <f>IFNA(VLOOKUP(F2861,Promocodes!A:E,4,0),"")</f>
        <v/>
      </c>
      <c r="I2861" s="3"/>
      <c r="J2861" s="5">
        <f t="shared" si="2"/>
        <v>1000</v>
      </c>
      <c r="K2861" s="3" t="str">
        <f>IFNA(VLOOKUP(D2861,Price!$A$2:$C$18,3,0),"")</f>
        <v/>
      </c>
      <c r="L2861" s="6">
        <f t="shared" si="3"/>
        <v>3</v>
      </c>
      <c r="M2861" s="6" t="str">
        <f>IFNA(VLOOKUP(F2861,Promocodes!A:B,2,0),"")</f>
        <v/>
      </c>
      <c r="N2861" s="3" t="str">
        <f>IFNA(VLOOKUP(M2861,Promocodes!G:H,2,0),"")</f>
        <v/>
      </c>
      <c r="O2861" s="3" t="str">
        <f>IFNA(VLOOKUP(D2861,Price!$E$2:$F$4,2,0),"")</f>
        <v/>
      </c>
      <c r="P2861" s="7" t="str">
        <f t="shared" si="4"/>
        <v/>
      </c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ht="15.75" customHeight="1">
      <c r="A2862" s="3">
        <v>2543.0</v>
      </c>
      <c r="B2862" s="1" t="s">
        <v>16</v>
      </c>
      <c r="C2862" s="1" t="s">
        <v>17</v>
      </c>
      <c r="D2862" s="1" t="s">
        <v>21</v>
      </c>
      <c r="E2862" s="2">
        <v>44282.0</v>
      </c>
      <c r="F2862" s="3"/>
      <c r="G2862" s="5">
        <v>3500.0</v>
      </c>
      <c r="H2862" s="3" t="str">
        <f>IFNA(VLOOKUP(F2862,Promocodes!A:E,4,0),"")</f>
        <v/>
      </c>
      <c r="I2862" s="3"/>
      <c r="J2862" s="5">
        <f t="shared" si="2"/>
        <v>3500</v>
      </c>
      <c r="K2862" s="3" t="str">
        <f>IFNA(VLOOKUP(D2862,Price!$A$2:$C$18,3,0),"")</f>
        <v>услуга</v>
      </c>
      <c r="L2862" s="6">
        <f t="shared" si="3"/>
        <v>3</v>
      </c>
      <c r="M2862" s="6" t="str">
        <f>IFNA(VLOOKUP(F2862,Promocodes!A:B,2,0),"")</f>
        <v/>
      </c>
      <c r="N2862" s="3" t="str">
        <f>IFNA(VLOOKUP(M2862,Promocodes!G:H,2,0),"")</f>
        <v/>
      </c>
      <c r="O2862" s="3" t="str">
        <f>IFNA(VLOOKUP(D2862,Price!$E$2:$F$4,2,0),"")</f>
        <v/>
      </c>
      <c r="P2862" s="7" t="str">
        <f t="shared" si="4"/>
        <v>без промо</v>
      </c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ht="15.75" customHeight="1">
      <c r="A2863" s="3">
        <v>2544.0</v>
      </c>
      <c r="B2863" s="1" t="s">
        <v>139</v>
      </c>
      <c r="C2863" s="1" t="s">
        <v>17</v>
      </c>
      <c r="D2863" s="1" t="s">
        <v>143</v>
      </c>
      <c r="E2863" s="2">
        <v>44282.0</v>
      </c>
      <c r="F2863" s="3"/>
      <c r="G2863" s="5">
        <v>500.0</v>
      </c>
      <c r="H2863" s="3" t="str">
        <f>IFNA(VLOOKUP(F2863,Promocodes!A:E,4,0),"")</f>
        <v/>
      </c>
      <c r="I2863" s="3"/>
      <c r="J2863" s="5">
        <f t="shared" si="2"/>
        <v>500</v>
      </c>
      <c r="K2863" s="3" t="str">
        <f>IFNA(VLOOKUP(D2863,Price!$A$2:$C$18,3,0),"")</f>
        <v/>
      </c>
      <c r="L2863" s="6">
        <f t="shared" si="3"/>
        <v>3</v>
      </c>
      <c r="M2863" s="6" t="str">
        <f>IFNA(VLOOKUP(F2863,Promocodes!A:B,2,0),"")</f>
        <v/>
      </c>
      <c r="N2863" s="3" t="str">
        <f>IFNA(VLOOKUP(M2863,Promocodes!G:H,2,0),"")</f>
        <v/>
      </c>
      <c r="O2863" s="3" t="str">
        <f>IFNA(VLOOKUP(D2863,Price!$E$2:$F$4,2,0),"")</f>
        <v/>
      </c>
      <c r="P2863" s="7" t="str">
        <f t="shared" si="4"/>
        <v/>
      </c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ht="15.75" customHeight="1">
      <c r="A2864" s="3">
        <v>2545.0</v>
      </c>
      <c r="B2864" s="1" t="s">
        <v>16</v>
      </c>
      <c r="C2864" s="1" t="s">
        <v>17</v>
      </c>
      <c r="D2864" s="1" t="s">
        <v>23</v>
      </c>
      <c r="E2864" s="2">
        <v>44282.0</v>
      </c>
      <c r="F2864" s="3"/>
      <c r="G2864" s="5">
        <v>5500.0</v>
      </c>
      <c r="H2864" s="3" t="str">
        <f>IFNA(VLOOKUP(F2864,Promocodes!A:E,4,0),"")</f>
        <v/>
      </c>
      <c r="I2864" s="3"/>
      <c r="J2864" s="5">
        <f t="shared" si="2"/>
        <v>5500</v>
      </c>
      <c r="K2864" s="3" t="str">
        <f>IFNA(VLOOKUP(D2864,Price!$A$2:$C$18,3,0),"")</f>
        <v>услуга</v>
      </c>
      <c r="L2864" s="6">
        <f t="shared" si="3"/>
        <v>3</v>
      </c>
      <c r="M2864" s="6" t="str">
        <f>IFNA(VLOOKUP(F2864,Promocodes!A:B,2,0),"")</f>
        <v/>
      </c>
      <c r="N2864" s="3" t="str">
        <f>IFNA(VLOOKUP(M2864,Promocodes!G:H,2,0),"")</f>
        <v/>
      </c>
      <c r="O2864" s="3" t="str">
        <f>IFNA(VLOOKUP(D2864,Price!$E$2:$F$4,2,0),"")</f>
        <v/>
      </c>
      <c r="P2864" s="7" t="str">
        <f t="shared" si="4"/>
        <v>без промо</v>
      </c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ht="15.75" customHeight="1">
      <c r="A2865" s="3">
        <v>2546.0</v>
      </c>
      <c r="B2865" s="1" t="s">
        <v>16</v>
      </c>
      <c r="C2865" s="1" t="s">
        <v>22</v>
      </c>
      <c r="D2865" s="1" t="s">
        <v>21</v>
      </c>
      <c r="E2865" s="2">
        <v>44282.0</v>
      </c>
      <c r="F2865" s="3"/>
      <c r="G2865" s="5">
        <v>3500.0</v>
      </c>
      <c r="H2865" s="3" t="str">
        <f>IFNA(VLOOKUP(F2865,Promocodes!A:E,4,0),"")</f>
        <v/>
      </c>
      <c r="I2865" s="3"/>
      <c r="J2865" s="5">
        <f t="shared" si="2"/>
        <v>3500</v>
      </c>
      <c r="K2865" s="3" t="str">
        <f>IFNA(VLOOKUP(D2865,Price!$A$2:$C$18,3,0),"")</f>
        <v>услуга</v>
      </c>
      <c r="L2865" s="6">
        <f t="shared" si="3"/>
        <v>3</v>
      </c>
      <c r="M2865" s="6" t="str">
        <f>IFNA(VLOOKUP(F2865,Promocodes!A:B,2,0),"")</f>
        <v/>
      </c>
      <c r="N2865" s="3" t="str">
        <f>IFNA(VLOOKUP(M2865,Promocodes!G:H,2,0),"")</f>
        <v/>
      </c>
      <c r="O2865" s="3" t="str">
        <f>IFNA(VLOOKUP(D2865,Price!$E$2:$F$4,2,0),"")</f>
        <v/>
      </c>
      <c r="P2865" s="7" t="str">
        <f t="shared" si="4"/>
        <v>без промо</v>
      </c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ht="15.75" customHeight="1">
      <c r="A2866" s="3">
        <v>2547.0</v>
      </c>
      <c r="B2866" s="1" t="s">
        <v>16</v>
      </c>
      <c r="C2866" s="1" t="s">
        <v>22</v>
      </c>
      <c r="D2866" s="1" t="s">
        <v>23</v>
      </c>
      <c r="E2866" s="2">
        <v>44282.0</v>
      </c>
      <c r="F2866" s="3"/>
      <c r="G2866" s="5">
        <v>5500.0</v>
      </c>
      <c r="H2866" s="3" t="str">
        <f>IFNA(VLOOKUP(F2866,Promocodes!A:E,4,0),"")</f>
        <v/>
      </c>
      <c r="I2866" s="3"/>
      <c r="J2866" s="5">
        <f t="shared" si="2"/>
        <v>5500</v>
      </c>
      <c r="K2866" s="3" t="str">
        <f>IFNA(VLOOKUP(D2866,Price!$A$2:$C$18,3,0),"")</f>
        <v>услуга</v>
      </c>
      <c r="L2866" s="6">
        <f t="shared" si="3"/>
        <v>3</v>
      </c>
      <c r="M2866" s="6" t="str">
        <f>IFNA(VLOOKUP(F2866,Promocodes!A:B,2,0),"")</f>
        <v/>
      </c>
      <c r="N2866" s="3" t="str">
        <f>IFNA(VLOOKUP(M2866,Promocodes!G:H,2,0),"")</f>
        <v/>
      </c>
      <c r="O2866" s="3" t="str">
        <f>IFNA(VLOOKUP(D2866,Price!$E$2:$F$4,2,0),"")</f>
        <v/>
      </c>
      <c r="P2866" s="7" t="str">
        <f t="shared" si="4"/>
        <v>без промо</v>
      </c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ht="15.75" customHeight="1">
      <c r="A2867" s="3">
        <v>2548.0</v>
      </c>
      <c r="B2867" s="1" t="s">
        <v>16</v>
      </c>
      <c r="C2867" s="1" t="s">
        <v>17</v>
      </c>
      <c r="D2867" s="1" t="s">
        <v>20</v>
      </c>
      <c r="E2867" s="2">
        <v>44283.0</v>
      </c>
      <c r="F2867" s="3"/>
      <c r="G2867" s="5">
        <v>500.0</v>
      </c>
      <c r="H2867" s="3" t="str">
        <f>IFNA(VLOOKUP(F2867,Promocodes!A:E,4,0),"")</f>
        <v/>
      </c>
      <c r="I2867" s="3"/>
      <c r="J2867" s="5">
        <f t="shared" si="2"/>
        <v>500</v>
      </c>
      <c r="K2867" s="3" t="str">
        <f>IFNA(VLOOKUP(D2867,Price!$A$2:$C$18,3,0),"")</f>
        <v>товар</v>
      </c>
      <c r="L2867" s="6">
        <f t="shared" si="3"/>
        <v>3</v>
      </c>
      <c r="M2867" s="6" t="str">
        <f>IFNA(VLOOKUP(F2867,Promocodes!A:B,2,0),"")</f>
        <v/>
      </c>
      <c r="N2867" s="3" t="str">
        <f>IFNA(VLOOKUP(M2867,Promocodes!G:H,2,0),"")</f>
        <v/>
      </c>
      <c r="O2867" s="3">
        <f>IFNA(VLOOKUP(D2867,Price!$E$2:$F$4,2,0),"")</f>
        <v>250</v>
      </c>
      <c r="P2867" s="7" t="str">
        <f t="shared" si="4"/>
        <v>без промо</v>
      </c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ht="15.75" customHeight="1">
      <c r="A2868" s="3">
        <v>2549.0</v>
      </c>
      <c r="B2868" s="1" t="s">
        <v>16</v>
      </c>
      <c r="C2868" s="1" t="s">
        <v>17</v>
      </c>
      <c r="D2868" s="1" t="s">
        <v>21</v>
      </c>
      <c r="E2868" s="2">
        <v>44283.0</v>
      </c>
      <c r="F2868" s="3"/>
      <c r="G2868" s="5">
        <v>3500.0</v>
      </c>
      <c r="H2868" s="3" t="str">
        <f>IFNA(VLOOKUP(F2868,Promocodes!A:E,4,0),"")</f>
        <v/>
      </c>
      <c r="I2868" s="3"/>
      <c r="J2868" s="5">
        <f t="shared" si="2"/>
        <v>3500</v>
      </c>
      <c r="K2868" s="3" t="str">
        <f>IFNA(VLOOKUP(D2868,Price!$A$2:$C$18,3,0),"")</f>
        <v>услуга</v>
      </c>
      <c r="L2868" s="6">
        <f t="shared" si="3"/>
        <v>3</v>
      </c>
      <c r="M2868" s="6" t="str">
        <f>IFNA(VLOOKUP(F2868,Promocodes!A:B,2,0),"")</f>
        <v/>
      </c>
      <c r="N2868" s="3" t="str">
        <f>IFNA(VLOOKUP(M2868,Promocodes!G:H,2,0),"")</f>
        <v/>
      </c>
      <c r="O2868" s="3" t="str">
        <f>IFNA(VLOOKUP(D2868,Price!$E$2:$F$4,2,0),"")</f>
        <v/>
      </c>
      <c r="P2868" s="7" t="str">
        <f t="shared" si="4"/>
        <v>без промо</v>
      </c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ht="15.75" customHeight="1">
      <c r="A2869" s="3">
        <v>2550.0</v>
      </c>
      <c r="B2869" s="1" t="s">
        <v>16</v>
      </c>
      <c r="C2869" s="1" t="s">
        <v>17</v>
      </c>
      <c r="D2869" s="1" t="s">
        <v>21</v>
      </c>
      <c r="E2869" s="2">
        <v>44283.0</v>
      </c>
      <c r="F2869" s="3"/>
      <c r="G2869" s="5">
        <v>3500.0</v>
      </c>
      <c r="H2869" s="3" t="str">
        <f>IFNA(VLOOKUP(F2869,Promocodes!A:E,4,0),"")</f>
        <v/>
      </c>
      <c r="I2869" s="3"/>
      <c r="J2869" s="5">
        <f t="shared" si="2"/>
        <v>3500</v>
      </c>
      <c r="K2869" s="3" t="str">
        <f>IFNA(VLOOKUP(D2869,Price!$A$2:$C$18,3,0),"")</f>
        <v>услуга</v>
      </c>
      <c r="L2869" s="6">
        <f t="shared" si="3"/>
        <v>3</v>
      </c>
      <c r="M2869" s="6" t="str">
        <f>IFNA(VLOOKUP(F2869,Promocodes!A:B,2,0),"")</f>
        <v/>
      </c>
      <c r="N2869" s="3" t="str">
        <f>IFNA(VLOOKUP(M2869,Promocodes!G:H,2,0),"")</f>
        <v/>
      </c>
      <c r="O2869" s="3" t="str">
        <f>IFNA(VLOOKUP(D2869,Price!$E$2:$F$4,2,0),"")</f>
        <v/>
      </c>
      <c r="P2869" s="7" t="str">
        <f t="shared" si="4"/>
        <v>без промо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ht="15.75" customHeight="1">
      <c r="A2870" s="3">
        <v>2553.0</v>
      </c>
      <c r="B2870" s="1" t="s">
        <v>16</v>
      </c>
      <c r="C2870" s="1" t="s">
        <v>17</v>
      </c>
      <c r="D2870" s="1" t="s">
        <v>21</v>
      </c>
      <c r="E2870" s="2">
        <v>44283.0</v>
      </c>
      <c r="F2870" s="3"/>
      <c r="G2870" s="5">
        <v>3500.0</v>
      </c>
      <c r="H2870" s="3" t="str">
        <f>IFNA(VLOOKUP(F2870,Promocodes!A:E,4,0),"")</f>
        <v/>
      </c>
      <c r="I2870" s="3"/>
      <c r="J2870" s="5">
        <f t="shared" si="2"/>
        <v>3500</v>
      </c>
      <c r="K2870" s="3" t="str">
        <f>IFNA(VLOOKUP(D2870,Price!$A$2:$C$18,3,0),"")</f>
        <v>услуга</v>
      </c>
      <c r="L2870" s="6">
        <f t="shared" si="3"/>
        <v>3</v>
      </c>
      <c r="M2870" s="6" t="str">
        <f>IFNA(VLOOKUP(F2870,Promocodes!A:B,2,0),"")</f>
        <v/>
      </c>
      <c r="N2870" s="3" t="str">
        <f>IFNA(VLOOKUP(M2870,Promocodes!G:H,2,0),"")</f>
        <v/>
      </c>
      <c r="O2870" s="3" t="str">
        <f>IFNA(VLOOKUP(D2870,Price!$E$2:$F$4,2,0),"")</f>
        <v/>
      </c>
      <c r="P2870" s="7" t="str">
        <f t="shared" si="4"/>
        <v>без промо</v>
      </c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ht="15.75" customHeight="1">
      <c r="A2871" s="3">
        <v>2554.0</v>
      </c>
      <c r="B2871" s="1" t="s">
        <v>139</v>
      </c>
      <c r="C2871" s="1" t="s">
        <v>17</v>
      </c>
      <c r="D2871" s="1" t="s">
        <v>141</v>
      </c>
      <c r="E2871" s="2">
        <v>44283.0</v>
      </c>
      <c r="F2871" s="3"/>
      <c r="G2871" s="5">
        <v>300.0</v>
      </c>
      <c r="H2871" s="3" t="str">
        <f>IFNA(VLOOKUP(F2871,Promocodes!A:E,4,0),"")</f>
        <v/>
      </c>
      <c r="I2871" s="3"/>
      <c r="J2871" s="5">
        <f t="shared" si="2"/>
        <v>300</v>
      </c>
      <c r="K2871" s="3" t="str">
        <f>IFNA(VLOOKUP(D2871,Price!$A$2:$C$18,3,0),"")</f>
        <v/>
      </c>
      <c r="L2871" s="6">
        <f t="shared" si="3"/>
        <v>3</v>
      </c>
      <c r="M2871" s="6" t="str">
        <f>IFNA(VLOOKUP(F2871,Promocodes!A:B,2,0),"")</f>
        <v/>
      </c>
      <c r="N2871" s="3" t="str">
        <f>IFNA(VLOOKUP(M2871,Promocodes!G:H,2,0),"")</f>
        <v/>
      </c>
      <c r="O2871" s="3" t="str">
        <f>IFNA(VLOOKUP(D2871,Price!$E$2:$F$4,2,0),"")</f>
        <v/>
      </c>
      <c r="P2871" s="7" t="str">
        <f t="shared" si="4"/>
        <v/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ht="15.75" customHeight="1">
      <c r="A2872" s="3">
        <v>2555.0</v>
      </c>
      <c r="B2872" s="1" t="s">
        <v>16</v>
      </c>
      <c r="C2872" s="1" t="s">
        <v>17</v>
      </c>
      <c r="D2872" s="1" t="s">
        <v>21</v>
      </c>
      <c r="E2872" s="2">
        <v>44283.0</v>
      </c>
      <c r="F2872" s="3"/>
      <c r="G2872" s="5">
        <v>3500.0</v>
      </c>
      <c r="H2872" s="3" t="str">
        <f>IFNA(VLOOKUP(F2872,Promocodes!A:E,4,0),"")</f>
        <v/>
      </c>
      <c r="I2872" s="3"/>
      <c r="J2872" s="5">
        <f t="shared" si="2"/>
        <v>3500</v>
      </c>
      <c r="K2872" s="3" t="str">
        <f>IFNA(VLOOKUP(D2872,Price!$A$2:$C$18,3,0),"")</f>
        <v>услуга</v>
      </c>
      <c r="L2872" s="6">
        <f t="shared" si="3"/>
        <v>3</v>
      </c>
      <c r="M2872" s="6" t="str">
        <f>IFNA(VLOOKUP(F2872,Promocodes!A:B,2,0),"")</f>
        <v/>
      </c>
      <c r="N2872" s="3" t="str">
        <f>IFNA(VLOOKUP(M2872,Promocodes!G:H,2,0),"")</f>
        <v/>
      </c>
      <c r="O2872" s="3" t="str">
        <f>IFNA(VLOOKUP(D2872,Price!$E$2:$F$4,2,0),"")</f>
        <v/>
      </c>
      <c r="P2872" s="7" t="str">
        <f t="shared" si="4"/>
        <v>без промо</v>
      </c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ht="15.75" customHeight="1">
      <c r="A2873" s="3">
        <v>2556.0</v>
      </c>
      <c r="B2873" s="1" t="s">
        <v>16</v>
      </c>
      <c r="C2873" s="1" t="s">
        <v>17</v>
      </c>
      <c r="D2873" s="1" t="s">
        <v>18</v>
      </c>
      <c r="E2873" s="2">
        <v>44283.0</v>
      </c>
      <c r="F2873" s="3"/>
      <c r="G2873" s="5">
        <v>1000.0</v>
      </c>
      <c r="H2873" s="3" t="str">
        <f>IFNA(VLOOKUP(F2873,Promocodes!A:E,4,0),"")</f>
        <v/>
      </c>
      <c r="I2873" s="3"/>
      <c r="J2873" s="5">
        <f t="shared" si="2"/>
        <v>1000</v>
      </c>
      <c r="K2873" s="3" t="str">
        <f>IFNA(VLOOKUP(D2873,Price!$A$2:$C$18,3,0),"")</f>
        <v>товар</v>
      </c>
      <c r="L2873" s="6">
        <f t="shared" si="3"/>
        <v>3</v>
      </c>
      <c r="M2873" s="6" t="str">
        <f>IFNA(VLOOKUP(F2873,Promocodes!A:B,2,0),"")</f>
        <v/>
      </c>
      <c r="N2873" s="3" t="str">
        <f>IFNA(VLOOKUP(M2873,Promocodes!G:H,2,0),"")</f>
        <v/>
      </c>
      <c r="O2873" s="3">
        <f>IFNA(VLOOKUP(D2873,Price!$E$2:$F$4,2,0),"")</f>
        <v>500</v>
      </c>
      <c r="P2873" s="7" t="str">
        <f t="shared" si="4"/>
        <v>без промо</v>
      </c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ht="15.75" customHeight="1">
      <c r="A2874" s="3">
        <v>2557.0</v>
      </c>
      <c r="B2874" s="1" t="s">
        <v>139</v>
      </c>
      <c r="C2874" s="1" t="s">
        <v>17</v>
      </c>
      <c r="D2874" s="1" t="s">
        <v>143</v>
      </c>
      <c r="E2874" s="2">
        <v>44283.0</v>
      </c>
      <c r="F2874" s="3"/>
      <c r="G2874" s="5">
        <v>500.0</v>
      </c>
      <c r="H2874" s="3" t="str">
        <f>IFNA(VLOOKUP(F2874,Promocodes!A:E,4,0),"")</f>
        <v/>
      </c>
      <c r="I2874" s="3"/>
      <c r="J2874" s="5">
        <f t="shared" si="2"/>
        <v>500</v>
      </c>
      <c r="K2874" s="3" t="str">
        <f>IFNA(VLOOKUP(D2874,Price!$A$2:$C$18,3,0),"")</f>
        <v/>
      </c>
      <c r="L2874" s="6">
        <f t="shared" si="3"/>
        <v>3</v>
      </c>
      <c r="M2874" s="6" t="str">
        <f>IFNA(VLOOKUP(F2874,Promocodes!A:B,2,0),"")</f>
        <v/>
      </c>
      <c r="N2874" s="3" t="str">
        <f>IFNA(VLOOKUP(M2874,Promocodes!G:H,2,0),"")</f>
        <v/>
      </c>
      <c r="O2874" s="3" t="str">
        <f>IFNA(VLOOKUP(D2874,Price!$E$2:$F$4,2,0),"")</f>
        <v/>
      </c>
      <c r="P2874" s="7" t="str">
        <f t="shared" si="4"/>
        <v/>
      </c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ht="15.75" customHeight="1">
      <c r="A2875" s="3">
        <v>2559.0</v>
      </c>
      <c r="B2875" s="1" t="s">
        <v>139</v>
      </c>
      <c r="C2875" s="1" t="s">
        <v>22</v>
      </c>
      <c r="D2875" s="1" t="s">
        <v>141</v>
      </c>
      <c r="E2875" s="2">
        <v>44283.0</v>
      </c>
      <c r="F2875" s="3"/>
      <c r="G2875" s="5">
        <v>300.0</v>
      </c>
      <c r="H2875" s="3" t="str">
        <f>IFNA(VLOOKUP(F2875,Promocodes!A:E,4,0),"")</f>
        <v/>
      </c>
      <c r="I2875" s="3"/>
      <c r="J2875" s="5">
        <f t="shared" si="2"/>
        <v>300</v>
      </c>
      <c r="K2875" s="3" t="str">
        <f>IFNA(VLOOKUP(D2875,Price!$A$2:$C$18,3,0),"")</f>
        <v/>
      </c>
      <c r="L2875" s="6">
        <f t="shared" si="3"/>
        <v>3</v>
      </c>
      <c r="M2875" s="6" t="str">
        <f>IFNA(VLOOKUP(F2875,Promocodes!A:B,2,0),"")</f>
        <v/>
      </c>
      <c r="N2875" s="3" t="str">
        <f>IFNA(VLOOKUP(M2875,Promocodes!G:H,2,0),"")</f>
        <v/>
      </c>
      <c r="O2875" s="3" t="str">
        <f>IFNA(VLOOKUP(D2875,Price!$E$2:$F$4,2,0),"")</f>
        <v/>
      </c>
      <c r="P2875" s="7" t="str">
        <f t="shared" si="4"/>
        <v/>
      </c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ht="15.75" customHeight="1">
      <c r="A2876" s="3">
        <v>2560.0</v>
      </c>
      <c r="B2876" s="1" t="s">
        <v>16</v>
      </c>
      <c r="C2876" s="1" t="s">
        <v>17</v>
      </c>
      <c r="D2876" s="1" t="s">
        <v>24</v>
      </c>
      <c r="E2876" s="2">
        <v>44283.0</v>
      </c>
      <c r="F2876" s="3"/>
      <c r="G2876" s="5">
        <v>4500.0</v>
      </c>
      <c r="H2876" s="3" t="str">
        <f>IFNA(VLOOKUP(F2876,Promocodes!A:E,4,0),"")</f>
        <v/>
      </c>
      <c r="I2876" s="3"/>
      <c r="J2876" s="5">
        <f t="shared" si="2"/>
        <v>4500</v>
      </c>
      <c r="K2876" s="3" t="str">
        <f>IFNA(VLOOKUP(D2876,Price!$A$2:$C$18,3,0),"")</f>
        <v>услуга</v>
      </c>
      <c r="L2876" s="6">
        <f t="shared" si="3"/>
        <v>3</v>
      </c>
      <c r="M2876" s="6" t="str">
        <f>IFNA(VLOOKUP(F2876,Promocodes!A:B,2,0),"")</f>
        <v/>
      </c>
      <c r="N2876" s="3" t="str">
        <f>IFNA(VLOOKUP(M2876,Promocodes!G:H,2,0),"")</f>
        <v/>
      </c>
      <c r="O2876" s="3" t="str">
        <f>IFNA(VLOOKUP(D2876,Price!$E$2:$F$4,2,0),"")</f>
        <v/>
      </c>
      <c r="P2876" s="7" t="str">
        <f t="shared" si="4"/>
        <v>без промо</v>
      </c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ht="15.75" customHeight="1">
      <c r="A2877" s="3">
        <v>2561.0</v>
      </c>
      <c r="B2877" s="1" t="s">
        <v>16</v>
      </c>
      <c r="C2877" s="1" t="s">
        <v>17</v>
      </c>
      <c r="D2877" s="1" t="s">
        <v>18</v>
      </c>
      <c r="E2877" s="2">
        <v>44283.0</v>
      </c>
      <c r="F2877" s="3"/>
      <c r="G2877" s="5">
        <v>1000.0</v>
      </c>
      <c r="H2877" s="3" t="str">
        <f>IFNA(VLOOKUP(F2877,Promocodes!A:E,4,0),"")</f>
        <v/>
      </c>
      <c r="I2877" s="3"/>
      <c r="J2877" s="5">
        <f t="shared" si="2"/>
        <v>1000</v>
      </c>
      <c r="K2877" s="3" t="str">
        <f>IFNA(VLOOKUP(D2877,Price!$A$2:$C$18,3,0),"")</f>
        <v>товар</v>
      </c>
      <c r="L2877" s="6">
        <f t="shared" si="3"/>
        <v>3</v>
      </c>
      <c r="M2877" s="6" t="str">
        <f>IFNA(VLOOKUP(F2877,Promocodes!A:B,2,0),"")</f>
        <v/>
      </c>
      <c r="N2877" s="3" t="str">
        <f>IFNA(VLOOKUP(M2877,Promocodes!G:H,2,0),"")</f>
        <v/>
      </c>
      <c r="O2877" s="3">
        <f>IFNA(VLOOKUP(D2877,Price!$E$2:$F$4,2,0),"")</f>
        <v>500</v>
      </c>
      <c r="P2877" s="7" t="str">
        <f t="shared" si="4"/>
        <v>без промо</v>
      </c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ht="15.75" customHeight="1">
      <c r="A2878" s="3">
        <v>2562.0</v>
      </c>
      <c r="B2878" s="1" t="s">
        <v>16</v>
      </c>
      <c r="C2878" s="1" t="s">
        <v>17</v>
      </c>
      <c r="D2878" s="1" t="s">
        <v>24</v>
      </c>
      <c r="E2878" s="2">
        <v>44283.0</v>
      </c>
      <c r="F2878" s="3"/>
      <c r="G2878" s="5">
        <v>4500.0</v>
      </c>
      <c r="H2878" s="3" t="str">
        <f>IFNA(VLOOKUP(F2878,Promocodes!A:E,4,0),"")</f>
        <v/>
      </c>
      <c r="I2878" s="3"/>
      <c r="J2878" s="5">
        <f t="shared" si="2"/>
        <v>4500</v>
      </c>
      <c r="K2878" s="3" t="str">
        <f>IFNA(VLOOKUP(D2878,Price!$A$2:$C$18,3,0),"")</f>
        <v>услуга</v>
      </c>
      <c r="L2878" s="6">
        <f t="shared" si="3"/>
        <v>3</v>
      </c>
      <c r="M2878" s="6" t="str">
        <f>IFNA(VLOOKUP(F2878,Promocodes!A:B,2,0),"")</f>
        <v/>
      </c>
      <c r="N2878" s="3" t="str">
        <f>IFNA(VLOOKUP(M2878,Promocodes!G:H,2,0),"")</f>
        <v/>
      </c>
      <c r="O2878" s="3" t="str">
        <f>IFNA(VLOOKUP(D2878,Price!$E$2:$F$4,2,0),"")</f>
        <v/>
      </c>
      <c r="P2878" s="7" t="str">
        <f t="shared" si="4"/>
        <v>без промо</v>
      </c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ht="15.75" customHeight="1">
      <c r="A2879" s="3">
        <v>2563.0</v>
      </c>
      <c r="B2879" s="1" t="s">
        <v>16</v>
      </c>
      <c r="C2879" s="1" t="s">
        <v>17</v>
      </c>
      <c r="D2879" s="1" t="s">
        <v>23</v>
      </c>
      <c r="E2879" s="2">
        <v>44283.0</v>
      </c>
      <c r="F2879" s="3"/>
      <c r="G2879" s="5">
        <v>5500.0</v>
      </c>
      <c r="H2879" s="3" t="str">
        <f>IFNA(VLOOKUP(F2879,Promocodes!A:E,4,0),"")</f>
        <v/>
      </c>
      <c r="I2879" s="3"/>
      <c r="J2879" s="5">
        <f t="shared" si="2"/>
        <v>5500</v>
      </c>
      <c r="K2879" s="3" t="str">
        <f>IFNA(VLOOKUP(D2879,Price!$A$2:$C$18,3,0),"")</f>
        <v>услуга</v>
      </c>
      <c r="L2879" s="6">
        <f t="shared" si="3"/>
        <v>3</v>
      </c>
      <c r="M2879" s="6" t="str">
        <f>IFNA(VLOOKUP(F2879,Promocodes!A:B,2,0),"")</f>
        <v/>
      </c>
      <c r="N2879" s="3" t="str">
        <f>IFNA(VLOOKUP(M2879,Promocodes!G:H,2,0),"")</f>
        <v/>
      </c>
      <c r="O2879" s="3" t="str">
        <f>IFNA(VLOOKUP(D2879,Price!$E$2:$F$4,2,0),"")</f>
        <v/>
      </c>
      <c r="P2879" s="7" t="str">
        <f t="shared" si="4"/>
        <v>без промо</v>
      </c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ht="15.75" customHeight="1">
      <c r="A2880" s="3">
        <v>2565.0</v>
      </c>
      <c r="B2880" s="1" t="s">
        <v>16</v>
      </c>
      <c r="C2880" s="1" t="s">
        <v>17</v>
      </c>
      <c r="D2880" s="1" t="s">
        <v>20</v>
      </c>
      <c r="E2880" s="2">
        <v>44283.0</v>
      </c>
      <c r="F2880" s="3"/>
      <c r="G2880" s="5">
        <v>500.0</v>
      </c>
      <c r="H2880" s="3" t="str">
        <f>IFNA(VLOOKUP(F2880,Promocodes!A:E,4,0),"")</f>
        <v/>
      </c>
      <c r="I2880" s="3"/>
      <c r="J2880" s="5">
        <f t="shared" si="2"/>
        <v>500</v>
      </c>
      <c r="K2880" s="3" t="str">
        <f>IFNA(VLOOKUP(D2880,Price!$A$2:$C$18,3,0),"")</f>
        <v>товар</v>
      </c>
      <c r="L2880" s="6">
        <f t="shared" si="3"/>
        <v>3</v>
      </c>
      <c r="M2880" s="6" t="str">
        <f>IFNA(VLOOKUP(F2880,Promocodes!A:B,2,0),"")</f>
        <v/>
      </c>
      <c r="N2880" s="3" t="str">
        <f>IFNA(VLOOKUP(M2880,Promocodes!G:H,2,0),"")</f>
        <v/>
      </c>
      <c r="O2880" s="3">
        <f>IFNA(VLOOKUP(D2880,Price!$E$2:$F$4,2,0),"")</f>
        <v>250</v>
      </c>
      <c r="P2880" s="7" t="str">
        <f t="shared" si="4"/>
        <v>без промо</v>
      </c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ht="15.75" customHeight="1">
      <c r="A2881" s="3">
        <v>2566.0</v>
      </c>
      <c r="B2881" s="1" t="s">
        <v>139</v>
      </c>
      <c r="C2881" s="1" t="s">
        <v>17</v>
      </c>
      <c r="D2881" s="1" t="s">
        <v>142</v>
      </c>
      <c r="E2881" s="2">
        <v>44283.0</v>
      </c>
      <c r="F2881" s="3"/>
      <c r="G2881" s="5">
        <v>1000.0</v>
      </c>
      <c r="H2881" s="3" t="str">
        <f>IFNA(VLOOKUP(F2881,Promocodes!A:E,4,0),"")</f>
        <v/>
      </c>
      <c r="I2881" s="3"/>
      <c r="J2881" s="5">
        <f t="shared" si="2"/>
        <v>1000</v>
      </c>
      <c r="K2881" s="3" t="str">
        <f>IFNA(VLOOKUP(D2881,Price!$A$2:$C$18,3,0),"")</f>
        <v/>
      </c>
      <c r="L2881" s="6">
        <f t="shared" si="3"/>
        <v>3</v>
      </c>
      <c r="M2881" s="6" t="str">
        <f>IFNA(VLOOKUP(F2881,Promocodes!A:B,2,0),"")</f>
        <v/>
      </c>
      <c r="N2881" s="3" t="str">
        <f>IFNA(VLOOKUP(M2881,Promocodes!G:H,2,0),"")</f>
        <v/>
      </c>
      <c r="O2881" s="3" t="str">
        <f>IFNA(VLOOKUP(D2881,Price!$E$2:$F$4,2,0),"")</f>
        <v/>
      </c>
      <c r="P2881" s="7" t="str">
        <f t="shared" si="4"/>
        <v/>
      </c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ht="15.75" customHeight="1">
      <c r="A2882" s="3">
        <v>2567.0</v>
      </c>
      <c r="B2882" s="1" t="s">
        <v>16</v>
      </c>
      <c r="C2882" s="1" t="s">
        <v>17</v>
      </c>
      <c r="D2882" s="1" t="s">
        <v>20</v>
      </c>
      <c r="E2882" s="2">
        <v>44283.0</v>
      </c>
      <c r="F2882" s="3"/>
      <c r="G2882" s="5">
        <v>500.0</v>
      </c>
      <c r="H2882" s="3" t="str">
        <f>IFNA(VLOOKUP(F2882,Promocodes!A:E,4,0),"")</f>
        <v/>
      </c>
      <c r="I2882" s="3"/>
      <c r="J2882" s="5">
        <f t="shared" si="2"/>
        <v>500</v>
      </c>
      <c r="K2882" s="3" t="str">
        <f>IFNA(VLOOKUP(D2882,Price!$A$2:$C$18,3,0),"")</f>
        <v>товар</v>
      </c>
      <c r="L2882" s="6">
        <f t="shared" si="3"/>
        <v>3</v>
      </c>
      <c r="M2882" s="6" t="str">
        <f>IFNA(VLOOKUP(F2882,Promocodes!A:B,2,0),"")</f>
        <v/>
      </c>
      <c r="N2882" s="3" t="str">
        <f>IFNA(VLOOKUP(M2882,Promocodes!G:H,2,0),"")</f>
        <v/>
      </c>
      <c r="O2882" s="3">
        <f>IFNA(VLOOKUP(D2882,Price!$E$2:$F$4,2,0),"")</f>
        <v>250</v>
      </c>
      <c r="P2882" s="7" t="str">
        <f t="shared" si="4"/>
        <v>без промо</v>
      </c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ht="15.75" customHeight="1">
      <c r="A2883" s="3">
        <v>2568.0</v>
      </c>
      <c r="B2883" s="1" t="s">
        <v>16</v>
      </c>
      <c r="C2883" s="1" t="s">
        <v>17</v>
      </c>
      <c r="D2883" s="1" t="s">
        <v>21</v>
      </c>
      <c r="E2883" s="2">
        <v>44283.0</v>
      </c>
      <c r="F2883" s="3"/>
      <c r="G2883" s="5">
        <v>3500.0</v>
      </c>
      <c r="H2883" s="3" t="str">
        <f>IFNA(VLOOKUP(F2883,Promocodes!A:E,4,0),"")</f>
        <v/>
      </c>
      <c r="I2883" s="3"/>
      <c r="J2883" s="5">
        <f t="shared" si="2"/>
        <v>3500</v>
      </c>
      <c r="K2883" s="3" t="str">
        <f>IFNA(VLOOKUP(D2883,Price!$A$2:$C$18,3,0),"")</f>
        <v>услуга</v>
      </c>
      <c r="L2883" s="6">
        <f t="shared" si="3"/>
        <v>3</v>
      </c>
      <c r="M2883" s="6" t="str">
        <f>IFNA(VLOOKUP(F2883,Promocodes!A:B,2,0),"")</f>
        <v/>
      </c>
      <c r="N2883" s="3" t="str">
        <f>IFNA(VLOOKUP(M2883,Promocodes!G:H,2,0),"")</f>
        <v/>
      </c>
      <c r="O2883" s="3" t="str">
        <f>IFNA(VLOOKUP(D2883,Price!$E$2:$F$4,2,0),"")</f>
        <v/>
      </c>
      <c r="P2883" s="7" t="str">
        <f t="shared" si="4"/>
        <v>без промо</v>
      </c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ht="15.75" customHeight="1">
      <c r="A2884" s="3">
        <v>2571.0</v>
      </c>
      <c r="B2884" s="1" t="s">
        <v>139</v>
      </c>
      <c r="C2884" s="1" t="s">
        <v>17</v>
      </c>
      <c r="D2884" s="1" t="s">
        <v>142</v>
      </c>
      <c r="E2884" s="2">
        <v>44283.0</v>
      </c>
      <c r="F2884" s="3"/>
      <c r="G2884" s="5">
        <v>1000.0</v>
      </c>
      <c r="H2884" s="3" t="str">
        <f>IFNA(VLOOKUP(F2884,Promocodes!A:E,4,0),"")</f>
        <v/>
      </c>
      <c r="I2884" s="3"/>
      <c r="J2884" s="5">
        <f t="shared" si="2"/>
        <v>1000</v>
      </c>
      <c r="K2884" s="3" t="str">
        <f>IFNA(VLOOKUP(D2884,Price!$A$2:$C$18,3,0),"")</f>
        <v/>
      </c>
      <c r="L2884" s="6">
        <f t="shared" si="3"/>
        <v>3</v>
      </c>
      <c r="M2884" s="6" t="str">
        <f>IFNA(VLOOKUP(F2884,Promocodes!A:B,2,0),"")</f>
        <v/>
      </c>
      <c r="N2884" s="3" t="str">
        <f>IFNA(VLOOKUP(M2884,Promocodes!G:H,2,0),"")</f>
        <v/>
      </c>
      <c r="O2884" s="3" t="str">
        <f>IFNA(VLOOKUP(D2884,Price!$E$2:$F$4,2,0),"")</f>
        <v/>
      </c>
      <c r="P2884" s="7" t="str">
        <f t="shared" si="4"/>
        <v/>
      </c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ht="15.75" customHeight="1">
      <c r="A2885" s="3">
        <v>2572.0</v>
      </c>
      <c r="B2885" s="1" t="s">
        <v>16</v>
      </c>
      <c r="C2885" s="1" t="s">
        <v>17</v>
      </c>
      <c r="D2885" s="1" t="s">
        <v>24</v>
      </c>
      <c r="E2885" s="2">
        <v>44283.0</v>
      </c>
      <c r="F2885" s="3"/>
      <c r="G2885" s="5">
        <v>4500.0</v>
      </c>
      <c r="H2885" s="3" t="str">
        <f>IFNA(VLOOKUP(F2885,Promocodes!A:E,4,0),"")</f>
        <v/>
      </c>
      <c r="I2885" s="3"/>
      <c r="J2885" s="5">
        <f t="shared" si="2"/>
        <v>4500</v>
      </c>
      <c r="K2885" s="3" t="str">
        <f>IFNA(VLOOKUP(D2885,Price!$A$2:$C$18,3,0),"")</f>
        <v>услуга</v>
      </c>
      <c r="L2885" s="6">
        <f t="shared" si="3"/>
        <v>3</v>
      </c>
      <c r="M2885" s="6" t="str">
        <f>IFNA(VLOOKUP(F2885,Promocodes!A:B,2,0),"")</f>
        <v/>
      </c>
      <c r="N2885" s="3" t="str">
        <f>IFNA(VLOOKUP(M2885,Promocodes!G:H,2,0),"")</f>
        <v/>
      </c>
      <c r="O2885" s="3" t="str">
        <f>IFNA(VLOOKUP(D2885,Price!$E$2:$F$4,2,0),"")</f>
        <v/>
      </c>
      <c r="P2885" s="7" t="str">
        <f t="shared" si="4"/>
        <v>без промо</v>
      </c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ht="15.75" customHeight="1">
      <c r="A2886" s="3">
        <v>2573.0</v>
      </c>
      <c r="B2886" s="1" t="s">
        <v>16</v>
      </c>
      <c r="C2886" s="1" t="s">
        <v>17</v>
      </c>
      <c r="D2886" s="1" t="s">
        <v>23</v>
      </c>
      <c r="E2886" s="2">
        <v>44283.0</v>
      </c>
      <c r="F2886" s="3"/>
      <c r="G2886" s="5">
        <v>5500.0</v>
      </c>
      <c r="H2886" s="3" t="str">
        <f>IFNA(VLOOKUP(F2886,Promocodes!A:E,4,0),"")</f>
        <v/>
      </c>
      <c r="I2886" s="3"/>
      <c r="J2886" s="5">
        <f t="shared" si="2"/>
        <v>5500</v>
      </c>
      <c r="K2886" s="3" t="str">
        <f>IFNA(VLOOKUP(D2886,Price!$A$2:$C$18,3,0),"")</f>
        <v>услуга</v>
      </c>
      <c r="L2886" s="6">
        <f t="shared" si="3"/>
        <v>3</v>
      </c>
      <c r="M2886" s="6" t="str">
        <f>IFNA(VLOOKUP(F2886,Promocodes!A:B,2,0),"")</f>
        <v/>
      </c>
      <c r="N2886" s="3" t="str">
        <f>IFNA(VLOOKUP(M2886,Promocodes!G:H,2,0),"")</f>
        <v/>
      </c>
      <c r="O2886" s="3" t="str">
        <f>IFNA(VLOOKUP(D2886,Price!$E$2:$F$4,2,0),"")</f>
        <v/>
      </c>
      <c r="P2886" s="7" t="str">
        <f t="shared" si="4"/>
        <v>без промо</v>
      </c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ht="15.75" customHeight="1">
      <c r="A2887" s="3">
        <v>2575.0</v>
      </c>
      <c r="B2887" s="1" t="s">
        <v>16</v>
      </c>
      <c r="C2887" s="1" t="s">
        <v>17</v>
      </c>
      <c r="D2887" s="1" t="s">
        <v>23</v>
      </c>
      <c r="E2887" s="2">
        <v>44283.0</v>
      </c>
      <c r="F2887" s="3"/>
      <c r="G2887" s="5">
        <v>5500.0</v>
      </c>
      <c r="H2887" s="3" t="str">
        <f>IFNA(VLOOKUP(F2887,Promocodes!A:E,4,0),"")</f>
        <v/>
      </c>
      <c r="I2887" s="3"/>
      <c r="J2887" s="5">
        <f t="shared" si="2"/>
        <v>5500</v>
      </c>
      <c r="K2887" s="3" t="str">
        <f>IFNA(VLOOKUP(D2887,Price!$A$2:$C$18,3,0),"")</f>
        <v>услуга</v>
      </c>
      <c r="L2887" s="6">
        <f t="shared" si="3"/>
        <v>3</v>
      </c>
      <c r="M2887" s="6" t="str">
        <f>IFNA(VLOOKUP(F2887,Promocodes!A:B,2,0),"")</f>
        <v/>
      </c>
      <c r="N2887" s="3" t="str">
        <f>IFNA(VLOOKUP(M2887,Promocodes!G:H,2,0),"")</f>
        <v/>
      </c>
      <c r="O2887" s="3" t="str">
        <f>IFNA(VLOOKUP(D2887,Price!$E$2:$F$4,2,0),"")</f>
        <v/>
      </c>
      <c r="P2887" s="7" t="str">
        <f t="shared" si="4"/>
        <v>без промо</v>
      </c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ht="15.75" customHeight="1">
      <c r="A2888" s="3">
        <v>2576.0</v>
      </c>
      <c r="B2888" s="1" t="s">
        <v>16</v>
      </c>
      <c r="C2888" s="1" t="s">
        <v>17</v>
      </c>
      <c r="D2888" s="1" t="s">
        <v>20</v>
      </c>
      <c r="E2888" s="2">
        <v>44283.0</v>
      </c>
      <c r="F2888" s="3"/>
      <c r="G2888" s="5">
        <v>500.0</v>
      </c>
      <c r="H2888" s="3" t="str">
        <f>IFNA(VLOOKUP(F2888,Promocodes!A:E,4,0),"")</f>
        <v/>
      </c>
      <c r="I2888" s="3"/>
      <c r="J2888" s="5">
        <f t="shared" si="2"/>
        <v>500</v>
      </c>
      <c r="K2888" s="3" t="str">
        <f>IFNA(VLOOKUP(D2888,Price!$A$2:$C$18,3,0),"")</f>
        <v>товар</v>
      </c>
      <c r="L2888" s="6">
        <f t="shared" si="3"/>
        <v>3</v>
      </c>
      <c r="M2888" s="6" t="str">
        <f>IFNA(VLOOKUP(F2888,Promocodes!A:B,2,0),"")</f>
        <v/>
      </c>
      <c r="N2888" s="3" t="str">
        <f>IFNA(VLOOKUP(M2888,Promocodes!G:H,2,0),"")</f>
        <v/>
      </c>
      <c r="O2888" s="3">
        <f>IFNA(VLOOKUP(D2888,Price!$E$2:$F$4,2,0),"")</f>
        <v>250</v>
      </c>
      <c r="P2888" s="7" t="str">
        <f t="shared" si="4"/>
        <v>без промо</v>
      </c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ht="15.75" customHeight="1">
      <c r="A2889" s="3">
        <v>2577.0</v>
      </c>
      <c r="B2889" s="1" t="s">
        <v>16</v>
      </c>
      <c r="C2889" s="1" t="s">
        <v>17</v>
      </c>
      <c r="D2889" s="1" t="s">
        <v>18</v>
      </c>
      <c r="E2889" s="2">
        <v>44283.0</v>
      </c>
      <c r="F2889" s="3"/>
      <c r="G2889" s="5">
        <v>1000.0</v>
      </c>
      <c r="H2889" s="3" t="str">
        <f>IFNA(VLOOKUP(F2889,Promocodes!A:E,4,0),"")</f>
        <v/>
      </c>
      <c r="I2889" s="3"/>
      <c r="J2889" s="5">
        <f t="shared" si="2"/>
        <v>1000</v>
      </c>
      <c r="K2889" s="3" t="str">
        <f>IFNA(VLOOKUP(D2889,Price!$A$2:$C$18,3,0),"")</f>
        <v>товар</v>
      </c>
      <c r="L2889" s="6">
        <f t="shared" si="3"/>
        <v>3</v>
      </c>
      <c r="M2889" s="6" t="str">
        <f>IFNA(VLOOKUP(F2889,Promocodes!A:B,2,0),"")</f>
        <v/>
      </c>
      <c r="N2889" s="3" t="str">
        <f>IFNA(VLOOKUP(M2889,Promocodes!G:H,2,0),"")</f>
        <v/>
      </c>
      <c r="O2889" s="3">
        <f>IFNA(VLOOKUP(D2889,Price!$E$2:$F$4,2,0),"")</f>
        <v>500</v>
      </c>
      <c r="P2889" s="7" t="str">
        <f t="shared" si="4"/>
        <v>без промо</v>
      </c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ht="15.75" customHeight="1">
      <c r="A2890" s="3">
        <v>2578.0</v>
      </c>
      <c r="B2890" s="1" t="s">
        <v>16</v>
      </c>
      <c r="C2890" s="1" t="s">
        <v>17</v>
      </c>
      <c r="D2890" s="1" t="s">
        <v>23</v>
      </c>
      <c r="E2890" s="2">
        <v>44284.0</v>
      </c>
      <c r="F2890" s="3"/>
      <c r="G2890" s="5">
        <v>5500.0</v>
      </c>
      <c r="H2890" s="3" t="str">
        <f>IFNA(VLOOKUP(F2890,Promocodes!A:E,4,0),"")</f>
        <v/>
      </c>
      <c r="I2890" s="3"/>
      <c r="J2890" s="5">
        <f t="shared" si="2"/>
        <v>5500</v>
      </c>
      <c r="K2890" s="3" t="str">
        <f>IFNA(VLOOKUP(D2890,Price!$A$2:$C$18,3,0),"")</f>
        <v>услуга</v>
      </c>
      <c r="L2890" s="6">
        <f t="shared" si="3"/>
        <v>3</v>
      </c>
      <c r="M2890" s="6" t="str">
        <f>IFNA(VLOOKUP(F2890,Promocodes!A:B,2,0),"")</f>
        <v/>
      </c>
      <c r="N2890" s="3" t="str">
        <f>IFNA(VLOOKUP(M2890,Promocodes!G:H,2,0),"")</f>
        <v/>
      </c>
      <c r="O2890" s="3" t="str">
        <f>IFNA(VLOOKUP(D2890,Price!$E$2:$F$4,2,0),"")</f>
        <v/>
      </c>
      <c r="P2890" s="7" t="str">
        <f t="shared" si="4"/>
        <v>без промо</v>
      </c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ht="15.75" customHeight="1">
      <c r="A2891" s="3">
        <v>2579.0</v>
      </c>
      <c r="B2891" s="1" t="s">
        <v>16</v>
      </c>
      <c r="C2891" s="1" t="s">
        <v>17</v>
      </c>
      <c r="D2891" s="1" t="s">
        <v>23</v>
      </c>
      <c r="E2891" s="2">
        <v>44284.0</v>
      </c>
      <c r="F2891" s="3"/>
      <c r="G2891" s="5">
        <v>5500.0</v>
      </c>
      <c r="H2891" s="3" t="str">
        <f>IFNA(VLOOKUP(F2891,Promocodes!A:E,4,0),"")</f>
        <v/>
      </c>
      <c r="I2891" s="3"/>
      <c r="J2891" s="5">
        <f t="shared" si="2"/>
        <v>5500</v>
      </c>
      <c r="K2891" s="3" t="str">
        <f>IFNA(VLOOKUP(D2891,Price!$A$2:$C$18,3,0),"")</f>
        <v>услуга</v>
      </c>
      <c r="L2891" s="6">
        <f t="shared" si="3"/>
        <v>3</v>
      </c>
      <c r="M2891" s="6" t="str">
        <f>IFNA(VLOOKUP(F2891,Promocodes!A:B,2,0),"")</f>
        <v/>
      </c>
      <c r="N2891" s="3" t="str">
        <f>IFNA(VLOOKUP(M2891,Promocodes!G:H,2,0),"")</f>
        <v/>
      </c>
      <c r="O2891" s="3" t="str">
        <f>IFNA(VLOOKUP(D2891,Price!$E$2:$F$4,2,0),"")</f>
        <v/>
      </c>
      <c r="P2891" s="7" t="str">
        <f t="shared" si="4"/>
        <v>без промо</v>
      </c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ht="15.75" customHeight="1">
      <c r="A2892" s="3">
        <v>2580.0</v>
      </c>
      <c r="B2892" s="1" t="s">
        <v>16</v>
      </c>
      <c r="C2892" s="1" t="s">
        <v>17</v>
      </c>
      <c r="D2892" s="1" t="s">
        <v>20</v>
      </c>
      <c r="E2892" s="2">
        <v>44284.0</v>
      </c>
      <c r="F2892" s="3"/>
      <c r="G2892" s="5">
        <v>500.0</v>
      </c>
      <c r="H2892" s="3" t="str">
        <f>IFNA(VLOOKUP(F2892,Promocodes!A:E,4,0),"")</f>
        <v/>
      </c>
      <c r="I2892" s="3"/>
      <c r="J2892" s="5">
        <f t="shared" si="2"/>
        <v>500</v>
      </c>
      <c r="K2892" s="3" t="str">
        <f>IFNA(VLOOKUP(D2892,Price!$A$2:$C$18,3,0),"")</f>
        <v>товар</v>
      </c>
      <c r="L2892" s="6">
        <f t="shared" si="3"/>
        <v>3</v>
      </c>
      <c r="M2892" s="6" t="str">
        <f>IFNA(VLOOKUP(F2892,Promocodes!A:B,2,0),"")</f>
        <v/>
      </c>
      <c r="N2892" s="3" t="str">
        <f>IFNA(VLOOKUP(M2892,Promocodes!G:H,2,0),"")</f>
        <v/>
      </c>
      <c r="O2892" s="3">
        <f>IFNA(VLOOKUP(D2892,Price!$E$2:$F$4,2,0),"")</f>
        <v>250</v>
      </c>
      <c r="P2892" s="7" t="str">
        <f t="shared" si="4"/>
        <v>без промо</v>
      </c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ht="15.75" customHeight="1">
      <c r="A2893" s="3">
        <v>2582.0</v>
      </c>
      <c r="B2893" s="1" t="s">
        <v>16</v>
      </c>
      <c r="C2893" s="1" t="s">
        <v>17</v>
      </c>
      <c r="D2893" s="1" t="s">
        <v>20</v>
      </c>
      <c r="E2893" s="2">
        <v>44284.0</v>
      </c>
      <c r="F2893" s="3"/>
      <c r="G2893" s="5">
        <v>500.0</v>
      </c>
      <c r="H2893" s="3" t="str">
        <f>IFNA(VLOOKUP(F2893,Promocodes!A:E,4,0),"")</f>
        <v/>
      </c>
      <c r="I2893" s="3"/>
      <c r="J2893" s="5">
        <f t="shared" si="2"/>
        <v>500</v>
      </c>
      <c r="K2893" s="3" t="str">
        <f>IFNA(VLOOKUP(D2893,Price!$A$2:$C$18,3,0),"")</f>
        <v>товар</v>
      </c>
      <c r="L2893" s="6">
        <f t="shared" si="3"/>
        <v>3</v>
      </c>
      <c r="M2893" s="6" t="str">
        <f>IFNA(VLOOKUP(F2893,Promocodes!A:B,2,0),"")</f>
        <v/>
      </c>
      <c r="N2893" s="3" t="str">
        <f>IFNA(VLOOKUP(M2893,Promocodes!G:H,2,0),"")</f>
        <v/>
      </c>
      <c r="O2893" s="3">
        <f>IFNA(VLOOKUP(D2893,Price!$E$2:$F$4,2,0),"")</f>
        <v>250</v>
      </c>
      <c r="P2893" s="7" t="str">
        <f t="shared" si="4"/>
        <v>без промо</v>
      </c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ht="15.75" customHeight="1">
      <c r="A2894" s="3">
        <v>2583.0</v>
      </c>
      <c r="B2894" s="1" t="s">
        <v>16</v>
      </c>
      <c r="C2894" s="1" t="s">
        <v>17</v>
      </c>
      <c r="D2894" s="1" t="s">
        <v>23</v>
      </c>
      <c r="E2894" s="2">
        <v>44284.0</v>
      </c>
      <c r="F2894" s="3"/>
      <c r="G2894" s="5">
        <v>5500.0</v>
      </c>
      <c r="H2894" s="3" t="str">
        <f>IFNA(VLOOKUP(F2894,Promocodes!A:E,4,0),"")</f>
        <v/>
      </c>
      <c r="I2894" s="3"/>
      <c r="J2894" s="5">
        <f t="shared" si="2"/>
        <v>5500</v>
      </c>
      <c r="K2894" s="3" t="str">
        <f>IFNA(VLOOKUP(D2894,Price!$A$2:$C$18,3,0),"")</f>
        <v>услуга</v>
      </c>
      <c r="L2894" s="6">
        <f t="shared" si="3"/>
        <v>3</v>
      </c>
      <c r="M2894" s="6" t="str">
        <f>IFNA(VLOOKUP(F2894,Promocodes!A:B,2,0),"")</f>
        <v/>
      </c>
      <c r="N2894" s="3" t="str">
        <f>IFNA(VLOOKUP(M2894,Promocodes!G:H,2,0),"")</f>
        <v/>
      </c>
      <c r="O2894" s="3" t="str">
        <f>IFNA(VLOOKUP(D2894,Price!$E$2:$F$4,2,0),"")</f>
        <v/>
      </c>
      <c r="P2894" s="7" t="str">
        <f t="shared" si="4"/>
        <v>без промо</v>
      </c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ht="15.75" customHeight="1">
      <c r="A2895" s="3">
        <v>2584.0</v>
      </c>
      <c r="B2895" s="1" t="s">
        <v>16</v>
      </c>
      <c r="C2895" s="1" t="s">
        <v>17</v>
      </c>
      <c r="D2895" s="1" t="s">
        <v>23</v>
      </c>
      <c r="E2895" s="2">
        <v>44284.0</v>
      </c>
      <c r="F2895" s="3"/>
      <c r="G2895" s="5">
        <v>5500.0</v>
      </c>
      <c r="H2895" s="3" t="str">
        <f>IFNA(VLOOKUP(F2895,Promocodes!A:E,4,0),"")</f>
        <v/>
      </c>
      <c r="I2895" s="3"/>
      <c r="J2895" s="5">
        <f t="shared" si="2"/>
        <v>5500</v>
      </c>
      <c r="K2895" s="3" t="str">
        <f>IFNA(VLOOKUP(D2895,Price!$A$2:$C$18,3,0),"")</f>
        <v>услуга</v>
      </c>
      <c r="L2895" s="6">
        <f t="shared" si="3"/>
        <v>3</v>
      </c>
      <c r="M2895" s="6" t="str">
        <f>IFNA(VLOOKUP(F2895,Promocodes!A:B,2,0),"")</f>
        <v/>
      </c>
      <c r="N2895" s="3" t="str">
        <f>IFNA(VLOOKUP(M2895,Promocodes!G:H,2,0),"")</f>
        <v/>
      </c>
      <c r="O2895" s="3" t="str">
        <f>IFNA(VLOOKUP(D2895,Price!$E$2:$F$4,2,0),"")</f>
        <v/>
      </c>
      <c r="P2895" s="7" t="str">
        <f t="shared" si="4"/>
        <v>без промо</v>
      </c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ht="15.75" customHeight="1">
      <c r="A2896" s="3">
        <v>2585.0</v>
      </c>
      <c r="B2896" s="1" t="s">
        <v>16</v>
      </c>
      <c r="C2896" s="1" t="s">
        <v>22</v>
      </c>
      <c r="D2896" s="1" t="s">
        <v>18</v>
      </c>
      <c r="E2896" s="2">
        <v>44284.0</v>
      </c>
      <c r="F2896" s="3"/>
      <c r="G2896" s="5">
        <v>1000.0</v>
      </c>
      <c r="H2896" s="3" t="str">
        <f>IFNA(VLOOKUP(F2896,Promocodes!A:E,4,0),"")</f>
        <v/>
      </c>
      <c r="I2896" s="3"/>
      <c r="J2896" s="5">
        <f t="shared" si="2"/>
        <v>1000</v>
      </c>
      <c r="K2896" s="3" t="str">
        <f>IFNA(VLOOKUP(D2896,Price!$A$2:$C$18,3,0),"")</f>
        <v>товар</v>
      </c>
      <c r="L2896" s="6">
        <f t="shared" si="3"/>
        <v>3</v>
      </c>
      <c r="M2896" s="6" t="str">
        <f>IFNA(VLOOKUP(F2896,Promocodes!A:B,2,0),"")</f>
        <v/>
      </c>
      <c r="N2896" s="3" t="str">
        <f>IFNA(VLOOKUP(M2896,Promocodes!G:H,2,0),"")</f>
        <v/>
      </c>
      <c r="O2896" s="3">
        <f>IFNA(VLOOKUP(D2896,Price!$E$2:$F$4,2,0),"")</f>
        <v>500</v>
      </c>
      <c r="P2896" s="7" t="str">
        <f t="shared" si="4"/>
        <v>без промо</v>
      </c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ht="15.75" customHeight="1">
      <c r="A2897" s="3">
        <v>2586.0</v>
      </c>
      <c r="B2897" s="1" t="s">
        <v>16</v>
      </c>
      <c r="C2897" s="1" t="s">
        <v>17</v>
      </c>
      <c r="D2897" s="1" t="s">
        <v>24</v>
      </c>
      <c r="E2897" s="2">
        <v>44284.0</v>
      </c>
      <c r="F2897" s="3"/>
      <c r="G2897" s="5">
        <v>4500.0</v>
      </c>
      <c r="H2897" s="3" t="str">
        <f>IFNA(VLOOKUP(F2897,Promocodes!A:E,4,0),"")</f>
        <v/>
      </c>
      <c r="I2897" s="3"/>
      <c r="J2897" s="5">
        <f t="shared" si="2"/>
        <v>4500</v>
      </c>
      <c r="K2897" s="3" t="str">
        <f>IFNA(VLOOKUP(D2897,Price!$A$2:$C$18,3,0),"")</f>
        <v>услуга</v>
      </c>
      <c r="L2897" s="6">
        <f t="shared" si="3"/>
        <v>3</v>
      </c>
      <c r="M2897" s="6" t="str">
        <f>IFNA(VLOOKUP(F2897,Promocodes!A:B,2,0),"")</f>
        <v/>
      </c>
      <c r="N2897" s="3" t="str">
        <f>IFNA(VLOOKUP(M2897,Promocodes!G:H,2,0),"")</f>
        <v/>
      </c>
      <c r="O2897" s="3" t="str">
        <f>IFNA(VLOOKUP(D2897,Price!$E$2:$F$4,2,0),"")</f>
        <v/>
      </c>
      <c r="P2897" s="7" t="str">
        <f t="shared" si="4"/>
        <v>без промо</v>
      </c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ht="15.75" customHeight="1">
      <c r="A2898" s="3">
        <v>2587.0</v>
      </c>
      <c r="B2898" s="1" t="s">
        <v>16</v>
      </c>
      <c r="C2898" s="1" t="s">
        <v>17</v>
      </c>
      <c r="D2898" s="1" t="s">
        <v>23</v>
      </c>
      <c r="E2898" s="2">
        <v>44284.0</v>
      </c>
      <c r="F2898" s="3"/>
      <c r="G2898" s="5">
        <v>5500.0</v>
      </c>
      <c r="H2898" s="3" t="str">
        <f>IFNA(VLOOKUP(F2898,Promocodes!A:E,4,0),"")</f>
        <v/>
      </c>
      <c r="I2898" s="3"/>
      <c r="J2898" s="5">
        <f t="shared" si="2"/>
        <v>5500</v>
      </c>
      <c r="K2898" s="3" t="str">
        <f>IFNA(VLOOKUP(D2898,Price!$A$2:$C$18,3,0),"")</f>
        <v>услуга</v>
      </c>
      <c r="L2898" s="6">
        <f t="shared" si="3"/>
        <v>3</v>
      </c>
      <c r="M2898" s="6" t="str">
        <f>IFNA(VLOOKUP(F2898,Promocodes!A:B,2,0),"")</f>
        <v/>
      </c>
      <c r="N2898" s="3" t="str">
        <f>IFNA(VLOOKUP(M2898,Promocodes!G:H,2,0),"")</f>
        <v/>
      </c>
      <c r="O2898" s="3" t="str">
        <f>IFNA(VLOOKUP(D2898,Price!$E$2:$F$4,2,0),"")</f>
        <v/>
      </c>
      <c r="P2898" s="7" t="str">
        <f t="shared" si="4"/>
        <v>без промо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ht="15.75" customHeight="1">
      <c r="A2899" s="3">
        <v>2588.0</v>
      </c>
      <c r="B2899" s="1" t="s">
        <v>16</v>
      </c>
      <c r="C2899" s="1" t="s">
        <v>17</v>
      </c>
      <c r="D2899" s="1" t="s">
        <v>21</v>
      </c>
      <c r="E2899" s="2">
        <v>44284.0</v>
      </c>
      <c r="F2899" s="3"/>
      <c r="G2899" s="5">
        <v>3500.0</v>
      </c>
      <c r="H2899" s="3" t="str">
        <f>IFNA(VLOOKUP(F2899,Promocodes!A:E,4,0),"")</f>
        <v/>
      </c>
      <c r="I2899" s="3"/>
      <c r="J2899" s="5">
        <f t="shared" si="2"/>
        <v>3500</v>
      </c>
      <c r="K2899" s="3" t="str">
        <f>IFNA(VLOOKUP(D2899,Price!$A$2:$C$18,3,0),"")</f>
        <v>услуга</v>
      </c>
      <c r="L2899" s="6">
        <f t="shared" si="3"/>
        <v>3</v>
      </c>
      <c r="M2899" s="6" t="str">
        <f>IFNA(VLOOKUP(F2899,Promocodes!A:B,2,0),"")</f>
        <v/>
      </c>
      <c r="N2899" s="3" t="str">
        <f>IFNA(VLOOKUP(M2899,Promocodes!G:H,2,0),"")</f>
        <v/>
      </c>
      <c r="O2899" s="3" t="str">
        <f>IFNA(VLOOKUP(D2899,Price!$E$2:$F$4,2,0),"")</f>
        <v/>
      </c>
      <c r="P2899" s="7" t="str">
        <f t="shared" si="4"/>
        <v>без промо</v>
      </c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ht="15.75" customHeight="1">
      <c r="A2900" s="3">
        <v>2589.0</v>
      </c>
      <c r="B2900" s="1" t="s">
        <v>16</v>
      </c>
      <c r="C2900" s="1" t="s">
        <v>22</v>
      </c>
      <c r="D2900" s="1" t="s">
        <v>18</v>
      </c>
      <c r="E2900" s="2">
        <v>44284.0</v>
      </c>
      <c r="F2900" s="3"/>
      <c r="G2900" s="5">
        <v>1000.0</v>
      </c>
      <c r="H2900" s="3" t="str">
        <f>IFNA(VLOOKUP(F2900,Promocodes!A:E,4,0),"")</f>
        <v/>
      </c>
      <c r="I2900" s="3"/>
      <c r="J2900" s="5">
        <f t="shared" si="2"/>
        <v>1000</v>
      </c>
      <c r="K2900" s="3" t="str">
        <f>IFNA(VLOOKUP(D2900,Price!$A$2:$C$18,3,0),"")</f>
        <v>товар</v>
      </c>
      <c r="L2900" s="6">
        <f t="shared" si="3"/>
        <v>3</v>
      </c>
      <c r="M2900" s="6" t="str">
        <f>IFNA(VLOOKUP(F2900,Promocodes!A:B,2,0),"")</f>
        <v/>
      </c>
      <c r="N2900" s="3" t="str">
        <f>IFNA(VLOOKUP(M2900,Promocodes!G:H,2,0),"")</f>
        <v/>
      </c>
      <c r="O2900" s="3">
        <f>IFNA(VLOOKUP(D2900,Price!$E$2:$F$4,2,0),"")</f>
        <v>500</v>
      </c>
      <c r="P2900" s="7" t="str">
        <f t="shared" si="4"/>
        <v>без промо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ht="15.75" customHeight="1">
      <c r="A2901" s="3">
        <v>2590.0</v>
      </c>
      <c r="B2901" s="1" t="s">
        <v>16</v>
      </c>
      <c r="C2901" s="1" t="s">
        <v>17</v>
      </c>
      <c r="D2901" s="1" t="s">
        <v>24</v>
      </c>
      <c r="E2901" s="2">
        <v>44284.0</v>
      </c>
      <c r="F2901" s="3"/>
      <c r="G2901" s="5">
        <v>4500.0</v>
      </c>
      <c r="H2901" s="3" t="str">
        <f>IFNA(VLOOKUP(F2901,Promocodes!A:E,4,0),"")</f>
        <v/>
      </c>
      <c r="I2901" s="3"/>
      <c r="J2901" s="5">
        <f t="shared" si="2"/>
        <v>4500</v>
      </c>
      <c r="K2901" s="3" t="str">
        <f>IFNA(VLOOKUP(D2901,Price!$A$2:$C$18,3,0),"")</f>
        <v>услуга</v>
      </c>
      <c r="L2901" s="6">
        <f t="shared" si="3"/>
        <v>3</v>
      </c>
      <c r="M2901" s="6" t="str">
        <f>IFNA(VLOOKUP(F2901,Promocodes!A:B,2,0),"")</f>
        <v/>
      </c>
      <c r="N2901" s="3" t="str">
        <f>IFNA(VLOOKUP(M2901,Promocodes!G:H,2,0),"")</f>
        <v/>
      </c>
      <c r="O2901" s="3" t="str">
        <f>IFNA(VLOOKUP(D2901,Price!$E$2:$F$4,2,0),"")</f>
        <v/>
      </c>
      <c r="P2901" s="7" t="str">
        <f t="shared" si="4"/>
        <v>без промо</v>
      </c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ht="15.75" customHeight="1">
      <c r="A2902" s="3">
        <v>2591.0</v>
      </c>
      <c r="B2902" s="1" t="s">
        <v>16</v>
      </c>
      <c r="C2902" s="1" t="s">
        <v>17</v>
      </c>
      <c r="D2902" s="1" t="s">
        <v>21</v>
      </c>
      <c r="E2902" s="2">
        <v>44284.0</v>
      </c>
      <c r="F2902" s="3"/>
      <c r="G2902" s="5">
        <v>3500.0</v>
      </c>
      <c r="H2902" s="3" t="str">
        <f>IFNA(VLOOKUP(F2902,Promocodes!A:E,4,0),"")</f>
        <v/>
      </c>
      <c r="I2902" s="3"/>
      <c r="J2902" s="5">
        <f t="shared" si="2"/>
        <v>3500</v>
      </c>
      <c r="K2902" s="3" t="str">
        <f>IFNA(VLOOKUP(D2902,Price!$A$2:$C$18,3,0),"")</f>
        <v>услуга</v>
      </c>
      <c r="L2902" s="6">
        <f t="shared" si="3"/>
        <v>3</v>
      </c>
      <c r="M2902" s="6" t="str">
        <f>IFNA(VLOOKUP(F2902,Promocodes!A:B,2,0),"")</f>
        <v/>
      </c>
      <c r="N2902" s="3" t="str">
        <f>IFNA(VLOOKUP(M2902,Promocodes!G:H,2,0),"")</f>
        <v/>
      </c>
      <c r="O2902" s="3" t="str">
        <f>IFNA(VLOOKUP(D2902,Price!$E$2:$F$4,2,0),"")</f>
        <v/>
      </c>
      <c r="P2902" s="7" t="str">
        <f t="shared" si="4"/>
        <v>без промо</v>
      </c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ht="15.75" customHeight="1">
      <c r="A2903" s="3">
        <v>2592.0</v>
      </c>
      <c r="B2903" s="1" t="s">
        <v>16</v>
      </c>
      <c r="C2903" s="1" t="s">
        <v>17</v>
      </c>
      <c r="D2903" s="1" t="s">
        <v>23</v>
      </c>
      <c r="E2903" s="2">
        <v>44284.0</v>
      </c>
      <c r="F2903" s="3"/>
      <c r="G2903" s="5">
        <v>5500.0</v>
      </c>
      <c r="H2903" s="3" t="str">
        <f>IFNA(VLOOKUP(F2903,Promocodes!A:E,4,0),"")</f>
        <v/>
      </c>
      <c r="I2903" s="3"/>
      <c r="J2903" s="5">
        <f t="shared" si="2"/>
        <v>5500</v>
      </c>
      <c r="K2903" s="3" t="str">
        <f>IFNA(VLOOKUP(D2903,Price!$A$2:$C$18,3,0),"")</f>
        <v>услуга</v>
      </c>
      <c r="L2903" s="6">
        <f t="shared" si="3"/>
        <v>3</v>
      </c>
      <c r="M2903" s="6" t="str">
        <f>IFNA(VLOOKUP(F2903,Promocodes!A:B,2,0),"")</f>
        <v/>
      </c>
      <c r="N2903" s="3" t="str">
        <f>IFNA(VLOOKUP(M2903,Promocodes!G:H,2,0),"")</f>
        <v/>
      </c>
      <c r="O2903" s="3" t="str">
        <f>IFNA(VLOOKUP(D2903,Price!$E$2:$F$4,2,0),"")</f>
        <v/>
      </c>
      <c r="P2903" s="7" t="str">
        <f t="shared" si="4"/>
        <v>без промо</v>
      </c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ht="15.75" customHeight="1">
      <c r="A2904" s="3">
        <v>2594.0</v>
      </c>
      <c r="B2904" s="1" t="s">
        <v>16</v>
      </c>
      <c r="C2904" s="1" t="s">
        <v>17</v>
      </c>
      <c r="D2904" s="1" t="s">
        <v>20</v>
      </c>
      <c r="E2904" s="2">
        <v>44284.0</v>
      </c>
      <c r="F2904" s="3"/>
      <c r="G2904" s="5">
        <v>500.0</v>
      </c>
      <c r="H2904" s="3" t="str">
        <f>IFNA(VLOOKUP(F2904,Promocodes!A:E,4,0),"")</f>
        <v/>
      </c>
      <c r="I2904" s="3"/>
      <c r="J2904" s="5">
        <f t="shared" si="2"/>
        <v>500</v>
      </c>
      <c r="K2904" s="3" t="str">
        <f>IFNA(VLOOKUP(D2904,Price!$A$2:$C$18,3,0),"")</f>
        <v>товар</v>
      </c>
      <c r="L2904" s="6">
        <f t="shared" si="3"/>
        <v>3</v>
      </c>
      <c r="M2904" s="6" t="str">
        <f>IFNA(VLOOKUP(F2904,Promocodes!A:B,2,0),"")</f>
        <v/>
      </c>
      <c r="N2904" s="3" t="str">
        <f>IFNA(VLOOKUP(M2904,Promocodes!G:H,2,0),"")</f>
        <v/>
      </c>
      <c r="O2904" s="3">
        <f>IFNA(VLOOKUP(D2904,Price!$E$2:$F$4,2,0),"")</f>
        <v>250</v>
      </c>
      <c r="P2904" s="7" t="str">
        <f t="shared" si="4"/>
        <v>без промо</v>
      </c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ht="15.75" customHeight="1">
      <c r="A2905" s="3">
        <v>2597.0</v>
      </c>
      <c r="B2905" s="1" t="s">
        <v>139</v>
      </c>
      <c r="C2905" s="1" t="s">
        <v>17</v>
      </c>
      <c r="D2905" s="1" t="s">
        <v>141</v>
      </c>
      <c r="E2905" s="2">
        <v>44284.0</v>
      </c>
      <c r="F2905" s="3"/>
      <c r="G2905" s="5">
        <v>300.0</v>
      </c>
      <c r="H2905" s="3" t="str">
        <f>IFNA(VLOOKUP(F2905,Promocodes!A:E,4,0),"")</f>
        <v/>
      </c>
      <c r="I2905" s="3"/>
      <c r="J2905" s="5">
        <f t="shared" si="2"/>
        <v>300</v>
      </c>
      <c r="K2905" s="3" t="str">
        <f>IFNA(VLOOKUP(D2905,Price!$A$2:$C$18,3,0),"")</f>
        <v/>
      </c>
      <c r="L2905" s="6">
        <f t="shared" si="3"/>
        <v>3</v>
      </c>
      <c r="M2905" s="6" t="str">
        <f>IFNA(VLOOKUP(F2905,Promocodes!A:B,2,0),"")</f>
        <v/>
      </c>
      <c r="N2905" s="3" t="str">
        <f>IFNA(VLOOKUP(M2905,Promocodes!G:H,2,0),"")</f>
        <v/>
      </c>
      <c r="O2905" s="3" t="str">
        <f>IFNA(VLOOKUP(D2905,Price!$E$2:$F$4,2,0),"")</f>
        <v/>
      </c>
      <c r="P2905" s="7" t="str">
        <f t="shared" si="4"/>
        <v/>
      </c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ht="15.75" customHeight="1">
      <c r="A2906" s="3">
        <v>2598.0</v>
      </c>
      <c r="B2906" s="1" t="s">
        <v>16</v>
      </c>
      <c r="C2906" s="1" t="s">
        <v>17</v>
      </c>
      <c r="D2906" s="1" t="s">
        <v>20</v>
      </c>
      <c r="E2906" s="2">
        <v>44284.0</v>
      </c>
      <c r="F2906" s="3"/>
      <c r="G2906" s="5">
        <v>500.0</v>
      </c>
      <c r="H2906" s="3" t="str">
        <f>IFNA(VLOOKUP(F2906,Promocodes!A:E,4,0),"")</f>
        <v/>
      </c>
      <c r="I2906" s="3"/>
      <c r="J2906" s="5">
        <f t="shared" si="2"/>
        <v>500</v>
      </c>
      <c r="K2906" s="3" t="str">
        <f>IFNA(VLOOKUP(D2906,Price!$A$2:$C$18,3,0),"")</f>
        <v>товар</v>
      </c>
      <c r="L2906" s="6">
        <f t="shared" si="3"/>
        <v>3</v>
      </c>
      <c r="M2906" s="6" t="str">
        <f>IFNA(VLOOKUP(F2906,Promocodes!A:B,2,0),"")</f>
        <v/>
      </c>
      <c r="N2906" s="3" t="str">
        <f>IFNA(VLOOKUP(M2906,Promocodes!G:H,2,0),"")</f>
        <v/>
      </c>
      <c r="O2906" s="3">
        <f>IFNA(VLOOKUP(D2906,Price!$E$2:$F$4,2,0),"")</f>
        <v>250</v>
      </c>
      <c r="P2906" s="7" t="str">
        <f t="shared" si="4"/>
        <v>без промо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ht="15.75" customHeight="1">
      <c r="A2907" s="3">
        <v>2599.0</v>
      </c>
      <c r="B2907" s="1" t="s">
        <v>16</v>
      </c>
      <c r="C2907" s="1" t="s">
        <v>17</v>
      </c>
      <c r="D2907" s="1" t="s">
        <v>18</v>
      </c>
      <c r="E2907" s="2">
        <v>44284.0</v>
      </c>
      <c r="F2907" s="3"/>
      <c r="G2907" s="5">
        <v>1000.0</v>
      </c>
      <c r="H2907" s="3" t="str">
        <f>IFNA(VLOOKUP(F2907,Promocodes!A:E,4,0),"")</f>
        <v/>
      </c>
      <c r="I2907" s="3"/>
      <c r="J2907" s="5">
        <f t="shared" si="2"/>
        <v>1000</v>
      </c>
      <c r="K2907" s="3" t="str">
        <f>IFNA(VLOOKUP(D2907,Price!$A$2:$C$18,3,0),"")</f>
        <v>товар</v>
      </c>
      <c r="L2907" s="6">
        <f t="shared" si="3"/>
        <v>3</v>
      </c>
      <c r="M2907" s="6" t="str">
        <f>IFNA(VLOOKUP(F2907,Promocodes!A:B,2,0),"")</f>
        <v/>
      </c>
      <c r="N2907" s="3" t="str">
        <f>IFNA(VLOOKUP(M2907,Promocodes!G:H,2,0),"")</f>
        <v/>
      </c>
      <c r="O2907" s="3">
        <f>IFNA(VLOOKUP(D2907,Price!$E$2:$F$4,2,0),"")</f>
        <v>500</v>
      </c>
      <c r="P2907" s="7" t="str">
        <f t="shared" si="4"/>
        <v>без промо</v>
      </c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ht="15.75" customHeight="1">
      <c r="A2908" s="3">
        <v>2600.0</v>
      </c>
      <c r="B2908" s="1" t="s">
        <v>16</v>
      </c>
      <c r="C2908" s="1" t="s">
        <v>17</v>
      </c>
      <c r="D2908" s="1" t="s">
        <v>21</v>
      </c>
      <c r="E2908" s="2">
        <v>44284.0</v>
      </c>
      <c r="F2908" s="3"/>
      <c r="G2908" s="5">
        <v>3500.0</v>
      </c>
      <c r="H2908" s="3" t="str">
        <f>IFNA(VLOOKUP(F2908,Promocodes!A:E,4,0),"")</f>
        <v/>
      </c>
      <c r="I2908" s="3"/>
      <c r="J2908" s="5">
        <f t="shared" si="2"/>
        <v>3500</v>
      </c>
      <c r="K2908" s="3" t="str">
        <f>IFNA(VLOOKUP(D2908,Price!$A$2:$C$18,3,0),"")</f>
        <v>услуга</v>
      </c>
      <c r="L2908" s="6">
        <f t="shared" si="3"/>
        <v>3</v>
      </c>
      <c r="M2908" s="6" t="str">
        <f>IFNA(VLOOKUP(F2908,Promocodes!A:B,2,0),"")</f>
        <v/>
      </c>
      <c r="N2908" s="3" t="str">
        <f>IFNA(VLOOKUP(M2908,Promocodes!G:H,2,0),"")</f>
        <v/>
      </c>
      <c r="O2908" s="3" t="str">
        <f>IFNA(VLOOKUP(D2908,Price!$E$2:$F$4,2,0),"")</f>
        <v/>
      </c>
      <c r="P2908" s="7" t="str">
        <f t="shared" si="4"/>
        <v>без промо</v>
      </c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ht="15.75" customHeight="1">
      <c r="A2909" s="3">
        <v>2601.0</v>
      </c>
      <c r="B2909" s="1" t="s">
        <v>139</v>
      </c>
      <c r="C2909" s="1" t="s">
        <v>17</v>
      </c>
      <c r="D2909" s="1" t="s">
        <v>143</v>
      </c>
      <c r="E2909" s="2">
        <v>44284.0</v>
      </c>
      <c r="F2909" s="3"/>
      <c r="G2909" s="5">
        <v>500.0</v>
      </c>
      <c r="H2909" s="3" t="str">
        <f>IFNA(VLOOKUP(F2909,Promocodes!A:E,4,0),"")</f>
        <v/>
      </c>
      <c r="I2909" s="3"/>
      <c r="J2909" s="5">
        <f t="shared" si="2"/>
        <v>500</v>
      </c>
      <c r="K2909" s="3" t="str">
        <f>IFNA(VLOOKUP(D2909,Price!$A$2:$C$18,3,0),"")</f>
        <v/>
      </c>
      <c r="L2909" s="6">
        <f t="shared" si="3"/>
        <v>3</v>
      </c>
      <c r="M2909" s="6" t="str">
        <f>IFNA(VLOOKUP(F2909,Promocodes!A:B,2,0),"")</f>
        <v/>
      </c>
      <c r="N2909" s="3" t="str">
        <f>IFNA(VLOOKUP(M2909,Promocodes!G:H,2,0),"")</f>
        <v/>
      </c>
      <c r="O2909" s="3" t="str">
        <f>IFNA(VLOOKUP(D2909,Price!$E$2:$F$4,2,0),"")</f>
        <v/>
      </c>
      <c r="P2909" s="7" t="str">
        <f t="shared" si="4"/>
        <v/>
      </c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ht="15.75" customHeight="1">
      <c r="A2910" s="3">
        <v>2602.0</v>
      </c>
      <c r="B2910" s="1" t="s">
        <v>16</v>
      </c>
      <c r="C2910" s="1" t="s">
        <v>17</v>
      </c>
      <c r="D2910" s="1" t="s">
        <v>20</v>
      </c>
      <c r="E2910" s="2">
        <v>44284.0</v>
      </c>
      <c r="F2910" s="3"/>
      <c r="G2910" s="5">
        <v>500.0</v>
      </c>
      <c r="H2910" s="3" t="str">
        <f>IFNA(VLOOKUP(F2910,Promocodes!A:E,4,0),"")</f>
        <v/>
      </c>
      <c r="I2910" s="3"/>
      <c r="J2910" s="5">
        <f t="shared" si="2"/>
        <v>500</v>
      </c>
      <c r="K2910" s="3" t="str">
        <f>IFNA(VLOOKUP(D2910,Price!$A$2:$C$18,3,0),"")</f>
        <v>товар</v>
      </c>
      <c r="L2910" s="6">
        <f t="shared" si="3"/>
        <v>3</v>
      </c>
      <c r="M2910" s="6" t="str">
        <f>IFNA(VLOOKUP(F2910,Promocodes!A:B,2,0),"")</f>
        <v/>
      </c>
      <c r="N2910" s="3" t="str">
        <f>IFNA(VLOOKUP(M2910,Promocodes!G:H,2,0),"")</f>
        <v/>
      </c>
      <c r="O2910" s="3">
        <f>IFNA(VLOOKUP(D2910,Price!$E$2:$F$4,2,0),"")</f>
        <v>250</v>
      </c>
      <c r="P2910" s="7" t="str">
        <f t="shared" si="4"/>
        <v>без промо</v>
      </c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ht="15.75" customHeight="1">
      <c r="A2911" s="3">
        <v>2603.0</v>
      </c>
      <c r="B2911" s="1" t="s">
        <v>16</v>
      </c>
      <c r="C2911" s="1" t="s">
        <v>22</v>
      </c>
      <c r="D2911" s="1" t="s">
        <v>25</v>
      </c>
      <c r="E2911" s="2">
        <v>44284.0</v>
      </c>
      <c r="F2911" s="3"/>
      <c r="G2911" s="5">
        <v>300.0</v>
      </c>
      <c r="H2911" s="3" t="str">
        <f>IFNA(VLOOKUP(F2911,Promocodes!A:E,4,0),"")</f>
        <v/>
      </c>
      <c r="I2911" s="3"/>
      <c r="J2911" s="5">
        <f t="shared" si="2"/>
        <v>300</v>
      </c>
      <c r="K2911" s="3" t="str">
        <f>IFNA(VLOOKUP(D2911,Price!$A$2:$C$18,3,0),"")</f>
        <v>товар</v>
      </c>
      <c r="L2911" s="6">
        <f t="shared" si="3"/>
        <v>3</v>
      </c>
      <c r="M2911" s="6" t="str">
        <f>IFNA(VLOOKUP(F2911,Promocodes!A:B,2,0),"")</f>
        <v/>
      </c>
      <c r="N2911" s="3" t="str">
        <f>IFNA(VLOOKUP(M2911,Promocodes!G:H,2,0),"")</f>
        <v/>
      </c>
      <c r="O2911" s="3">
        <f>IFNA(VLOOKUP(D2911,Price!$E$2:$F$4,2,0),"")</f>
        <v>150</v>
      </c>
      <c r="P2911" s="7" t="str">
        <f t="shared" si="4"/>
        <v>без промо</v>
      </c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ht="15.75" customHeight="1">
      <c r="A2912" s="3">
        <v>2604.0</v>
      </c>
      <c r="B2912" s="1" t="s">
        <v>139</v>
      </c>
      <c r="C2912" s="1" t="s">
        <v>17</v>
      </c>
      <c r="D2912" s="1" t="s">
        <v>143</v>
      </c>
      <c r="E2912" s="2">
        <v>44284.0</v>
      </c>
      <c r="F2912" s="3"/>
      <c r="G2912" s="5">
        <v>500.0</v>
      </c>
      <c r="H2912" s="3" t="str">
        <f>IFNA(VLOOKUP(F2912,Promocodes!A:E,4,0),"")</f>
        <v/>
      </c>
      <c r="I2912" s="3"/>
      <c r="J2912" s="5">
        <f t="shared" si="2"/>
        <v>500</v>
      </c>
      <c r="K2912" s="3" t="str">
        <f>IFNA(VLOOKUP(D2912,Price!$A$2:$C$18,3,0),"")</f>
        <v/>
      </c>
      <c r="L2912" s="6">
        <f t="shared" si="3"/>
        <v>3</v>
      </c>
      <c r="M2912" s="6" t="str">
        <f>IFNA(VLOOKUP(F2912,Promocodes!A:B,2,0),"")</f>
        <v/>
      </c>
      <c r="N2912" s="3" t="str">
        <f>IFNA(VLOOKUP(M2912,Promocodes!G:H,2,0),"")</f>
        <v/>
      </c>
      <c r="O2912" s="3" t="str">
        <f>IFNA(VLOOKUP(D2912,Price!$E$2:$F$4,2,0),"")</f>
        <v/>
      </c>
      <c r="P2912" s="7" t="str">
        <f t="shared" si="4"/>
        <v/>
      </c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ht="15.75" customHeight="1">
      <c r="A2913" s="3">
        <v>2605.0</v>
      </c>
      <c r="B2913" s="1" t="s">
        <v>16</v>
      </c>
      <c r="C2913" s="1" t="s">
        <v>17</v>
      </c>
      <c r="D2913" s="1" t="s">
        <v>24</v>
      </c>
      <c r="E2913" s="2">
        <v>44284.0</v>
      </c>
      <c r="F2913" s="3"/>
      <c r="G2913" s="5">
        <v>4500.0</v>
      </c>
      <c r="H2913" s="3" t="str">
        <f>IFNA(VLOOKUP(F2913,Promocodes!A:E,4,0),"")</f>
        <v/>
      </c>
      <c r="I2913" s="3"/>
      <c r="J2913" s="5">
        <f t="shared" si="2"/>
        <v>4500</v>
      </c>
      <c r="K2913" s="3" t="str">
        <f>IFNA(VLOOKUP(D2913,Price!$A$2:$C$18,3,0),"")</f>
        <v>услуга</v>
      </c>
      <c r="L2913" s="6">
        <f t="shared" si="3"/>
        <v>3</v>
      </c>
      <c r="M2913" s="6" t="str">
        <f>IFNA(VLOOKUP(F2913,Promocodes!A:B,2,0),"")</f>
        <v/>
      </c>
      <c r="N2913" s="3" t="str">
        <f>IFNA(VLOOKUP(M2913,Promocodes!G:H,2,0),"")</f>
        <v/>
      </c>
      <c r="O2913" s="3" t="str">
        <f>IFNA(VLOOKUP(D2913,Price!$E$2:$F$4,2,0),"")</f>
        <v/>
      </c>
      <c r="P2913" s="7" t="str">
        <f t="shared" si="4"/>
        <v>без промо</v>
      </c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ht="15.75" customHeight="1">
      <c r="A2914" s="3">
        <v>2606.0</v>
      </c>
      <c r="B2914" s="1" t="s">
        <v>16</v>
      </c>
      <c r="C2914" s="1" t="s">
        <v>17</v>
      </c>
      <c r="D2914" s="1" t="s">
        <v>24</v>
      </c>
      <c r="E2914" s="2">
        <v>44284.0</v>
      </c>
      <c r="F2914" s="3"/>
      <c r="G2914" s="5">
        <v>4500.0</v>
      </c>
      <c r="H2914" s="3" t="str">
        <f>IFNA(VLOOKUP(F2914,Promocodes!A:E,4,0),"")</f>
        <v/>
      </c>
      <c r="I2914" s="3"/>
      <c r="J2914" s="5">
        <f t="shared" si="2"/>
        <v>4500</v>
      </c>
      <c r="K2914" s="3" t="str">
        <f>IFNA(VLOOKUP(D2914,Price!$A$2:$C$18,3,0),"")</f>
        <v>услуга</v>
      </c>
      <c r="L2914" s="6">
        <f t="shared" si="3"/>
        <v>3</v>
      </c>
      <c r="M2914" s="6" t="str">
        <f>IFNA(VLOOKUP(F2914,Promocodes!A:B,2,0),"")</f>
        <v/>
      </c>
      <c r="N2914" s="3" t="str">
        <f>IFNA(VLOOKUP(M2914,Promocodes!G:H,2,0),"")</f>
        <v/>
      </c>
      <c r="O2914" s="3" t="str">
        <f>IFNA(VLOOKUP(D2914,Price!$E$2:$F$4,2,0),"")</f>
        <v/>
      </c>
      <c r="P2914" s="7" t="str">
        <f t="shared" si="4"/>
        <v>без промо</v>
      </c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ht="15.75" customHeight="1">
      <c r="A2915" s="3">
        <v>2607.0</v>
      </c>
      <c r="B2915" s="1" t="s">
        <v>16</v>
      </c>
      <c r="C2915" s="1" t="s">
        <v>17</v>
      </c>
      <c r="D2915" s="1" t="s">
        <v>20</v>
      </c>
      <c r="E2915" s="2">
        <v>44284.0</v>
      </c>
      <c r="F2915" s="3"/>
      <c r="G2915" s="5">
        <v>500.0</v>
      </c>
      <c r="H2915" s="3" t="str">
        <f>IFNA(VLOOKUP(F2915,Promocodes!A:E,4,0),"")</f>
        <v/>
      </c>
      <c r="I2915" s="3"/>
      <c r="J2915" s="5">
        <f t="shared" si="2"/>
        <v>500</v>
      </c>
      <c r="K2915" s="3" t="str">
        <f>IFNA(VLOOKUP(D2915,Price!$A$2:$C$18,3,0),"")</f>
        <v>товар</v>
      </c>
      <c r="L2915" s="6">
        <f t="shared" si="3"/>
        <v>3</v>
      </c>
      <c r="M2915" s="6" t="str">
        <f>IFNA(VLOOKUP(F2915,Promocodes!A:B,2,0),"")</f>
        <v/>
      </c>
      <c r="N2915" s="3" t="str">
        <f>IFNA(VLOOKUP(M2915,Promocodes!G:H,2,0),"")</f>
        <v/>
      </c>
      <c r="O2915" s="3">
        <f>IFNA(VLOOKUP(D2915,Price!$E$2:$F$4,2,0),"")</f>
        <v>250</v>
      </c>
      <c r="P2915" s="7" t="str">
        <f t="shared" si="4"/>
        <v>без промо</v>
      </c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ht="15.75" customHeight="1">
      <c r="A2916" s="3">
        <v>2608.0</v>
      </c>
      <c r="B2916" s="1" t="s">
        <v>16</v>
      </c>
      <c r="C2916" s="1" t="s">
        <v>22</v>
      </c>
      <c r="D2916" s="1" t="s">
        <v>23</v>
      </c>
      <c r="E2916" s="2">
        <v>44285.0</v>
      </c>
      <c r="F2916" s="3"/>
      <c r="G2916" s="5">
        <v>5500.0</v>
      </c>
      <c r="H2916" s="3" t="str">
        <f>IFNA(VLOOKUP(F2916,Promocodes!A:E,4,0),"")</f>
        <v/>
      </c>
      <c r="I2916" s="3"/>
      <c r="J2916" s="5">
        <f t="shared" si="2"/>
        <v>5500</v>
      </c>
      <c r="K2916" s="3" t="str">
        <f>IFNA(VLOOKUP(D2916,Price!$A$2:$C$18,3,0),"")</f>
        <v>услуга</v>
      </c>
      <c r="L2916" s="6">
        <f t="shared" si="3"/>
        <v>3</v>
      </c>
      <c r="M2916" s="6" t="str">
        <f>IFNA(VLOOKUP(F2916,Promocodes!A:B,2,0),"")</f>
        <v/>
      </c>
      <c r="N2916" s="3" t="str">
        <f>IFNA(VLOOKUP(M2916,Promocodes!G:H,2,0),"")</f>
        <v/>
      </c>
      <c r="O2916" s="3" t="str">
        <f>IFNA(VLOOKUP(D2916,Price!$E$2:$F$4,2,0),"")</f>
        <v/>
      </c>
      <c r="P2916" s="7" t="str">
        <f t="shared" si="4"/>
        <v>без промо</v>
      </c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ht="15.75" customHeight="1">
      <c r="A2917" s="3">
        <v>2609.0</v>
      </c>
      <c r="B2917" s="1" t="s">
        <v>16</v>
      </c>
      <c r="C2917" s="1" t="s">
        <v>17</v>
      </c>
      <c r="D2917" s="1" t="s">
        <v>24</v>
      </c>
      <c r="E2917" s="2">
        <v>44285.0</v>
      </c>
      <c r="F2917" s="3"/>
      <c r="G2917" s="5">
        <v>4500.0</v>
      </c>
      <c r="H2917" s="3" t="str">
        <f>IFNA(VLOOKUP(F2917,Promocodes!A:E,4,0),"")</f>
        <v/>
      </c>
      <c r="I2917" s="3"/>
      <c r="J2917" s="5">
        <f t="shared" si="2"/>
        <v>4500</v>
      </c>
      <c r="K2917" s="3" t="str">
        <f>IFNA(VLOOKUP(D2917,Price!$A$2:$C$18,3,0),"")</f>
        <v>услуга</v>
      </c>
      <c r="L2917" s="6">
        <f t="shared" si="3"/>
        <v>3</v>
      </c>
      <c r="M2917" s="6" t="str">
        <f>IFNA(VLOOKUP(F2917,Promocodes!A:B,2,0),"")</f>
        <v/>
      </c>
      <c r="N2917" s="3" t="str">
        <f>IFNA(VLOOKUP(M2917,Promocodes!G:H,2,0),"")</f>
        <v/>
      </c>
      <c r="O2917" s="3" t="str">
        <f>IFNA(VLOOKUP(D2917,Price!$E$2:$F$4,2,0),"")</f>
        <v/>
      </c>
      <c r="P2917" s="7" t="str">
        <f t="shared" si="4"/>
        <v>без промо</v>
      </c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ht="15.75" customHeight="1">
      <c r="A2918" s="3">
        <v>2610.0</v>
      </c>
      <c r="B2918" s="1" t="s">
        <v>139</v>
      </c>
      <c r="C2918" s="1" t="s">
        <v>17</v>
      </c>
      <c r="D2918" s="1" t="s">
        <v>143</v>
      </c>
      <c r="E2918" s="2">
        <v>44285.0</v>
      </c>
      <c r="F2918" s="3"/>
      <c r="G2918" s="5">
        <v>500.0</v>
      </c>
      <c r="H2918" s="3" t="str">
        <f>IFNA(VLOOKUP(F2918,Promocodes!A:E,4,0),"")</f>
        <v/>
      </c>
      <c r="I2918" s="3"/>
      <c r="J2918" s="5">
        <f t="shared" si="2"/>
        <v>500</v>
      </c>
      <c r="K2918" s="3" t="str">
        <f>IFNA(VLOOKUP(D2918,Price!$A$2:$C$18,3,0),"")</f>
        <v/>
      </c>
      <c r="L2918" s="6">
        <f t="shared" si="3"/>
        <v>3</v>
      </c>
      <c r="M2918" s="6" t="str">
        <f>IFNA(VLOOKUP(F2918,Promocodes!A:B,2,0),"")</f>
        <v/>
      </c>
      <c r="N2918" s="3" t="str">
        <f>IFNA(VLOOKUP(M2918,Promocodes!G:H,2,0),"")</f>
        <v/>
      </c>
      <c r="O2918" s="3" t="str">
        <f>IFNA(VLOOKUP(D2918,Price!$E$2:$F$4,2,0),"")</f>
        <v/>
      </c>
      <c r="P2918" s="7" t="str">
        <f t="shared" si="4"/>
        <v/>
      </c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ht="15.75" customHeight="1">
      <c r="A2919" s="3">
        <v>2611.0</v>
      </c>
      <c r="B2919" s="1" t="s">
        <v>16</v>
      </c>
      <c r="C2919" s="1" t="s">
        <v>22</v>
      </c>
      <c r="D2919" s="1" t="s">
        <v>25</v>
      </c>
      <c r="E2919" s="2">
        <v>44285.0</v>
      </c>
      <c r="F2919" s="3"/>
      <c r="G2919" s="5">
        <v>300.0</v>
      </c>
      <c r="H2919" s="3" t="str">
        <f>IFNA(VLOOKUP(F2919,Promocodes!A:E,4,0),"")</f>
        <v/>
      </c>
      <c r="I2919" s="3"/>
      <c r="J2919" s="5">
        <f t="shared" si="2"/>
        <v>300</v>
      </c>
      <c r="K2919" s="3" t="str">
        <f>IFNA(VLOOKUP(D2919,Price!$A$2:$C$18,3,0),"")</f>
        <v>товар</v>
      </c>
      <c r="L2919" s="6">
        <f t="shared" si="3"/>
        <v>3</v>
      </c>
      <c r="M2919" s="6" t="str">
        <f>IFNA(VLOOKUP(F2919,Promocodes!A:B,2,0),"")</f>
        <v/>
      </c>
      <c r="N2919" s="3" t="str">
        <f>IFNA(VLOOKUP(M2919,Promocodes!G:H,2,0),"")</f>
        <v/>
      </c>
      <c r="O2919" s="3">
        <f>IFNA(VLOOKUP(D2919,Price!$E$2:$F$4,2,0),"")</f>
        <v>150</v>
      </c>
      <c r="P2919" s="7" t="str">
        <f t="shared" si="4"/>
        <v>без промо</v>
      </c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ht="15.75" customHeight="1">
      <c r="A2920" s="3">
        <v>2613.0</v>
      </c>
      <c r="B2920" s="1" t="s">
        <v>139</v>
      </c>
      <c r="C2920" s="1" t="s">
        <v>17</v>
      </c>
      <c r="D2920" s="1" t="s">
        <v>143</v>
      </c>
      <c r="E2920" s="2">
        <v>44285.0</v>
      </c>
      <c r="F2920" s="3"/>
      <c r="G2920" s="5">
        <v>500.0</v>
      </c>
      <c r="H2920" s="3" t="str">
        <f>IFNA(VLOOKUP(F2920,Promocodes!A:E,4,0),"")</f>
        <v/>
      </c>
      <c r="I2920" s="3"/>
      <c r="J2920" s="5">
        <f t="shared" si="2"/>
        <v>500</v>
      </c>
      <c r="K2920" s="3" t="str">
        <f>IFNA(VLOOKUP(D2920,Price!$A$2:$C$18,3,0),"")</f>
        <v/>
      </c>
      <c r="L2920" s="6">
        <f t="shared" si="3"/>
        <v>3</v>
      </c>
      <c r="M2920" s="6" t="str">
        <f>IFNA(VLOOKUP(F2920,Promocodes!A:B,2,0),"")</f>
        <v/>
      </c>
      <c r="N2920" s="3" t="str">
        <f>IFNA(VLOOKUP(M2920,Promocodes!G:H,2,0),"")</f>
        <v/>
      </c>
      <c r="O2920" s="3" t="str">
        <f>IFNA(VLOOKUP(D2920,Price!$E$2:$F$4,2,0),"")</f>
        <v/>
      </c>
      <c r="P2920" s="7" t="str">
        <f t="shared" si="4"/>
        <v/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ht="15.75" customHeight="1">
      <c r="A2921" s="3">
        <v>2614.0</v>
      </c>
      <c r="B2921" s="1" t="s">
        <v>139</v>
      </c>
      <c r="C2921" s="1" t="s">
        <v>17</v>
      </c>
      <c r="D2921" s="1" t="s">
        <v>142</v>
      </c>
      <c r="E2921" s="2">
        <v>44285.0</v>
      </c>
      <c r="F2921" s="3"/>
      <c r="G2921" s="5">
        <v>1000.0</v>
      </c>
      <c r="H2921" s="3" t="str">
        <f>IFNA(VLOOKUP(F2921,Promocodes!A:E,4,0),"")</f>
        <v/>
      </c>
      <c r="I2921" s="3"/>
      <c r="J2921" s="5">
        <f t="shared" si="2"/>
        <v>1000</v>
      </c>
      <c r="K2921" s="3" t="str">
        <f>IFNA(VLOOKUP(D2921,Price!$A$2:$C$18,3,0),"")</f>
        <v/>
      </c>
      <c r="L2921" s="6">
        <f t="shared" si="3"/>
        <v>3</v>
      </c>
      <c r="M2921" s="6" t="str">
        <f>IFNA(VLOOKUP(F2921,Promocodes!A:B,2,0),"")</f>
        <v/>
      </c>
      <c r="N2921" s="3" t="str">
        <f>IFNA(VLOOKUP(M2921,Promocodes!G:H,2,0),"")</f>
        <v/>
      </c>
      <c r="O2921" s="3" t="str">
        <f>IFNA(VLOOKUP(D2921,Price!$E$2:$F$4,2,0),"")</f>
        <v/>
      </c>
      <c r="P2921" s="7" t="str">
        <f t="shared" si="4"/>
        <v/>
      </c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ht="15.75" customHeight="1">
      <c r="A2922" s="3">
        <v>2615.0</v>
      </c>
      <c r="B2922" s="1" t="s">
        <v>16</v>
      </c>
      <c r="C2922" s="1" t="s">
        <v>17</v>
      </c>
      <c r="D2922" s="1" t="s">
        <v>23</v>
      </c>
      <c r="E2922" s="2">
        <v>44285.0</v>
      </c>
      <c r="F2922" s="3"/>
      <c r="G2922" s="5">
        <v>5500.0</v>
      </c>
      <c r="H2922" s="3" t="str">
        <f>IFNA(VLOOKUP(F2922,Promocodes!A:E,4,0),"")</f>
        <v/>
      </c>
      <c r="I2922" s="3"/>
      <c r="J2922" s="5">
        <f t="shared" si="2"/>
        <v>5500</v>
      </c>
      <c r="K2922" s="3" t="str">
        <f>IFNA(VLOOKUP(D2922,Price!$A$2:$C$18,3,0),"")</f>
        <v>услуга</v>
      </c>
      <c r="L2922" s="6">
        <f t="shared" si="3"/>
        <v>3</v>
      </c>
      <c r="M2922" s="6" t="str">
        <f>IFNA(VLOOKUP(F2922,Promocodes!A:B,2,0),"")</f>
        <v/>
      </c>
      <c r="N2922" s="3" t="str">
        <f>IFNA(VLOOKUP(M2922,Promocodes!G:H,2,0),"")</f>
        <v/>
      </c>
      <c r="O2922" s="3" t="str">
        <f>IFNA(VLOOKUP(D2922,Price!$E$2:$F$4,2,0),"")</f>
        <v/>
      </c>
      <c r="P2922" s="7" t="str">
        <f t="shared" si="4"/>
        <v>без промо</v>
      </c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ht="15.75" customHeight="1">
      <c r="A2923" s="3">
        <v>2616.0</v>
      </c>
      <c r="B2923" s="1" t="s">
        <v>16</v>
      </c>
      <c r="C2923" s="1" t="s">
        <v>22</v>
      </c>
      <c r="D2923" s="1" t="s">
        <v>23</v>
      </c>
      <c r="E2923" s="2">
        <v>44285.0</v>
      </c>
      <c r="F2923" s="3"/>
      <c r="G2923" s="5">
        <v>5500.0</v>
      </c>
      <c r="H2923" s="3" t="str">
        <f>IFNA(VLOOKUP(F2923,Promocodes!A:E,4,0),"")</f>
        <v/>
      </c>
      <c r="I2923" s="3"/>
      <c r="J2923" s="5">
        <f t="shared" si="2"/>
        <v>5500</v>
      </c>
      <c r="K2923" s="3" t="str">
        <f>IFNA(VLOOKUP(D2923,Price!$A$2:$C$18,3,0),"")</f>
        <v>услуга</v>
      </c>
      <c r="L2923" s="6">
        <f t="shared" si="3"/>
        <v>3</v>
      </c>
      <c r="M2923" s="6" t="str">
        <f>IFNA(VLOOKUP(F2923,Promocodes!A:B,2,0),"")</f>
        <v/>
      </c>
      <c r="N2923" s="3" t="str">
        <f>IFNA(VLOOKUP(M2923,Promocodes!G:H,2,0),"")</f>
        <v/>
      </c>
      <c r="O2923" s="3" t="str">
        <f>IFNA(VLOOKUP(D2923,Price!$E$2:$F$4,2,0),"")</f>
        <v/>
      </c>
      <c r="P2923" s="7" t="str">
        <f t="shared" si="4"/>
        <v>без промо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ht="15.75" customHeight="1">
      <c r="A2924" s="3">
        <v>2617.0</v>
      </c>
      <c r="B2924" s="1" t="s">
        <v>16</v>
      </c>
      <c r="C2924" s="1" t="s">
        <v>17</v>
      </c>
      <c r="D2924" s="1" t="s">
        <v>24</v>
      </c>
      <c r="E2924" s="2">
        <v>44285.0</v>
      </c>
      <c r="F2924" s="3"/>
      <c r="G2924" s="5">
        <v>4500.0</v>
      </c>
      <c r="H2924" s="3" t="str">
        <f>IFNA(VLOOKUP(F2924,Promocodes!A:E,4,0),"")</f>
        <v/>
      </c>
      <c r="I2924" s="3"/>
      <c r="J2924" s="5">
        <f t="shared" si="2"/>
        <v>4500</v>
      </c>
      <c r="K2924" s="3" t="str">
        <f>IFNA(VLOOKUP(D2924,Price!$A$2:$C$18,3,0),"")</f>
        <v>услуга</v>
      </c>
      <c r="L2924" s="6">
        <f t="shared" si="3"/>
        <v>3</v>
      </c>
      <c r="M2924" s="6" t="str">
        <f>IFNA(VLOOKUP(F2924,Promocodes!A:B,2,0),"")</f>
        <v/>
      </c>
      <c r="N2924" s="3" t="str">
        <f>IFNA(VLOOKUP(M2924,Promocodes!G:H,2,0),"")</f>
        <v/>
      </c>
      <c r="O2924" s="3" t="str">
        <f>IFNA(VLOOKUP(D2924,Price!$E$2:$F$4,2,0),"")</f>
        <v/>
      </c>
      <c r="P2924" s="7" t="str">
        <f t="shared" si="4"/>
        <v>без промо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ht="15.75" customHeight="1">
      <c r="A2925" s="3">
        <v>2618.0</v>
      </c>
      <c r="B2925" s="1" t="s">
        <v>16</v>
      </c>
      <c r="C2925" s="1" t="s">
        <v>17</v>
      </c>
      <c r="D2925" s="1" t="s">
        <v>23</v>
      </c>
      <c r="E2925" s="2">
        <v>44285.0</v>
      </c>
      <c r="F2925" s="3"/>
      <c r="G2925" s="5">
        <v>5500.0</v>
      </c>
      <c r="H2925" s="3" t="str">
        <f>IFNA(VLOOKUP(F2925,Promocodes!A:E,4,0),"")</f>
        <v/>
      </c>
      <c r="I2925" s="3"/>
      <c r="J2925" s="5">
        <f t="shared" si="2"/>
        <v>5500</v>
      </c>
      <c r="K2925" s="3" t="str">
        <f>IFNA(VLOOKUP(D2925,Price!$A$2:$C$18,3,0),"")</f>
        <v>услуга</v>
      </c>
      <c r="L2925" s="6">
        <f t="shared" si="3"/>
        <v>3</v>
      </c>
      <c r="M2925" s="6" t="str">
        <f>IFNA(VLOOKUP(F2925,Promocodes!A:B,2,0),"")</f>
        <v/>
      </c>
      <c r="N2925" s="3" t="str">
        <f>IFNA(VLOOKUP(M2925,Promocodes!G:H,2,0),"")</f>
        <v/>
      </c>
      <c r="O2925" s="3" t="str">
        <f>IFNA(VLOOKUP(D2925,Price!$E$2:$F$4,2,0),"")</f>
        <v/>
      </c>
      <c r="P2925" s="7" t="str">
        <f t="shared" si="4"/>
        <v>без промо</v>
      </c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ht="15.75" customHeight="1">
      <c r="A2926" s="3">
        <v>2619.0</v>
      </c>
      <c r="B2926" s="1" t="s">
        <v>16</v>
      </c>
      <c r="C2926" s="1" t="s">
        <v>17</v>
      </c>
      <c r="D2926" s="1" t="s">
        <v>24</v>
      </c>
      <c r="E2926" s="2">
        <v>44285.0</v>
      </c>
      <c r="F2926" s="3"/>
      <c r="G2926" s="5">
        <v>4500.0</v>
      </c>
      <c r="H2926" s="3" t="str">
        <f>IFNA(VLOOKUP(F2926,Promocodes!A:E,4,0),"")</f>
        <v/>
      </c>
      <c r="I2926" s="3"/>
      <c r="J2926" s="5">
        <f t="shared" si="2"/>
        <v>4500</v>
      </c>
      <c r="K2926" s="3" t="str">
        <f>IFNA(VLOOKUP(D2926,Price!$A$2:$C$18,3,0),"")</f>
        <v>услуга</v>
      </c>
      <c r="L2926" s="6">
        <f t="shared" si="3"/>
        <v>3</v>
      </c>
      <c r="M2926" s="6" t="str">
        <f>IFNA(VLOOKUP(F2926,Promocodes!A:B,2,0),"")</f>
        <v/>
      </c>
      <c r="N2926" s="3" t="str">
        <f>IFNA(VLOOKUP(M2926,Promocodes!G:H,2,0),"")</f>
        <v/>
      </c>
      <c r="O2926" s="3" t="str">
        <f>IFNA(VLOOKUP(D2926,Price!$E$2:$F$4,2,0),"")</f>
        <v/>
      </c>
      <c r="P2926" s="7" t="str">
        <f t="shared" si="4"/>
        <v>без промо</v>
      </c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ht="15.75" customHeight="1">
      <c r="A2927" s="3">
        <v>2620.0</v>
      </c>
      <c r="B2927" s="1" t="s">
        <v>16</v>
      </c>
      <c r="C2927" s="1" t="s">
        <v>17</v>
      </c>
      <c r="D2927" s="1" t="s">
        <v>24</v>
      </c>
      <c r="E2927" s="2">
        <v>44285.0</v>
      </c>
      <c r="F2927" s="3"/>
      <c r="G2927" s="5">
        <v>4500.0</v>
      </c>
      <c r="H2927" s="3" t="str">
        <f>IFNA(VLOOKUP(F2927,Promocodes!A:E,4,0),"")</f>
        <v/>
      </c>
      <c r="I2927" s="3"/>
      <c r="J2927" s="5">
        <f t="shared" si="2"/>
        <v>4500</v>
      </c>
      <c r="K2927" s="3" t="str">
        <f>IFNA(VLOOKUP(D2927,Price!$A$2:$C$18,3,0),"")</f>
        <v>услуга</v>
      </c>
      <c r="L2927" s="6">
        <f t="shared" si="3"/>
        <v>3</v>
      </c>
      <c r="M2927" s="6" t="str">
        <f>IFNA(VLOOKUP(F2927,Promocodes!A:B,2,0),"")</f>
        <v/>
      </c>
      <c r="N2927" s="3" t="str">
        <f>IFNA(VLOOKUP(M2927,Promocodes!G:H,2,0),"")</f>
        <v/>
      </c>
      <c r="O2927" s="3" t="str">
        <f>IFNA(VLOOKUP(D2927,Price!$E$2:$F$4,2,0),"")</f>
        <v/>
      </c>
      <c r="P2927" s="7" t="str">
        <f t="shared" si="4"/>
        <v>без промо</v>
      </c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ht="15.75" customHeight="1">
      <c r="A2928" s="3">
        <v>2621.0</v>
      </c>
      <c r="B2928" s="1" t="s">
        <v>16</v>
      </c>
      <c r="C2928" s="1" t="s">
        <v>17</v>
      </c>
      <c r="D2928" s="1" t="s">
        <v>23</v>
      </c>
      <c r="E2928" s="2">
        <v>44285.0</v>
      </c>
      <c r="F2928" s="3"/>
      <c r="G2928" s="5">
        <v>5500.0</v>
      </c>
      <c r="H2928" s="3" t="str">
        <f>IFNA(VLOOKUP(F2928,Promocodes!A:E,4,0),"")</f>
        <v/>
      </c>
      <c r="I2928" s="3"/>
      <c r="J2928" s="5">
        <f t="shared" si="2"/>
        <v>5500</v>
      </c>
      <c r="K2928" s="3" t="str">
        <f>IFNA(VLOOKUP(D2928,Price!$A$2:$C$18,3,0),"")</f>
        <v>услуга</v>
      </c>
      <c r="L2928" s="6">
        <f t="shared" si="3"/>
        <v>3</v>
      </c>
      <c r="M2928" s="6" t="str">
        <f>IFNA(VLOOKUP(F2928,Promocodes!A:B,2,0),"")</f>
        <v/>
      </c>
      <c r="N2928" s="3" t="str">
        <f>IFNA(VLOOKUP(M2928,Promocodes!G:H,2,0),"")</f>
        <v/>
      </c>
      <c r="O2928" s="3" t="str">
        <f>IFNA(VLOOKUP(D2928,Price!$E$2:$F$4,2,0),"")</f>
        <v/>
      </c>
      <c r="P2928" s="7" t="str">
        <f t="shared" si="4"/>
        <v>без промо</v>
      </c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ht="15.75" customHeight="1">
      <c r="A2929" s="3">
        <v>2622.0</v>
      </c>
      <c r="B2929" s="1" t="s">
        <v>16</v>
      </c>
      <c r="C2929" s="1" t="s">
        <v>17</v>
      </c>
      <c r="D2929" s="1" t="s">
        <v>23</v>
      </c>
      <c r="E2929" s="2">
        <v>44285.0</v>
      </c>
      <c r="F2929" s="3"/>
      <c r="G2929" s="5">
        <v>5500.0</v>
      </c>
      <c r="H2929" s="3" t="str">
        <f>IFNA(VLOOKUP(F2929,Promocodes!A:E,4,0),"")</f>
        <v/>
      </c>
      <c r="I2929" s="3"/>
      <c r="J2929" s="5">
        <f t="shared" si="2"/>
        <v>5500</v>
      </c>
      <c r="K2929" s="3" t="str">
        <f>IFNA(VLOOKUP(D2929,Price!$A$2:$C$18,3,0),"")</f>
        <v>услуга</v>
      </c>
      <c r="L2929" s="6">
        <f t="shared" si="3"/>
        <v>3</v>
      </c>
      <c r="M2929" s="6" t="str">
        <f>IFNA(VLOOKUP(F2929,Promocodes!A:B,2,0),"")</f>
        <v/>
      </c>
      <c r="N2929" s="3" t="str">
        <f>IFNA(VLOOKUP(M2929,Promocodes!G:H,2,0),"")</f>
        <v/>
      </c>
      <c r="O2929" s="3" t="str">
        <f>IFNA(VLOOKUP(D2929,Price!$E$2:$F$4,2,0),"")</f>
        <v/>
      </c>
      <c r="P2929" s="7" t="str">
        <f t="shared" si="4"/>
        <v>без промо</v>
      </c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ht="15.75" customHeight="1">
      <c r="A2930" s="3">
        <v>2623.0</v>
      </c>
      <c r="B2930" s="1" t="s">
        <v>16</v>
      </c>
      <c r="C2930" s="1" t="s">
        <v>17</v>
      </c>
      <c r="D2930" s="1" t="s">
        <v>21</v>
      </c>
      <c r="E2930" s="2">
        <v>44285.0</v>
      </c>
      <c r="F2930" s="3"/>
      <c r="G2930" s="5">
        <v>3500.0</v>
      </c>
      <c r="H2930" s="3" t="str">
        <f>IFNA(VLOOKUP(F2930,Promocodes!A:E,4,0),"")</f>
        <v/>
      </c>
      <c r="I2930" s="3"/>
      <c r="J2930" s="5">
        <f t="shared" si="2"/>
        <v>3500</v>
      </c>
      <c r="K2930" s="3" t="str">
        <f>IFNA(VLOOKUP(D2930,Price!$A$2:$C$18,3,0),"")</f>
        <v>услуга</v>
      </c>
      <c r="L2930" s="6">
        <f t="shared" si="3"/>
        <v>3</v>
      </c>
      <c r="M2930" s="6" t="str">
        <f>IFNA(VLOOKUP(F2930,Promocodes!A:B,2,0),"")</f>
        <v/>
      </c>
      <c r="N2930" s="3" t="str">
        <f>IFNA(VLOOKUP(M2930,Promocodes!G:H,2,0),"")</f>
        <v/>
      </c>
      <c r="O2930" s="3" t="str">
        <f>IFNA(VLOOKUP(D2930,Price!$E$2:$F$4,2,0),"")</f>
        <v/>
      </c>
      <c r="P2930" s="7" t="str">
        <f t="shared" si="4"/>
        <v>без промо</v>
      </c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ht="15.75" customHeight="1">
      <c r="A2931" s="3">
        <v>2624.0</v>
      </c>
      <c r="B2931" s="1" t="s">
        <v>16</v>
      </c>
      <c r="C2931" s="1" t="s">
        <v>22</v>
      </c>
      <c r="D2931" s="1" t="s">
        <v>23</v>
      </c>
      <c r="E2931" s="2">
        <v>44285.0</v>
      </c>
      <c r="F2931" s="3"/>
      <c r="G2931" s="5">
        <v>5500.0</v>
      </c>
      <c r="H2931" s="3" t="str">
        <f>IFNA(VLOOKUP(F2931,Promocodes!A:E,4,0),"")</f>
        <v/>
      </c>
      <c r="I2931" s="3"/>
      <c r="J2931" s="5">
        <f t="shared" si="2"/>
        <v>5500</v>
      </c>
      <c r="K2931" s="3" t="str">
        <f>IFNA(VLOOKUP(D2931,Price!$A$2:$C$18,3,0),"")</f>
        <v>услуга</v>
      </c>
      <c r="L2931" s="6">
        <f t="shared" si="3"/>
        <v>3</v>
      </c>
      <c r="M2931" s="6" t="str">
        <f>IFNA(VLOOKUP(F2931,Promocodes!A:B,2,0),"")</f>
        <v/>
      </c>
      <c r="N2931" s="3" t="str">
        <f>IFNA(VLOOKUP(M2931,Promocodes!G:H,2,0),"")</f>
        <v/>
      </c>
      <c r="O2931" s="3" t="str">
        <f>IFNA(VLOOKUP(D2931,Price!$E$2:$F$4,2,0),"")</f>
        <v/>
      </c>
      <c r="P2931" s="7" t="str">
        <f t="shared" si="4"/>
        <v>без промо</v>
      </c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ht="15.75" customHeight="1">
      <c r="A2932" s="3">
        <v>2626.0</v>
      </c>
      <c r="B2932" s="1" t="s">
        <v>16</v>
      </c>
      <c r="C2932" s="1" t="s">
        <v>17</v>
      </c>
      <c r="D2932" s="1" t="s">
        <v>23</v>
      </c>
      <c r="E2932" s="2">
        <v>44285.0</v>
      </c>
      <c r="F2932" s="3"/>
      <c r="G2932" s="5">
        <v>5500.0</v>
      </c>
      <c r="H2932" s="3" t="str">
        <f>IFNA(VLOOKUP(F2932,Promocodes!A:E,4,0),"")</f>
        <v/>
      </c>
      <c r="I2932" s="3"/>
      <c r="J2932" s="5">
        <f t="shared" si="2"/>
        <v>5500</v>
      </c>
      <c r="K2932" s="3" t="str">
        <f>IFNA(VLOOKUP(D2932,Price!$A$2:$C$18,3,0),"")</f>
        <v>услуга</v>
      </c>
      <c r="L2932" s="6">
        <f t="shared" si="3"/>
        <v>3</v>
      </c>
      <c r="M2932" s="6" t="str">
        <f>IFNA(VLOOKUP(F2932,Promocodes!A:B,2,0),"")</f>
        <v/>
      </c>
      <c r="N2932" s="3" t="str">
        <f>IFNA(VLOOKUP(M2932,Promocodes!G:H,2,0),"")</f>
        <v/>
      </c>
      <c r="O2932" s="3" t="str">
        <f>IFNA(VLOOKUP(D2932,Price!$E$2:$F$4,2,0),"")</f>
        <v/>
      </c>
      <c r="P2932" s="7" t="str">
        <f t="shared" si="4"/>
        <v>без промо</v>
      </c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ht="15.75" customHeight="1">
      <c r="A2933" s="3">
        <v>2627.0</v>
      </c>
      <c r="B2933" s="1" t="s">
        <v>139</v>
      </c>
      <c r="C2933" s="1" t="s">
        <v>17</v>
      </c>
      <c r="D2933" s="1" t="s">
        <v>140</v>
      </c>
      <c r="E2933" s="2">
        <v>44285.0</v>
      </c>
      <c r="F2933" s="3"/>
      <c r="G2933" s="5">
        <v>50000.0</v>
      </c>
      <c r="H2933" s="3" t="str">
        <f>IFNA(VLOOKUP(F2933,Promocodes!A:E,4,0),"")</f>
        <v/>
      </c>
      <c r="I2933" s="3"/>
      <c r="J2933" s="5">
        <f t="shared" si="2"/>
        <v>50000</v>
      </c>
      <c r="K2933" s="3" t="str">
        <f>IFNA(VLOOKUP(D2933,Price!$A$2:$C$18,3,0),"")</f>
        <v/>
      </c>
      <c r="L2933" s="6">
        <f t="shared" si="3"/>
        <v>3</v>
      </c>
      <c r="M2933" s="6" t="str">
        <f>IFNA(VLOOKUP(F2933,Promocodes!A:B,2,0),"")</f>
        <v/>
      </c>
      <c r="N2933" s="3" t="str">
        <f>IFNA(VLOOKUP(M2933,Promocodes!G:H,2,0),"")</f>
        <v/>
      </c>
      <c r="O2933" s="3" t="str">
        <f>IFNA(VLOOKUP(D2933,Price!$E$2:$F$4,2,0),"")</f>
        <v/>
      </c>
      <c r="P2933" s="7" t="str">
        <f t="shared" si="4"/>
        <v/>
      </c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ht="15.75" customHeight="1">
      <c r="A2934" s="3">
        <v>2628.0</v>
      </c>
      <c r="B2934" s="1" t="s">
        <v>16</v>
      </c>
      <c r="C2934" s="1" t="s">
        <v>17</v>
      </c>
      <c r="D2934" s="1" t="s">
        <v>24</v>
      </c>
      <c r="E2934" s="2">
        <v>44285.0</v>
      </c>
      <c r="F2934" s="3"/>
      <c r="G2934" s="5">
        <v>4500.0</v>
      </c>
      <c r="H2934" s="3" t="str">
        <f>IFNA(VLOOKUP(F2934,Promocodes!A:E,4,0),"")</f>
        <v/>
      </c>
      <c r="I2934" s="3"/>
      <c r="J2934" s="5">
        <f t="shared" si="2"/>
        <v>4500</v>
      </c>
      <c r="K2934" s="3" t="str">
        <f>IFNA(VLOOKUP(D2934,Price!$A$2:$C$18,3,0),"")</f>
        <v>услуга</v>
      </c>
      <c r="L2934" s="6">
        <f t="shared" si="3"/>
        <v>3</v>
      </c>
      <c r="M2934" s="6" t="str">
        <f>IFNA(VLOOKUP(F2934,Promocodes!A:B,2,0),"")</f>
        <v/>
      </c>
      <c r="N2934" s="3" t="str">
        <f>IFNA(VLOOKUP(M2934,Promocodes!G:H,2,0),"")</f>
        <v/>
      </c>
      <c r="O2934" s="3" t="str">
        <f>IFNA(VLOOKUP(D2934,Price!$E$2:$F$4,2,0),"")</f>
        <v/>
      </c>
      <c r="P2934" s="7" t="str">
        <f t="shared" si="4"/>
        <v>без промо</v>
      </c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ht="15.75" customHeight="1">
      <c r="A2935" s="3">
        <v>2629.0</v>
      </c>
      <c r="B2935" s="1" t="s">
        <v>16</v>
      </c>
      <c r="C2935" s="1" t="s">
        <v>17</v>
      </c>
      <c r="D2935" s="1" t="s">
        <v>21</v>
      </c>
      <c r="E2935" s="2">
        <v>44285.0</v>
      </c>
      <c r="F2935" s="3"/>
      <c r="G2935" s="5">
        <v>3500.0</v>
      </c>
      <c r="H2935" s="3" t="str">
        <f>IFNA(VLOOKUP(F2935,Promocodes!A:E,4,0),"")</f>
        <v/>
      </c>
      <c r="I2935" s="3"/>
      <c r="J2935" s="5">
        <f t="shared" si="2"/>
        <v>3500</v>
      </c>
      <c r="K2935" s="3" t="str">
        <f>IFNA(VLOOKUP(D2935,Price!$A$2:$C$18,3,0),"")</f>
        <v>услуга</v>
      </c>
      <c r="L2935" s="6">
        <f t="shared" si="3"/>
        <v>3</v>
      </c>
      <c r="M2935" s="6" t="str">
        <f>IFNA(VLOOKUP(F2935,Promocodes!A:B,2,0),"")</f>
        <v/>
      </c>
      <c r="N2935" s="3" t="str">
        <f>IFNA(VLOOKUP(M2935,Promocodes!G:H,2,0),"")</f>
        <v/>
      </c>
      <c r="O2935" s="3" t="str">
        <f>IFNA(VLOOKUP(D2935,Price!$E$2:$F$4,2,0),"")</f>
        <v/>
      </c>
      <c r="P2935" s="7" t="str">
        <f t="shared" si="4"/>
        <v>без промо</v>
      </c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ht="15.75" customHeight="1">
      <c r="A2936" s="3">
        <v>2631.0</v>
      </c>
      <c r="B2936" s="1" t="s">
        <v>16</v>
      </c>
      <c r="C2936" s="1" t="s">
        <v>17</v>
      </c>
      <c r="D2936" s="1" t="s">
        <v>21</v>
      </c>
      <c r="E2936" s="2">
        <v>44285.0</v>
      </c>
      <c r="F2936" s="3"/>
      <c r="G2936" s="5">
        <v>3500.0</v>
      </c>
      <c r="H2936" s="3" t="str">
        <f>IFNA(VLOOKUP(F2936,Promocodes!A:E,4,0),"")</f>
        <v/>
      </c>
      <c r="I2936" s="3"/>
      <c r="J2936" s="5">
        <f t="shared" si="2"/>
        <v>3500</v>
      </c>
      <c r="K2936" s="3" t="str">
        <f>IFNA(VLOOKUP(D2936,Price!$A$2:$C$18,3,0),"")</f>
        <v>услуга</v>
      </c>
      <c r="L2936" s="6">
        <f t="shared" si="3"/>
        <v>3</v>
      </c>
      <c r="M2936" s="6" t="str">
        <f>IFNA(VLOOKUP(F2936,Promocodes!A:B,2,0),"")</f>
        <v/>
      </c>
      <c r="N2936" s="3" t="str">
        <f>IFNA(VLOOKUP(M2936,Promocodes!G:H,2,0),"")</f>
        <v/>
      </c>
      <c r="O2936" s="3" t="str">
        <f>IFNA(VLOOKUP(D2936,Price!$E$2:$F$4,2,0),"")</f>
        <v/>
      </c>
      <c r="P2936" s="7" t="str">
        <f t="shared" si="4"/>
        <v>без промо</v>
      </c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ht="15.75" customHeight="1">
      <c r="A2937" s="3">
        <v>2632.0</v>
      </c>
      <c r="B2937" s="1" t="s">
        <v>16</v>
      </c>
      <c r="C2937" s="1" t="s">
        <v>17</v>
      </c>
      <c r="D2937" s="1" t="s">
        <v>21</v>
      </c>
      <c r="E2937" s="2">
        <v>44285.0</v>
      </c>
      <c r="F2937" s="3"/>
      <c r="G2937" s="5">
        <v>3500.0</v>
      </c>
      <c r="H2937" s="3" t="str">
        <f>IFNA(VLOOKUP(F2937,Promocodes!A:E,4,0),"")</f>
        <v/>
      </c>
      <c r="I2937" s="3"/>
      <c r="J2937" s="5">
        <f t="shared" si="2"/>
        <v>3500</v>
      </c>
      <c r="K2937" s="3" t="str">
        <f>IFNA(VLOOKUP(D2937,Price!$A$2:$C$18,3,0),"")</f>
        <v>услуга</v>
      </c>
      <c r="L2937" s="6">
        <f t="shared" si="3"/>
        <v>3</v>
      </c>
      <c r="M2937" s="6" t="str">
        <f>IFNA(VLOOKUP(F2937,Promocodes!A:B,2,0),"")</f>
        <v/>
      </c>
      <c r="N2937" s="3" t="str">
        <f>IFNA(VLOOKUP(M2937,Promocodes!G:H,2,0),"")</f>
        <v/>
      </c>
      <c r="O2937" s="3" t="str">
        <f>IFNA(VLOOKUP(D2937,Price!$E$2:$F$4,2,0),"")</f>
        <v/>
      </c>
      <c r="P2937" s="7" t="str">
        <f t="shared" si="4"/>
        <v>без промо</v>
      </c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ht="15.75" customHeight="1">
      <c r="A2938" s="3">
        <v>2633.0</v>
      </c>
      <c r="B2938" s="1" t="s">
        <v>16</v>
      </c>
      <c r="C2938" s="1" t="s">
        <v>17</v>
      </c>
      <c r="D2938" s="1" t="s">
        <v>23</v>
      </c>
      <c r="E2938" s="2">
        <v>44285.0</v>
      </c>
      <c r="F2938" s="3"/>
      <c r="G2938" s="5">
        <v>5500.0</v>
      </c>
      <c r="H2938" s="3" t="str">
        <f>IFNA(VLOOKUP(F2938,Promocodes!A:E,4,0),"")</f>
        <v/>
      </c>
      <c r="I2938" s="3"/>
      <c r="J2938" s="5">
        <f t="shared" si="2"/>
        <v>5500</v>
      </c>
      <c r="K2938" s="3" t="str">
        <f>IFNA(VLOOKUP(D2938,Price!$A$2:$C$18,3,0),"")</f>
        <v>услуга</v>
      </c>
      <c r="L2938" s="6">
        <f t="shared" si="3"/>
        <v>3</v>
      </c>
      <c r="M2938" s="6" t="str">
        <f>IFNA(VLOOKUP(F2938,Promocodes!A:B,2,0),"")</f>
        <v/>
      </c>
      <c r="N2938" s="3" t="str">
        <f>IFNA(VLOOKUP(M2938,Promocodes!G:H,2,0),"")</f>
        <v/>
      </c>
      <c r="O2938" s="3" t="str">
        <f>IFNA(VLOOKUP(D2938,Price!$E$2:$F$4,2,0),"")</f>
        <v/>
      </c>
      <c r="P2938" s="7" t="str">
        <f t="shared" si="4"/>
        <v>без промо</v>
      </c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ht="15.75" customHeight="1">
      <c r="A2939" s="3">
        <v>2634.0</v>
      </c>
      <c r="B2939" s="1" t="s">
        <v>16</v>
      </c>
      <c r="C2939" s="1" t="s">
        <v>17</v>
      </c>
      <c r="D2939" s="1" t="s">
        <v>24</v>
      </c>
      <c r="E2939" s="2">
        <v>44285.0</v>
      </c>
      <c r="F2939" s="3"/>
      <c r="G2939" s="5">
        <v>4500.0</v>
      </c>
      <c r="H2939" s="3" t="str">
        <f>IFNA(VLOOKUP(F2939,Promocodes!A:E,4,0),"")</f>
        <v/>
      </c>
      <c r="I2939" s="3"/>
      <c r="J2939" s="5">
        <f t="shared" si="2"/>
        <v>4500</v>
      </c>
      <c r="K2939" s="3" t="str">
        <f>IFNA(VLOOKUP(D2939,Price!$A$2:$C$18,3,0),"")</f>
        <v>услуга</v>
      </c>
      <c r="L2939" s="6">
        <f t="shared" si="3"/>
        <v>3</v>
      </c>
      <c r="M2939" s="6" t="str">
        <f>IFNA(VLOOKUP(F2939,Promocodes!A:B,2,0),"")</f>
        <v/>
      </c>
      <c r="N2939" s="3" t="str">
        <f>IFNA(VLOOKUP(M2939,Promocodes!G:H,2,0),"")</f>
        <v/>
      </c>
      <c r="O2939" s="3" t="str">
        <f>IFNA(VLOOKUP(D2939,Price!$E$2:$F$4,2,0),"")</f>
        <v/>
      </c>
      <c r="P2939" s="7" t="str">
        <f t="shared" si="4"/>
        <v>без промо</v>
      </c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ht="15.75" customHeight="1">
      <c r="A2940" s="3">
        <v>2635.0</v>
      </c>
      <c r="B2940" s="1" t="s">
        <v>16</v>
      </c>
      <c r="C2940" s="1" t="s">
        <v>17</v>
      </c>
      <c r="D2940" s="1" t="s">
        <v>23</v>
      </c>
      <c r="E2940" s="2">
        <v>44285.0</v>
      </c>
      <c r="F2940" s="3"/>
      <c r="G2940" s="5">
        <v>5500.0</v>
      </c>
      <c r="H2940" s="3" t="str">
        <f>IFNA(VLOOKUP(F2940,Promocodes!A:E,4,0),"")</f>
        <v/>
      </c>
      <c r="I2940" s="3"/>
      <c r="J2940" s="5">
        <f t="shared" si="2"/>
        <v>5500</v>
      </c>
      <c r="K2940" s="3" t="str">
        <f>IFNA(VLOOKUP(D2940,Price!$A$2:$C$18,3,0),"")</f>
        <v>услуга</v>
      </c>
      <c r="L2940" s="6">
        <f t="shared" si="3"/>
        <v>3</v>
      </c>
      <c r="M2940" s="6" t="str">
        <f>IFNA(VLOOKUP(F2940,Promocodes!A:B,2,0),"")</f>
        <v/>
      </c>
      <c r="N2940" s="3" t="str">
        <f>IFNA(VLOOKUP(M2940,Promocodes!G:H,2,0),"")</f>
        <v/>
      </c>
      <c r="O2940" s="3" t="str">
        <f>IFNA(VLOOKUP(D2940,Price!$E$2:$F$4,2,0),"")</f>
        <v/>
      </c>
      <c r="P2940" s="7" t="str">
        <f t="shared" si="4"/>
        <v>без промо</v>
      </c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ht="15.75" customHeight="1">
      <c r="A2941" s="3">
        <v>2636.0</v>
      </c>
      <c r="B2941" s="1" t="s">
        <v>16</v>
      </c>
      <c r="C2941" s="1" t="s">
        <v>22</v>
      </c>
      <c r="D2941" s="1" t="s">
        <v>24</v>
      </c>
      <c r="E2941" s="2">
        <v>44285.0</v>
      </c>
      <c r="F2941" s="3"/>
      <c r="G2941" s="5">
        <v>4500.0</v>
      </c>
      <c r="H2941" s="3" t="str">
        <f>IFNA(VLOOKUP(F2941,Promocodes!A:E,4,0),"")</f>
        <v/>
      </c>
      <c r="I2941" s="3"/>
      <c r="J2941" s="5">
        <f t="shared" si="2"/>
        <v>4500</v>
      </c>
      <c r="K2941" s="3" t="str">
        <f>IFNA(VLOOKUP(D2941,Price!$A$2:$C$18,3,0),"")</f>
        <v>услуга</v>
      </c>
      <c r="L2941" s="6">
        <f t="shared" si="3"/>
        <v>3</v>
      </c>
      <c r="M2941" s="6" t="str">
        <f>IFNA(VLOOKUP(F2941,Promocodes!A:B,2,0),"")</f>
        <v/>
      </c>
      <c r="N2941" s="3" t="str">
        <f>IFNA(VLOOKUP(M2941,Promocodes!G:H,2,0),"")</f>
        <v/>
      </c>
      <c r="O2941" s="3" t="str">
        <f>IFNA(VLOOKUP(D2941,Price!$E$2:$F$4,2,0),"")</f>
        <v/>
      </c>
      <c r="P2941" s="7" t="str">
        <f t="shared" si="4"/>
        <v>без промо</v>
      </c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ht="15.75" customHeight="1">
      <c r="A2942" s="3">
        <v>2637.0</v>
      </c>
      <c r="B2942" s="1" t="s">
        <v>16</v>
      </c>
      <c r="C2942" s="1" t="s">
        <v>22</v>
      </c>
      <c r="D2942" s="1" t="s">
        <v>24</v>
      </c>
      <c r="E2942" s="2">
        <v>44285.0</v>
      </c>
      <c r="F2942" s="3"/>
      <c r="G2942" s="5">
        <v>4500.0</v>
      </c>
      <c r="H2942" s="3" t="str">
        <f>IFNA(VLOOKUP(F2942,Promocodes!A:E,4,0),"")</f>
        <v/>
      </c>
      <c r="I2942" s="3"/>
      <c r="J2942" s="5">
        <f t="shared" si="2"/>
        <v>4500</v>
      </c>
      <c r="K2942" s="3" t="str">
        <f>IFNA(VLOOKUP(D2942,Price!$A$2:$C$18,3,0),"")</f>
        <v>услуга</v>
      </c>
      <c r="L2942" s="6">
        <f t="shared" si="3"/>
        <v>3</v>
      </c>
      <c r="M2942" s="6" t="str">
        <f>IFNA(VLOOKUP(F2942,Promocodes!A:B,2,0),"")</f>
        <v/>
      </c>
      <c r="N2942" s="3" t="str">
        <f>IFNA(VLOOKUP(M2942,Promocodes!G:H,2,0),"")</f>
        <v/>
      </c>
      <c r="O2942" s="3" t="str">
        <f>IFNA(VLOOKUP(D2942,Price!$E$2:$F$4,2,0),"")</f>
        <v/>
      </c>
      <c r="P2942" s="7" t="str">
        <f t="shared" si="4"/>
        <v>без промо</v>
      </c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ht="15.75" customHeight="1">
      <c r="A2943" s="3">
        <v>2638.0</v>
      </c>
      <c r="B2943" s="1" t="s">
        <v>16</v>
      </c>
      <c r="C2943" s="1" t="s">
        <v>17</v>
      </c>
      <c r="D2943" s="1" t="s">
        <v>21</v>
      </c>
      <c r="E2943" s="2">
        <v>44286.0</v>
      </c>
      <c r="F2943" s="3"/>
      <c r="G2943" s="5">
        <v>3500.0</v>
      </c>
      <c r="H2943" s="3" t="str">
        <f>IFNA(VLOOKUP(F2943,Promocodes!A:E,4,0),"")</f>
        <v/>
      </c>
      <c r="I2943" s="3"/>
      <c r="J2943" s="5">
        <f t="shared" si="2"/>
        <v>3500</v>
      </c>
      <c r="K2943" s="3" t="str">
        <f>IFNA(VLOOKUP(D2943,Price!$A$2:$C$18,3,0),"")</f>
        <v>услуга</v>
      </c>
      <c r="L2943" s="6">
        <f t="shared" si="3"/>
        <v>3</v>
      </c>
      <c r="M2943" s="6" t="str">
        <f>IFNA(VLOOKUP(F2943,Promocodes!A:B,2,0),"")</f>
        <v/>
      </c>
      <c r="N2943" s="3" t="str">
        <f>IFNA(VLOOKUP(M2943,Promocodes!G:H,2,0),"")</f>
        <v/>
      </c>
      <c r="O2943" s="3" t="str">
        <f>IFNA(VLOOKUP(D2943,Price!$E$2:$F$4,2,0),"")</f>
        <v/>
      </c>
      <c r="P2943" s="7" t="str">
        <f t="shared" si="4"/>
        <v>без промо</v>
      </c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ht="15.75" customHeight="1">
      <c r="A2944" s="3">
        <v>2639.0</v>
      </c>
      <c r="B2944" s="1" t="s">
        <v>16</v>
      </c>
      <c r="C2944" s="1" t="s">
        <v>17</v>
      </c>
      <c r="D2944" s="1" t="s">
        <v>23</v>
      </c>
      <c r="E2944" s="2">
        <v>44286.0</v>
      </c>
      <c r="F2944" s="3"/>
      <c r="G2944" s="5">
        <v>5500.0</v>
      </c>
      <c r="H2944" s="3" t="str">
        <f>IFNA(VLOOKUP(F2944,Promocodes!A:E,4,0),"")</f>
        <v/>
      </c>
      <c r="I2944" s="3"/>
      <c r="J2944" s="5">
        <f t="shared" si="2"/>
        <v>5500</v>
      </c>
      <c r="K2944" s="3" t="str">
        <f>IFNA(VLOOKUP(D2944,Price!$A$2:$C$18,3,0),"")</f>
        <v>услуга</v>
      </c>
      <c r="L2944" s="6">
        <f t="shared" si="3"/>
        <v>3</v>
      </c>
      <c r="M2944" s="6" t="str">
        <f>IFNA(VLOOKUP(F2944,Promocodes!A:B,2,0),"")</f>
        <v/>
      </c>
      <c r="N2944" s="3" t="str">
        <f>IFNA(VLOOKUP(M2944,Promocodes!G:H,2,0),"")</f>
        <v/>
      </c>
      <c r="O2944" s="3" t="str">
        <f>IFNA(VLOOKUP(D2944,Price!$E$2:$F$4,2,0),"")</f>
        <v/>
      </c>
      <c r="P2944" s="7" t="str">
        <f t="shared" si="4"/>
        <v>без промо</v>
      </c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ht="15.75" customHeight="1">
      <c r="A2945" s="3">
        <v>2640.0</v>
      </c>
      <c r="B2945" s="1" t="s">
        <v>16</v>
      </c>
      <c r="C2945" s="1" t="s">
        <v>22</v>
      </c>
      <c r="D2945" s="1" t="s">
        <v>21</v>
      </c>
      <c r="E2945" s="2">
        <v>44286.0</v>
      </c>
      <c r="F2945" s="3"/>
      <c r="G2945" s="5">
        <v>3500.0</v>
      </c>
      <c r="H2945" s="3" t="str">
        <f>IFNA(VLOOKUP(F2945,Promocodes!A:E,4,0),"")</f>
        <v/>
      </c>
      <c r="I2945" s="3"/>
      <c r="J2945" s="5">
        <f t="shared" si="2"/>
        <v>3500</v>
      </c>
      <c r="K2945" s="3" t="str">
        <f>IFNA(VLOOKUP(D2945,Price!$A$2:$C$18,3,0),"")</f>
        <v>услуга</v>
      </c>
      <c r="L2945" s="6">
        <f t="shared" si="3"/>
        <v>3</v>
      </c>
      <c r="M2945" s="6" t="str">
        <f>IFNA(VLOOKUP(F2945,Promocodes!A:B,2,0),"")</f>
        <v/>
      </c>
      <c r="N2945" s="3" t="str">
        <f>IFNA(VLOOKUP(M2945,Promocodes!G:H,2,0),"")</f>
        <v/>
      </c>
      <c r="O2945" s="3" t="str">
        <f>IFNA(VLOOKUP(D2945,Price!$E$2:$F$4,2,0),"")</f>
        <v/>
      </c>
      <c r="P2945" s="7" t="str">
        <f t="shared" si="4"/>
        <v>без промо</v>
      </c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ht="15.75" customHeight="1">
      <c r="A2946" s="3">
        <v>2641.0</v>
      </c>
      <c r="B2946" s="1" t="s">
        <v>139</v>
      </c>
      <c r="C2946" s="1" t="s">
        <v>17</v>
      </c>
      <c r="D2946" s="1" t="s">
        <v>142</v>
      </c>
      <c r="E2946" s="2">
        <v>44286.0</v>
      </c>
      <c r="F2946" s="3"/>
      <c r="G2946" s="5">
        <v>1000.0</v>
      </c>
      <c r="H2946" s="3" t="str">
        <f>IFNA(VLOOKUP(F2946,Promocodes!A:E,4,0),"")</f>
        <v/>
      </c>
      <c r="I2946" s="3"/>
      <c r="J2946" s="5">
        <f t="shared" si="2"/>
        <v>1000</v>
      </c>
      <c r="K2946" s="3" t="str">
        <f>IFNA(VLOOKUP(D2946,Price!$A$2:$C$18,3,0),"")</f>
        <v/>
      </c>
      <c r="L2946" s="6">
        <f t="shared" si="3"/>
        <v>3</v>
      </c>
      <c r="M2946" s="6" t="str">
        <f>IFNA(VLOOKUP(F2946,Promocodes!A:B,2,0),"")</f>
        <v/>
      </c>
      <c r="N2946" s="3" t="str">
        <f>IFNA(VLOOKUP(M2946,Promocodes!G:H,2,0),"")</f>
        <v/>
      </c>
      <c r="O2946" s="3" t="str">
        <f>IFNA(VLOOKUP(D2946,Price!$E$2:$F$4,2,0),"")</f>
        <v/>
      </c>
      <c r="P2946" s="7" t="str">
        <f t="shared" si="4"/>
        <v/>
      </c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ht="15.75" customHeight="1">
      <c r="A2947" s="3">
        <v>2642.0</v>
      </c>
      <c r="B2947" s="1" t="s">
        <v>139</v>
      </c>
      <c r="C2947" s="1" t="s">
        <v>17</v>
      </c>
      <c r="D2947" s="1" t="s">
        <v>142</v>
      </c>
      <c r="E2947" s="2">
        <v>44286.0</v>
      </c>
      <c r="F2947" s="3"/>
      <c r="G2947" s="5">
        <v>1000.0</v>
      </c>
      <c r="H2947" s="3" t="str">
        <f>IFNA(VLOOKUP(F2947,Promocodes!A:E,4,0),"")</f>
        <v/>
      </c>
      <c r="I2947" s="3"/>
      <c r="J2947" s="5">
        <f t="shared" si="2"/>
        <v>1000</v>
      </c>
      <c r="K2947" s="3" t="str">
        <f>IFNA(VLOOKUP(D2947,Price!$A$2:$C$18,3,0),"")</f>
        <v/>
      </c>
      <c r="L2947" s="6">
        <f t="shared" si="3"/>
        <v>3</v>
      </c>
      <c r="M2947" s="6" t="str">
        <f>IFNA(VLOOKUP(F2947,Promocodes!A:B,2,0),"")</f>
        <v/>
      </c>
      <c r="N2947" s="3" t="str">
        <f>IFNA(VLOOKUP(M2947,Promocodes!G:H,2,0),"")</f>
        <v/>
      </c>
      <c r="O2947" s="3" t="str">
        <f>IFNA(VLOOKUP(D2947,Price!$E$2:$F$4,2,0),"")</f>
        <v/>
      </c>
      <c r="P2947" s="7" t="str">
        <f t="shared" si="4"/>
        <v/>
      </c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ht="15.75" customHeight="1">
      <c r="A2948" s="3">
        <v>2643.0</v>
      </c>
      <c r="B2948" s="1" t="s">
        <v>16</v>
      </c>
      <c r="C2948" s="1" t="s">
        <v>17</v>
      </c>
      <c r="D2948" s="1" t="s">
        <v>21</v>
      </c>
      <c r="E2948" s="2">
        <v>44286.0</v>
      </c>
      <c r="F2948" s="3"/>
      <c r="G2948" s="5">
        <v>3500.0</v>
      </c>
      <c r="H2948" s="3" t="str">
        <f>IFNA(VLOOKUP(F2948,Promocodes!A:E,4,0),"")</f>
        <v/>
      </c>
      <c r="I2948" s="3"/>
      <c r="J2948" s="5">
        <f t="shared" si="2"/>
        <v>3500</v>
      </c>
      <c r="K2948" s="3" t="str">
        <f>IFNA(VLOOKUP(D2948,Price!$A$2:$C$18,3,0),"")</f>
        <v>услуга</v>
      </c>
      <c r="L2948" s="6">
        <f t="shared" si="3"/>
        <v>3</v>
      </c>
      <c r="M2948" s="6" t="str">
        <f>IFNA(VLOOKUP(F2948,Promocodes!A:B,2,0),"")</f>
        <v/>
      </c>
      <c r="N2948" s="3" t="str">
        <f>IFNA(VLOOKUP(M2948,Promocodes!G:H,2,0),"")</f>
        <v/>
      </c>
      <c r="O2948" s="3" t="str">
        <f>IFNA(VLOOKUP(D2948,Price!$E$2:$F$4,2,0),"")</f>
        <v/>
      </c>
      <c r="P2948" s="7" t="str">
        <f t="shared" si="4"/>
        <v>без промо</v>
      </c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ht="15.75" customHeight="1">
      <c r="A2949" s="3">
        <v>2646.0</v>
      </c>
      <c r="B2949" s="1" t="s">
        <v>16</v>
      </c>
      <c r="C2949" s="1" t="s">
        <v>17</v>
      </c>
      <c r="D2949" s="1" t="s">
        <v>23</v>
      </c>
      <c r="E2949" s="2">
        <v>44286.0</v>
      </c>
      <c r="F2949" s="3"/>
      <c r="G2949" s="5">
        <v>5500.0</v>
      </c>
      <c r="H2949" s="3" t="str">
        <f>IFNA(VLOOKUP(F2949,Promocodes!A:E,4,0),"")</f>
        <v/>
      </c>
      <c r="I2949" s="3"/>
      <c r="J2949" s="5">
        <f t="shared" si="2"/>
        <v>5500</v>
      </c>
      <c r="K2949" s="3" t="str">
        <f>IFNA(VLOOKUP(D2949,Price!$A$2:$C$18,3,0),"")</f>
        <v>услуга</v>
      </c>
      <c r="L2949" s="6">
        <f t="shared" si="3"/>
        <v>3</v>
      </c>
      <c r="M2949" s="6" t="str">
        <f>IFNA(VLOOKUP(F2949,Promocodes!A:B,2,0),"")</f>
        <v/>
      </c>
      <c r="N2949" s="3" t="str">
        <f>IFNA(VLOOKUP(M2949,Promocodes!G:H,2,0),"")</f>
        <v/>
      </c>
      <c r="O2949" s="3" t="str">
        <f>IFNA(VLOOKUP(D2949,Price!$E$2:$F$4,2,0),"")</f>
        <v/>
      </c>
      <c r="P2949" s="7" t="str">
        <f t="shared" si="4"/>
        <v>без промо</v>
      </c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ht="15.75" customHeight="1">
      <c r="A2950" s="3">
        <v>2647.0</v>
      </c>
      <c r="B2950" s="1" t="s">
        <v>16</v>
      </c>
      <c r="C2950" s="1" t="s">
        <v>17</v>
      </c>
      <c r="D2950" s="1" t="s">
        <v>18</v>
      </c>
      <c r="E2950" s="2">
        <v>44286.0</v>
      </c>
      <c r="F2950" s="3"/>
      <c r="G2950" s="5">
        <v>1000.0</v>
      </c>
      <c r="H2950" s="3" t="str">
        <f>IFNA(VLOOKUP(F2950,Promocodes!A:E,4,0),"")</f>
        <v/>
      </c>
      <c r="I2950" s="3"/>
      <c r="J2950" s="5">
        <f t="shared" si="2"/>
        <v>1000</v>
      </c>
      <c r="K2950" s="3" t="str">
        <f>IFNA(VLOOKUP(D2950,Price!$A$2:$C$18,3,0),"")</f>
        <v>товар</v>
      </c>
      <c r="L2950" s="6">
        <f t="shared" si="3"/>
        <v>3</v>
      </c>
      <c r="M2950" s="6" t="str">
        <f>IFNA(VLOOKUP(F2950,Promocodes!A:B,2,0),"")</f>
        <v/>
      </c>
      <c r="N2950" s="3" t="str">
        <f>IFNA(VLOOKUP(M2950,Promocodes!G:H,2,0),"")</f>
        <v/>
      </c>
      <c r="O2950" s="3">
        <f>IFNA(VLOOKUP(D2950,Price!$E$2:$F$4,2,0),"")</f>
        <v>500</v>
      </c>
      <c r="P2950" s="7" t="str">
        <f t="shared" si="4"/>
        <v>без промо</v>
      </c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ht="15.75" customHeight="1">
      <c r="A2951" s="3">
        <v>2648.0</v>
      </c>
      <c r="B2951" s="1" t="s">
        <v>16</v>
      </c>
      <c r="C2951" s="1" t="s">
        <v>22</v>
      </c>
      <c r="D2951" s="1" t="s">
        <v>21</v>
      </c>
      <c r="E2951" s="2">
        <v>44286.0</v>
      </c>
      <c r="F2951" s="3"/>
      <c r="G2951" s="5">
        <v>3500.0</v>
      </c>
      <c r="H2951" s="3" t="str">
        <f>IFNA(VLOOKUP(F2951,Promocodes!A:E,4,0),"")</f>
        <v/>
      </c>
      <c r="I2951" s="3"/>
      <c r="J2951" s="5">
        <f t="shared" si="2"/>
        <v>3500</v>
      </c>
      <c r="K2951" s="3" t="str">
        <f>IFNA(VLOOKUP(D2951,Price!$A$2:$C$18,3,0),"")</f>
        <v>услуга</v>
      </c>
      <c r="L2951" s="6">
        <f t="shared" si="3"/>
        <v>3</v>
      </c>
      <c r="M2951" s="6" t="str">
        <f>IFNA(VLOOKUP(F2951,Promocodes!A:B,2,0),"")</f>
        <v/>
      </c>
      <c r="N2951" s="3" t="str">
        <f>IFNA(VLOOKUP(M2951,Promocodes!G:H,2,0),"")</f>
        <v/>
      </c>
      <c r="O2951" s="3" t="str">
        <f>IFNA(VLOOKUP(D2951,Price!$E$2:$F$4,2,0),"")</f>
        <v/>
      </c>
      <c r="P2951" s="7" t="str">
        <f t="shared" si="4"/>
        <v>без промо</v>
      </c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ht="15.75" customHeight="1">
      <c r="A2952" s="3">
        <v>2649.0</v>
      </c>
      <c r="B2952" s="1" t="s">
        <v>16</v>
      </c>
      <c r="C2952" s="1" t="s">
        <v>17</v>
      </c>
      <c r="D2952" s="1" t="s">
        <v>21</v>
      </c>
      <c r="E2952" s="2">
        <v>44286.0</v>
      </c>
      <c r="F2952" s="3"/>
      <c r="G2952" s="5">
        <v>3500.0</v>
      </c>
      <c r="H2952" s="3" t="str">
        <f>IFNA(VLOOKUP(F2952,Promocodes!A:E,4,0),"")</f>
        <v/>
      </c>
      <c r="I2952" s="3"/>
      <c r="J2952" s="5">
        <f t="shared" si="2"/>
        <v>3500</v>
      </c>
      <c r="K2952" s="3" t="str">
        <f>IFNA(VLOOKUP(D2952,Price!$A$2:$C$18,3,0),"")</f>
        <v>услуга</v>
      </c>
      <c r="L2952" s="6">
        <f t="shared" si="3"/>
        <v>3</v>
      </c>
      <c r="M2952" s="6" t="str">
        <f>IFNA(VLOOKUP(F2952,Promocodes!A:B,2,0),"")</f>
        <v/>
      </c>
      <c r="N2952" s="3" t="str">
        <f>IFNA(VLOOKUP(M2952,Promocodes!G:H,2,0),"")</f>
        <v/>
      </c>
      <c r="O2952" s="3" t="str">
        <f>IFNA(VLOOKUP(D2952,Price!$E$2:$F$4,2,0),"")</f>
        <v/>
      </c>
      <c r="P2952" s="7" t="str">
        <f t="shared" si="4"/>
        <v>без промо</v>
      </c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ht="15.75" customHeight="1">
      <c r="A2953" s="3">
        <v>2650.0</v>
      </c>
      <c r="B2953" s="1" t="s">
        <v>16</v>
      </c>
      <c r="C2953" s="1" t="s">
        <v>17</v>
      </c>
      <c r="D2953" s="1" t="s">
        <v>21</v>
      </c>
      <c r="E2953" s="2">
        <v>44286.0</v>
      </c>
      <c r="F2953" s="3"/>
      <c r="G2953" s="5">
        <v>3500.0</v>
      </c>
      <c r="H2953" s="3" t="str">
        <f>IFNA(VLOOKUP(F2953,Promocodes!A:E,4,0),"")</f>
        <v/>
      </c>
      <c r="I2953" s="3"/>
      <c r="J2953" s="5">
        <f t="shared" si="2"/>
        <v>3500</v>
      </c>
      <c r="K2953" s="3" t="str">
        <f>IFNA(VLOOKUP(D2953,Price!$A$2:$C$18,3,0),"")</f>
        <v>услуга</v>
      </c>
      <c r="L2953" s="6">
        <f t="shared" si="3"/>
        <v>3</v>
      </c>
      <c r="M2953" s="6" t="str">
        <f>IFNA(VLOOKUP(F2953,Promocodes!A:B,2,0),"")</f>
        <v/>
      </c>
      <c r="N2953" s="3" t="str">
        <f>IFNA(VLOOKUP(M2953,Promocodes!G:H,2,0),"")</f>
        <v/>
      </c>
      <c r="O2953" s="3" t="str">
        <f>IFNA(VLOOKUP(D2953,Price!$E$2:$F$4,2,0),"")</f>
        <v/>
      </c>
      <c r="P2953" s="7" t="str">
        <f t="shared" si="4"/>
        <v>без промо</v>
      </c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ht="15.75" customHeight="1">
      <c r="A2954" s="3">
        <v>2651.0</v>
      </c>
      <c r="B2954" s="1" t="s">
        <v>16</v>
      </c>
      <c r="C2954" s="1" t="s">
        <v>17</v>
      </c>
      <c r="D2954" s="1" t="s">
        <v>23</v>
      </c>
      <c r="E2954" s="2">
        <v>44286.0</v>
      </c>
      <c r="F2954" s="3"/>
      <c r="G2954" s="5">
        <v>5500.0</v>
      </c>
      <c r="H2954" s="3" t="str">
        <f>IFNA(VLOOKUP(F2954,Promocodes!A:E,4,0),"")</f>
        <v/>
      </c>
      <c r="I2954" s="3"/>
      <c r="J2954" s="5">
        <f t="shared" si="2"/>
        <v>5500</v>
      </c>
      <c r="K2954" s="3" t="str">
        <f>IFNA(VLOOKUP(D2954,Price!$A$2:$C$18,3,0),"")</f>
        <v>услуга</v>
      </c>
      <c r="L2954" s="6">
        <f t="shared" si="3"/>
        <v>3</v>
      </c>
      <c r="M2954" s="6" t="str">
        <f>IFNA(VLOOKUP(F2954,Promocodes!A:B,2,0),"")</f>
        <v/>
      </c>
      <c r="N2954" s="3" t="str">
        <f>IFNA(VLOOKUP(M2954,Promocodes!G:H,2,0),"")</f>
        <v/>
      </c>
      <c r="O2954" s="3" t="str">
        <f>IFNA(VLOOKUP(D2954,Price!$E$2:$F$4,2,0),"")</f>
        <v/>
      </c>
      <c r="P2954" s="7" t="str">
        <f t="shared" si="4"/>
        <v>без промо</v>
      </c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ht="15.75" customHeight="1">
      <c r="A2955" s="3">
        <v>2652.0</v>
      </c>
      <c r="B2955" s="1" t="s">
        <v>16</v>
      </c>
      <c r="C2955" s="1" t="s">
        <v>17</v>
      </c>
      <c r="D2955" s="1" t="s">
        <v>21</v>
      </c>
      <c r="E2955" s="2">
        <v>44286.0</v>
      </c>
      <c r="F2955" s="3"/>
      <c r="G2955" s="5">
        <v>3500.0</v>
      </c>
      <c r="H2955" s="3" t="str">
        <f>IFNA(VLOOKUP(F2955,Promocodes!A:E,4,0),"")</f>
        <v/>
      </c>
      <c r="I2955" s="3"/>
      <c r="J2955" s="5">
        <f t="shared" si="2"/>
        <v>3500</v>
      </c>
      <c r="K2955" s="3" t="str">
        <f>IFNA(VLOOKUP(D2955,Price!$A$2:$C$18,3,0),"")</f>
        <v>услуга</v>
      </c>
      <c r="L2955" s="6">
        <f t="shared" si="3"/>
        <v>3</v>
      </c>
      <c r="M2955" s="6" t="str">
        <f>IFNA(VLOOKUP(F2955,Promocodes!A:B,2,0),"")</f>
        <v/>
      </c>
      <c r="N2955" s="3" t="str">
        <f>IFNA(VLOOKUP(M2955,Promocodes!G:H,2,0),"")</f>
        <v/>
      </c>
      <c r="O2955" s="3" t="str">
        <f>IFNA(VLOOKUP(D2955,Price!$E$2:$F$4,2,0),"")</f>
        <v/>
      </c>
      <c r="P2955" s="7" t="str">
        <f t="shared" si="4"/>
        <v>без промо</v>
      </c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ht="15.75" customHeight="1">
      <c r="A2956" s="3">
        <v>2653.0</v>
      </c>
      <c r="B2956" s="1" t="s">
        <v>16</v>
      </c>
      <c r="C2956" s="1" t="s">
        <v>17</v>
      </c>
      <c r="D2956" s="1" t="s">
        <v>21</v>
      </c>
      <c r="E2956" s="2">
        <v>44286.0</v>
      </c>
      <c r="F2956" s="3"/>
      <c r="G2956" s="5">
        <v>3500.0</v>
      </c>
      <c r="H2956" s="3" t="str">
        <f>IFNA(VLOOKUP(F2956,Promocodes!A:E,4,0),"")</f>
        <v/>
      </c>
      <c r="I2956" s="3"/>
      <c r="J2956" s="5">
        <f t="shared" si="2"/>
        <v>3500</v>
      </c>
      <c r="K2956" s="3" t="str">
        <f>IFNA(VLOOKUP(D2956,Price!$A$2:$C$18,3,0),"")</f>
        <v>услуга</v>
      </c>
      <c r="L2956" s="6">
        <f t="shared" si="3"/>
        <v>3</v>
      </c>
      <c r="M2956" s="6" t="str">
        <f>IFNA(VLOOKUP(F2956,Promocodes!A:B,2,0),"")</f>
        <v/>
      </c>
      <c r="N2956" s="3" t="str">
        <f>IFNA(VLOOKUP(M2956,Promocodes!G:H,2,0),"")</f>
        <v/>
      </c>
      <c r="O2956" s="3" t="str">
        <f>IFNA(VLOOKUP(D2956,Price!$E$2:$F$4,2,0),"")</f>
        <v/>
      </c>
      <c r="P2956" s="7" t="str">
        <f t="shared" si="4"/>
        <v>без промо</v>
      </c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ht="15.75" customHeight="1">
      <c r="A2957" s="3">
        <v>2654.0</v>
      </c>
      <c r="B2957" s="1" t="s">
        <v>139</v>
      </c>
      <c r="C2957" s="1" t="s">
        <v>17</v>
      </c>
      <c r="D2957" s="1" t="s">
        <v>142</v>
      </c>
      <c r="E2957" s="2">
        <v>44286.0</v>
      </c>
      <c r="F2957" s="3"/>
      <c r="G2957" s="5">
        <v>1000.0</v>
      </c>
      <c r="H2957" s="3" t="str">
        <f>IFNA(VLOOKUP(F2957,Promocodes!A:E,4,0),"")</f>
        <v/>
      </c>
      <c r="I2957" s="3"/>
      <c r="J2957" s="5">
        <f t="shared" si="2"/>
        <v>1000</v>
      </c>
      <c r="K2957" s="3" t="str">
        <f>IFNA(VLOOKUP(D2957,Price!$A$2:$C$18,3,0),"")</f>
        <v/>
      </c>
      <c r="L2957" s="6">
        <f t="shared" si="3"/>
        <v>3</v>
      </c>
      <c r="M2957" s="6" t="str">
        <f>IFNA(VLOOKUP(F2957,Promocodes!A:B,2,0),"")</f>
        <v/>
      </c>
      <c r="N2957" s="3" t="str">
        <f>IFNA(VLOOKUP(M2957,Promocodes!G:H,2,0),"")</f>
        <v/>
      </c>
      <c r="O2957" s="3" t="str">
        <f>IFNA(VLOOKUP(D2957,Price!$E$2:$F$4,2,0),"")</f>
        <v/>
      </c>
      <c r="P2957" s="7" t="str">
        <f t="shared" si="4"/>
        <v/>
      </c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ht="15.75" customHeight="1">
      <c r="A2958" s="3">
        <v>2655.0</v>
      </c>
      <c r="B2958" s="1" t="s">
        <v>16</v>
      </c>
      <c r="C2958" s="1" t="s">
        <v>17</v>
      </c>
      <c r="D2958" s="1" t="s">
        <v>23</v>
      </c>
      <c r="E2958" s="2">
        <v>44286.0</v>
      </c>
      <c r="F2958" s="3"/>
      <c r="G2958" s="5">
        <v>5500.0</v>
      </c>
      <c r="H2958" s="3" t="str">
        <f>IFNA(VLOOKUP(F2958,Promocodes!A:E,4,0),"")</f>
        <v/>
      </c>
      <c r="I2958" s="3"/>
      <c r="J2958" s="5">
        <f t="shared" si="2"/>
        <v>5500</v>
      </c>
      <c r="K2958" s="3" t="str">
        <f>IFNA(VLOOKUP(D2958,Price!$A$2:$C$18,3,0),"")</f>
        <v>услуга</v>
      </c>
      <c r="L2958" s="6">
        <f t="shared" si="3"/>
        <v>3</v>
      </c>
      <c r="M2958" s="6" t="str">
        <f>IFNA(VLOOKUP(F2958,Promocodes!A:B,2,0),"")</f>
        <v/>
      </c>
      <c r="N2958" s="3" t="str">
        <f>IFNA(VLOOKUP(M2958,Promocodes!G:H,2,0),"")</f>
        <v/>
      </c>
      <c r="O2958" s="3" t="str">
        <f>IFNA(VLOOKUP(D2958,Price!$E$2:$F$4,2,0),"")</f>
        <v/>
      </c>
      <c r="P2958" s="7" t="str">
        <f t="shared" si="4"/>
        <v>без промо</v>
      </c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ht="15.75" customHeight="1">
      <c r="A2959" s="3">
        <v>2657.0</v>
      </c>
      <c r="B2959" s="1" t="s">
        <v>16</v>
      </c>
      <c r="C2959" s="1" t="s">
        <v>17</v>
      </c>
      <c r="D2959" s="1" t="s">
        <v>24</v>
      </c>
      <c r="E2959" s="2">
        <v>44286.0</v>
      </c>
      <c r="F2959" s="3"/>
      <c r="G2959" s="5">
        <v>4500.0</v>
      </c>
      <c r="H2959" s="3" t="str">
        <f>IFNA(VLOOKUP(F2959,Promocodes!A:E,4,0),"")</f>
        <v/>
      </c>
      <c r="I2959" s="3"/>
      <c r="J2959" s="5">
        <f t="shared" si="2"/>
        <v>4500</v>
      </c>
      <c r="K2959" s="3" t="str">
        <f>IFNA(VLOOKUP(D2959,Price!$A$2:$C$18,3,0),"")</f>
        <v>услуга</v>
      </c>
      <c r="L2959" s="6">
        <f t="shared" si="3"/>
        <v>3</v>
      </c>
      <c r="M2959" s="6" t="str">
        <f>IFNA(VLOOKUP(F2959,Promocodes!A:B,2,0),"")</f>
        <v/>
      </c>
      <c r="N2959" s="3" t="str">
        <f>IFNA(VLOOKUP(M2959,Promocodes!G:H,2,0),"")</f>
        <v/>
      </c>
      <c r="O2959" s="3" t="str">
        <f>IFNA(VLOOKUP(D2959,Price!$E$2:$F$4,2,0),"")</f>
        <v/>
      </c>
      <c r="P2959" s="7" t="str">
        <f t="shared" si="4"/>
        <v>без промо</v>
      </c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ht="15.75" customHeight="1">
      <c r="A2960" s="3">
        <v>2659.0</v>
      </c>
      <c r="B2960" s="1" t="s">
        <v>16</v>
      </c>
      <c r="C2960" s="1" t="s">
        <v>17</v>
      </c>
      <c r="D2960" s="1" t="s">
        <v>24</v>
      </c>
      <c r="E2960" s="2">
        <v>44286.0</v>
      </c>
      <c r="F2960" s="3"/>
      <c r="G2960" s="5">
        <v>4500.0</v>
      </c>
      <c r="H2960" s="3" t="str">
        <f>IFNA(VLOOKUP(F2960,Promocodes!A:E,4,0),"")</f>
        <v/>
      </c>
      <c r="I2960" s="3"/>
      <c r="J2960" s="5">
        <f t="shared" si="2"/>
        <v>4500</v>
      </c>
      <c r="K2960" s="3" t="str">
        <f>IFNA(VLOOKUP(D2960,Price!$A$2:$C$18,3,0),"")</f>
        <v>услуга</v>
      </c>
      <c r="L2960" s="6">
        <f t="shared" si="3"/>
        <v>3</v>
      </c>
      <c r="M2960" s="6" t="str">
        <f>IFNA(VLOOKUP(F2960,Promocodes!A:B,2,0),"")</f>
        <v/>
      </c>
      <c r="N2960" s="3" t="str">
        <f>IFNA(VLOOKUP(M2960,Promocodes!G:H,2,0),"")</f>
        <v/>
      </c>
      <c r="O2960" s="3" t="str">
        <f>IFNA(VLOOKUP(D2960,Price!$E$2:$F$4,2,0),"")</f>
        <v/>
      </c>
      <c r="P2960" s="7" t="str">
        <f t="shared" si="4"/>
        <v>без промо</v>
      </c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ht="15.75" customHeight="1">
      <c r="A2961" s="3">
        <v>2660.0</v>
      </c>
      <c r="B2961" s="1" t="s">
        <v>139</v>
      </c>
      <c r="C2961" s="1" t="s">
        <v>17</v>
      </c>
      <c r="D2961" s="1" t="s">
        <v>142</v>
      </c>
      <c r="E2961" s="2">
        <v>44286.0</v>
      </c>
      <c r="F2961" s="3"/>
      <c r="G2961" s="5">
        <v>1000.0</v>
      </c>
      <c r="H2961" s="3" t="str">
        <f>IFNA(VLOOKUP(F2961,Promocodes!A:E,4,0),"")</f>
        <v/>
      </c>
      <c r="I2961" s="3"/>
      <c r="J2961" s="5">
        <f t="shared" si="2"/>
        <v>1000</v>
      </c>
      <c r="K2961" s="3" t="str">
        <f>IFNA(VLOOKUP(D2961,Price!$A$2:$C$18,3,0),"")</f>
        <v/>
      </c>
      <c r="L2961" s="6">
        <f t="shared" si="3"/>
        <v>3</v>
      </c>
      <c r="M2961" s="6" t="str">
        <f>IFNA(VLOOKUP(F2961,Promocodes!A:B,2,0),"")</f>
        <v/>
      </c>
      <c r="N2961" s="3" t="str">
        <f>IFNA(VLOOKUP(M2961,Promocodes!G:H,2,0),"")</f>
        <v/>
      </c>
      <c r="O2961" s="3" t="str">
        <f>IFNA(VLOOKUP(D2961,Price!$E$2:$F$4,2,0),"")</f>
        <v/>
      </c>
      <c r="P2961" s="7" t="str">
        <f t="shared" si="4"/>
        <v/>
      </c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ht="15.75" customHeight="1">
      <c r="A2962" s="3">
        <v>2662.0</v>
      </c>
      <c r="B2962" s="1" t="s">
        <v>16</v>
      </c>
      <c r="C2962" s="1" t="s">
        <v>17</v>
      </c>
      <c r="D2962" s="1" t="s">
        <v>20</v>
      </c>
      <c r="E2962" s="2">
        <v>44286.0</v>
      </c>
      <c r="F2962" s="3"/>
      <c r="G2962" s="5">
        <v>500.0</v>
      </c>
      <c r="H2962" s="3" t="str">
        <f>IFNA(VLOOKUP(F2962,Promocodes!A:E,4,0),"")</f>
        <v/>
      </c>
      <c r="I2962" s="3"/>
      <c r="J2962" s="5">
        <f t="shared" si="2"/>
        <v>500</v>
      </c>
      <c r="K2962" s="3" t="str">
        <f>IFNA(VLOOKUP(D2962,Price!$A$2:$C$18,3,0),"")</f>
        <v>товар</v>
      </c>
      <c r="L2962" s="6">
        <f t="shared" si="3"/>
        <v>3</v>
      </c>
      <c r="M2962" s="6" t="str">
        <f>IFNA(VLOOKUP(F2962,Promocodes!A:B,2,0),"")</f>
        <v/>
      </c>
      <c r="N2962" s="3" t="str">
        <f>IFNA(VLOOKUP(M2962,Promocodes!G:H,2,0),"")</f>
        <v/>
      </c>
      <c r="O2962" s="3">
        <f>IFNA(VLOOKUP(D2962,Price!$E$2:$F$4,2,0),"")</f>
        <v>250</v>
      </c>
      <c r="P2962" s="7" t="str">
        <f t="shared" si="4"/>
        <v>без промо</v>
      </c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ht="15.75" customHeight="1">
      <c r="A2963" s="3">
        <v>2663.0</v>
      </c>
      <c r="B2963" s="1" t="s">
        <v>16</v>
      </c>
      <c r="C2963" s="1" t="s">
        <v>22</v>
      </c>
      <c r="D2963" s="1" t="s">
        <v>24</v>
      </c>
      <c r="E2963" s="2">
        <v>44286.0</v>
      </c>
      <c r="F2963" s="3"/>
      <c r="G2963" s="5">
        <v>4500.0</v>
      </c>
      <c r="H2963" s="3" t="str">
        <f>IFNA(VLOOKUP(F2963,Promocodes!A:E,4,0),"")</f>
        <v/>
      </c>
      <c r="I2963" s="3"/>
      <c r="J2963" s="5">
        <f t="shared" si="2"/>
        <v>4500</v>
      </c>
      <c r="K2963" s="3" t="str">
        <f>IFNA(VLOOKUP(D2963,Price!$A$2:$C$18,3,0),"")</f>
        <v>услуга</v>
      </c>
      <c r="L2963" s="6">
        <f t="shared" si="3"/>
        <v>3</v>
      </c>
      <c r="M2963" s="6" t="str">
        <f>IFNA(VLOOKUP(F2963,Promocodes!A:B,2,0),"")</f>
        <v/>
      </c>
      <c r="N2963" s="3" t="str">
        <f>IFNA(VLOOKUP(M2963,Promocodes!G:H,2,0),"")</f>
        <v/>
      </c>
      <c r="O2963" s="3" t="str">
        <f>IFNA(VLOOKUP(D2963,Price!$E$2:$F$4,2,0),"")</f>
        <v/>
      </c>
      <c r="P2963" s="7" t="str">
        <f t="shared" si="4"/>
        <v>без промо</v>
      </c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ht="15.75" customHeight="1">
      <c r="A2964" s="3">
        <v>2664.0</v>
      </c>
      <c r="B2964" s="1" t="s">
        <v>16</v>
      </c>
      <c r="C2964" s="1" t="s">
        <v>17</v>
      </c>
      <c r="D2964" s="1" t="s">
        <v>23</v>
      </c>
      <c r="E2964" s="2">
        <v>44286.0</v>
      </c>
      <c r="F2964" s="3"/>
      <c r="G2964" s="5">
        <v>5500.0</v>
      </c>
      <c r="H2964" s="3" t="str">
        <f>IFNA(VLOOKUP(F2964,Promocodes!A:E,4,0),"")</f>
        <v/>
      </c>
      <c r="I2964" s="3"/>
      <c r="J2964" s="5">
        <f t="shared" si="2"/>
        <v>5500</v>
      </c>
      <c r="K2964" s="3" t="str">
        <f>IFNA(VLOOKUP(D2964,Price!$A$2:$C$18,3,0),"")</f>
        <v>услуга</v>
      </c>
      <c r="L2964" s="6">
        <f t="shared" si="3"/>
        <v>3</v>
      </c>
      <c r="M2964" s="6" t="str">
        <f>IFNA(VLOOKUP(F2964,Promocodes!A:B,2,0),"")</f>
        <v/>
      </c>
      <c r="N2964" s="3" t="str">
        <f>IFNA(VLOOKUP(M2964,Promocodes!G:H,2,0),"")</f>
        <v/>
      </c>
      <c r="O2964" s="3" t="str">
        <f>IFNA(VLOOKUP(D2964,Price!$E$2:$F$4,2,0),"")</f>
        <v/>
      </c>
      <c r="P2964" s="7" t="str">
        <f t="shared" si="4"/>
        <v>без промо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ht="15.75" customHeight="1">
      <c r="A2965" s="3">
        <v>2665.0</v>
      </c>
      <c r="B2965" s="1" t="s">
        <v>16</v>
      </c>
      <c r="C2965" s="1" t="s">
        <v>17</v>
      </c>
      <c r="D2965" s="1" t="s">
        <v>18</v>
      </c>
      <c r="E2965" s="2">
        <v>44286.0</v>
      </c>
      <c r="F2965" s="3"/>
      <c r="G2965" s="5">
        <v>1000.0</v>
      </c>
      <c r="H2965" s="3" t="str">
        <f>IFNA(VLOOKUP(F2965,Promocodes!A:E,4,0),"")</f>
        <v/>
      </c>
      <c r="I2965" s="3"/>
      <c r="J2965" s="5">
        <f t="shared" si="2"/>
        <v>1000</v>
      </c>
      <c r="K2965" s="3" t="str">
        <f>IFNA(VLOOKUP(D2965,Price!$A$2:$C$18,3,0),"")</f>
        <v>товар</v>
      </c>
      <c r="L2965" s="6">
        <f t="shared" si="3"/>
        <v>3</v>
      </c>
      <c r="M2965" s="6" t="str">
        <f>IFNA(VLOOKUP(F2965,Promocodes!A:B,2,0),"")</f>
        <v/>
      </c>
      <c r="N2965" s="3" t="str">
        <f>IFNA(VLOOKUP(M2965,Promocodes!G:H,2,0),"")</f>
        <v/>
      </c>
      <c r="O2965" s="3">
        <f>IFNA(VLOOKUP(D2965,Price!$E$2:$F$4,2,0),"")</f>
        <v>500</v>
      </c>
      <c r="P2965" s="7" t="str">
        <f t="shared" si="4"/>
        <v>без промо</v>
      </c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ht="15.75" customHeight="1">
      <c r="A2966" s="3">
        <v>2666.0</v>
      </c>
      <c r="B2966" s="1" t="s">
        <v>16</v>
      </c>
      <c r="C2966" s="1" t="s">
        <v>17</v>
      </c>
      <c r="D2966" s="1" t="s">
        <v>21</v>
      </c>
      <c r="E2966" s="2">
        <v>44286.0</v>
      </c>
      <c r="F2966" s="3"/>
      <c r="G2966" s="5">
        <v>3500.0</v>
      </c>
      <c r="H2966" s="3" t="str">
        <f>IFNA(VLOOKUP(F2966,Promocodes!A:E,4,0),"")</f>
        <v/>
      </c>
      <c r="I2966" s="3"/>
      <c r="J2966" s="5">
        <f t="shared" si="2"/>
        <v>3500</v>
      </c>
      <c r="K2966" s="3" t="str">
        <f>IFNA(VLOOKUP(D2966,Price!$A$2:$C$18,3,0),"")</f>
        <v>услуга</v>
      </c>
      <c r="L2966" s="6">
        <f t="shared" si="3"/>
        <v>3</v>
      </c>
      <c r="M2966" s="6" t="str">
        <f>IFNA(VLOOKUP(F2966,Promocodes!A:B,2,0),"")</f>
        <v/>
      </c>
      <c r="N2966" s="3" t="str">
        <f>IFNA(VLOOKUP(M2966,Promocodes!G:H,2,0),"")</f>
        <v/>
      </c>
      <c r="O2966" s="3" t="str">
        <f>IFNA(VLOOKUP(D2966,Price!$E$2:$F$4,2,0),"")</f>
        <v/>
      </c>
      <c r="P2966" s="7" t="str">
        <f t="shared" si="4"/>
        <v>без промо</v>
      </c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ht="15.75" customHeight="1">
      <c r="A2967" s="3">
        <v>2667.0</v>
      </c>
      <c r="B2967" s="1" t="s">
        <v>16</v>
      </c>
      <c r="C2967" s="1" t="s">
        <v>17</v>
      </c>
      <c r="D2967" s="1" t="s">
        <v>24</v>
      </c>
      <c r="E2967" s="2">
        <v>44286.0</v>
      </c>
      <c r="F2967" s="3"/>
      <c r="G2967" s="5">
        <v>4500.0</v>
      </c>
      <c r="H2967" s="3" t="str">
        <f>IFNA(VLOOKUP(F2967,Promocodes!A:E,4,0),"")</f>
        <v/>
      </c>
      <c r="I2967" s="3"/>
      <c r="J2967" s="5">
        <f t="shared" si="2"/>
        <v>4500</v>
      </c>
      <c r="K2967" s="3" t="str">
        <f>IFNA(VLOOKUP(D2967,Price!$A$2:$C$18,3,0),"")</f>
        <v>услуга</v>
      </c>
      <c r="L2967" s="6">
        <f t="shared" si="3"/>
        <v>3</v>
      </c>
      <c r="M2967" s="6" t="str">
        <f>IFNA(VLOOKUP(F2967,Promocodes!A:B,2,0),"")</f>
        <v/>
      </c>
      <c r="N2967" s="3" t="str">
        <f>IFNA(VLOOKUP(M2967,Promocodes!G:H,2,0),"")</f>
        <v/>
      </c>
      <c r="O2967" s="3" t="str">
        <f>IFNA(VLOOKUP(D2967,Price!$E$2:$F$4,2,0),"")</f>
        <v/>
      </c>
      <c r="P2967" s="7" t="str">
        <f t="shared" si="4"/>
        <v>без промо</v>
      </c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ht="15.75" customHeight="1">
      <c r="A2968" s="3">
        <v>2669.0</v>
      </c>
      <c r="B2968" s="1" t="s">
        <v>16</v>
      </c>
      <c r="C2968" s="1" t="s">
        <v>17</v>
      </c>
      <c r="D2968" s="1" t="s">
        <v>20</v>
      </c>
      <c r="E2968" s="2">
        <v>44287.0</v>
      </c>
      <c r="F2968" s="3"/>
      <c r="G2968" s="5">
        <v>500.0</v>
      </c>
      <c r="H2968" s="3" t="str">
        <f>IFNA(VLOOKUP(F2968,Promocodes!A:E,4,0),"")</f>
        <v/>
      </c>
      <c r="I2968" s="3"/>
      <c r="J2968" s="5">
        <f t="shared" si="2"/>
        <v>500</v>
      </c>
      <c r="K2968" s="3" t="str">
        <f>IFNA(VLOOKUP(D2968,Price!$A$2:$C$18,3,0),"")</f>
        <v>товар</v>
      </c>
      <c r="L2968" s="6">
        <f t="shared" si="3"/>
        <v>4</v>
      </c>
      <c r="M2968" s="6" t="str">
        <f>IFNA(VLOOKUP(F2968,Promocodes!A:B,2,0),"")</f>
        <v/>
      </c>
      <c r="N2968" s="3" t="str">
        <f>IFNA(VLOOKUP(M2968,Promocodes!G:H,2,0),"")</f>
        <v/>
      </c>
      <c r="O2968" s="3">
        <f>IFNA(VLOOKUP(D2968,Price!$E$2:$F$4,2,0),"")</f>
        <v>250</v>
      </c>
      <c r="P2968" s="7" t="str">
        <f t="shared" si="4"/>
        <v>без промо</v>
      </c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ht="15.75" customHeight="1">
      <c r="A2969" s="3">
        <v>2670.0</v>
      </c>
      <c r="B2969" s="1" t="s">
        <v>16</v>
      </c>
      <c r="C2969" s="1" t="s">
        <v>22</v>
      </c>
      <c r="D2969" s="1" t="s">
        <v>24</v>
      </c>
      <c r="E2969" s="2">
        <v>44287.0</v>
      </c>
      <c r="F2969" s="3"/>
      <c r="G2969" s="5">
        <v>4500.0</v>
      </c>
      <c r="H2969" s="3" t="str">
        <f>IFNA(VLOOKUP(F2969,Promocodes!A:E,4,0),"")</f>
        <v/>
      </c>
      <c r="I2969" s="3"/>
      <c r="J2969" s="5">
        <f t="shared" si="2"/>
        <v>4500</v>
      </c>
      <c r="K2969" s="3" t="str">
        <f>IFNA(VLOOKUP(D2969,Price!$A$2:$C$18,3,0),"")</f>
        <v>услуга</v>
      </c>
      <c r="L2969" s="6">
        <f t="shared" si="3"/>
        <v>4</v>
      </c>
      <c r="M2969" s="6" t="str">
        <f>IFNA(VLOOKUP(F2969,Promocodes!A:B,2,0),"")</f>
        <v/>
      </c>
      <c r="N2969" s="3" t="str">
        <f>IFNA(VLOOKUP(M2969,Promocodes!G:H,2,0),"")</f>
        <v/>
      </c>
      <c r="O2969" s="3" t="str">
        <f>IFNA(VLOOKUP(D2969,Price!$E$2:$F$4,2,0),"")</f>
        <v/>
      </c>
      <c r="P2969" s="7" t="str">
        <f t="shared" si="4"/>
        <v>без промо</v>
      </c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ht="15.75" customHeight="1">
      <c r="A2970" s="3">
        <v>2671.0</v>
      </c>
      <c r="B2970" s="1" t="s">
        <v>139</v>
      </c>
      <c r="C2970" s="1" t="s">
        <v>17</v>
      </c>
      <c r="D2970" s="1" t="s">
        <v>142</v>
      </c>
      <c r="E2970" s="2">
        <v>44287.0</v>
      </c>
      <c r="F2970" s="3"/>
      <c r="G2970" s="5">
        <v>1000.0</v>
      </c>
      <c r="H2970" s="3" t="str">
        <f>IFNA(VLOOKUP(F2970,Promocodes!A:E,4,0),"")</f>
        <v/>
      </c>
      <c r="I2970" s="3"/>
      <c r="J2970" s="5">
        <f t="shared" si="2"/>
        <v>1000</v>
      </c>
      <c r="K2970" s="3" t="str">
        <f>IFNA(VLOOKUP(D2970,Price!$A$2:$C$18,3,0),"")</f>
        <v/>
      </c>
      <c r="L2970" s="6">
        <f t="shared" si="3"/>
        <v>4</v>
      </c>
      <c r="M2970" s="6" t="str">
        <f>IFNA(VLOOKUP(F2970,Promocodes!A:B,2,0),"")</f>
        <v/>
      </c>
      <c r="N2970" s="3" t="str">
        <f>IFNA(VLOOKUP(M2970,Promocodes!G:H,2,0),"")</f>
        <v/>
      </c>
      <c r="O2970" s="3" t="str">
        <f>IFNA(VLOOKUP(D2970,Price!$E$2:$F$4,2,0),"")</f>
        <v/>
      </c>
      <c r="P2970" s="7" t="str">
        <f t="shared" si="4"/>
        <v/>
      </c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ht="15.75" customHeight="1">
      <c r="A2971" s="3">
        <v>2672.0</v>
      </c>
      <c r="B2971" s="1" t="s">
        <v>16</v>
      </c>
      <c r="C2971" s="1" t="s">
        <v>17</v>
      </c>
      <c r="D2971" s="1" t="s">
        <v>24</v>
      </c>
      <c r="E2971" s="2">
        <v>44287.0</v>
      </c>
      <c r="F2971" s="3"/>
      <c r="G2971" s="5">
        <v>4500.0</v>
      </c>
      <c r="H2971" s="3" t="str">
        <f>IFNA(VLOOKUP(F2971,Promocodes!A:E,4,0),"")</f>
        <v/>
      </c>
      <c r="I2971" s="3"/>
      <c r="J2971" s="5">
        <f t="shared" si="2"/>
        <v>4500</v>
      </c>
      <c r="K2971" s="3" t="str">
        <f>IFNA(VLOOKUP(D2971,Price!$A$2:$C$18,3,0),"")</f>
        <v>услуга</v>
      </c>
      <c r="L2971" s="6">
        <f t="shared" si="3"/>
        <v>4</v>
      </c>
      <c r="M2971" s="6" t="str">
        <f>IFNA(VLOOKUP(F2971,Promocodes!A:B,2,0),"")</f>
        <v/>
      </c>
      <c r="N2971" s="3" t="str">
        <f>IFNA(VLOOKUP(M2971,Promocodes!G:H,2,0),"")</f>
        <v/>
      </c>
      <c r="O2971" s="3" t="str">
        <f>IFNA(VLOOKUP(D2971,Price!$E$2:$F$4,2,0),"")</f>
        <v/>
      </c>
      <c r="P2971" s="7" t="str">
        <f t="shared" si="4"/>
        <v>без промо</v>
      </c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ht="15.75" customHeight="1">
      <c r="A2972" s="3">
        <v>2673.0</v>
      </c>
      <c r="B2972" s="1" t="s">
        <v>16</v>
      </c>
      <c r="C2972" s="1" t="s">
        <v>17</v>
      </c>
      <c r="D2972" s="1" t="s">
        <v>21</v>
      </c>
      <c r="E2972" s="2">
        <v>44287.0</v>
      </c>
      <c r="F2972" s="3"/>
      <c r="G2972" s="5">
        <v>3500.0</v>
      </c>
      <c r="H2972" s="3" t="str">
        <f>IFNA(VLOOKUP(F2972,Promocodes!A:E,4,0),"")</f>
        <v/>
      </c>
      <c r="I2972" s="3"/>
      <c r="J2972" s="5">
        <f t="shared" si="2"/>
        <v>3500</v>
      </c>
      <c r="K2972" s="3" t="str">
        <f>IFNA(VLOOKUP(D2972,Price!$A$2:$C$18,3,0),"")</f>
        <v>услуга</v>
      </c>
      <c r="L2972" s="6">
        <f t="shared" si="3"/>
        <v>4</v>
      </c>
      <c r="M2972" s="6" t="str">
        <f>IFNA(VLOOKUP(F2972,Promocodes!A:B,2,0),"")</f>
        <v/>
      </c>
      <c r="N2972" s="3" t="str">
        <f>IFNA(VLOOKUP(M2972,Promocodes!G:H,2,0),"")</f>
        <v/>
      </c>
      <c r="O2972" s="3" t="str">
        <f>IFNA(VLOOKUP(D2972,Price!$E$2:$F$4,2,0),"")</f>
        <v/>
      </c>
      <c r="P2972" s="7" t="str">
        <f t="shared" si="4"/>
        <v>без промо</v>
      </c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ht="15.75" customHeight="1">
      <c r="A2973" s="3">
        <v>2674.0</v>
      </c>
      <c r="B2973" s="1" t="s">
        <v>139</v>
      </c>
      <c r="C2973" s="1" t="s">
        <v>17</v>
      </c>
      <c r="D2973" s="1" t="s">
        <v>141</v>
      </c>
      <c r="E2973" s="2">
        <v>44287.0</v>
      </c>
      <c r="F2973" s="3"/>
      <c r="G2973" s="5">
        <v>300.0</v>
      </c>
      <c r="H2973" s="3" t="str">
        <f>IFNA(VLOOKUP(F2973,Promocodes!A:E,4,0),"")</f>
        <v/>
      </c>
      <c r="I2973" s="3"/>
      <c r="J2973" s="5">
        <f t="shared" si="2"/>
        <v>300</v>
      </c>
      <c r="K2973" s="3" t="str">
        <f>IFNA(VLOOKUP(D2973,Price!$A$2:$C$18,3,0),"")</f>
        <v/>
      </c>
      <c r="L2973" s="6">
        <f t="shared" si="3"/>
        <v>4</v>
      </c>
      <c r="M2973" s="6" t="str">
        <f>IFNA(VLOOKUP(F2973,Promocodes!A:B,2,0),"")</f>
        <v/>
      </c>
      <c r="N2973" s="3" t="str">
        <f>IFNA(VLOOKUP(M2973,Promocodes!G:H,2,0),"")</f>
        <v/>
      </c>
      <c r="O2973" s="3" t="str">
        <f>IFNA(VLOOKUP(D2973,Price!$E$2:$F$4,2,0),"")</f>
        <v/>
      </c>
      <c r="P2973" s="7" t="str">
        <f t="shared" si="4"/>
        <v/>
      </c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ht="15.75" customHeight="1">
      <c r="A2974" s="3">
        <v>2675.0</v>
      </c>
      <c r="B2974" s="1" t="s">
        <v>16</v>
      </c>
      <c r="C2974" s="1" t="s">
        <v>17</v>
      </c>
      <c r="D2974" s="1" t="s">
        <v>24</v>
      </c>
      <c r="E2974" s="2">
        <v>44287.0</v>
      </c>
      <c r="F2974" s="3"/>
      <c r="G2974" s="5">
        <v>4500.0</v>
      </c>
      <c r="H2974" s="3" t="str">
        <f>IFNA(VLOOKUP(F2974,Promocodes!A:E,4,0),"")</f>
        <v/>
      </c>
      <c r="I2974" s="3"/>
      <c r="J2974" s="5">
        <f t="shared" si="2"/>
        <v>4500</v>
      </c>
      <c r="K2974" s="3" t="str">
        <f>IFNA(VLOOKUP(D2974,Price!$A$2:$C$18,3,0),"")</f>
        <v>услуга</v>
      </c>
      <c r="L2974" s="6">
        <f t="shared" si="3"/>
        <v>4</v>
      </c>
      <c r="M2974" s="6" t="str">
        <f>IFNA(VLOOKUP(F2974,Promocodes!A:B,2,0),"")</f>
        <v/>
      </c>
      <c r="N2974" s="3" t="str">
        <f>IFNA(VLOOKUP(M2974,Promocodes!G:H,2,0),"")</f>
        <v/>
      </c>
      <c r="O2974" s="3" t="str">
        <f>IFNA(VLOOKUP(D2974,Price!$E$2:$F$4,2,0),"")</f>
        <v/>
      </c>
      <c r="P2974" s="7" t="str">
        <f t="shared" si="4"/>
        <v>без промо</v>
      </c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ht="15.75" customHeight="1">
      <c r="A2975" s="3">
        <v>2676.0</v>
      </c>
      <c r="B2975" s="1" t="s">
        <v>16</v>
      </c>
      <c r="C2975" s="1" t="s">
        <v>17</v>
      </c>
      <c r="D2975" s="1" t="s">
        <v>23</v>
      </c>
      <c r="E2975" s="2">
        <v>44287.0</v>
      </c>
      <c r="F2975" s="3"/>
      <c r="G2975" s="5">
        <v>5500.0</v>
      </c>
      <c r="H2975" s="3" t="str">
        <f>IFNA(VLOOKUP(F2975,Promocodes!A:E,4,0),"")</f>
        <v/>
      </c>
      <c r="I2975" s="3"/>
      <c r="J2975" s="5">
        <f t="shared" si="2"/>
        <v>5500</v>
      </c>
      <c r="K2975" s="3" t="str">
        <f>IFNA(VLOOKUP(D2975,Price!$A$2:$C$18,3,0),"")</f>
        <v>услуга</v>
      </c>
      <c r="L2975" s="6">
        <f t="shared" si="3"/>
        <v>4</v>
      </c>
      <c r="M2975" s="6" t="str">
        <f>IFNA(VLOOKUP(F2975,Promocodes!A:B,2,0),"")</f>
        <v/>
      </c>
      <c r="N2975" s="3" t="str">
        <f>IFNA(VLOOKUP(M2975,Promocodes!G:H,2,0),"")</f>
        <v/>
      </c>
      <c r="O2975" s="3" t="str">
        <f>IFNA(VLOOKUP(D2975,Price!$E$2:$F$4,2,0),"")</f>
        <v/>
      </c>
      <c r="P2975" s="7" t="str">
        <f t="shared" si="4"/>
        <v>без промо</v>
      </c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ht="15.75" customHeight="1">
      <c r="A2976" s="3">
        <v>2677.0</v>
      </c>
      <c r="B2976" s="1" t="s">
        <v>16</v>
      </c>
      <c r="C2976" s="1" t="s">
        <v>17</v>
      </c>
      <c r="D2976" s="1" t="s">
        <v>23</v>
      </c>
      <c r="E2976" s="2">
        <v>44287.0</v>
      </c>
      <c r="F2976" s="3"/>
      <c r="G2976" s="5">
        <v>5500.0</v>
      </c>
      <c r="H2976" s="3" t="str">
        <f>IFNA(VLOOKUP(F2976,Promocodes!A:E,4,0),"")</f>
        <v/>
      </c>
      <c r="I2976" s="3"/>
      <c r="J2976" s="5">
        <f t="shared" si="2"/>
        <v>5500</v>
      </c>
      <c r="K2976" s="3" t="str">
        <f>IFNA(VLOOKUP(D2976,Price!$A$2:$C$18,3,0),"")</f>
        <v>услуга</v>
      </c>
      <c r="L2976" s="6">
        <f t="shared" si="3"/>
        <v>4</v>
      </c>
      <c r="M2976" s="6" t="str">
        <f>IFNA(VLOOKUP(F2976,Promocodes!A:B,2,0),"")</f>
        <v/>
      </c>
      <c r="N2976" s="3" t="str">
        <f>IFNA(VLOOKUP(M2976,Promocodes!G:H,2,0),"")</f>
        <v/>
      </c>
      <c r="O2976" s="3" t="str">
        <f>IFNA(VLOOKUP(D2976,Price!$E$2:$F$4,2,0),"")</f>
        <v/>
      </c>
      <c r="P2976" s="7" t="str">
        <f t="shared" si="4"/>
        <v>без промо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ht="15.75" customHeight="1">
      <c r="A2977" s="3">
        <v>2678.0</v>
      </c>
      <c r="B2977" s="1" t="s">
        <v>16</v>
      </c>
      <c r="C2977" s="1" t="s">
        <v>22</v>
      </c>
      <c r="D2977" s="1" t="s">
        <v>23</v>
      </c>
      <c r="E2977" s="2">
        <v>44287.0</v>
      </c>
      <c r="F2977" s="3"/>
      <c r="G2977" s="5">
        <v>5500.0</v>
      </c>
      <c r="H2977" s="3" t="str">
        <f>IFNA(VLOOKUP(F2977,Promocodes!A:E,4,0),"")</f>
        <v/>
      </c>
      <c r="I2977" s="3"/>
      <c r="J2977" s="5">
        <f t="shared" si="2"/>
        <v>5500</v>
      </c>
      <c r="K2977" s="3" t="str">
        <f>IFNA(VLOOKUP(D2977,Price!$A$2:$C$18,3,0),"")</f>
        <v>услуга</v>
      </c>
      <c r="L2977" s="6">
        <f t="shared" si="3"/>
        <v>4</v>
      </c>
      <c r="M2977" s="6" t="str">
        <f>IFNA(VLOOKUP(F2977,Promocodes!A:B,2,0),"")</f>
        <v/>
      </c>
      <c r="N2977" s="3" t="str">
        <f>IFNA(VLOOKUP(M2977,Promocodes!G:H,2,0),"")</f>
        <v/>
      </c>
      <c r="O2977" s="3" t="str">
        <f>IFNA(VLOOKUP(D2977,Price!$E$2:$F$4,2,0),"")</f>
        <v/>
      </c>
      <c r="P2977" s="7" t="str">
        <f t="shared" si="4"/>
        <v>без промо</v>
      </c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ht="15.75" customHeight="1">
      <c r="A2978" s="3">
        <v>2679.0</v>
      </c>
      <c r="B2978" s="1" t="s">
        <v>139</v>
      </c>
      <c r="C2978" s="1" t="s">
        <v>17</v>
      </c>
      <c r="D2978" s="1" t="s">
        <v>142</v>
      </c>
      <c r="E2978" s="2">
        <v>44287.0</v>
      </c>
      <c r="F2978" s="3"/>
      <c r="G2978" s="5">
        <v>1000.0</v>
      </c>
      <c r="H2978" s="3" t="str">
        <f>IFNA(VLOOKUP(F2978,Promocodes!A:E,4,0),"")</f>
        <v/>
      </c>
      <c r="I2978" s="3"/>
      <c r="J2978" s="5">
        <f t="shared" si="2"/>
        <v>1000</v>
      </c>
      <c r="K2978" s="3" t="str">
        <f>IFNA(VLOOKUP(D2978,Price!$A$2:$C$18,3,0),"")</f>
        <v/>
      </c>
      <c r="L2978" s="6">
        <f t="shared" si="3"/>
        <v>4</v>
      </c>
      <c r="M2978" s="6" t="str">
        <f>IFNA(VLOOKUP(F2978,Promocodes!A:B,2,0),"")</f>
        <v/>
      </c>
      <c r="N2978" s="3" t="str">
        <f>IFNA(VLOOKUP(M2978,Promocodes!G:H,2,0),"")</f>
        <v/>
      </c>
      <c r="O2978" s="3" t="str">
        <f>IFNA(VLOOKUP(D2978,Price!$E$2:$F$4,2,0),"")</f>
        <v/>
      </c>
      <c r="P2978" s="7" t="str">
        <f t="shared" si="4"/>
        <v/>
      </c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ht="15.75" customHeight="1">
      <c r="A2979" s="3">
        <v>2680.0</v>
      </c>
      <c r="B2979" s="1" t="s">
        <v>16</v>
      </c>
      <c r="C2979" s="1" t="s">
        <v>17</v>
      </c>
      <c r="D2979" s="1" t="s">
        <v>23</v>
      </c>
      <c r="E2979" s="2">
        <v>44287.0</v>
      </c>
      <c r="F2979" s="3"/>
      <c r="G2979" s="5">
        <v>5500.0</v>
      </c>
      <c r="H2979" s="3" t="str">
        <f>IFNA(VLOOKUP(F2979,Promocodes!A:E,4,0),"")</f>
        <v/>
      </c>
      <c r="I2979" s="3"/>
      <c r="J2979" s="5">
        <f t="shared" si="2"/>
        <v>5500</v>
      </c>
      <c r="K2979" s="3" t="str">
        <f>IFNA(VLOOKUP(D2979,Price!$A$2:$C$18,3,0),"")</f>
        <v>услуга</v>
      </c>
      <c r="L2979" s="6">
        <f t="shared" si="3"/>
        <v>4</v>
      </c>
      <c r="M2979" s="6" t="str">
        <f>IFNA(VLOOKUP(F2979,Promocodes!A:B,2,0),"")</f>
        <v/>
      </c>
      <c r="N2979" s="3" t="str">
        <f>IFNA(VLOOKUP(M2979,Promocodes!G:H,2,0),"")</f>
        <v/>
      </c>
      <c r="O2979" s="3" t="str">
        <f>IFNA(VLOOKUP(D2979,Price!$E$2:$F$4,2,0),"")</f>
        <v/>
      </c>
      <c r="P2979" s="7" t="str">
        <f t="shared" si="4"/>
        <v>без промо</v>
      </c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ht="15.75" customHeight="1">
      <c r="A2980" s="3">
        <v>2681.0</v>
      </c>
      <c r="B2980" s="1" t="s">
        <v>16</v>
      </c>
      <c r="C2980" s="1" t="s">
        <v>17</v>
      </c>
      <c r="D2980" s="1" t="s">
        <v>24</v>
      </c>
      <c r="E2980" s="2">
        <v>44287.0</v>
      </c>
      <c r="F2980" s="3"/>
      <c r="G2980" s="5">
        <v>4500.0</v>
      </c>
      <c r="H2980" s="3" t="str">
        <f>IFNA(VLOOKUP(F2980,Promocodes!A:E,4,0),"")</f>
        <v/>
      </c>
      <c r="I2980" s="3"/>
      <c r="J2980" s="5">
        <f t="shared" si="2"/>
        <v>4500</v>
      </c>
      <c r="K2980" s="3" t="str">
        <f>IFNA(VLOOKUP(D2980,Price!$A$2:$C$18,3,0),"")</f>
        <v>услуга</v>
      </c>
      <c r="L2980" s="6">
        <f t="shared" si="3"/>
        <v>4</v>
      </c>
      <c r="M2980" s="6" t="str">
        <f>IFNA(VLOOKUP(F2980,Promocodes!A:B,2,0),"")</f>
        <v/>
      </c>
      <c r="N2980" s="3" t="str">
        <f>IFNA(VLOOKUP(M2980,Promocodes!G:H,2,0),"")</f>
        <v/>
      </c>
      <c r="O2980" s="3" t="str">
        <f>IFNA(VLOOKUP(D2980,Price!$E$2:$F$4,2,0),"")</f>
        <v/>
      </c>
      <c r="P2980" s="7" t="str">
        <f t="shared" si="4"/>
        <v>без промо</v>
      </c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ht="15.75" customHeight="1">
      <c r="A2981" s="3">
        <v>2682.0</v>
      </c>
      <c r="B2981" s="1" t="s">
        <v>16</v>
      </c>
      <c r="C2981" s="1" t="s">
        <v>22</v>
      </c>
      <c r="D2981" s="1" t="s">
        <v>24</v>
      </c>
      <c r="E2981" s="2">
        <v>44287.0</v>
      </c>
      <c r="F2981" s="3"/>
      <c r="G2981" s="5">
        <v>4500.0</v>
      </c>
      <c r="H2981" s="3" t="str">
        <f>IFNA(VLOOKUP(F2981,Promocodes!A:E,4,0),"")</f>
        <v/>
      </c>
      <c r="I2981" s="3"/>
      <c r="J2981" s="5">
        <f t="shared" si="2"/>
        <v>4500</v>
      </c>
      <c r="K2981" s="3" t="str">
        <f>IFNA(VLOOKUP(D2981,Price!$A$2:$C$18,3,0),"")</f>
        <v>услуга</v>
      </c>
      <c r="L2981" s="6">
        <f t="shared" si="3"/>
        <v>4</v>
      </c>
      <c r="M2981" s="6" t="str">
        <f>IFNA(VLOOKUP(F2981,Promocodes!A:B,2,0),"")</f>
        <v/>
      </c>
      <c r="N2981" s="3" t="str">
        <f>IFNA(VLOOKUP(M2981,Promocodes!G:H,2,0),"")</f>
        <v/>
      </c>
      <c r="O2981" s="3" t="str">
        <f>IFNA(VLOOKUP(D2981,Price!$E$2:$F$4,2,0),"")</f>
        <v/>
      </c>
      <c r="P2981" s="7" t="str">
        <f t="shared" si="4"/>
        <v>без промо</v>
      </c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ht="15.75" customHeight="1">
      <c r="A2982" s="3">
        <v>2683.0</v>
      </c>
      <c r="B2982" s="1" t="s">
        <v>16</v>
      </c>
      <c r="C2982" s="1" t="s">
        <v>17</v>
      </c>
      <c r="D2982" s="1" t="s">
        <v>18</v>
      </c>
      <c r="E2982" s="2">
        <v>44287.0</v>
      </c>
      <c r="F2982" s="3"/>
      <c r="G2982" s="5">
        <v>1000.0</v>
      </c>
      <c r="H2982" s="3" t="str">
        <f>IFNA(VLOOKUP(F2982,Promocodes!A:E,4,0),"")</f>
        <v/>
      </c>
      <c r="I2982" s="3"/>
      <c r="J2982" s="5">
        <f t="shared" si="2"/>
        <v>1000</v>
      </c>
      <c r="K2982" s="3" t="str">
        <f>IFNA(VLOOKUP(D2982,Price!$A$2:$C$18,3,0),"")</f>
        <v>товар</v>
      </c>
      <c r="L2982" s="6">
        <f t="shared" si="3"/>
        <v>4</v>
      </c>
      <c r="M2982" s="6" t="str">
        <f>IFNA(VLOOKUP(F2982,Promocodes!A:B,2,0),"")</f>
        <v/>
      </c>
      <c r="N2982" s="3" t="str">
        <f>IFNA(VLOOKUP(M2982,Promocodes!G:H,2,0),"")</f>
        <v/>
      </c>
      <c r="O2982" s="3">
        <f>IFNA(VLOOKUP(D2982,Price!$E$2:$F$4,2,0),"")</f>
        <v>500</v>
      </c>
      <c r="P2982" s="7" t="str">
        <f t="shared" si="4"/>
        <v>без промо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ht="15.75" customHeight="1">
      <c r="A2983" s="3">
        <v>2684.0</v>
      </c>
      <c r="B2983" s="1" t="s">
        <v>16</v>
      </c>
      <c r="C2983" s="1" t="s">
        <v>17</v>
      </c>
      <c r="D2983" s="1" t="s">
        <v>20</v>
      </c>
      <c r="E2983" s="2">
        <v>44287.0</v>
      </c>
      <c r="F2983" s="3"/>
      <c r="G2983" s="5">
        <v>500.0</v>
      </c>
      <c r="H2983" s="3" t="str">
        <f>IFNA(VLOOKUP(F2983,Promocodes!A:E,4,0),"")</f>
        <v/>
      </c>
      <c r="I2983" s="3"/>
      <c r="J2983" s="5">
        <f t="shared" si="2"/>
        <v>500</v>
      </c>
      <c r="K2983" s="3" t="str">
        <f>IFNA(VLOOKUP(D2983,Price!$A$2:$C$18,3,0),"")</f>
        <v>товар</v>
      </c>
      <c r="L2983" s="6">
        <f t="shared" si="3"/>
        <v>4</v>
      </c>
      <c r="M2983" s="6" t="str">
        <f>IFNA(VLOOKUP(F2983,Promocodes!A:B,2,0),"")</f>
        <v/>
      </c>
      <c r="N2983" s="3" t="str">
        <f>IFNA(VLOOKUP(M2983,Promocodes!G:H,2,0),"")</f>
        <v/>
      </c>
      <c r="O2983" s="3">
        <f>IFNA(VLOOKUP(D2983,Price!$E$2:$F$4,2,0),"")</f>
        <v>250</v>
      </c>
      <c r="P2983" s="7" t="str">
        <f t="shared" si="4"/>
        <v>без промо</v>
      </c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ht="15.75" customHeight="1">
      <c r="A2984" s="3">
        <v>2685.0</v>
      </c>
      <c r="B2984" s="1" t="s">
        <v>16</v>
      </c>
      <c r="C2984" s="1" t="s">
        <v>17</v>
      </c>
      <c r="D2984" s="1" t="s">
        <v>23</v>
      </c>
      <c r="E2984" s="2">
        <v>44287.0</v>
      </c>
      <c r="F2984" s="3"/>
      <c r="G2984" s="5">
        <v>5500.0</v>
      </c>
      <c r="H2984" s="3" t="str">
        <f>IFNA(VLOOKUP(F2984,Promocodes!A:E,4,0),"")</f>
        <v/>
      </c>
      <c r="I2984" s="3"/>
      <c r="J2984" s="5">
        <f t="shared" si="2"/>
        <v>5500</v>
      </c>
      <c r="K2984" s="3" t="str">
        <f>IFNA(VLOOKUP(D2984,Price!$A$2:$C$18,3,0),"")</f>
        <v>услуга</v>
      </c>
      <c r="L2984" s="6">
        <f t="shared" si="3"/>
        <v>4</v>
      </c>
      <c r="M2984" s="6" t="str">
        <f>IFNA(VLOOKUP(F2984,Promocodes!A:B,2,0),"")</f>
        <v/>
      </c>
      <c r="N2984" s="3" t="str">
        <f>IFNA(VLOOKUP(M2984,Promocodes!G:H,2,0),"")</f>
        <v/>
      </c>
      <c r="O2984" s="3" t="str">
        <f>IFNA(VLOOKUP(D2984,Price!$E$2:$F$4,2,0),"")</f>
        <v/>
      </c>
      <c r="P2984" s="7" t="str">
        <f t="shared" si="4"/>
        <v>без промо</v>
      </c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ht="15.75" customHeight="1">
      <c r="A2985" s="3">
        <v>2686.0</v>
      </c>
      <c r="B2985" s="1" t="s">
        <v>16</v>
      </c>
      <c r="C2985" s="1" t="s">
        <v>17</v>
      </c>
      <c r="D2985" s="1" t="s">
        <v>25</v>
      </c>
      <c r="E2985" s="2">
        <v>44287.0</v>
      </c>
      <c r="F2985" s="3"/>
      <c r="G2985" s="5">
        <v>300.0</v>
      </c>
      <c r="H2985" s="3" t="str">
        <f>IFNA(VLOOKUP(F2985,Promocodes!A:E,4,0),"")</f>
        <v/>
      </c>
      <c r="I2985" s="3"/>
      <c r="J2985" s="5">
        <f t="shared" si="2"/>
        <v>300</v>
      </c>
      <c r="K2985" s="3" t="str">
        <f>IFNA(VLOOKUP(D2985,Price!$A$2:$C$18,3,0),"")</f>
        <v>товар</v>
      </c>
      <c r="L2985" s="6">
        <f t="shared" si="3"/>
        <v>4</v>
      </c>
      <c r="M2985" s="6" t="str">
        <f>IFNA(VLOOKUP(F2985,Promocodes!A:B,2,0),"")</f>
        <v/>
      </c>
      <c r="N2985" s="3" t="str">
        <f>IFNA(VLOOKUP(M2985,Promocodes!G:H,2,0),"")</f>
        <v/>
      </c>
      <c r="O2985" s="3">
        <f>IFNA(VLOOKUP(D2985,Price!$E$2:$F$4,2,0),"")</f>
        <v>150</v>
      </c>
      <c r="P2985" s="7" t="str">
        <f t="shared" si="4"/>
        <v>без промо</v>
      </c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ht="15.75" customHeight="1">
      <c r="A2986" s="3">
        <v>2687.0</v>
      </c>
      <c r="B2986" s="1" t="s">
        <v>16</v>
      </c>
      <c r="C2986" s="1" t="s">
        <v>17</v>
      </c>
      <c r="D2986" s="1" t="s">
        <v>18</v>
      </c>
      <c r="E2986" s="2">
        <v>44287.0</v>
      </c>
      <c r="F2986" s="3"/>
      <c r="G2986" s="5">
        <v>1000.0</v>
      </c>
      <c r="H2986" s="3" t="str">
        <f>IFNA(VLOOKUP(F2986,Promocodes!A:E,4,0),"")</f>
        <v/>
      </c>
      <c r="I2986" s="3"/>
      <c r="J2986" s="5">
        <f t="shared" si="2"/>
        <v>1000</v>
      </c>
      <c r="K2986" s="3" t="str">
        <f>IFNA(VLOOKUP(D2986,Price!$A$2:$C$18,3,0),"")</f>
        <v>товар</v>
      </c>
      <c r="L2986" s="6">
        <f t="shared" si="3"/>
        <v>4</v>
      </c>
      <c r="M2986" s="6" t="str">
        <f>IFNA(VLOOKUP(F2986,Promocodes!A:B,2,0),"")</f>
        <v/>
      </c>
      <c r="N2986" s="3" t="str">
        <f>IFNA(VLOOKUP(M2986,Promocodes!G:H,2,0),"")</f>
        <v/>
      </c>
      <c r="O2986" s="3">
        <f>IFNA(VLOOKUP(D2986,Price!$E$2:$F$4,2,0),"")</f>
        <v>500</v>
      </c>
      <c r="P2986" s="7" t="str">
        <f t="shared" si="4"/>
        <v>без промо</v>
      </c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ht="15.75" customHeight="1">
      <c r="A2987" s="3">
        <v>2688.0</v>
      </c>
      <c r="B2987" s="1" t="s">
        <v>16</v>
      </c>
      <c r="C2987" s="1" t="s">
        <v>17</v>
      </c>
      <c r="D2987" s="1" t="s">
        <v>21</v>
      </c>
      <c r="E2987" s="2">
        <v>44287.0</v>
      </c>
      <c r="F2987" s="3"/>
      <c r="G2987" s="5">
        <v>3500.0</v>
      </c>
      <c r="H2987" s="3" t="str">
        <f>IFNA(VLOOKUP(F2987,Promocodes!A:E,4,0),"")</f>
        <v/>
      </c>
      <c r="I2987" s="3"/>
      <c r="J2987" s="5">
        <f t="shared" si="2"/>
        <v>3500</v>
      </c>
      <c r="K2987" s="3" t="str">
        <f>IFNA(VLOOKUP(D2987,Price!$A$2:$C$18,3,0),"")</f>
        <v>услуга</v>
      </c>
      <c r="L2987" s="6">
        <f t="shared" si="3"/>
        <v>4</v>
      </c>
      <c r="M2987" s="6" t="str">
        <f>IFNA(VLOOKUP(F2987,Promocodes!A:B,2,0),"")</f>
        <v/>
      </c>
      <c r="N2987" s="3" t="str">
        <f>IFNA(VLOOKUP(M2987,Promocodes!G:H,2,0),"")</f>
        <v/>
      </c>
      <c r="O2987" s="3" t="str">
        <f>IFNA(VLOOKUP(D2987,Price!$E$2:$F$4,2,0),"")</f>
        <v/>
      </c>
      <c r="P2987" s="7" t="str">
        <f t="shared" si="4"/>
        <v>без промо</v>
      </c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ht="15.75" customHeight="1">
      <c r="A2988" s="3">
        <v>2689.0</v>
      </c>
      <c r="B2988" s="1" t="s">
        <v>16</v>
      </c>
      <c r="C2988" s="1" t="s">
        <v>17</v>
      </c>
      <c r="D2988" s="1" t="s">
        <v>18</v>
      </c>
      <c r="E2988" s="2">
        <v>44287.0</v>
      </c>
      <c r="F2988" s="3"/>
      <c r="G2988" s="5">
        <v>1000.0</v>
      </c>
      <c r="H2988" s="3" t="str">
        <f>IFNA(VLOOKUP(F2988,Promocodes!A:E,4,0),"")</f>
        <v/>
      </c>
      <c r="I2988" s="3"/>
      <c r="J2988" s="5">
        <f t="shared" si="2"/>
        <v>1000</v>
      </c>
      <c r="K2988" s="3" t="str">
        <f>IFNA(VLOOKUP(D2988,Price!$A$2:$C$18,3,0),"")</f>
        <v>товар</v>
      </c>
      <c r="L2988" s="6">
        <f t="shared" si="3"/>
        <v>4</v>
      </c>
      <c r="M2988" s="6" t="str">
        <f>IFNA(VLOOKUP(F2988,Promocodes!A:B,2,0),"")</f>
        <v/>
      </c>
      <c r="N2988" s="3" t="str">
        <f>IFNA(VLOOKUP(M2988,Promocodes!G:H,2,0),"")</f>
        <v/>
      </c>
      <c r="O2988" s="3">
        <f>IFNA(VLOOKUP(D2988,Price!$E$2:$F$4,2,0),"")</f>
        <v>500</v>
      </c>
      <c r="P2988" s="7" t="str">
        <f t="shared" si="4"/>
        <v>без промо</v>
      </c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ht="15.75" customHeight="1">
      <c r="A2989" s="3">
        <v>2690.0</v>
      </c>
      <c r="B2989" s="1" t="s">
        <v>16</v>
      </c>
      <c r="C2989" s="1" t="s">
        <v>17</v>
      </c>
      <c r="D2989" s="1" t="s">
        <v>23</v>
      </c>
      <c r="E2989" s="2">
        <v>44287.0</v>
      </c>
      <c r="F2989" s="3"/>
      <c r="G2989" s="5">
        <v>5500.0</v>
      </c>
      <c r="H2989" s="3" t="str">
        <f>IFNA(VLOOKUP(F2989,Promocodes!A:E,4,0),"")</f>
        <v/>
      </c>
      <c r="I2989" s="3"/>
      <c r="J2989" s="5">
        <f t="shared" si="2"/>
        <v>5500</v>
      </c>
      <c r="K2989" s="3" t="str">
        <f>IFNA(VLOOKUP(D2989,Price!$A$2:$C$18,3,0),"")</f>
        <v>услуга</v>
      </c>
      <c r="L2989" s="6">
        <f t="shared" si="3"/>
        <v>4</v>
      </c>
      <c r="M2989" s="6" t="str">
        <f>IFNA(VLOOKUP(F2989,Promocodes!A:B,2,0),"")</f>
        <v/>
      </c>
      <c r="N2989" s="3" t="str">
        <f>IFNA(VLOOKUP(M2989,Promocodes!G:H,2,0),"")</f>
        <v/>
      </c>
      <c r="O2989" s="3" t="str">
        <f>IFNA(VLOOKUP(D2989,Price!$E$2:$F$4,2,0),"")</f>
        <v/>
      </c>
      <c r="P2989" s="7" t="str">
        <f t="shared" si="4"/>
        <v>без промо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ht="15.75" customHeight="1">
      <c r="A2990" s="3">
        <v>2692.0</v>
      </c>
      <c r="B2990" s="1" t="s">
        <v>16</v>
      </c>
      <c r="C2990" s="1" t="s">
        <v>22</v>
      </c>
      <c r="D2990" s="1" t="s">
        <v>21</v>
      </c>
      <c r="E2990" s="2">
        <v>44287.0</v>
      </c>
      <c r="F2990" s="3"/>
      <c r="G2990" s="5">
        <v>3500.0</v>
      </c>
      <c r="H2990" s="3" t="str">
        <f>IFNA(VLOOKUP(F2990,Promocodes!A:E,4,0),"")</f>
        <v/>
      </c>
      <c r="I2990" s="3"/>
      <c r="J2990" s="5">
        <f t="shared" si="2"/>
        <v>3500</v>
      </c>
      <c r="K2990" s="3" t="str">
        <f>IFNA(VLOOKUP(D2990,Price!$A$2:$C$18,3,0),"")</f>
        <v>услуга</v>
      </c>
      <c r="L2990" s="6">
        <f t="shared" si="3"/>
        <v>4</v>
      </c>
      <c r="M2990" s="6" t="str">
        <f>IFNA(VLOOKUP(F2990,Promocodes!A:B,2,0),"")</f>
        <v/>
      </c>
      <c r="N2990" s="3" t="str">
        <f>IFNA(VLOOKUP(M2990,Promocodes!G:H,2,0),"")</f>
        <v/>
      </c>
      <c r="O2990" s="3" t="str">
        <f>IFNA(VLOOKUP(D2990,Price!$E$2:$F$4,2,0),"")</f>
        <v/>
      </c>
      <c r="P2990" s="7" t="str">
        <f t="shared" si="4"/>
        <v>без промо</v>
      </c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ht="15.75" customHeight="1">
      <c r="A2991" s="3">
        <v>2693.0</v>
      </c>
      <c r="B2991" s="1" t="s">
        <v>16</v>
      </c>
      <c r="C2991" s="1" t="s">
        <v>17</v>
      </c>
      <c r="D2991" s="1" t="s">
        <v>21</v>
      </c>
      <c r="E2991" s="2">
        <v>44287.0</v>
      </c>
      <c r="F2991" s="3"/>
      <c r="G2991" s="5">
        <v>3500.0</v>
      </c>
      <c r="H2991" s="3" t="str">
        <f>IFNA(VLOOKUP(F2991,Promocodes!A:E,4,0),"")</f>
        <v/>
      </c>
      <c r="I2991" s="3"/>
      <c r="J2991" s="5">
        <f t="shared" si="2"/>
        <v>3500</v>
      </c>
      <c r="K2991" s="3" t="str">
        <f>IFNA(VLOOKUP(D2991,Price!$A$2:$C$18,3,0),"")</f>
        <v>услуга</v>
      </c>
      <c r="L2991" s="6">
        <f t="shared" si="3"/>
        <v>4</v>
      </c>
      <c r="M2991" s="6" t="str">
        <f>IFNA(VLOOKUP(F2991,Promocodes!A:B,2,0),"")</f>
        <v/>
      </c>
      <c r="N2991" s="3" t="str">
        <f>IFNA(VLOOKUP(M2991,Promocodes!G:H,2,0),"")</f>
        <v/>
      </c>
      <c r="O2991" s="3" t="str">
        <f>IFNA(VLOOKUP(D2991,Price!$E$2:$F$4,2,0),"")</f>
        <v/>
      </c>
      <c r="P2991" s="7" t="str">
        <f t="shared" si="4"/>
        <v>без промо</v>
      </c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ht="15.75" customHeight="1">
      <c r="A2992" s="3">
        <v>2694.0</v>
      </c>
      <c r="B2992" s="1" t="s">
        <v>16</v>
      </c>
      <c r="C2992" s="1" t="s">
        <v>22</v>
      </c>
      <c r="D2992" s="1" t="s">
        <v>24</v>
      </c>
      <c r="E2992" s="2">
        <v>44287.0</v>
      </c>
      <c r="F2992" s="3"/>
      <c r="G2992" s="5">
        <v>4500.0</v>
      </c>
      <c r="H2992" s="3" t="str">
        <f>IFNA(VLOOKUP(F2992,Promocodes!A:E,4,0),"")</f>
        <v/>
      </c>
      <c r="I2992" s="3"/>
      <c r="J2992" s="5">
        <f t="shared" si="2"/>
        <v>4500</v>
      </c>
      <c r="K2992" s="3" t="str">
        <f>IFNA(VLOOKUP(D2992,Price!$A$2:$C$18,3,0),"")</f>
        <v>услуга</v>
      </c>
      <c r="L2992" s="6">
        <f t="shared" si="3"/>
        <v>4</v>
      </c>
      <c r="M2992" s="6" t="str">
        <f>IFNA(VLOOKUP(F2992,Promocodes!A:B,2,0),"")</f>
        <v/>
      </c>
      <c r="N2992" s="3" t="str">
        <f>IFNA(VLOOKUP(M2992,Promocodes!G:H,2,0),"")</f>
        <v/>
      </c>
      <c r="O2992" s="3" t="str">
        <f>IFNA(VLOOKUP(D2992,Price!$E$2:$F$4,2,0),"")</f>
        <v/>
      </c>
      <c r="P2992" s="7" t="str">
        <f t="shared" si="4"/>
        <v>без промо</v>
      </c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ht="15.75" customHeight="1">
      <c r="A2993" s="3">
        <v>2695.0</v>
      </c>
      <c r="B2993" s="1" t="s">
        <v>16</v>
      </c>
      <c r="C2993" s="1" t="s">
        <v>22</v>
      </c>
      <c r="D2993" s="1" t="s">
        <v>23</v>
      </c>
      <c r="E2993" s="2">
        <v>44288.0</v>
      </c>
      <c r="F2993" s="3"/>
      <c r="G2993" s="5">
        <v>5500.0</v>
      </c>
      <c r="H2993" s="3" t="str">
        <f>IFNA(VLOOKUP(F2993,Promocodes!A:E,4,0),"")</f>
        <v/>
      </c>
      <c r="I2993" s="3"/>
      <c r="J2993" s="5">
        <f t="shared" si="2"/>
        <v>5500</v>
      </c>
      <c r="K2993" s="3" t="str">
        <f>IFNA(VLOOKUP(D2993,Price!$A$2:$C$18,3,0),"")</f>
        <v>услуга</v>
      </c>
      <c r="L2993" s="6">
        <f t="shared" si="3"/>
        <v>4</v>
      </c>
      <c r="M2993" s="6" t="str">
        <f>IFNA(VLOOKUP(F2993,Promocodes!A:B,2,0),"")</f>
        <v/>
      </c>
      <c r="N2993" s="3" t="str">
        <f>IFNA(VLOOKUP(M2993,Promocodes!G:H,2,0),"")</f>
        <v/>
      </c>
      <c r="O2993" s="3" t="str">
        <f>IFNA(VLOOKUP(D2993,Price!$E$2:$F$4,2,0),"")</f>
        <v/>
      </c>
      <c r="P2993" s="7" t="str">
        <f t="shared" si="4"/>
        <v>без промо</v>
      </c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ht="15.75" customHeight="1">
      <c r="A2994" s="3">
        <v>2696.0</v>
      </c>
      <c r="B2994" s="1" t="s">
        <v>139</v>
      </c>
      <c r="C2994" s="1" t="s">
        <v>17</v>
      </c>
      <c r="D2994" s="1" t="s">
        <v>143</v>
      </c>
      <c r="E2994" s="2">
        <v>44288.0</v>
      </c>
      <c r="F2994" s="3"/>
      <c r="G2994" s="5">
        <v>500.0</v>
      </c>
      <c r="H2994" s="3" t="str">
        <f>IFNA(VLOOKUP(F2994,Promocodes!A:E,4,0),"")</f>
        <v/>
      </c>
      <c r="I2994" s="3"/>
      <c r="J2994" s="5">
        <f t="shared" si="2"/>
        <v>500</v>
      </c>
      <c r="K2994" s="3" t="str">
        <f>IFNA(VLOOKUP(D2994,Price!$A$2:$C$18,3,0),"")</f>
        <v/>
      </c>
      <c r="L2994" s="6">
        <f t="shared" si="3"/>
        <v>4</v>
      </c>
      <c r="M2994" s="6" t="str">
        <f>IFNA(VLOOKUP(F2994,Promocodes!A:B,2,0),"")</f>
        <v/>
      </c>
      <c r="N2994" s="3" t="str">
        <f>IFNA(VLOOKUP(M2994,Promocodes!G:H,2,0),"")</f>
        <v/>
      </c>
      <c r="O2994" s="3" t="str">
        <f>IFNA(VLOOKUP(D2994,Price!$E$2:$F$4,2,0),"")</f>
        <v/>
      </c>
      <c r="P2994" s="7" t="str">
        <f t="shared" si="4"/>
        <v/>
      </c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ht="15.75" customHeight="1">
      <c r="A2995" s="3">
        <v>2697.0</v>
      </c>
      <c r="B2995" s="1" t="s">
        <v>16</v>
      </c>
      <c r="C2995" s="1" t="s">
        <v>17</v>
      </c>
      <c r="D2995" s="1" t="s">
        <v>21</v>
      </c>
      <c r="E2995" s="2">
        <v>44288.0</v>
      </c>
      <c r="F2995" s="3"/>
      <c r="G2995" s="5">
        <v>3500.0</v>
      </c>
      <c r="H2995" s="3" t="str">
        <f>IFNA(VLOOKUP(F2995,Promocodes!A:E,4,0),"")</f>
        <v/>
      </c>
      <c r="I2995" s="3"/>
      <c r="J2995" s="5">
        <f t="shared" si="2"/>
        <v>3500</v>
      </c>
      <c r="K2995" s="3" t="str">
        <f>IFNA(VLOOKUP(D2995,Price!$A$2:$C$18,3,0),"")</f>
        <v>услуга</v>
      </c>
      <c r="L2995" s="6">
        <f t="shared" si="3"/>
        <v>4</v>
      </c>
      <c r="M2995" s="6" t="str">
        <f>IFNA(VLOOKUP(F2995,Promocodes!A:B,2,0),"")</f>
        <v/>
      </c>
      <c r="N2995" s="3" t="str">
        <f>IFNA(VLOOKUP(M2995,Promocodes!G:H,2,0),"")</f>
        <v/>
      </c>
      <c r="O2995" s="3" t="str">
        <f>IFNA(VLOOKUP(D2995,Price!$E$2:$F$4,2,0),"")</f>
        <v/>
      </c>
      <c r="P2995" s="7" t="str">
        <f t="shared" si="4"/>
        <v>без промо</v>
      </c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ht="15.75" customHeight="1">
      <c r="A2996" s="3">
        <v>2698.0</v>
      </c>
      <c r="B2996" s="1" t="s">
        <v>16</v>
      </c>
      <c r="C2996" s="1" t="s">
        <v>17</v>
      </c>
      <c r="D2996" s="1" t="s">
        <v>24</v>
      </c>
      <c r="E2996" s="2">
        <v>44288.0</v>
      </c>
      <c r="F2996" s="3"/>
      <c r="G2996" s="5">
        <v>4500.0</v>
      </c>
      <c r="H2996" s="3" t="str">
        <f>IFNA(VLOOKUP(F2996,Promocodes!A:E,4,0),"")</f>
        <v/>
      </c>
      <c r="I2996" s="3"/>
      <c r="J2996" s="5">
        <f t="shared" si="2"/>
        <v>4500</v>
      </c>
      <c r="K2996" s="3" t="str">
        <f>IFNA(VLOOKUP(D2996,Price!$A$2:$C$18,3,0),"")</f>
        <v>услуга</v>
      </c>
      <c r="L2996" s="6">
        <f t="shared" si="3"/>
        <v>4</v>
      </c>
      <c r="M2996" s="6" t="str">
        <f>IFNA(VLOOKUP(F2996,Promocodes!A:B,2,0),"")</f>
        <v/>
      </c>
      <c r="N2996" s="3" t="str">
        <f>IFNA(VLOOKUP(M2996,Promocodes!G:H,2,0),"")</f>
        <v/>
      </c>
      <c r="O2996" s="3" t="str">
        <f>IFNA(VLOOKUP(D2996,Price!$E$2:$F$4,2,0),"")</f>
        <v/>
      </c>
      <c r="P2996" s="7" t="str">
        <f t="shared" si="4"/>
        <v>без промо</v>
      </c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ht="15.75" customHeight="1">
      <c r="A2997" s="3">
        <v>2699.0</v>
      </c>
      <c r="B2997" s="1" t="s">
        <v>16</v>
      </c>
      <c r="C2997" s="1" t="s">
        <v>17</v>
      </c>
      <c r="D2997" s="1" t="s">
        <v>24</v>
      </c>
      <c r="E2997" s="2">
        <v>44288.0</v>
      </c>
      <c r="F2997" s="3"/>
      <c r="G2997" s="5">
        <v>4500.0</v>
      </c>
      <c r="H2997" s="3" t="str">
        <f>IFNA(VLOOKUP(F2997,Promocodes!A:E,4,0),"")</f>
        <v/>
      </c>
      <c r="I2997" s="3"/>
      <c r="J2997" s="5">
        <f t="shared" si="2"/>
        <v>4500</v>
      </c>
      <c r="K2997" s="3" t="str">
        <f>IFNA(VLOOKUP(D2997,Price!$A$2:$C$18,3,0),"")</f>
        <v>услуга</v>
      </c>
      <c r="L2997" s="6">
        <f t="shared" si="3"/>
        <v>4</v>
      </c>
      <c r="M2997" s="6" t="str">
        <f>IFNA(VLOOKUP(F2997,Promocodes!A:B,2,0),"")</f>
        <v/>
      </c>
      <c r="N2997" s="3" t="str">
        <f>IFNA(VLOOKUP(M2997,Promocodes!G:H,2,0),"")</f>
        <v/>
      </c>
      <c r="O2997" s="3" t="str">
        <f>IFNA(VLOOKUP(D2997,Price!$E$2:$F$4,2,0),"")</f>
        <v/>
      </c>
      <c r="P2997" s="7" t="str">
        <f t="shared" si="4"/>
        <v>без промо</v>
      </c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ht="15.75" customHeight="1">
      <c r="A2998" s="3">
        <v>2700.0</v>
      </c>
      <c r="B2998" s="1" t="s">
        <v>139</v>
      </c>
      <c r="C2998" s="1" t="s">
        <v>17</v>
      </c>
      <c r="D2998" s="1" t="s">
        <v>142</v>
      </c>
      <c r="E2998" s="2">
        <v>44288.0</v>
      </c>
      <c r="F2998" s="3"/>
      <c r="G2998" s="5">
        <v>1000.0</v>
      </c>
      <c r="H2998" s="3" t="str">
        <f>IFNA(VLOOKUP(F2998,Promocodes!A:E,4,0),"")</f>
        <v/>
      </c>
      <c r="I2998" s="3"/>
      <c r="J2998" s="5">
        <f t="shared" si="2"/>
        <v>1000</v>
      </c>
      <c r="K2998" s="3" t="str">
        <f>IFNA(VLOOKUP(D2998,Price!$A$2:$C$18,3,0),"")</f>
        <v/>
      </c>
      <c r="L2998" s="6">
        <f t="shared" si="3"/>
        <v>4</v>
      </c>
      <c r="M2998" s="6" t="str">
        <f>IFNA(VLOOKUP(F2998,Promocodes!A:B,2,0),"")</f>
        <v/>
      </c>
      <c r="N2998" s="3" t="str">
        <f>IFNA(VLOOKUP(M2998,Promocodes!G:H,2,0),"")</f>
        <v/>
      </c>
      <c r="O2998" s="3" t="str">
        <f>IFNA(VLOOKUP(D2998,Price!$E$2:$F$4,2,0),"")</f>
        <v/>
      </c>
      <c r="P2998" s="7" t="str">
        <f t="shared" si="4"/>
        <v/>
      </c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ht="15.75" customHeight="1">
      <c r="A2999" s="3">
        <v>2702.0</v>
      </c>
      <c r="B2999" s="1" t="s">
        <v>16</v>
      </c>
      <c r="C2999" s="1" t="s">
        <v>17</v>
      </c>
      <c r="D2999" s="1" t="s">
        <v>23</v>
      </c>
      <c r="E2999" s="2">
        <v>44288.0</v>
      </c>
      <c r="F2999" s="3"/>
      <c r="G2999" s="5">
        <v>5500.0</v>
      </c>
      <c r="H2999" s="3" t="str">
        <f>IFNA(VLOOKUP(F2999,Promocodes!A:E,4,0),"")</f>
        <v/>
      </c>
      <c r="I2999" s="3"/>
      <c r="J2999" s="5">
        <f t="shared" si="2"/>
        <v>5500</v>
      </c>
      <c r="K2999" s="3" t="str">
        <f>IFNA(VLOOKUP(D2999,Price!$A$2:$C$18,3,0),"")</f>
        <v>услуга</v>
      </c>
      <c r="L2999" s="6">
        <f t="shared" si="3"/>
        <v>4</v>
      </c>
      <c r="M2999" s="6" t="str">
        <f>IFNA(VLOOKUP(F2999,Promocodes!A:B,2,0),"")</f>
        <v/>
      </c>
      <c r="N2999" s="3" t="str">
        <f>IFNA(VLOOKUP(M2999,Promocodes!G:H,2,0),"")</f>
        <v/>
      </c>
      <c r="O2999" s="3" t="str">
        <f>IFNA(VLOOKUP(D2999,Price!$E$2:$F$4,2,0),"")</f>
        <v/>
      </c>
      <c r="P2999" s="7" t="str">
        <f t="shared" si="4"/>
        <v>без промо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ht="15.75" customHeight="1">
      <c r="A3000" s="3">
        <v>2704.0</v>
      </c>
      <c r="B3000" s="1" t="s">
        <v>16</v>
      </c>
      <c r="C3000" s="1" t="s">
        <v>17</v>
      </c>
      <c r="D3000" s="1" t="s">
        <v>21</v>
      </c>
      <c r="E3000" s="2">
        <v>44288.0</v>
      </c>
      <c r="F3000" s="3"/>
      <c r="G3000" s="5">
        <v>3500.0</v>
      </c>
      <c r="H3000" s="3" t="str">
        <f>IFNA(VLOOKUP(F3000,Promocodes!A:E,4,0),"")</f>
        <v/>
      </c>
      <c r="I3000" s="3"/>
      <c r="J3000" s="5">
        <f t="shared" si="2"/>
        <v>3500</v>
      </c>
      <c r="K3000" s="3" t="str">
        <f>IFNA(VLOOKUP(D3000,Price!$A$2:$C$18,3,0),"")</f>
        <v>услуга</v>
      </c>
      <c r="L3000" s="6">
        <f t="shared" si="3"/>
        <v>4</v>
      </c>
      <c r="M3000" s="6" t="str">
        <f>IFNA(VLOOKUP(F3000,Promocodes!A:B,2,0),"")</f>
        <v/>
      </c>
      <c r="N3000" s="3" t="str">
        <f>IFNA(VLOOKUP(M3000,Promocodes!G:H,2,0),"")</f>
        <v/>
      </c>
      <c r="O3000" s="3" t="str">
        <f>IFNA(VLOOKUP(D3000,Price!$E$2:$F$4,2,0),"")</f>
        <v/>
      </c>
      <c r="P3000" s="7" t="str">
        <f t="shared" si="4"/>
        <v>без промо</v>
      </c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ht="15.75" customHeight="1">
      <c r="A3001" s="3">
        <v>2705.0</v>
      </c>
      <c r="B3001" s="1" t="s">
        <v>16</v>
      </c>
      <c r="C3001" s="1" t="s">
        <v>17</v>
      </c>
      <c r="D3001" s="1" t="s">
        <v>20</v>
      </c>
      <c r="E3001" s="2">
        <v>44288.0</v>
      </c>
      <c r="F3001" s="3"/>
      <c r="G3001" s="5">
        <v>500.0</v>
      </c>
      <c r="H3001" s="3" t="str">
        <f>IFNA(VLOOKUP(F3001,Promocodes!A:E,4,0),"")</f>
        <v/>
      </c>
      <c r="I3001" s="3"/>
      <c r="J3001" s="5">
        <f t="shared" si="2"/>
        <v>500</v>
      </c>
      <c r="K3001" s="3" t="str">
        <f>IFNA(VLOOKUP(D3001,Price!$A$2:$C$18,3,0),"")</f>
        <v>товар</v>
      </c>
      <c r="L3001" s="6">
        <f t="shared" si="3"/>
        <v>4</v>
      </c>
      <c r="M3001" s="6" t="str">
        <f>IFNA(VLOOKUP(F3001,Promocodes!A:B,2,0),"")</f>
        <v/>
      </c>
      <c r="N3001" s="3" t="str">
        <f>IFNA(VLOOKUP(M3001,Promocodes!G:H,2,0),"")</f>
        <v/>
      </c>
      <c r="O3001" s="3">
        <f>IFNA(VLOOKUP(D3001,Price!$E$2:$F$4,2,0),"")</f>
        <v>250</v>
      </c>
      <c r="P3001" s="7" t="str">
        <f t="shared" si="4"/>
        <v>без промо</v>
      </c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ht="15.75" customHeight="1">
      <c r="A3002" s="3">
        <v>2708.0</v>
      </c>
      <c r="B3002" s="1" t="s">
        <v>16</v>
      </c>
      <c r="C3002" s="1" t="s">
        <v>17</v>
      </c>
      <c r="D3002" s="1" t="s">
        <v>21</v>
      </c>
      <c r="E3002" s="2">
        <v>44288.0</v>
      </c>
      <c r="F3002" s="3"/>
      <c r="G3002" s="5">
        <v>3500.0</v>
      </c>
      <c r="H3002" s="3" t="str">
        <f>IFNA(VLOOKUP(F3002,Promocodes!A:E,4,0),"")</f>
        <v/>
      </c>
      <c r="I3002" s="3"/>
      <c r="J3002" s="5">
        <f t="shared" si="2"/>
        <v>3500</v>
      </c>
      <c r="K3002" s="3" t="str">
        <f>IFNA(VLOOKUP(D3002,Price!$A$2:$C$18,3,0),"")</f>
        <v>услуга</v>
      </c>
      <c r="L3002" s="6">
        <f t="shared" si="3"/>
        <v>4</v>
      </c>
      <c r="M3002" s="6" t="str">
        <f>IFNA(VLOOKUP(F3002,Promocodes!A:B,2,0),"")</f>
        <v/>
      </c>
      <c r="N3002" s="3" t="str">
        <f>IFNA(VLOOKUP(M3002,Promocodes!G:H,2,0),"")</f>
        <v/>
      </c>
      <c r="O3002" s="3" t="str">
        <f>IFNA(VLOOKUP(D3002,Price!$E$2:$F$4,2,0),"")</f>
        <v/>
      </c>
      <c r="P3002" s="7" t="str">
        <f t="shared" si="4"/>
        <v>без промо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ht="15.75" customHeight="1">
      <c r="A3003" s="3">
        <v>2709.0</v>
      </c>
      <c r="B3003" s="1" t="s">
        <v>16</v>
      </c>
      <c r="C3003" s="1" t="s">
        <v>17</v>
      </c>
      <c r="D3003" s="1" t="s">
        <v>23</v>
      </c>
      <c r="E3003" s="2">
        <v>44288.0</v>
      </c>
      <c r="F3003" s="3"/>
      <c r="G3003" s="5">
        <v>5500.0</v>
      </c>
      <c r="H3003" s="3" t="str">
        <f>IFNA(VLOOKUP(F3003,Promocodes!A:E,4,0),"")</f>
        <v/>
      </c>
      <c r="I3003" s="3"/>
      <c r="J3003" s="5">
        <f t="shared" si="2"/>
        <v>5500</v>
      </c>
      <c r="K3003" s="3" t="str">
        <f>IFNA(VLOOKUP(D3003,Price!$A$2:$C$18,3,0),"")</f>
        <v>услуга</v>
      </c>
      <c r="L3003" s="6">
        <f t="shared" si="3"/>
        <v>4</v>
      </c>
      <c r="M3003" s="6" t="str">
        <f>IFNA(VLOOKUP(F3003,Promocodes!A:B,2,0),"")</f>
        <v/>
      </c>
      <c r="N3003" s="3" t="str">
        <f>IFNA(VLOOKUP(M3003,Promocodes!G:H,2,0),"")</f>
        <v/>
      </c>
      <c r="O3003" s="3" t="str">
        <f>IFNA(VLOOKUP(D3003,Price!$E$2:$F$4,2,0),"")</f>
        <v/>
      </c>
      <c r="P3003" s="7" t="str">
        <f t="shared" si="4"/>
        <v>без промо</v>
      </c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ht="15.75" customHeight="1">
      <c r="A3004" s="3">
        <v>2710.0</v>
      </c>
      <c r="B3004" s="1" t="s">
        <v>16</v>
      </c>
      <c r="C3004" s="1" t="s">
        <v>17</v>
      </c>
      <c r="D3004" s="1" t="s">
        <v>20</v>
      </c>
      <c r="E3004" s="2">
        <v>44288.0</v>
      </c>
      <c r="F3004" s="3"/>
      <c r="G3004" s="5">
        <v>500.0</v>
      </c>
      <c r="H3004" s="3" t="str">
        <f>IFNA(VLOOKUP(F3004,Promocodes!A:E,4,0),"")</f>
        <v/>
      </c>
      <c r="I3004" s="3"/>
      <c r="J3004" s="5">
        <f t="shared" si="2"/>
        <v>500</v>
      </c>
      <c r="K3004" s="3" t="str">
        <f>IFNA(VLOOKUP(D3004,Price!$A$2:$C$18,3,0),"")</f>
        <v>товар</v>
      </c>
      <c r="L3004" s="6">
        <f t="shared" si="3"/>
        <v>4</v>
      </c>
      <c r="M3004" s="6" t="str">
        <f>IFNA(VLOOKUP(F3004,Promocodes!A:B,2,0),"")</f>
        <v/>
      </c>
      <c r="N3004" s="3" t="str">
        <f>IFNA(VLOOKUP(M3004,Promocodes!G:H,2,0),"")</f>
        <v/>
      </c>
      <c r="O3004" s="3">
        <f>IFNA(VLOOKUP(D3004,Price!$E$2:$F$4,2,0),"")</f>
        <v>250</v>
      </c>
      <c r="P3004" s="7" t="str">
        <f t="shared" si="4"/>
        <v>без промо</v>
      </c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ht="15.75" customHeight="1">
      <c r="A3005" s="3">
        <v>2711.0</v>
      </c>
      <c r="B3005" s="1" t="s">
        <v>16</v>
      </c>
      <c r="C3005" s="1" t="s">
        <v>17</v>
      </c>
      <c r="D3005" s="1" t="s">
        <v>24</v>
      </c>
      <c r="E3005" s="2">
        <v>44288.0</v>
      </c>
      <c r="F3005" s="3"/>
      <c r="G3005" s="5">
        <v>4500.0</v>
      </c>
      <c r="H3005" s="3" t="str">
        <f>IFNA(VLOOKUP(F3005,Promocodes!A:E,4,0),"")</f>
        <v/>
      </c>
      <c r="I3005" s="3"/>
      <c r="J3005" s="5">
        <f t="shared" si="2"/>
        <v>4500</v>
      </c>
      <c r="K3005" s="3" t="str">
        <f>IFNA(VLOOKUP(D3005,Price!$A$2:$C$18,3,0),"")</f>
        <v>услуга</v>
      </c>
      <c r="L3005" s="6">
        <f t="shared" si="3"/>
        <v>4</v>
      </c>
      <c r="M3005" s="6" t="str">
        <f>IFNA(VLOOKUP(F3005,Promocodes!A:B,2,0),"")</f>
        <v/>
      </c>
      <c r="N3005" s="3" t="str">
        <f>IFNA(VLOOKUP(M3005,Promocodes!G:H,2,0),"")</f>
        <v/>
      </c>
      <c r="O3005" s="3" t="str">
        <f>IFNA(VLOOKUP(D3005,Price!$E$2:$F$4,2,0),"")</f>
        <v/>
      </c>
      <c r="P3005" s="7" t="str">
        <f t="shared" si="4"/>
        <v>без промо</v>
      </c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ht="15.75" customHeight="1">
      <c r="A3006" s="3">
        <v>2713.0</v>
      </c>
      <c r="B3006" s="1" t="s">
        <v>16</v>
      </c>
      <c r="C3006" s="1" t="s">
        <v>17</v>
      </c>
      <c r="D3006" s="1" t="s">
        <v>21</v>
      </c>
      <c r="E3006" s="2">
        <v>44288.0</v>
      </c>
      <c r="F3006" s="3"/>
      <c r="G3006" s="5">
        <v>3500.0</v>
      </c>
      <c r="H3006" s="3" t="str">
        <f>IFNA(VLOOKUP(F3006,Promocodes!A:E,4,0),"")</f>
        <v/>
      </c>
      <c r="I3006" s="3"/>
      <c r="J3006" s="5">
        <f t="shared" si="2"/>
        <v>3500</v>
      </c>
      <c r="K3006" s="3" t="str">
        <f>IFNA(VLOOKUP(D3006,Price!$A$2:$C$18,3,0),"")</f>
        <v>услуга</v>
      </c>
      <c r="L3006" s="6">
        <f t="shared" si="3"/>
        <v>4</v>
      </c>
      <c r="M3006" s="6" t="str">
        <f>IFNA(VLOOKUP(F3006,Promocodes!A:B,2,0),"")</f>
        <v/>
      </c>
      <c r="N3006" s="3" t="str">
        <f>IFNA(VLOOKUP(M3006,Promocodes!G:H,2,0),"")</f>
        <v/>
      </c>
      <c r="O3006" s="3" t="str">
        <f>IFNA(VLOOKUP(D3006,Price!$E$2:$F$4,2,0),"")</f>
        <v/>
      </c>
      <c r="P3006" s="7" t="str">
        <f t="shared" si="4"/>
        <v>без промо</v>
      </c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ht="15.75" customHeight="1">
      <c r="A3007" s="3">
        <v>2714.0</v>
      </c>
      <c r="B3007" s="1" t="s">
        <v>16</v>
      </c>
      <c r="C3007" s="1" t="s">
        <v>22</v>
      </c>
      <c r="D3007" s="1" t="s">
        <v>21</v>
      </c>
      <c r="E3007" s="2">
        <v>44288.0</v>
      </c>
      <c r="F3007" s="3"/>
      <c r="G3007" s="5">
        <v>3500.0</v>
      </c>
      <c r="H3007" s="3" t="str">
        <f>IFNA(VLOOKUP(F3007,Promocodes!A:E,4,0),"")</f>
        <v/>
      </c>
      <c r="I3007" s="3"/>
      <c r="J3007" s="5">
        <f t="shared" si="2"/>
        <v>3500</v>
      </c>
      <c r="K3007" s="3" t="str">
        <f>IFNA(VLOOKUP(D3007,Price!$A$2:$C$18,3,0),"")</f>
        <v>услуга</v>
      </c>
      <c r="L3007" s="6">
        <f t="shared" si="3"/>
        <v>4</v>
      </c>
      <c r="M3007" s="6" t="str">
        <f>IFNA(VLOOKUP(F3007,Promocodes!A:B,2,0),"")</f>
        <v/>
      </c>
      <c r="N3007" s="3" t="str">
        <f>IFNA(VLOOKUP(M3007,Promocodes!G:H,2,0),"")</f>
        <v/>
      </c>
      <c r="O3007" s="3" t="str">
        <f>IFNA(VLOOKUP(D3007,Price!$E$2:$F$4,2,0),"")</f>
        <v/>
      </c>
      <c r="P3007" s="7" t="str">
        <f t="shared" si="4"/>
        <v>без промо</v>
      </c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ht="15.75" customHeight="1">
      <c r="A3008" s="3">
        <v>2715.0</v>
      </c>
      <c r="B3008" s="1" t="s">
        <v>16</v>
      </c>
      <c r="C3008" s="1" t="s">
        <v>17</v>
      </c>
      <c r="D3008" s="1" t="s">
        <v>24</v>
      </c>
      <c r="E3008" s="2">
        <v>44288.0</v>
      </c>
      <c r="F3008" s="3"/>
      <c r="G3008" s="5">
        <v>4500.0</v>
      </c>
      <c r="H3008" s="3" t="str">
        <f>IFNA(VLOOKUP(F3008,Promocodes!A:E,4,0),"")</f>
        <v/>
      </c>
      <c r="I3008" s="3"/>
      <c r="J3008" s="5">
        <f t="shared" si="2"/>
        <v>4500</v>
      </c>
      <c r="K3008" s="3" t="str">
        <f>IFNA(VLOOKUP(D3008,Price!$A$2:$C$18,3,0),"")</f>
        <v>услуга</v>
      </c>
      <c r="L3008" s="6">
        <f t="shared" si="3"/>
        <v>4</v>
      </c>
      <c r="M3008" s="6" t="str">
        <f>IFNA(VLOOKUP(F3008,Promocodes!A:B,2,0),"")</f>
        <v/>
      </c>
      <c r="N3008" s="3" t="str">
        <f>IFNA(VLOOKUP(M3008,Promocodes!G:H,2,0),"")</f>
        <v/>
      </c>
      <c r="O3008" s="3" t="str">
        <f>IFNA(VLOOKUP(D3008,Price!$E$2:$F$4,2,0),"")</f>
        <v/>
      </c>
      <c r="P3008" s="7" t="str">
        <f t="shared" si="4"/>
        <v>без промо</v>
      </c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ht="15.75" customHeight="1">
      <c r="A3009" s="3">
        <v>2716.0</v>
      </c>
      <c r="B3009" s="1" t="s">
        <v>16</v>
      </c>
      <c r="C3009" s="1" t="s">
        <v>17</v>
      </c>
      <c r="D3009" s="1" t="s">
        <v>21</v>
      </c>
      <c r="E3009" s="2">
        <v>44288.0</v>
      </c>
      <c r="F3009" s="3"/>
      <c r="G3009" s="5">
        <v>3500.0</v>
      </c>
      <c r="H3009" s="3" t="str">
        <f>IFNA(VLOOKUP(F3009,Promocodes!A:E,4,0),"")</f>
        <v/>
      </c>
      <c r="I3009" s="3"/>
      <c r="J3009" s="5">
        <f t="shared" si="2"/>
        <v>3500</v>
      </c>
      <c r="K3009" s="3" t="str">
        <f>IFNA(VLOOKUP(D3009,Price!$A$2:$C$18,3,0),"")</f>
        <v>услуга</v>
      </c>
      <c r="L3009" s="6">
        <f t="shared" si="3"/>
        <v>4</v>
      </c>
      <c r="M3009" s="6" t="str">
        <f>IFNA(VLOOKUP(F3009,Promocodes!A:B,2,0),"")</f>
        <v/>
      </c>
      <c r="N3009" s="3" t="str">
        <f>IFNA(VLOOKUP(M3009,Promocodes!G:H,2,0),"")</f>
        <v/>
      </c>
      <c r="O3009" s="3" t="str">
        <f>IFNA(VLOOKUP(D3009,Price!$E$2:$F$4,2,0),"")</f>
        <v/>
      </c>
      <c r="P3009" s="7" t="str">
        <f t="shared" si="4"/>
        <v>без промо</v>
      </c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ht="15.75" customHeight="1">
      <c r="A3010" s="3">
        <v>2717.0</v>
      </c>
      <c r="B3010" s="1" t="s">
        <v>16</v>
      </c>
      <c r="C3010" s="1" t="s">
        <v>17</v>
      </c>
      <c r="D3010" s="1" t="s">
        <v>21</v>
      </c>
      <c r="E3010" s="2">
        <v>44288.0</v>
      </c>
      <c r="F3010" s="3"/>
      <c r="G3010" s="5">
        <v>3500.0</v>
      </c>
      <c r="H3010" s="3" t="str">
        <f>IFNA(VLOOKUP(F3010,Promocodes!A:E,4,0),"")</f>
        <v/>
      </c>
      <c r="I3010" s="3"/>
      <c r="J3010" s="5">
        <f t="shared" si="2"/>
        <v>3500</v>
      </c>
      <c r="K3010" s="3" t="str">
        <f>IFNA(VLOOKUP(D3010,Price!$A$2:$C$18,3,0),"")</f>
        <v>услуга</v>
      </c>
      <c r="L3010" s="6">
        <f t="shared" si="3"/>
        <v>4</v>
      </c>
      <c r="M3010" s="6" t="str">
        <f>IFNA(VLOOKUP(F3010,Promocodes!A:B,2,0),"")</f>
        <v/>
      </c>
      <c r="N3010" s="3" t="str">
        <f>IFNA(VLOOKUP(M3010,Promocodes!G:H,2,0),"")</f>
        <v/>
      </c>
      <c r="O3010" s="3" t="str">
        <f>IFNA(VLOOKUP(D3010,Price!$E$2:$F$4,2,0),"")</f>
        <v/>
      </c>
      <c r="P3010" s="7" t="str">
        <f t="shared" si="4"/>
        <v>без промо</v>
      </c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ht="15.75" customHeight="1">
      <c r="A3011" s="3">
        <v>2718.0</v>
      </c>
      <c r="B3011" s="1" t="s">
        <v>139</v>
      </c>
      <c r="C3011" s="1" t="s">
        <v>17</v>
      </c>
      <c r="D3011" s="1" t="s">
        <v>141</v>
      </c>
      <c r="E3011" s="2">
        <v>44288.0</v>
      </c>
      <c r="F3011" s="3"/>
      <c r="G3011" s="5">
        <v>300.0</v>
      </c>
      <c r="H3011" s="3" t="str">
        <f>IFNA(VLOOKUP(F3011,Promocodes!A:E,4,0),"")</f>
        <v/>
      </c>
      <c r="I3011" s="3"/>
      <c r="J3011" s="5">
        <f t="shared" si="2"/>
        <v>300</v>
      </c>
      <c r="K3011" s="3" t="str">
        <f>IFNA(VLOOKUP(D3011,Price!$A$2:$C$18,3,0),"")</f>
        <v/>
      </c>
      <c r="L3011" s="6">
        <f t="shared" si="3"/>
        <v>4</v>
      </c>
      <c r="M3011" s="6" t="str">
        <f>IFNA(VLOOKUP(F3011,Promocodes!A:B,2,0),"")</f>
        <v/>
      </c>
      <c r="N3011" s="3" t="str">
        <f>IFNA(VLOOKUP(M3011,Promocodes!G:H,2,0),"")</f>
        <v/>
      </c>
      <c r="O3011" s="3" t="str">
        <f>IFNA(VLOOKUP(D3011,Price!$E$2:$F$4,2,0),"")</f>
        <v/>
      </c>
      <c r="P3011" s="7" t="str">
        <f t="shared" si="4"/>
        <v/>
      </c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ht="15.75" customHeight="1">
      <c r="A3012" s="3">
        <v>2719.0</v>
      </c>
      <c r="B3012" s="1" t="s">
        <v>16</v>
      </c>
      <c r="C3012" s="1" t="s">
        <v>17</v>
      </c>
      <c r="D3012" s="1" t="s">
        <v>21</v>
      </c>
      <c r="E3012" s="2">
        <v>44288.0</v>
      </c>
      <c r="F3012" s="3"/>
      <c r="G3012" s="5">
        <v>3500.0</v>
      </c>
      <c r="H3012" s="3" t="str">
        <f>IFNA(VLOOKUP(F3012,Promocodes!A:E,4,0),"")</f>
        <v/>
      </c>
      <c r="I3012" s="3"/>
      <c r="J3012" s="5">
        <f t="shared" si="2"/>
        <v>3500</v>
      </c>
      <c r="K3012" s="3" t="str">
        <f>IFNA(VLOOKUP(D3012,Price!$A$2:$C$18,3,0),"")</f>
        <v>услуга</v>
      </c>
      <c r="L3012" s="6">
        <f t="shared" si="3"/>
        <v>4</v>
      </c>
      <c r="M3012" s="6" t="str">
        <f>IFNA(VLOOKUP(F3012,Promocodes!A:B,2,0),"")</f>
        <v/>
      </c>
      <c r="N3012" s="3" t="str">
        <f>IFNA(VLOOKUP(M3012,Promocodes!G:H,2,0),"")</f>
        <v/>
      </c>
      <c r="O3012" s="3" t="str">
        <f>IFNA(VLOOKUP(D3012,Price!$E$2:$F$4,2,0),"")</f>
        <v/>
      </c>
      <c r="P3012" s="7" t="str">
        <f t="shared" si="4"/>
        <v>без промо</v>
      </c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ht="15.75" customHeight="1">
      <c r="A3013" s="3">
        <v>2721.0</v>
      </c>
      <c r="B3013" s="1" t="s">
        <v>16</v>
      </c>
      <c r="C3013" s="1" t="s">
        <v>17</v>
      </c>
      <c r="D3013" s="1" t="s">
        <v>21</v>
      </c>
      <c r="E3013" s="2">
        <v>44289.0</v>
      </c>
      <c r="F3013" s="3"/>
      <c r="G3013" s="5">
        <v>3500.0</v>
      </c>
      <c r="H3013" s="3" t="str">
        <f>IFNA(VLOOKUP(F3013,Promocodes!A:E,4,0),"")</f>
        <v/>
      </c>
      <c r="I3013" s="3"/>
      <c r="J3013" s="5">
        <f t="shared" si="2"/>
        <v>3500</v>
      </c>
      <c r="K3013" s="3" t="str">
        <f>IFNA(VLOOKUP(D3013,Price!$A$2:$C$18,3,0),"")</f>
        <v>услуга</v>
      </c>
      <c r="L3013" s="6">
        <f t="shared" si="3"/>
        <v>4</v>
      </c>
      <c r="M3013" s="6" t="str">
        <f>IFNA(VLOOKUP(F3013,Promocodes!A:B,2,0),"")</f>
        <v/>
      </c>
      <c r="N3013" s="3" t="str">
        <f>IFNA(VLOOKUP(M3013,Promocodes!G:H,2,0),"")</f>
        <v/>
      </c>
      <c r="O3013" s="3" t="str">
        <f>IFNA(VLOOKUP(D3013,Price!$E$2:$F$4,2,0),"")</f>
        <v/>
      </c>
      <c r="P3013" s="7" t="str">
        <f t="shared" si="4"/>
        <v>без промо</v>
      </c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ht="15.75" customHeight="1">
      <c r="A3014" s="3">
        <v>2722.0</v>
      </c>
      <c r="B3014" s="1" t="s">
        <v>16</v>
      </c>
      <c r="C3014" s="1" t="s">
        <v>17</v>
      </c>
      <c r="D3014" s="1" t="s">
        <v>25</v>
      </c>
      <c r="E3014" s="2">
        <v>44289.0</v>
      </c>
      <c r="F3014" s="3"/>
      <c r="G3014" s="5">
        <v>300.0</v>
      </c>
      <c r="H3014" s="3" t="str">
        <f>IFNA(VLOOKUP(F3014,Promocodes!A:E,4,0),"")</f>
        <v/>
      </c>
      <c r="I3014" s="3"/>
      <c r="J3014" s="5">
        <f t="shared" si="2"/>
        <v>300</v>
      </c>
      <c r="K3014" s="3" t="str">
        <f>IFNA(VLOOKUP(D3014,Price!$A$2:$C$18,3,0),"")</f>
        <v>товар</v>
      </c>
      <c r="L3014" s="6">
        <f t="shared" si="3"/>
        <v>4</v>
      </c>
      <c r="M3014" s="6" t="str">
        <f>IFNA(VLOOKUP(F3014,Promocodes!A:B,2,0),"")</f>
        <v/>
      </c>
      <c r="N3014" s="3" t="str">
        <f>IFNA(VLOOKUP(M3014,Promocodes!G:H,2,0),"")</f>
        <v/>
      </c>
      <c r="O3014" s="3">
        <f>IFNA(VLOOKUP(D3014,Price!$E$2:$F$4,2,0),"")</f>
        <v>150</v>
      </c>
      <c r="P3014" s="7" t="str">
        <f t="shared" si="4"/>
        <v>без промо</v>
      </c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ht="15.75" customHeight="1">
      <c r="A3015" s="3">
        <v>2723.0</v>
      </c>
      <c r="B3015" s="1" t="s">
        <v>16</v>
      </c>
      <c r="C3015" s="1" t="s">
        <v>17</v>
      </c>
      <c r="D3015" s="1" t="s">
        <v>23</v>
      </c>
      <c r="E3015" s="2">
        <v>44289.0</v>
      </c>
      <c r="F3015" s="3"/>
      <c r="G3015" s="5">
        <v>5500.0</v>
      </c>
      <c r="H3015" s="3" t="str">
        <f>IFNA(VLOOKUP(F3015,Promocodes!A:E,4,0),"")</f>
        <v/>
      </c>
      <c r="I3015" s="3"/>
      <c r="J3015" s="5">
        <f t="shared" si="2"/>
        <v>5500</v>
      </c>
      <c r="K3015" s="3" t="str">
        <f>IFNA(VLOOKUP(D3015,Price!$A$2:$C$18,3,0),"")</f>
        <v>услуга</v>
      </c>
      <c r="L3015" s="6">
        <f t="shared" si="3"/>
        <v>4</v>
      </c>
      <c r="M3015" s="6" t="str">
        <f>IFNA(VLOOKUP(F3015,Promocodes!A:B,2,0),"")</f>
        <v/>
      </c>
      <c r="N3015" s="3" t="str">
        <f>IFNA(VLOOKUP(M3015,Promocodes!G:H,2,0),"")</f>
        <v/>
      </c>
      <c r="O3015" s="3" t="str">
        <f>IFNA(VLOOKUP(D3015,Price!$E$2:$F$4,2,0),"")</f>
        <v/>
      </c>
      <c r="P3015" s="7" t="str">
        <f t="shared" si="4"/>
        <v>без промо</v>
      </c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ht="15.75" customHeight="1">
      <c r="A3016" s="3">
        <v>2724.0</v>
      </c>
      <c r="B3016" s="1" t="s">
        <v>16</v>
      </c>
      <c r="C3016" s="1" t="s">
        <v>17</v>
      </c>
      <c r="D3016" s="1" t="s">
        <v>23</v>
      </c>
      <c r="E3016" s="2">
        <v>44289.0</v>
      </c>
      <c r="F3016" s="3"/>
      <c r="G3016" s="5">
        <v>5500.0</v>
      </c>
      <c r="H3016" s="3" t="str">
        <f>IFNA(VLOOKUP(F3016,Promocodes!A:E,4,0),"")</f>
        <v/>
      </c>
      <c r="I3016" s="3"/>
      <c r="J3016" s="5">
        <f t="shared" si="2"/>
        <v>5500</v>
      </c>
      <c r="K3016" s="3" t="str">
        <f>IFNA(VLOOKUP(D3016,Price!$A$2:$C$18,3,0),"")</f>
        <v>услуга</v>
      </c>
      <c r="L3016" s="6">
        <f t="shared" si="3"/>
        <v>4</v>
      </c>
      <c r="M3016" s="6" t="str">
        <f>IFNA(VLOOKUP(F3016,Promocodes!A:B,2,0),"")</f>
        <v/>
      </c>
      <c r="N3016" s="3" t="str">
        <f>IFNA(VLOOKUP(M3016,Promocodes!G:H,2,0),"")</f>
        <v/>
      </c>
      <c r="O3016" s="3" t="str">
        <f>IFNA(VLOOKUP(D3016,Price!$E$2:$F$4,2,0),"")</f>
        <v/>
      </c>
      <c r="P3016" s="7" t="str">
        <f t="shared" si="4"/>
        <v>без промо</v>
      </c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ht="15.75" customHeight="1">
      <c r="A3017" s="3">
        <v>2725.0</v>
      </c>
      <c r="B3017" s="1" t="s">
        <v>139</v>
      </c>
      <c r="C3017" s="1" t="s">
        <v>17</v>
      </c>
      <c r="D3017" s="1" t="s">
        <v>142</v>
      </c>
      <c r="E3017" s="2">
        <v>44289.0</v>
      </c>
      <c r="F3017" s="3"/>
      <c r="G3017" s="5">
        <v>1000.0</v>
      </c>
      <c r="H3017" s="3" t="str">
        <f>IFNA(VLOOKUP(F3017,Promocodes!A:E,4,0),"")</f>
        <v/>
      </c>
      <c r="I3017" s="3"/>
      <c r="J3017" s="5">
        <f t="shared" si="2"/>
        <v>1000</v>
      </c>
      <c r="K3017" s="3" t="str">
        <f>IFNA(VLOOKUP(D3017,Price!$A$2:$C$18,3,0),"")</f>
        <v/>
      </c>
      <c r="L3017" s="6">
        <f t="shared" si="3"/>
        <v>4</v>
      </c>
      <c r="M3017" s="6" t="str">
        <f>IFNA(VLOOKUP(F3017,Promocodes!A:B,2,0),"")</f>
        <v/>
      </c>
      <c r="N3017" s="3" t="str">
        <f>IFNA(VLOOKUP(M3017,Promocodes!G:H,2,0),"")</f>
        <v/>
      </c>
      <c r="O3017" s="3" t="str">
        <f>IFNA(VLOOKUP(D3017,Price!$E$2:$F$4,2,0),"")</f>
        <v/>
      </c>
      <c r="P3017" s="7" t="str">
        <f t="shared" si="4"/>
        <v/>
      </c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ht="15.75" customHeight="1">
      <c r="A3018" s="3">
        <v>2726.0</v>
      </c>
      <c r="B3018" s="1" t="s">
        <v>16</v>
      </c>
      <c r="C3018" s="1" t="s">
        <v>17</v>
      </c>
      <c r="D3018" s="1" t="s">
        <v>21</v>
      </c>
      <c r="E3018" s="2">
        <v>44289.0</v>
      </c>
      <c r="F3018" s="3"/>
      <c r="G3018" s="5">
        <v>3500.0</v>
      </c>
      <c r="H3018" s="3" t="str">
        <f>IFNA(VLOOKUP(F3018,Promocodes!A:E,4,0),"")</f>
        <v/>
      </c>
      <c r="I3018" s="3"/>
      <c r="J3018" s="5">
        <f t="shared" si="2"/>
        <v>3500</v>
      </c>
      <c r="K3018" s="3" t="str">
        <f>IFNA(VLOOKUP(D3018,Price!$A$2:$C$18,3,0),"")</f>
        <v>услуга</v>
      </c>
      <c r="L3018" s="6">
        <f t="shared" si="3"/>
        <v>4</v>
      </c>
      <c r="M3018" s="6" t="str">
        <f>IFNA(VLOOKUP(F3018,Promocodes!A:B,2,0),"")</f>
        <v/>
      </c>
      <c r="N3018" s="3" t="str">
        <f>IFNA(VLOOKUP(M3018,Promocodes!G:H,2,0),"")</f>
        <v/>
      </c>
      <c r="O3018" s="3" t="str">
        <f>IFNA(VLOOKUP(D3018,Price!$E$2:$F$4,2,0),"")</f>
        <v/>
      </c>
      <c r="P3018" s="7" t="str">
        <f t="shared" si="4"/>
        <v>без промо</v>
      </c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ht="15.75" customHeight="1">
      <c r="A3019" s="3">
        <v>2727.0</v>
      </c>
      <c r="B3019" s="1" t="s">
        <v>16</v>
      </c>
      <c r="C3019" s="1" t="s">
        <v>17</v>
      </c>
      <c r="D3019" s="1" t="s">
        <v>25</v>
      </c>
      <c r="E3019" s="2">
        <v>44289.0</v>
      </c>
      <c r="F3019" s="3"/>
      <c r="G3019" s="5">
        <v>300.0</v>
      </c>
      <c r="H3019" s="3" t="str">
        <f>IFNA(VLOOKUP(F3019,Promocodes!A:E,4,0),"")</f>
        <v/>
      </c>
      <c r="I3019" s="3"/>
      <c r="J3019" s="5">
        <f t="shared" si="2"/>
        <v>300</v>
      </c>
      <c r="K3019" s="3" t="str">
        <f>IFNA(VLOOKUP(D3019,Price!$A$2:$C$18,3,0),"")</f>
        <v>товар</v>
      </c>
      <c r="L3019" s="6">
        <f t="shared" si="3"/>
        <v>4</v>
      </c>
      <c r="M3019" s="6" t="str">
        <f>IFNA(VLOOKUP(F3019,Promocodes!A:B,2,0),"")</f>
        <v/>
      </c>
      <c r="N3019" s="3" t="str">
        <f>IFNA(VLOOKUP(M3019,Promocodes!G:H,2,0),"")</f>
        <v/>
      </c>
      <c r="O3019" s="3">
        <f>IFNA(VLOOKUP(D3019,Price!$E$2:$F$4,2,0),"")</f>
        <v>150</v>
      </c>
      <c r="P3019" s="7" t="str">
        <f t="shared" si="4"/>
        <v>без промо</v>
      </c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ht="15.75" customHeight="1">
      <c r="A3020" s="3">
        <v>2728.0</v>
      </c>
      <c r="B3020" s="1" t="s">
        <v>139</v>
      </c>
      <c r="C3020" s="1" t="s">
        <v>17</v>
      </c>
      <c r="D3020" s="1" t="s">
        <v>142</v>
      </c>
      <c r="E3020" s="2">
        <v>44289.0</v>
      </c>
      <c r="F3020" s="3"/>
      <c r="G3020" s="5">
        <v>1000.0</v>
      </c>
      <c r="H3020" s="3" t="str">
        <f>IFNA(VLOOKUP(F3020,Promocodes!A:E,4,0),"")</f>
        <v/>
      </c>
      <c r="I3020" s="3"/>
      <c r="J3020" s="5">
        <f t="shared" si="2"/>
        <v>1000</v>
      </c>
      <c r="K3020" s="3" t="str">
        <f>IFNA(VLOOKUP(D3020,Price!$A$2:$C$18,3,0),"")</f>
        <v/>
      </c>
      <c r="L3020" s="6">
        <f t="shared" si="3"/>
        <v>4</v>
      </c>
      <c r="M3020" s="6" t="str">
        <f>IFNA(VLOOKUP(F3020,Promocodes!A:B,2,0),"")</f>
        <v/>
      </c>
      <c r="N3020" s="3" t="str">
        <f>IFNA(VLOOKUP(M3020,Promocodes!G:H,2,0),"")</f>
        <v/>
      </c>
      <c r="O3020" s="3" t="str">
        <f>IFNA(VLOOKUP(D3020,Price!$E$2:$F$4,2,0),"")</f>
        <v/>
      </c>
      <c r="P3020" s="7" t="str">
        <f t="shared" si="4"/>
        <v/>
      </c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ht="15.75" customHeight="1">
      <c r="A3021" s="3">
        <v>2731.0</v>
      </c>
      <c r="B3021" s="1" t="s">
        <v>16</v>
      </c>
      <c r="C3021" s="1" t="s">
        <v>17</v>
      </c>
      <c r="D3021" s="1" t="s">
        <v>24</v>
      </c>
      <c r="E3021" s="2">
        <v>44289.0</v>
      </c>
      <c r="F3021" s="3"/>
      <c r="G3021" s="5">
        <v>4500.0</v>
      </c>
      <c r="H3021" s="3" t="str">
        <f>IFNA(VLOOKUP(F3021,Promocodes!A:E,4,0),"")</f>
        <v/>
      </c>
      <c r="I3021" s="3"/>
      <c r="J3021" s="5">
        <f t="shared" si="2"/>
        <v>4500</v>
      </c>
      <c r="K3021" s="3" t="str">
        <f>IFNA(VLOOKUP(D3021,Price!$A$2:$C$18,3,0),"")</f>
        <v>услуга</v>
      </c>
      <c r="L3021" s="6">
        <f t="shared" si="3"/>
        <v>4</v>
      </c>
      <c r="M3021" s="6" t="str">
        <f>IFNA(VLOOKUP(F3021,Promocodes!A:B,2,0),"")</f>
        <v/>
      </c>
      <c r="N3021" s="3" t="str">
        <f>IFNA(VLOOKUP(M3021,Promocodes!G:H,2,0),"")</f>
        <v/>
      </c>
      <c r="O3021" s="3" t="str">
        <f>IFNA(VLOOKUP(D3021,Price!$E$2:$F$4,2,0),"")</f>
        <v/>
      </c>
      <c r="P3021" s="7" t="str">
        <f t="shared" si="4"/>
        <v>без промо</v>
      </c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ht="15.75" customHeight="1">
      <c r="A3022" s="3">
        <v>2732.0</v>
      </c>
      <c r="B3022" s="1" t="s">
        <v>16</v>
      </c>
      <c r="C3022" s="1" t="s">
        <v>17</v>
      </c>
      <c r="D3022" s="1" t="s">
        <v>23</v>
      </c>
      <c r="E3022" s="2">
        <v>44289.0</v>
      </c>
      <c r="F3022" s="3"/>
      <c r="G3022" s="5">
        <v>5500.0</v>
      </c>
      <c r="H3022" s="3" t="str">
        <f>IFNA(VLOOKUP(F3022,Promocodes!A:E,4,0),"")</f>
        <v/>
      </c>
      <c r="I3022" s="3"/>
      <c r="J3022" s="5">
        <f t="shared" si="2"/>
        <v>5500</v>
      </c>
      <c r="K3022" s="3" t="str">
        <f>IFNA(VLOOKUP(D3022,Price!$A$2:$C$18,3,0),"")</f>
        <v>услуга</v>
      </c>
      <c r="L3022" s="6">
        <f t="shared" si="3"/>
        <v>4</v>
      </c>
      <c r="M3022" s="6" t="str">
        <f>IFNA(VLOOKUP(F3022,Promocodes!A:B,2,0),"")</f>
        <v/>
      </c>
      <c r="N3022" s="3" t="str">
        <f>IFNA(VLOOKUP(M3022,Promocodes!G:H,2,0),"")</f>
        <v/>
      </c>
      <c r="O3022" s="3" t="str">
        <f>IFNA(VLOOKUP(D3022,Price!$E$2:$F$4,2,0),"")</f>
        <v/>
      </c>
      <c r="P3022" s="7" t="str">
        <f t="shared" si="4"/>
        <v>без промо</v>
      </c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ht="15.75" customHeight="1">
      <c r="A3023" s="3">
        <v>2734.0</v>
      </c>
      <c r="B3023" s="1" t="s">
        <v>16</v>
      </c>
      <c r="C3023" s="1" t="s">
        <v>17</v>
      </c>
      <c r="D3023" s="1" t="s">
        <v>21</v>
      </c>
      <c r="E3023" s="2">
        <v>44289.0</v>
      </c>
      <c r="F3023" s="3"/>
      <c r="G3023" s="5">
        <v>3500.0</v>
      </c>
      <c r="H3023" s="3" t="str">
        <f>IFNA(VLOOKUP(F3023,Promocodes!A:E,4,0),"")</f>
        <v/>
      </c>
      <c r="I3023" s="3"/>
      <c r="J3023" s="5">
        <f t="shared" si="2"/>
        <v>3500</v>
      </c>
      <c r="K3023" s="3" t="str">
        <f>IFNA(VLOOKUP(D3023,Price!$A$2:$C$18,3,0),"")</f>
        <v>услуга</v>
      </c>
      <c r="L3023" s="6">
        <f t="shared" si="3"/>
        <v>4</v>
      </c>
      <c r="M3023" s="6" t="str">
        <f>IFNA(VLOOKUP(F3023,Promocodes!A:B,2,0),"")</f>
        <v/>
      </c>
      <c r="N3023" s="3" t="str">
        <f>IFNA(VLOOKUP(M3023,Promocodes!G:H,2,0),"")</f>
        <v/>
      </c>
      <c r="O3023" s="3" t="str">
        <f>IFNA(VLOOKUP(D3023,Price!$E$2:$F$4,2,0),"")</f>
        <v/>
      </c>
      <c r="P3023" s="7" t="str">
        <f t="shared" si="4"/>
        <v>без промо</v>
      </c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ht="15.75" customHeight="1">
      <c r="A3024" s="3">
        <v>2735.0</v>
      </c>
      <c r="B3024" s="1" t="s">
        <v>16</v>
      </c>
      <c r="C3024" s="1" t="s">
        <v>17</v>
      </c>
      <c r="D3024" s="1" t="s">
        <v>23</v>
      </c>
      <c r="E3024" s="2">
        <v>44289.0</v>
      </c>
      <c r="F3024" s="3"/>
      <c r="G3024" s="5">
        <v>5500.0</v>
      </c>
      <c r="H3024" s="3" t="str">
        <f>IFNA(VLOOKUP(F3024,Promocodes!A:E,4,0),"")</f>
        <v/>
      </c>
      <c r="I3024" s="3"/>
      <c r="J3024" s="5">
        <f t="shared" si="2"/>
        <v>5500</v>
      </c>
      <c r="K3024" s="3" t="str">
        <f>IFNA(VLOOKUP(D3024,Price!$A$2:$C$18,3,0),"")</f>
        <v>услуга</v>
      </c>
      <c r="L3024" s="6">
        <f t="shared" si="3"/>
        <v>4</v>
      </c>
      <c r="M3024" s="6" t="str">
        <f>IFNA(VLOOKUP(F3024,Promocodes!A:B,2,0),"")</f>
        <v/>
      </c>
      <c r="N3024" s="3" t="str">
        <f>IFNA(VLOOKUP(M3024,Promocodes!G:H,2,0),"")</f>
        <v/>
      </c>
      <c r="O3024" s="3" t="str">
        <f>IFNA(VLOOKUP(D3024,Price!$E$2:$F$4,2,0),"")</f>
        <v/>
      </c>
      <c r="P3024" s="7" t="str">
        <f t="shared" si="4"/>
        <v>без промо</v>
      </c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ht="15.75" customHeight="1">
      <c r="A3025" s="3">
        <v>2736.0</v>
      </c>
      <c r="B3025" s="1" t="s">
        <v>139</v>
      </c>
      <c r="C3025" s="1" t="s">
        <v>17</v>
      </c>
      <c r="D3025" s="1" t="s">
        <v>143</v>
      </c>
      <c r="E3025" s="2">
        <v>44289.0</v>
      </c>
      <c r="F3025" s="3"/>
      <c r="G3025" s="5">
        <v>500.0</v>
      </c>
      <c r="H3025" s="3" t="str">
        <f>IFNA(VLOOKUP(F3025,Promocodes!A:E,4,0),"")</f>
        <v/>
      </c>
      <c r="I3025" s="3"/>
      <c r="J3025" s="5">
        <f t="shared" si="2"/>
        <v>500</v>
      </c>
      <c r="K3025" s="3" t="str">
        <f>IFNA(VLOOKUP(D3025,Price!$A$2:$C$18,3,0),"")</f>
        <v/>
      </c>
      <c r="L3025" s="6">
        <f t="shared" si="3"/>
        <v>4</v>
      </c>
      <c r="M3025" s="6" t="str">
        <f>IFNA(VLOOKUP(F3025,Promocodes!A:B,2,0),"")</f>
        <v/>
      </c>
      <c r="N3025" s="3" t="str">
        <f>IFNA(VLOOKUP(M3025,Promocodes!G:H,2,0),"")</f>
        <v/>
      </c>
      <c r="O3025" s="3" t="str">
        <f>IFNA(VLOOKUP(D3025,Price!$E$2:$F$4,2,0),"")</f>
        <v/>
      </c>
      <c r="P3025" s="7" t="str">
        <f t="shared" si="4"/>
        <v/>
      </c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ht="15.75" customHeight="1">
      <c r="A3026" s="3">
        <v>2737.0</v>
      </c>
      <c r="B3026" s="1" t="s">
        <v>16</v>
      </c>
      <c r="C3026" s="1" t="s">
        <v>17</v>
      </c>
      <c r="D3026" s="1" t="s">
        <v>18</v>
      </c>
      <c r="E3026" s="2">
        <v>44289.0</v>
      </c>
      <c r="F3026" s="3"/>
      <c r="G3026" s="5">
        <v>1000.0</v>
      </c>
      <c r="H3026" s="3" t="str">
        <f>IFNA(VLOOKUP(F3026,Promocodes!A:E,4,0),"")</f>
        <v/>
      </c>
      <c r="I3026" s="3"/>
      <c r="J3026" s="5">
        <f t="shared" si="2"/>
        <v>1000</v>
      </c>
      <c r="K3026" s="3" t="str">
        <f>IFNA(VLOOKUP(D3026,Price!$A$2:$C$18,3,0),"")</f>
        <v>товар</v>
      </c>
      <c r="L3026" s="6">
        <f t="shared" si="3"/>
        <v>4</v>
      </c>
      <c r="M3026" s="6" t="str">
        <f>IFNA(VLOOKUP(F3026,Promocodes!A:B,2,0),"")</f>
        <v/>
      </c>
      <c r="N3026" s="3" t="str">
        <f>IFNA(VLOOKUP(M3026,Promocodes!G:H,2,0),"")</f>
        <v/>
      </c>
      <c r="O3026" s="3">
        <f>IFNA(VLOOKUP(D3026,Price!$E$2:$F$4,2,0),"")</f>
        <v>500</v>
      </c>
      <c r="P3026" s="7" t="str">
        <f t="shared" si="4"/>
        <v>без промо</v>
      </c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ht="15.75" customHeight="1">
      <c r="A3027" s="3">
        <v>2738.0</v>
      </c>
      <c r="B3027" s="1" t="s">
        <v>16</v>
      </c>
      <c r="C3027" s="1" t="s">
        <v>17</v>
      </c>
      <c r="D3027" s="1" t="s">
        <v>18</v>
      </c>
      <c r="E3027" s="2">
        <v>44289.0</v>
      </c>
      <c r="F3027" s="3"/>
      <c r="G3027" s="5">
        <v>1000.0</v>
      </c>
      <c r="H3027" s="3" t="str">
        <f>IFNA(VLOOKUP(F3027,Promocodes!A:E,4,0),"")</f>
        <v/>
      </c>
      <c r="I3027" s="3"/>
      <c r="J3027" s="5">
        <f t="shared" si="2"/>
        <v>1000</v>
      </c>
      <c r="K3027" s="3" t="str">
        <f>IFNA(VLOOKUP(D3027,Price!$A$2:$C$18,3,0),"")</f>
        <v>товар</v>
      </c>
      <c r="L3027" s="6">
        <f t="shared" si="3"/>
        <v>4</v>
      </c>
      <c r="M3027" s="6" t="str">
        <f>IFNA(VLOOKUP(F3027,Promocodes!A:B,2,0),"")</f>
        <v/>
      </c>
      <c r="N3027" s="3" t="str">
        <f>IFNA(VLOOKUP(M3027,Promocodes!G:H,2,0),"")</f>
        <v/>
      </c>
      <c r="O3027" s="3">
        <f>IFNA(VLOOKUP(D3027,Price!$E$2:$F$4,2,0),"")</f>
        <v>500</v>
      </c>
      <c r="P3027" s="7" t="str">
        <f t="shared" si="4"/>
        <v>без промо</v>
      </c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ht="15.75" customHeight="1">
      <c r="A3028" s="3">
        <v>2739.0</v>
      </c>
      <c r="B3028" s="1" t="s">
        <v>16</v>
      </c>
      <c r="C3028" s="1" t="s">
        <v>17</v>
      </c>
      <c r="D3028" s="1" t="s">
        <v>21</v>
      </c>
      <c r="E3028" s="2">
        <v>44289.0</v>
      </c>
      <c r="F3028" s="3"/>
      <c r="G3028" s="5">
        <v>3500.0</v>
      </c>
      <c r="H3028" s="3" t="str">
        <f>IFNA(VLOOKUP(F3028,Promocodes!A:E,4,0),"")</f>
        <v/>
      </c>
      <c r="I3028" s="3"/>
      <c r="J3028" s="5">
        <f t="shared" si="2"/>
        <v>3500</v>
      </c>
      <c r="K3028" s="3" t="str">
        <f>IFNA(VLOOKUP(D3028,Price!$A$2:$C$18,3,0),"")</f>
        <v>услуга</v>
      </c>
      <c r="L3028" s="6">
        <f t="shared" si="3"/>
        <v>4</v>
      </c>
      <c r="M3028" s="6" t="str">
        <f>IFNA(VLOOKUP(F3028,Promocodes!A:B,2,0),"")</f>
        <v/>
      </c>
      <c r="N3028" s="3" t="str">
        <f>IFNA(VLOOKUP(M3028,Promocodes!G:H,2,0),"")</f>
        <v/>
      </c>
      <c r="O3028" s="3" t="str">
        <f>IFNA(VLOOKUP(D3028,Price!$E$2:$F$4,2,0),"")</f>
        <v/>
      </c>
      <c r="P3028" s="7" t="str">
        <f t="shared" si="4"/>
        <v>без промо</v>
      </c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ht="15.75" customHeight="1">
      <c r="A3029" s="3">
        <v>2740.0</v>
      </c>
      <c r="B3029" s="1" t="s">
        <v>16</v>
      </c>
      <c r="C3029" s="1" t="s">
        <v>22</v>
      </c>
      <c r="D3029" s="1" t="s">
        <v>20</v>
      </c>
      <c r="E3029" s="2">
        <v>44289.0</v>
      </c>
      <c r="F3029" s="3"/>
      <c r="G3029" s="5">
        <v>500.0</v>
      </c>
      <c r="H3029" s="3" t="str">
        <f>IFNA(VLOOKUP(F3029,Promocodes!A:E,4,0),"")</f>
        <v/>
      </c>
      <c r="I3029" s="3"/>
      <c r="J3029" s="5">
        <f t="shared" si="2"/>
        <v>500</v>
      </c>
      <c r="K3029" s="3" t="str">
        <f>IFNA(VLOOKUP(D3029,Price!$A$2:$C$18,3,0),"")</f>
        <v>товар</v>
      </c>
      <c r="L3029" s="6">
        <f t="shared" si="3"/>
        <v>4</v>
      </c>
      <c r="M3029" s="6" t="str">
        <f>IFNA(VLOOKUP(F3029,Promocodes!A:B,2,0),"")</f>
        <v/>
      </c>
      <c r="N3029" s="3" t="str">
        <f>IFNA(VLOOKUP(M3029,Promocodes!G:H,2,0),"")</f>
        <v/>
      </c>
      <c r="O3029" s="3">
        <f>IFNA(VLOOKUP(D3029,Price!$E$2:$F$4,2,0),"")</f>
        <v>250</v>
      </c>
      <c r="P3029" s="7" t="str">
        <f t="shared" si="4"/>
        <v>без промо</v>
      </c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ht="15.75" customHeight="1">
      <c r="A3030" s="3">
        <v>2741.0</v>
      </c>
      <c r="B3030" s="1" t="s">
        <v>16</v>
      </c>
      <c r="C3030" s="1" t="s">
        <v>17</v>
      </c>
      <c r="D3030" s="1" t="s">
        <v>21</v>
      </c>
      <c r="E3030" s="2">
        <v>44289.0</v>
      </c>
      <c r="F3030" s="3"/>
      <c r="G3030" s="5">
        <v>3500.0</v>
      </c>
      <c r="H3030" s="3" t="str">
        <f>IFNA(VLOOKUP(F3030,Promocodes!A:E,4,0),"")</f>
        <v/>
      </c>
      <c r="I3030" s="3"/>
      <c r="J3030" s="5">
        <f t="shared" si="2"/>
        <v>3500</v>
      </c>
      <c r="K3030" s="3" t="str">
        <f>IFNA(VLOOKUP(D3030,Price!$A$2:$C$18,3,0),"")</f>
        <v>услуга</v>
      </c>
      <c r="L3030" s="6">
        <f t="shared" si="3"/>
        <v>4</v>
      </c>
      <c r="M3030" s="6" t="str">
        <f>IFNA(VLOOKUP(F3030,Promocodes!A:B,2,0),"")</f>
        <v/>
      </c>
      <c r="N3030" s="3" t="str">
        <f>IFNA(VLOOKUP(M3030,Promocodes!G:H,2,0),"")</f>
        <v/>
      </c>
      <c r="O3030" s="3" t="str">
        <f>IFNA(VLOOKUP(D3030,Price!$E$2:$F$4,2,0),"")</f>
        <v/>
      </c>
      <c r="P3030" s="7" t="str">
        <f t="shared" si="4"/>
        <v>без промо</v>
      </c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ht="15.75" customHeight="1">
      <c r="A3031" s="3">
        <v>2742.0</v>
      </c>
      <c r="B3031" s="1" t="s">
        <v>16</v>
      </c>
      <c r="C3031" s="1" t="s">
        <v>17</v>
      </c>
      <c r="D3031" s="1" t="s">
        <v>21</v>
      </c>
      <c r="E3031" s="2">
        <v>44289.0</v>
      </c>
      <c r="F3031" s="3"/>
      <c r="G3031" s="5">
        <v>3500.0</v>
      </c>
      <c r="H3031" s="3" t="str">
        <f>IFNA(VLOOKUP(F3031,Promocodes!A:E,4,0),"")</f>
        <v/>
      </c>
      <c r="I3031" s="3"/>
      <c r="J3031" s="5">
        <f t="shared" si="2"/>
        <v>3500</v>
      </c>
      <c r="K3031" s="3" t="str">
        <f>IFNA(VLOOKUP(D3031,Price!$A$2:$C$18,3,0),"")</f>
        <v>услуга</v>
      </c>
      <c r="L3031" s="6">
        <f t="shared" si="3"/>
        <v>4</v>
      </c>
      <c r="M3031" s="6" t="str">
        <f>IFNA(VLOOKUP(F3031,Promocodes!A:B,2,0),"")</f>
        <v/>
      </c>
      <c r="N3031" s="3" t="str">
        <f>IFNA(VLOOKUP(M3031,Promocodes!G:H,2,0),"")</f>
        <v/>
      </c>
      <c r="O3031" s="3" t="str">
        <f>IFNA(VLOOKUP(D3031,Price!$E$2:$F$4,2,0),"")</f>
        <v/>
      </c>
      <c r="P3031" s="7" t="str">
        <f t="shared" si="4"/>
        <v>без промо</v>
      </c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ht="15.75" customHeight="1">
      <c r="A3032" s="3">
        <v>2743.0</v>
      </c>
      <c r="B3032" s="1" t="s">
        <v>139</v>
      </c>
      <c r="C3032" s="1" t="s">
        <v>17</v>
      </c>
      <c r="D3032" s="1" t="s">
        <v>143</v>
      </c>
      <c r="E3032" s="2">
        <v>44289.0</v>
      </c>
      <c r="F3032" s="3"/>
      <c r="G3032" s="5">
        <v>500.0</v>
      </c>
      <c r="H3032" s="3" t="str">
        <f>IFNA(VLOOKUP(F3032,Promocodes!A:E,4,0),"")</f>
        <v/>
      </c>
      <c r="I3032" s="3"/>
      <c r="J3032" s="5">
        <f t="shared" si="2"/>
        <v>500</v>
      </c>
      <c r="K3032" s="3" t="str">
        <f>IFNA(VLOOKUP(D3032,Price!$A$2:$C$18,3,0),"")</f>
        <v/>
      </c>
      <c r="L3032" s="6">
        <f t="shared" si="3"/>
        <v>4</v>
      </c>
      <c r="M3032" s="6" t="str">
        <f>IFNA(VLOOKUP(F3032,Promocodes!A:B,2,0),"")</f>
        <v/>
      </c>
      <c r="N3032" s="3" t="str">
        <f>IFNA(VLOOKUP(M3032,Promocodes!G:H,2,0),"")</f>
        <v/>
      </c>
      <c r="O3032" s="3" t="str">
        <f>IFNA(VLOOKUP(D3032,Price!$E$2:$F$4,2,0),"")</f>
        <v/>
      </c>
      <c r="P3032" s="7" t="str">
        <f t="shared" si="4"/>
        <v/>
      </c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ht="15.75" customHeight="1">
      <c r="A3033" s="3">
        <v>2744.0</v>
      </c>
      <c r="B3033" s="1" t="s">
        <v>16</v>
      </c>
      <c r="C3033" s="1" t="s">
        <v>17</v>
      </c>
      <c r="D3033" s="1" t="s">
        <v>21</v>
      </c>
      <c r="E3033" s="2">
        <v>44289.0</v>
      </c>
      <c r="F3033" s="3"/>
      <c r="G3033" s="5">
        <v>3500.0</v>
      </c>
      <c r="H3033" s="3" t="str">
        <f>IFNA(VLOOKUP(F3033,Promocodes!A:E,4,0),"")</f>
        <v/>
      </c>
      <c r="I3033" s="3"/>
      <c r="J3033" s="5">
        <f t="shared" si="2"/>
        <v>3500</v>
      </c>
      <c r="K3033" s="3" t="str">
        <f>IFNA(VLOOKUP(D3033,Price!$A$2:$C$18,3,0),"")</f>
        <v>услуга</v>
      </c>
      <c r="L3033" s="6">
        <f t="shared" si="3"/>
        <v>4</v>
      </c>
      <c r="M3033" s="6" t="str">
        <f>IFNA(VLOOKUP(F3033,Promocodes!A:B,2,0),"")</f>
        <v/>
      </c>
      <c r="N3033" s="3" t="str">
        <f>IFNA(VLOOKUP(M3033,Promocodes!G:H,2,0),"")</f>
        <v/>
      </c>
      <c r="O3033" s="3" t="str">
        <f>IFNA(VLOOKUP(D3033,Price!$E$2:$F$4,2,0),"")</f>
        <v/>
      </c>
      <c r="P3033" s="7" t="str">
        <f t="shared" si="4"/>
        <v>без промо</v>
      </c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ht="15.75" customHeight="1">
      <c r="A3034" s="3">
        <v>2745.0</v>
      </c>
      <c r="B3034" s="1" t="s">
        <v>139</v>
      </c>
      <c r="C3034" s="1" t="s">
        <v>17</v>
      </c>
      <c r="D3034" s="1" t="s">
        <v>141</v>
      </c>
      <c r="E3034" s="2">
        <v>44289.0</v>
      </c>
      <c r="F3034" s="3"/>
      <c r="G3034" s="5">
        <v>300.0</v>
      </c>
      <c r="H3034" s="3" t="str">
        <f>IFNA(VLOOKUP(F3034,Promocodes!A:E,4,0),"")</f>
        <v/>
      </c>
      <c r="I3034" s="3"/>
      <c r="J3034" s="5">
        <f t="shared" si="2"/>
        <v>300</v>
      </c>
      <c r="K3034" s="3" t="str">
        <f>IFNA(VLOOKUP(D3034,Price!$A$2:$C$18,3,0),"")</f>
        <v/>
      </c>
      <c r="L3034" s="6">
        <f t="shared" si="3"/>
        <v>4</v>
      </c>
      <c r="M3034" s="6" t="str">
        <f>IFNA(VLOOKUP(F3034,Promocodes!A:B,2,0),"")</f>
        <v/>
      </c>
      <c r="N3034" s="3" t="str">
        <f>IFNA(VLOOKUP(M3034,Promocodes!G:H,2,0),"")</f>
        <v/>
      </c>
      <c r="O3034" s="3" t="str">
        <f>IFNA(VLOOKUP(D3034,Price!$E$2:$F$4,2,0),"")</f>
        <v/>
      </c>
      <c r="P3034" s="7" t="str">
        <f t="shared" si="4"/>
        <v/>
      </c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ht="15.75" customHeight="1">
      <c r="A3035" s="3">
        <v>2746.0</v>
      </c>
      <c r="B3035" s="1" t="s">
        <v>16</v>
      </c>
      <c r="C3035" s="1" t="s">
        <v>17</v>
      </c>
      <c r="D3035" s="1" t="s">
        <v>20</v>
      </c>
      <c r="E3035" s="2">
        <v>44289.0</v>
      </c>
      <c r="F3035" s="3"/>
      <c r="G3035" s="5">
        <v>500.0</v>
      </c>
      <c r="H3035" s="3" t="str">
        <f>IFNA(VLOOKUP(F3035,Promocodes!A:E,4,0),"")</f>
        <v/>
      </c>
      <c r="I3035" s="3"/>
      <c r="J3035" s="5">
        <f t="shared" si="2"/>
        <v>500</v>
      </c>
      <c r="K3035" s="3" t="str">
        <f>IFNA(VLOOKUP(D3035,Price!$A$2:$C$18,3,0),"")</f>
        <v>товар</v>
      </c>
      <c r="L3035" s="6">
        <f t="shared" si="3"/>
        <v>4</v>
      </c>
      <c r="M3035" s="6" t="str">
        <f>IFNA(VLOOKUP(F3035,Promocodes!A:B,2,0),"")</f>
        <v/>
      </c>
      <c r="N3035" s="3" t="str">
        <f>IFNA(VLOOKUP(M3035,Promocodes!G:H,2,0),"")</f>
        <v/>
      </c>
      <c r="O3035" s="3">
        <f>IFNA(VLOOKUP(D3035,Price!$E$2:$F$4,2,0),"")</f>
        <v>250</v>
      </c>
      <c r="P3035" s="7" t="str">
        <f t="shared" si="4"/>
        <v>без промо</v>
      </c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ht="15.75" customHeight="1">
      <c r="A3036" s="3">
        <v>2747.0</v>
      </c>
      <c r="B3036" s="1" t="s">
        <v>16</v>
      </c>
      <c r="C3036" s="1" t="s">
        <v>17</v>
      </c>
      <c r="D3036" s="1" t="s">
        <v>23</v>
      </c>
      <c r="E3036" s="2">
        <v>44290.0</v>
      </c>
      <c r="F3036" s="3"/>
      <c r="G3036" s="5">
        <v>5500.0</v>
      </c>
      <c r="H3036" s="3" t="str">
        <f>IFNA(VLOOKUP(F3036,Promocodes!A:E,4,0),"")</f>
        <v/>
      </c>
      <c r="I3036" s="3"/>
      <c r="J3036" s="5">
        <f t="shared" si="2"/>
        <v>5500</v>
      </c>
      <c r="K3036" s="3" t="str">
        <f>IFNA(VLOOKUP(D3036,Price!$A$2:$C$18,3,0),"")</f>
        <v>услуга</v>
      </c>
      <c r="L3036" s="6">
        <f t="shared" si="3"/>
        <v>4</v>
      </c>
      <c r="M3036" s="6" t="str">
        <f>IFNA(VLOOKUP(F3036,Promocodes!A:B,2,0),"")</f>
        <v/>
      </c>
      <c r="N3036" s="3" t="str">
        <f>IFNA(VLOOKUP(M3036,Promocodes!G:H,2,0),"")</f>
        <v/>
      </c>
      <c r="O3036" s="3" t="str">
        <f>IFNA(VLOOKUP(D3036,Price!$E$2:$F$4,2,0),"")</f>
        <v/>
      </c>
      <c r="P3036" s="7" t="str">
        <f t="shared" si="4"/>
        <v>без промо</v>
      </c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ht="15.75" customHeight="1">
      <c r="A3037" s="3">
        <v>2748.0</v>
      </c>
      <c r="B3037" s="1" t="s">
        <v>139</v>
      </c>
      <c r="C3037" s="1" t="s">
        <v>17</v>
      </c>
      <c r="D3037" s="1" t="s">
        <v>140</v>
      </c>
      <c r="E3037" s="2">
        <v>44290.0</v>
      </c>
      <c r="F3037" s="3"/>
      <c r="G3037" s="5">
        <v>50000.0</v>
      </c>
      <c r="H3037" s="3" t="str">
        <f>IFNA(VLOOKUP(F3037,Promocodes!A:E,4,0),"")</f>
        <v/>
      </c>
      <c r="I3037" s="3"/>
      <c r="J3037" s="5">
        <f t="shared" si="2"/>
        <v>50000</v>
      </c>
      <c r="K3037" s="3" t="str">
        <f>IFNA(VLOOKUP(D3037,Price!$A$2:$C$18,3,0),"")</f>
        <v/>
      </c>
      <c r="L3037" s="6">
        <f t="shared" si="3"/>
        <v>4</v>
      </c>
      <c r="M3037" s="6" t="str">
        <f>IFNA(VLOOKUP(F3037,Promocodes!A:B,2,0),"")</f>
        <v/>
      </c>
      <c r="N3037" s="3" t="str">
        <f>IFNA(VLOOKUP(M3037,Promocodes!G:H,2,0),"")</f>
        <v/>
      </c>
      <c r="O3037" s="3" t="str">
        <f>IFNA(VLOOKUP(D3037,Price!$E$2:$F$4,2,0),"")</f>
        <v/>
      </c>
      <c r="P3037" s="7" t="str">
        <f t="shared" si="4"/>
        <v/>
      </c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ht="15.75" customHeight="1">
      <c r="A3038" s="3">
        <v>2749.0</v>
      </c>
      <c r="B3038" s="1" t="s">
        <v>16</v>
      </c>
      <c r="C3038" s="1" t="s">
        <v>17</v>
      </c>
      <c r="D3038" s="1" t="s">
        <v>21</v>
      </c>
      <c r="E3038" s="2">
        <v>44290.0</v>
      </c>
      <c r="F3038" s="3"/>
      <c r="G3038" s="5">
        <v>3500.0</v>
      </c>
      <c r="H3038" s="3" t="str">
        <f>IFNA(VLOOKUP(F3038,Promocodes!A:E,4,0),"")</f>
        <v/>
      </c>
      <c r="I3038" s="3"/>
      <c r="J3038" s="5">
        <f t="shared" si="2"/>
        <v>3500</v>
      </c>
      <c r="K3038" s="3" t="str">
        <f>IFNA(VLOOKUP(D3038,Price!$A$2:$C$18,3,0),"")</f>
        <v>услуга</v>
      </c>
      <c r="L3038" s="6">
        <f t="shared" si="3"/>
        <v>4</v>
      </c>
      <c r="M3038" s="6" t="str">
        <f>IFNA(VLOOKUP(F3038,Promocodes!A:B,2,0),"")</f>
        <v/>
      </c>
      <c r="N3038" s="3" t="str">
        <f>IFNA(VLOOKUP(M3038,Promocodes!G:H,2,0),"")</f>
        <v/>
      </c>
      <c r="O3038" s="3" t="str">
        <f>IFNA(VLOOKUP(D3038,Price!$E$2:$F$4,2,0),"")</f>
        <v/>
      </c>
      <c r="P3038" s="7" t="str">
        <f t="shared" si="4"/>
        <v>без промо</v>
      </c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ht="15.75" customHeight="1">
      <c r="A3039" s="3">
        <v>2750.0</v>
      </c>
      <c r="B3039" s="1" t="s">
        <v>16</v>
      </c>
      <c r="C3039" s="1" t="s">
        <v>17</v>
      </c>
      <c r="D3039" s="1" t="s">
        <v>24</v>
      </c>
      <c r="E3039" s="2">
        <v>44290.0</v>
      </c>
      <c r="F3039" s="3"/>
      <c r="G3039" s="5">
        <v>4500.0</v>
      </c>
      <c r="H3039" s="3" t="str">
        <f>IFNA(VLOOKUP(F3039,Promocodes!A:E,4,0),"")</f>
        <v/>
      </c>
      <c r="I3039" s="3"/>
      <c r="J3039" s="5">
        <f t="shared" si="2"/>
        <v>4500</v>
      </c>
      <c r="K3039" s="3" t="str">
        <f>IFNA(VLOOKUP(D3039,Price!$A$2:$C$18,3,0),"")</f>
        <v>услуга</v>
      </c>
      <c r="L3039" s="6">
        <f t="shared" si="3"/>
        <v>4</v>
      </c>
      <c r="M3039" s="6" t="str">
        <f>IFNA(VLOOKUP(F3039,Promocodes!A:B,2,0),"")</f>
        <v/>
      </c>
      <c r="N3039" s="3" t="str">
        <f>IFNA(VLOOKUP(M3039,Promocodes!G:H,2,0),"")</f>
        <v/>
      </c>
      <c r="O3039" s="3" t="str">
        <f>IFNA(VLOOKUP(D3039,Price!$E$2:$F$4,2,0),"")</f>
        <v/>
      </c>
      <c r="P3039" s="7" t="str">
        <f t="shared" si="4"/>
        <v>без промо</v>
      </c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ht="15.75" customHeight="1">
      <c r="A3040" s="3">
        <v>2751.0</v>
      </c>
      <c r="B3040" s="1" t="s">
        <v>16</v>
      </c>
      <c r="C3040" s="1" t="s">
        <v>17</v>
      </c>
      <c r="D3040" s="1" t="s">
        <v>21</v>
      </c>
      <c r="E3040" s="2">
        <v>44290.0</v>
      </c>
      <c r="F3040" s="3"/>
      <c r="G3040" s="5">
        <v>3500.0</v>
      </c>
      <c r="H3040" s="3" t="str">
        <f>IFNA(VLOOKUP(F3040,Promocodes!A:E,4,0),"")</f>
        <v/>
      </c>
      <c r="I3040" s="3"/>
      <c r="J3040" s="5">
        <f t="shared" si="2"/>
        <v>3500</v>
      </c>
      <c r="K3040" s="3" t="str">
        <f>IFNA(VLOOKUP(D3040,Price!$A$2:$C$18,3,0),"")</f>
        <v>услуга</v>
      </c>
      <c r="L3040" s="6">
        <f t="shared" si="3"/>
        <v>4</v>
      </c>
      <c r="M3040" s="6" t="str">
        <f>IFNA(VLOOKUP(F3040,Promocodes!A:B,2,0),"")</f>
        <v/>
      </c>
      <c r="N3040" s="3" t="str">
        <f>IFNA(VLOOKUP(M3040,Promocodes!G:H,2,0),"")</f>
        <v/>
      </c>
      <c r="O3040" s="3" t="str">
        <f>IFNA(VLOOKUP(D3040,Price!$E$2:$F$4,2,0),"")</f>
        <v/>
      </c>
      <c r="P3040" s="7" t="str">
        <f t="shared" si="4"/>
        <v>без промо</v>
      </c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ht="15.75" customHeight="1">
      <c r="A3041" s="3">
        <v>2752.0</v>
      </c>
      <c r="B3041" s="1" t="s">
        <v>16</v>
      </c>
      <c r="C3041" s="1" t="s">
        <v>17</v>
      </c>
      <c r="D3041" s="1" t="s">
        <v>25</v>
      </c>
      <c r="E3041" s="2">
        <v>44290.0</v>
      </c>
      <c r="F3041" s="3"/>
      <c r="G3041" s="5">
        <v>300.0</v>
      </c>
      <c r="H3041" s="3" t="str">
        <f>IFNA(VLOOKUP(F3041,Promocodes!A:E,4,0),"")</f>
        <v/>
      </c>
      <c r="I3041" s="3"/>
      <c r="J3041" s="5">
        <f t="shared" si="2"/>
        <v>300</v>
      </c>
      <c r="K3041" s="3" t="str">
        <f>IFNA(VLOOKUP(D3041,Price!$A$2:$C$18,3,0),"")</f>
        <v>товар</v>
      </c>
      <c r="L3041" s="6">
        <f t="shared" si="3"/>
        <v>4</v>
      </c>
      <c r="M3041" s="6" t="str">
        <f>IFNA(VLOOKUP(F3041,Promocodes!A:B,2,0),"")</f>
        <v/>
      </c>
      <c r="N3041" s="3" t="str">
        <f>IFNA(VLOOKUP(M3041,Promocodes!G:H,2,0),"")</f>
        <v/>
      </c>
      <c r="O3041" s="3">
        <f>IFNA(VLOOKUP(D3041,Price!$E$2:$F$4,2,0),"")</f>
        <v>150</v>
      </c>
      <c r="P3041" s="7" t="str">
        <f t="shared" si="4"/>
        <v>без промо</v>
      </c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ht="15.75" customHeight="1">
      <c r="A3042" s="3">
        <v>2753.0</v>
      </c>
      <c r="B3042" s="1" t="s">
        <v>16</v>
      </c>
      <c r="C3042" s="1" t="s">
        <v>17</v>
      </c>
      <c r="D3042" s="1" t="s">
        <v>23</v>
      </c>
      <c r="E3042" s="2">
        <v>44290.0</v>
      </c>
      <c r="F3042" s="3"/>
      <c r="G3042" s="5">
        <v>5500.0</v>
      </c>
      <c r="H3042" s="3" t="str">
        <f>IFNA(VLOOKUP(F3042,Promocodes!A:E,4,0),"")</f>
        <v/>
      </c>
      <c r="I3042" s="3"/>
      <c r="J3042" s="5">
        <f t="shared" si="2"/>
        <v>5500</v>
      </c>
      <c r="K3042" s="3" t="str">
        <f>IFNA(VLOOKUP(D3042,Price!$A$2:$C$18,3,0),"")</f>
        <v>услуга</v>
      </c>
      <c r="L3042" s="6">
        <f t="shared" si="3"/>
        <v>4</v>
      </c>
      <c r="M3042" s="6" t="str">
        <f>IFNA(VLOOKUP(F3042,Promocodes!A:B,2,0),"")</f>
        <v/>
      </c>
      <c r="N3042" s="3" t="str">
        <f>IFNA(VLOOKUP(M3042,Promocodes!G:H,2,0),"")</f>
        <v/>
      </c>
      <c r="O3042" s="3" t="str">
        <f>IFNA(VLOOKUP(D3042,Price!$E$2:$F$4,2,0),"")</f>
        <v/>
      </c>
      <c r="P3042" s="7" t="str">
        <f t="shared" si="4"/>
        <v>без промо</v>
      </c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ht="15.75" customHeight="1">
      <c r="A3043" s="3">
        <v>2754.0</v>
      </c>
      <c r="B3043" s="1" t="s">
        <v>16</v>
      </c>
      <c r="C3043" s="1" t="s">
        <v>22</v>
      </c>
      <c r="D3043" s="1" t="s">
        <v>20</v>
      </c>
      <c r="E3043" s="2">
        <v>44290.0</v>
      </c>
      <c r="F3043" s="3"/>
      <c r="G3043" s="5">
        <v>500.0</v>
      </c>
      <c r="H3043" s="3" t="str">
        <f>IFNA(VLOOKUP(F3043,Promocodes!A:E,4,0),"")</f>
        <v/>
      </c>
      <c r="I3043" s="3"/>
      <c r="J3043" s="5">
        <f t="shared" si="2"/>
        <v>500</v>
      </c>
      <c r="K3043" s="3" t="str">
        <f>IFNA(VLOOKUP(D3043,Price!$A$2:$C$18,3,0),"")</f>
        <v>товар</v>
      </c>
      <c r="L3043" s="6">
        <f t="shared" si="3"/>
        <v>4</v>
      </c>
      <c r="M3043" s="6" t="str">
        <f>IFNA(VLOOKUP(F3043,Promocodes!A:B,2,0),"")</f>
        <v/>
      </c>
      <c r="N3043" s="3" t="str">
        <f>IFNA(VLOOKUP(M3043,Promocodes!G:H,2,0),"")</f>
        <v/>
      </c>
      <c r="O3043" s="3">
        <f>IFNA(VLOOKUP(D3043,Price!$E$2:$F$4,2,0),"")</f>
        <v>250</v>
      </c>
      <c r="P3043" s="7" t="str">
        <f t="shared" si="4"/>
        <v>без промо</v>
      </c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ht="15.75" customHeight="1">
      <c r="A3044" s="3">
        <v>2755.0</v>
      </c>
      <c r="B3044" s="1" t="s">
        <v>16</v>
      </c>
      <c r="C3044" s="1" t="s">
        <v>17</v>
      </c>
      <c r="D3044" s="1" t="s">
        <v>21</v>
      </c>
      <c r="E3044" s="2">
        <v>44290.0</v>
      </c>
      <c r="F3044" s="3"/>
      <c r="G3044" s="5">
        <v>3500.0</v>
      </c>
      <c r="H3044" s="3" t="str">
        <f>IFNA(VLOOKUP(F3044,Promocodes!A:E,4,0),"")</f>
        <v/>
      </c>
      <c r="I3044" s="3"/>
      <c r="J3044" s="5">
        <f t="shared" si="2"/>
        <v>3500</v>
      </c>
      <c r="K3044" s="3" t="str">
        <f>IFNA(VLOOKUP(D3044,Price!$A$2:$C$18,3,0),"")</f>
        <v>услуга</v>
      </c>
      <c r="L3044" s="6">
        <f t="shared" si="3"/>
        <v>4</v>
      </c>
      <c r="M3044" s="6" t="str">
        <f>IFNA(VLOOKUP(F3044,Promocodes!A:B,2,0),"")</f>
        <v/>
      </c>
      <c r="N3044" s="3" t="str">
        <f>IFNA(VLOOKUP(M3044,Promocodes!G:H,2,0),"")</f>
        <v/>
      </c>
      <c r="O3044" s="3" t="str">
        <f>IFNA(VLOOKUP(D3044,Price!$E$2:$F$4,2,0),"")</f>
        <v/>
      </c>
      <c r="P3044" s="7" t="str">
        <f t="shared" si="4"/>
        <v>без промо</v>
      </c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ht="15.75" customHeight="1">
      <c r="A3045" s="3">
        <v>2756.0</v>
      </c>
      <c r="B3045" s="1" t="s">
        <v>139</v>
      </c>
      <c r="C3045" s="1" t="s">
        <v>22</v>
      </c>
      <c r="D3045" s="1" t="s">
        <v>141</v>
      </c>
      <c r="E3045" s="2">
        <v>44290.0</v>
      </c>
      <c r="F3045" s="3"/>
      <c r="G3045" s="5">
        <v>300.0</v>
      </c>
      <c r="H3045" s="3" t="str">
        <f>IFNA(VLOOKUP(F3045,Promocodes!A:E,4,0),"")</f>
        <v/>
      </c>
      <c r="I3045" s="3"/>
      <c r="J3045" s="5">
        <f t="shared" si="2"/>
        <v>300</v>
      </c>
      <c r="K3045" s="3" t="str">
        <f>IFNA(VLOOKUP(D3045,Price!$A$2:$C$18,3,0),"")</f>
        <v/>
      </c>
      <c r="L3045" s="6">
        <f t="shared" si="3"/>
        <v>4</v>
      </c>
      <c r="M3045" s="6" t="str">
        <f>IFNA(VLOOKUP(F3045,Promocodes!A:B,2,0),"")</f>
        <v/>
      </c>
      <c r="N3045" s="3" t="str">
        <f>IFNA(VLOOKUP(M3045,Promocodes!G:H,2,0),"")</f>
        <v/>
      </c>
      <c r="O3045" s="3" t="str">
        <f>IFNA(VLOOKUP(D3045,Price!$E$2:$F$4,2,0),"")</f>
        <v/>
      </c>
      <c r="P3045" s="7" t="str">
        <f t="shared" si="4"/>
        <v/>
      </c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ht="15.75" customHeight="1">
      <c r="A3046" s="3">
        <v>2757.0</v>
      </c>
      <c r="B3046" s="1" t="s">
        <v>139</v>
      </c>
      <c r="C3046" s="1" t="s">
        <v>17</v>
      </c>
      <c r="D3046" s="1" t="s">
        <v>141</v>
      </c>
      <c r="E3046" s="2">
        <v>44290.0</v>
      </c>
      <c r="F3046" s="3"/>
      <c r="G3046" s="5">
        <v>300.0</v>
      </c>
      <c r="H3046" s="3" t="str">
        <f>IFNA(VLOOKUP(F3046,Promocodes!A:E,4,0),"")</f>
        <v/>
      </c>
      <c r="I3046" s="3"/>
      <c r="J3046" s="5">
        <f t="shared" si="2"/>
        <v>300</v>
      </c>
      <c r="K3046" s="3" t="str">
        <f>IFNA(VLOOKUP(D3046,Price!$A$2:$C$18,3,0),"")</f>
        <v/>
      </c>
      <c r="L3046" s="6">
        <f t="shared" si="3"/>
        <v>4</v>
      </c>
      <c r="M3046" s="6" t="str">
        <f>IFNA(VLOOKUP(F3046,Promocodes!A:B,2,0),"")</f>
        <v/>
      </c>
      <c r="N3046" s="3" t="str">
        <f>IFNA(VLOOKUP(M3046,Promocodes!G:H,2,0),"")</f>
        <v/>
      </c>
      <c r="O3046" s="3" t="str">
        <f>IFNA(VLOOKUP(D3046,Price!$E$2:$F$4,2,0),"")</f>
        <v/>
      </c>
      <c r="P3046" s="7" t="str">
        <f t="shared" si="4"/>
        <v/>
      </c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ht="15.75" customHeight="1">
      <c r="A3047" s="3">
        <v>2758.0</v>
      </c>
      <c r="B3047" s="1" t="s">
        <v>16</v>
      </c>
      <c r="C3047" s="1" t="s">
        <v>22</v>
      </c>
      <c r="D3047" s="1" t="s">
        <v>23</v>
      </c>
      <c r="E3047" s="2">
        <v>44290.0</v>
      </c>
      <c r="F3047" s="3"/>
      <c r="G3047" s="5">
        <v>5500.0</v>
      </c>
      <c r="H3047" s="3" t="str">
        <f>IFNA(VLOOKUP(F3047,Promocodes!A:E,4,0),"")</f>
        <v/>
      </c>
      <c r="I3047" s="3"/>
      <c r="J3047" s="5">
        <f t="shared" si="2"/>
        <v>5500</v>
      </c>
      <c r="K3047" s="3" t="str">
        <f>IFNA(VLOOKUP(D3047,Price!$A$2:$C$18,3,0),"")</f>
        <v>услуга</v>
      </c>
      <c r="L3047" s="6">
        <f t="shared" si="3"/>
        <v>4</v>
      </c>
      <c r="M3047" s="6" t="str">
        <f>IFNA(VLOOKUP(F3047,Promocodes!A:B,2,0),"")</f>
        <v/>
      </c>
      <c r="N3047" s="3" t="str">
        <f>IFNA(VLOOKUP(M3047,Promocodes!G:H,2,0),"")</f>
        <v/>
      </c>
      <c r="O3047" s="3" t="str">
        <f>IFNA(VLOOKUP(D3047,Price!$E$2:$F$4,2,0),"")</f>
        <v/>
      </c>
      <c r="P3047" s="7" t="str">
        <f t="shared" si="4"/>
        <v>без промо</v>
      </c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ht="15.75" customHeight="1">
      <c r="A3048" s="3">
        <v>2759.0</v>
      </c>
      <c r="B3048" s="1" t="s">
        <v>139</v>
      </c>
      <c r="C3048" s="1" t="s">
        <v>17</v>
      </c>
      <c r="D3048" s="1" t="s">
        <v>143</v>
      </c>
      <c r="E3048" s="2">
        <v>44290.0</v>
      </c>
      <c r="F3048" s="3"/>
      <c r="G3048" s="5">
        <v>500.0</v>
      </c>
      <c r="H3048" s="3" t="str">
        <f>IFNA(VLOOKUP(F3048,Promocodes!A:E,4,0),"")</f>
        <v/>
      </c>
      <c r="I3048" s="3"/>
      <c r="J3048" s="5">
        <f t="shared" si="2"/>
        <v>500</v>
      </c>
      <c r="K3048" s="3" t="str">
        <f>IFNA(VLOOKUP(D3048,Price!$A$2:$C$18,3,0),"")</f>
        <v/>
      </c>
      <c r="L3048" s="6">
        <f t="shared" si="3"/>
        <v>4</v>
      </c>
      <c r="M3048" s="6" t="str">
        <f>IFNA(VLOOKUP(F3048,Promocodes!A:B,2,0),"")</f>
        <v/>
      </c>
      <c r="N3048" s="3" t="str">
        <f>IFNA(VLOOKUP(M3048,Promocodes!G:H,2,0),"")</f>
        <v/>
      </c>
      <c r="O3048" s="3" t="str">
        <f>IFNA(VLOOKUP(D3048,Price!$E$2:$F$4,2,0),"")</f>
        <v/>
      </c>
      <c r="P3048" s="7" t="str">
        <f t="shared" si="4"/>
        <v/>
      </c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ht="15.75" customHeight="1">
      <c r="A3049" s="3">
        <v>2760.0</v>
      </c>
      <c r="B3049" s="1" t="s">
        <v>139</v>
      </c>
      <c r="C3049" s="1" t="s">
        <v>17</v>
      </c>
      <c r="D3049" s="1" t="s">
        <v>142</v>
      </c>
      <c r="E3049" s="2">
        <v>44290.0</v>
      </c>
      <c r="F3049" s="3"/>
      <c r="G3049" s="5">
        <v>1000.0</v>
      </c>
      <c r="H3049" s="3" t="str">
        <f>IFNA(VLOOKUP(F3049,Promocodes!A:E,4,0),"")</f>
        <v/>
      </c>
      <c r="I3049" s="3"/>
      <c r="J3049" s="5">
        <f t="shared" si="2"/>
        <v>1000</v>
      </c>
      <c r="K3049" s="3" t="str">
        <f>IFNA(VLOOKUP(D3049,Price!$A$2:$C$18,3,0),"")</f>
        <v/>
      </c>
      <c r="L3049" s="6">
        <f t="shared" si="3"/>
        <v>4</v>
      </c>
      <c r="M3049" s="6" t="str">
        <f>IFNA(VLOOKUP(F3049,Promocodes!A:B,2,0),"")</f>
        <v/>
      </c>
      <c r="N3049" s="3" t="str">
        <f>IFNA(VLOOKUP(M3049,Promocodes!G:H,2,0),"")</f>
        <v/>
      </c>
      <c r="O3049" s="3" t="str">
        <f>IFNA(VLOOKUP(D3049,Price!$E$2:$F$4,2,0),"")</f>
        <v/>
      </c>
      <c r="P3049" s="7" t="str">
        <f t="shared" si="4"/>
        <v/>
      </c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ht="15.75" customHeight="1">
      <c r="A3050" s="3">
        <v>2761.0</v>
      </c>
      <c r="B3050" s="1" t="s">
        <v>16</v>
      </c>
      <c r="C3050" s="1" t="s">
        <v>17</v>
      </c>
      <c r="D3050" s="1" t="s">
        <v>21</v>
      </c>
      <c r="E3050" s="2">
        <v>44290.0</v>
      </c>
      <c r="F3050" s="3"/>
      <c r="G3050" s="5">
        <v>3500.0</v>
      </c>
      <c r="H3050" s="3" t="str">
        <f>IFNA(VLOOKUP(F3050,Promocodes!A:E,4,0),"")</f>
        <v/>
      </c>
      <c r="I3050" s="3"/>
      <c r="J3050" s="5">
        <f t="shared" si="2"/>
        <v>3500</v>
      </c>
      <c r="K3050" s="3" t="str">
        <f>IFNA(VLOOKUP(D3050,Price!$A$2:$C$18,3,0),"")</f>
        <v>услуга</v>
      </c>
      <c r="L3050" s="6">
        <f t="shared" si="3"/>
        <v>4</v>
      </c>
      <c r="M3050" s="6" t="str">
        <f>IFNA(VLOOKUP(F3050,Promocodes!A:B,2,0),"")</f>
        <v/>
      </c>
      <c r="N3050" s="3" t="str">
        <f>IFNA(VLOOKUP(M3050,Promocodes!G:H,2,0),"")</f>
        <v/>
      </c>
      <c r="O3050" s="3" t="str">
        <f>IFNA(VLOOKUP(D3050,Price!$E$2:$F$4,2,0),"")</f>
        <v/>
      </c>
      <c r="P3050" s="7" t="str">
        <f t="shared" si="4"/>
        <v>без промо</v>
      </c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ht="15.75" customHeight="1">
      <c r="A3051" s="3">
        <v>2762.0</v>
      </c>
      <c r="B3051" s="1" t="s">
        <v>16</v>
      </c>
      <c r="C3051" s="1" t="s">
        <v>17</v>
      </c>
      <c r="D3051" s="1" t="s">
        <v>24</v>
      </c>
      <c r="E3051" s="2">
        <v>44290.0</v>
      </c>
      <c r="F3051" s="3"/>
      <c r="G3051" s="5">
        <v>4500.0</v>
      </c>
      <c r="H3051" s="3" t="str">
        <f>IFNA(VLOOKUP(F3051,Promocodes!A:E,4,0),"")</f>
        <v/>
      </c>
      <c r="I3051" s="3"/>
      <c r="J3051" s="5">
        <f t="shared" si="2"/>
        <v>4500</v>
      </c>
      <c r="K3051" s="3" t="str">
        <f>IFNA(VLOOKUP(D3051,Price!$A$2:$C$18,3,0),"")</f>
        <v>услуга</v>
      </c>
      <c r="L3051" s="6">
        <f t="shared" si="3"/>
        <v>4</v>
      </c>
      <c r="M3051" s="6" t="str">
        <f>IFNA(VLOOKUP(F3051,Promocodes!A:B,2,0),"")</f>
        <v/>
      </c>
      <c r="N3051" s="3" t="str">
        <f>IFNA(VLOOKUP(M3051,Promocodes!G:H,2,0),"")</f>
        <v/>
      </c>
      <c r="O3051" s="3" t="str">
        <f>IFNA(VLOOKUP(D3051,Price!$E$2:$F$4,2,0),"")</f>
        <v/>
      </c>
      <c r="P3051" s="7" t="str">
        <f t="shared" si="4"/>
        <v>без промо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ht="15.75" customHeight="1">
      <c r="A3052" s="3">
        <v>2763.0</v>
      </c>
      <c r="B3052" s="1" t="s">
        <v>16</v>
      </c>
      <c r="C3052" s="1" t="s">
        <v>22</v>
      </c>
      <c r="D3052" s="1" t="s">
        <v>20</v>
      </c>
      <c r="E3052" s="2">
        <v>44290.0</v>
      </c>
      <c r="F3052" s="3"/>
      <c r="G3052" s="5">
        <v>500.0</v>
      </c>
      <c r="H3052" s="3" t="str">
        <f>IFNA(VLOOKUP(F3052,Promocodes!A:E,4,0),"")</f>
        <v/>
      </c>
      <c r="I3052" s="3"/>
      <c r="J3052" s="5">
        <f t="shared" si="2"/>
        <v>500</v>
      </c>
      <c r="K3052" s="3" t="str">
        <f>IFNA(VLOOKUP(D3052,Price!$A$2:$C$18,3,0),"")</f>
        <v>товар</v>
      </c>
      <c r="L3052" s="6">
        <f t="shared" si="3"/>
        <v>4</v>
      </c>
      <c r="M3052" s="6" t="str">
        <f>IFNA(VLOOKUP(F3052,Promocodes!A:B,2,0),"")</f>
        <v/>
      </c>
      <c r="N3052" s="3" t="str">
        <f>IFNA(VLOOKUP(M3052,Promocodes!G:H,2,0),"")</f>
        <v/>
      </c>
      <c r="O3052" s="3">
        <f>IFNA(VLOOKUP(D3052,Price!$E$2:$F$4,2,0),"")</f>
        <v>250</v>
      </c>
      <c r="P3052" s="7" t="str">
        <f t="shared" si="4"/>
        <v>без промо</v>
      </c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ht="15.75" customHeight="1">
      <c r="A3053" s="3">
        <v>2764.0</v>
      </c>
      <c r="B3053" s="1" t="s">
        <v>16</v>
      </c>
      <c r="C3053" s="1" t="s">
        <v>22</v>
      </c>
      <c r="D3053" s="1" t="s">
        <v>23</v>
      </c>
      <c r="E3053" s="2">
        <v>44290.0</v>
      </c>
      <c r="F3053" s="3"/>
      <c r="G3053" s="5">
        <v>5500.0</v>
      </c>
      <c r="H3053" s="3" t="str">
        <f>IFNA(VLOOKUP(F3053,Promocodes!A:E,4,0),"")</f>
        <v/>
      </c>
      <c r="I3053" s="3"/>
      <c r="J3053" s="5">
        <f t="shared" si="2"/>
        <v>5500</v>
      </c>
      <c r="K3053" s="3" t="str">
        <f>IFNA(VLOOKUP(D3053,Price!$A$2:$C$18,3,0),"")</f>
        <v>услуга</v>
      </c>
      <c r="L3053" s="6">
        <f t="shared" si="3"/>
        <v>4</v>
      </c>
      <c r="M3053" s="6" t="str">
        <f>IFNA(VLOOKUP(F3053,Promocodes!A:B,2,0),"")</f>
        <v/>
      </c>
      <c r="N3053" s="3" t="str">
        <f>IFNA(VLOOKUP(M3053,Promocodes!G:H,2,0),"")</f>
        <v/>
      </c>
      <c r="O3053" s="3" t="str">
        <f>IFNA(VLOOKUP(D3053,Price!$E$2:$F$4,2,0),"")</f>
        <v/>
      </c>
      <c r="P3053" s="7" t="str">
        <f t="shared" si="4"/>
        <v>без промо</v>
      </c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ht="15.75" customHeight="1">
      <c r="A3054" s="3">
        <v>2765.0</v>
      </c>
      <c r="B3054" s="1" t="s">
        <v>16</v>
      </c>
      <c r="C3054" s="1" t="s">
        <v>17</v>
      </c>
      <c r="D3054" s="1" t="s">
        <v>21</v>
      </c>
      <c r="E3054" s="2">
        <v>44290.0</v>
      </c>
      <c r="F3054" s="3"/>
      <c r="G3054" s="5">
        <v>3500.0</v>
      </c>
      <c r="H3054" s="3" t="str">
        <f>IFNA(VLOOKUP(F3054,Promocodes!A:E,4,0),"")</f>
        <v/>
      </c>
      <c r="I3054" s="3"/>
      <c r="J3054" s="5">
        <f t="shared" si="2"/>
        <v>3500</v>
      </c>
      <c r="K3054" s="3" t="str">
        <f>IFNA(VLOOKUP(D3054,Price!$A$2:$C$18,3,0),"")</f>
        <v>услуга</v>
      </c>
      <c r="L3054" s="6">
        <f t="shared" si="3"/>
        <v>4</v>
      </c>
      <c r="M3054" s="6" t="str">
        <f>IFNA(VLOOKUP(F3054,Promocodes!A:B,2,0),"")</f>
        <v/>
      </c>
      <c r="N3054" s="3" t="str">
        <f>IFNA(VLOOKUP(M3054,Promocodes!G:H,2,0),"")</f>
        <v/>
      </c>
      <c r="O3054" s="3" t="str">
        <f>IFNA(VLOOKUP(D3054,Price!$E$2:$F$4,2,0),"")</f>
        <v/>
      </c>
      <c r="P3054" s="7" t="str">
        <f t="shared" si="4"/>
        <v>без промо</v>
      </c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ht="15.75" customHeight="1">
      <c r="A3055" s="3">
        <v>2766.0</v>
      </c>
      <c r="B3055" s="1" t="s">
        <v>16</v>
      </c>
      <c r="C3055" s="1" t="s">
        <v>17</v>
      </c>
      <c r="D3055" s="1" t="s">
        <v>21</v>
      </c>
      <c r="E3055" s="2">
        <v>44290.0</v>
      </c>
      <c r="F3055" s="3"/>
      <c r="G3055" s="5">
        <v>3500.0</v>
      </c>
      <c r="H3055" s="3" t="str">
        <f>IFNA(VLOOKUP(F3055,Promocodes!A:E,4,0),"")</f>
        <v/>
      </c>
      <c r="I3055" s="3"/>
      <c r="J3055" s="5">
        <f t="shared" si="2"/>
        <v>3500</v>
      </c>
      <c r="K3055" s="3" t="str">
        <f>IFNA(VLOOKUP(D3055,Price!$A$2:$C$18,3,0),"")</f>
        <v>услуга</v>
      </c>
      <c r="L3055" s="6">
        <f t="shared" si="3"/>
        <v>4</v>
      </c>
      <c r="M3055" s="6" t="str">
        <f>IFNA(VLOOKUP(F3055,Promocodes!A:B,2,0),"")</f>
        <v/>
      </c>
      <c r="N3055" s="3" t="str">
        <f>IFNA(VLOOKUP(M3055,Promocodes!G:H,2,0),"")</f>
        <v/>
      </c>
      <c r="O3055" s="3" t="str">
        <f>IFNA(VLOOKUP(D3055,Price!$E$2:$F$4,2,0),"")</f>
        <v/>
      </c>
      <c r="P3055" s="7" t="str">
        <f t="shared" si="4"/>
        <v>без промо</v>
      </c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ht="15.75" customHeight="1">
      <c r="A3056" s="3">
        <v>2767.0</v>
      </c>
      <c r="B3056" s="1" t="s">
        <v>16</v>
      </c>
      <c r="C3056" s="1" t="s">
        <v>17</v>
      </c>
      <c r="D3056" s="1" t="s">
        <v>21</v>
      </c>
      <c r="E3056" s="2">
        <v>44290.0</v>
      </c>
      <c r="F3056" s="3"/>
      <c r="G3056" s="5">
        <v>3500.0</v>
      </c>
      <c r="H3056" s="3" t="str">
        <f>IFNA(VLOOKUP(F3056,Promocodes!A:E,4,0),"")</f>
        <v/>
      </c>
      <c r="I3056" s="3"/>
      <c r="J3056" s="5">
        <f t="shared" si="2"/>
        <v>3500</v>
      </c>
      <c r="K3056" s="3" t="str">
        <f>IFNA(VLOOKUP(D3056,Price!$A$2:$C$18,3,0),"")</f>
        <v>услуга</v>
      </c>
      <c r="L3056" s="6">
        <f t="shared" si="3"/>
        <v>4</v>
      </c>
      <c r="M3056" s="6" t="str">
        <f>IFNA(VLOOKUP(F3056,Promocodes!A:B,2,0),"")</f>
        <v/>
      </c>
      <c r="N3056" s="3" t="str">
        <f>IFNA(VLOOKUP(M3056,Promocodes!G:H,2,0),"")</f>
        <v/>
      </c>
      <c r="O3056" s="3" t="str">
        <f>IFNA(VLOOKUP(D3056,Price!$E$2:$F$4,2,0),"")</f>
        <v/>
      </c>
      <c r="P3056" s="7" t="str">
        <f t="shared" si="4"/>
        <v>без промо</v>
      </c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ht="15.75" customHeight="1">
      <c r="A3057" s="3">
        <v>2768.0</v>
      </c>
      <c r="B3057" s="1" t="s">
        <v>139</v>
      </c>
      <c r="C3057" s="1" t="s">
        <v>22</v>
      </c>
      <c r="D3057" s="1" t="s">
        <v>141</v>
      </c>
      <c r="E3057" s="2">
        <v>44290.0</v>
      </c>
      <c r="F3057" s="3"/>
      <c r="G3057" s="5">
        <v>300.0</v>
      </c>
      <c r="H3057" s="3" t="str">
        <f>IFNA(VLOOKUP(F3057,Promocodes!A:E,4,0),"")</f>
        <v/>
      </c>
      <c r="I3057" s="3"/>
      <c r="J3057" s="5">
        <f t="shared" si="2"/>
        <v>300</v>
      </c>
      <c r="K3057" s="3" t="str">
        <f>IFNA(VLOOKUP(D3057,Price!$A$2:$C$18,3,0),"")</f>
        <v/>
      </c>
      <c r="L3057" s="6">
        <f t="shared" si="3"/>
        <v>4</v>
      </c>
      <c r="M3057" s="6" t="str">
        <f>IFNA(VLOOKUP(F3057,Promocodes!A:B,2,0),"")</f>
        <v/>
      </c>
      <c r="N3057" s="3" t="str">
        <f>IFNA(VLOOKUP(M3057,Promocodes!G:H,2,0),"")</f>
        <v/>
      </c>
      <c r="O3057" s="3" t="str">
        <f>IFNA(VLOOKUP(D3057,Price!$E$2:$F$4,2,0),"")</f>
        <v/>
      </c>
      <c r="P3057" s="7" t="str">
        <f t="shared" si="4"/>
        <v/>
      </c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ht="15.75" customHeight="1">
      <c r="A3058" s="3">
        <v>2769.0</v>
      </c>
      <c r="B3058" s="1" t="s">
        <v>16</v>
      </c>
      <c r="C3058" s="1" t="s">
        <v>17</v>
      </c>
      <c r="D3058" s="1" t="s">
        <v>18</v>
      </c>
      <c r="E3058" s="2">
        <v>44290.0</v>
      </c>
      <c r="F3058" s="3"/>
      <c r="G3058" s="5">
        <v>1000.0</v>
      </c>
      <c r="H3058" s="3" t="str">
        <f>IFNA(VLOOKUP(F3058,Promocodes!A:E,4,0),"")</f>
        <v/>
      </c>
      <c r="I3058" s="3"/>
      <c r="J3058" s="5">
        <f t="shared" si="2"/>
        <v>1000</v>
      </c>
      <c r="K3058" s="3" t="str">
        <f>IFNA(VLOOKUP(D3058,Price!$A$2:$C$18,3,0),"")</f>
        <v>товар</v>
      </c>
      <c r="L3058" s="6">
        <f t="shared" si="3"/>
        <v>4</v>
      </c>
      <c r="M3058" s="6" t="str">
        <f>IFNA(VLOOKUP(F3058,Promocodes!A:B,2,0),"")</f>
        <v/>
      </c>
      <c r="N3058" s="3" t="str">
        <f>IFNA(VLOOKUP(M3058,Promocodes!G:H,2,0),"")</f>
        <v/>
      </c>
      <c r="O3058" s="3">
        <f>IFNA(VLOOKUP(D3058,Price!$E$2:$F$4,2,0),"")</f>
        <v>500</v>
      </c>
      <c r="P3058" s="7" t="str">
        <f t="shared" si="4"/>
        <v>без промо</v>
      </c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ht="15.75" customHeight="1">
      <c r="A3059" s="3">
        <v>2770.0</v>
      </c>
      <c r="B3059" s="1" t="s">
        <v>16</v>
      </c>
      <c r="C3059" s="1" t="s">
        <v>17</v>
      </c>
      <c r="D3059" s="1" t="s">
        <v>21</v>
      </c>
      <c r="E3059" s="2">
        <v>44290.0</v>
      </c>
      <c r="F3059" s="3"/>
      <c r="G3059" s="5">
        <v>3500.0</v>
      </c>
      <c r="H3059" s="3" t="str">
        <f>IFNA(VLOOKUP(F3059,Promocodes!A:E,4,0),"")</f>
        <v/>
      </c>
      <c r="I3059" s="3"/>
      <c r="J3059" s="5">
        <f t="shared" si="2"/>
        <v>3500</v>
      </c>
      <c r="K3059" s="3" t="str">
        <f>IFNA(VLOOKUP(D3059,Price!$A$2:$C$18,3,0),"")</f>
        <v>услуга</v>
      </c>
      <c r="L3059" s="6">
        <f t="shared" si="3"/>
        <v>4</v>
      </c>
      <c r="M3059" s="6" t="str">
        <f>IFNA(VLOOKUP(F3059,Promocodes!A:B,2,0),"")</f>
        <v/>
      </c>
      <c r="N3059" s="3" t="str">
        <f>IFNA(VLOOKUP(M3059,Promocodes!G:H,2,0),"")</f>
        <v/>
      </c>
      <c r="O3059" s="3" t="str">
        <f>IFNA(VLOOKUP(D3059,Price!$E$2:$F$4,2,0),"")</f>
        <v/>
      </c>
      <c r="P3059" s="7" t="str">
        <f t="shared" si="4"/>
        <v>без промо</v>
      </c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ht="15.75" customHeight="1">
      <c r="A3060" s="3">
        <v>2771.0</v>
      </c>
      <c r="B3060" s="1" t="s">
        <v>16</v>
      </c>
      <c r="C3060" s="1" t="s">
        <v>22</v>
      </c>
      <c r="D3060" s="1" t="s">
        <v>23</v>
      </c>
      <c r="E3060" s="2">
        <v>44290.0</v>
      </c>
      <c r="F3060" s="3"/>
      <c r="G3060" s="5">
        <v>5500.0</v>
      </c>
      <c r="H3060" s="3" t="str">
        <f>IFNA(VLOOKUP(F3060,Promocodes!A:E,4,0),"")</f>
        <v/>
      </c>
      <c r="I3060" s="3"/>
      <c r="J3060" s="5">
        <f t="shared" si="2"/>
        <v>5500</v>
      </c>
      <c r="K3060" s="3" t="str">
        <f>IFNA(VLOOKUP(D3060,Price!$A$2:$C$18,3,0),"")</f>
        <v>услуга</v>
      </c>
      <c r="L3060" s="6">
        <f t="shared" si="3"/>
        <v>4</v>
      </c>
      <c r="M3060" s="6" t="str">
        <f>IFNA(VLOOKUP(F3060,Promocodes!A:B,2,0),"")</f>
        <v/>
      </c>
      <c r="N3060" s="3" t="str">
        <f>IFNA(VLOOKUP(M3060,Promocodes!G:H,2,0),"")</f>
        <v/>
      </c>
      <c r="O3060" s="3" t="str">
        <f>IFNA(VLOOKUP(D3060,Price!$E$2:$F$4,2,0),"")</f>
        <v/>
      </c>
      <c r="P3060" s="7" t="str">
        <f t="shared" si="4"/>
        <v>без промо</v>
      </c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ht="15.75" customHeight="1">
      <c r="A3061" s="3">
        <v>2772.0</v>
      </c>
      <c r="B3061" s="1" t="s">
        <v>16</v>
      </c>
      <c r="C3061" s="1" t="s">
        <v>17</v>
      </c>
      <c r="D3061" s="1" t="s">
        <v>21</v>
      </c>
      <c r="E3061" s="2">
        <v>44290.0</v>
      </c>
      <c r="F3061" s="3"/>
      <c r="G3061" s="5">
        <v>3500.0</v>
      </c>
      <c r="H3061" s="3" t="str">
        <f>IFNA(VLOOKUP(F3061,Promocodes!A:E,4,0),"")</f>
        <v/>
      </c>
      <c r="I3061" s="3"/>
      <c r="J3061" s="5">
        <f t="shared" si="2"/>
        <v>3500</v>
      </c>
      <c r="K3061" s="3" t="str">
        <f>IFNA(VLOOKUP(D3061,Price!$A$2:$C$18,3,0),"")</f>
        <v>услуга</v>
      </c>
      <c r="L3061" s="6">
        <f t="shared" si="3"/>
        <v>4</v>
      </c>
      <c r="M3061" s="6" t="str">
        <f>IFNA(VLOOKUP(F3061,Promocodes!A:B,2,0),"")</f>
        <v/>
      </c>
      <c r="N3061" s="3" t="str">
        <f>IFNA(VLOOKUP(M3061,Promocodes!G:H,2,0),"")</f>
        <v/>
      </c>
      <c r="O3061" s="3" t="str">
        <f>IFNA(VLOOKUP(D3061,Price!$E$2:$F$4,2,0),"")</f>
        <v/>
      </c>
      <c r="P3061" s="7" t="str">
        <f t="shared" si="4"/>
        <v>без промо</v>
      </c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ht="15.75" customHeight="1">
      <c r="A3062" s="3">
        <v>2773.0</v>
      </c>
      <c r="B3062" s="1" t="s">
        <v>16</v>
      </c>
      <c r="C3062" s="1" t="s">
        <v>17</v>
      </c>
      <c r="D3062" s="1" t="s">
        <v>24</v>
      </c>
      <c r="E3062" s="2">
        <v>44291.0</v>
      </c>
      <c r="F3062" s="3"/>
      <c r="G3062" s="5">
        <v>4500.0</v>
      </c>
      <c r="H3062" s="3" t="str">
        <f>IFNA(VLOOKUP(F3062,Promocodes!A:E,4,0),"")</f>
        <v/>
      </c>
      <c r="I3062" s="3"/>
      <c r="J3062" s="5">
        <f t="shared" si="2"/>
        <v>4500</v>
      </c>
      <c r="K3062" s="3" t="str">
        <f>IFNA(VLOOKUP(D3062,Price!$A$2:$C$18,3,0),"")</f>
        <v>услуга</v>
      </c>
      <c r="L3062" s="6">
        <f t="shared" si="3"/>
        <v>4</v>
      </c>
      <c r="M3062" s="6" t="str">
        <f>IFNA(VLOOKUP(F3062,Promocodes!A:B,2,0),"")</f>
        <v/>
      </c>
      <c r="N3062" s="3" t="str">
        <f>IFNA(VLOOKUP(M3062,Promocodes!G:H,2,0),"")</f>
        <v/>
      </c>
      <c r="O3062" s="3" t="str">
        <f>IFNA(VLOOKUP(D3062,Price!$E$2:$F$4,2,0),"")</f>
        <v/>
      </c>
      <c r="P3062" s="7" t="str">
        <f t="shared" si="4"/>
        <v>без промо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ht="15.75" customHeight="1">
      <c r="A3063" s="3">
        <v>2774.0</v>
      </c>
      <c r="B3063" s="1" t="s">
        <v>16</v>
      </c>
      <c r="C3063" s="1" t="s">
        <v>22</v>
      </c>
      <c r="D3063" s="1" t="s">
        <v>20</v>
      </c>
      <c r="E3063" s="2">
        <v>44291.0</v>
      </c>
      <c r="F3063" s="3"/>
      <c r="G3063" s="5">
        <v>500.0</v>
      </c>
      <c r="H3063" s="3" t="str">
        <f>IFNA(VLOOKUP(F3063,Promocodes!A:E,4,0),"")</f>
        <v/>
      </c>
      <c r="I3063" s="3"/>
      <c r="J3063" s="5">
        <f t="shared" si="2"/>
        <v>500</v>
      </c>
      <c r="K3063" s="3" t="str">
        <f>IFNA(VLOOKUP(D3063,Price!$A$2:$C$18,3,0),"")</f>
        <v>товар</v>
      </c>
      <c r="L3063" s="6">
        <f t="shared" si="3"/>
        <v>4</v>
      </c>
      <c r="M3063" s="6" t="str">
        <f>IFNA(VLOOKUP(F3063,Promocodes!A:B,2,0),"")</f>
        <v/>
      </c>
      <c r="N3063" s="3" t="str">
        <f>IFNA(VLOOKUP(M3063,Promocodes!G:H,2,0),"")</f>
        <v/>
      </c>
      <c r="O3063" s="3">
        <f>IFNA(VLOOKUP(D3063,Price!$E$2:$F$4,2,0),"")</f>
        <v>250</v>
      </c>
      <c r="P3063" s="7" t="str">
        <f t="shared" si="4"/>
        <v>без промо</v>
      </c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ht="15.75" customHeight="1">
      <c r="A3064" s="3">
        <v>2775.0</v>
      </c>
      <c r="B3064" s="1" t="s">
        <v>139</v>
      </c>
      <c r="C3064" s="1" t="s">
        <v>17</v>
      </c>
      <c r="D3064" s="1" t="s">
        <v>144</v>
      </c>
      <c r="E3064" s="2">
        <v>44291.0</v>
      </c>
      <c r="F3064" s="3"/>
      <c r="G3064" s="5">
        <v>75350.0</v>
      </c>
      <c r="H3064" s="3" t="str">
        <f>IFNA(VLOOKUP(F3064,Promocodes!A:E,4,0),"")</f>
        <v/>
      </c>
      <c r="I3064" s="3"/>
      <c r="J3064" s="5">
        <f t="shared" si="2"/>
        <v>75350</v>
      </c>
      <c r="K3064" s="3" t="str">
        <f>IFNA(VLOOKUP(D3064,Price!$A$2:$C$18,3,0),"")</f>
        <v/>
      </c>
      <c r="L3064" s="6">
        <f t="shared" si="3"/>
        <v>4</v>
      </c>
      <c r="M3064" s="6" t="str">
        <f>IFNA(VLOOKUP(F3064,Promocodes!A:B,2,0),"")</f>
        <v/>
      </c>
      <c r="N3064" s="3" t="str">
        <f>IFNA(VLOOKUP(M3064,Promocodes!G:H,2,0),"")</f>
        <v/>
      </c>
      <c r="O3064" s="3" t="str">
        <f>IFNA(VLOOKUP(D3064,Price!$E$2:$F$4,2,0),"")</f>
        <v/>
      </c>
      <c r="P3064" s="7" t="str">
        <f t="shared" si="4"/>
        <v/>
      </c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ht="15.75" customHeight="1">
      <c r="A3065" s="3">
        <v>2776.0</v>
      </c>
      <c r="B3065" s="1" t="s">
        <v>139</v>
      </c>
      <c r="C3065" s="1" t="s">
        <v>17</v>
      </c>
      <c r="D3065" s="1" t="s">
        <v>144</v>
      </c>
      <c r="E3065" s="2">
        <v>44291.0</v>
      </c>
      <c r="F3065" s="3"/>
      <c r="G3065" s="5">
        <v>75350.0</v>
      </c>
      <c r="H3065" s="3" t="str">
        <f>IFNA(VLOOKUP(F3065,Promocodes!A:E,4,0),"")</f>
        <v/>
      </c>
      <c r="I3065" s="3"/>
      <c r="J3065" s="5">
        <f t="shared" si="2"/>
        <v>75350</v>
      </c>
      <c r="K3065" s="3" t="str">
        <f>IFNA(VLOOKUP(D3065,Price!$A$2:$C$18,3,0),"")</f>
        <v/>
      </c>
      <c r="L3065" s="6">
        <f t="shared" si="3"/>
        <v>4</v>
      </c>
      <c r="M3065" s="6" t="str">
        <f>IFNA(VLOOKUP(F3065,Promocodes!A:B,2,0),"")</f>
        <v/>
      </c>
      <c r="N3065" s="3" t="str">
        <f>IFNA(VLOOKUP(M3065,Promocodes!G:H,2,0),"")</f>
        <v/>
      </c>
      <c r="O3065" s="3" t="str">
        <f>IFNA(VLOOKUP(D3065,Price!$E$2:$F$4,2,0),"")</f>
        <v/>
      </c>
      <c r="P3065" s="7" t="str">
        <f t="shared" si="4"/>
        <v/>
      </c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ht="15.75" customHeight="1">
      <c r="A3066" s="3">
        <v>2777.0</v>
      </c>
      <c r="B3066" s="1" t="s">
        <v>139</v>
      </c>
      <c r="C3066" s="1" t="s">
        <v>17</v>
      </c>
      <c r="D3066" s="1" t="s">
        <v>144</v>
      </c>
      <c r="E3066" s="2">
        <v>44291.0</v>
      </c>
      <c r="F3066" s="3"/>
      <c r="G3066" s="5">
        <v>75350.0</v>
      </c>
      <c r="H3066" s="3" t="str">
        <f>IFNA(VLOOKUP(F3066,Promocodes!A:E,4,0),"")</f>
        <v/>
      </c>
      <c r="I3066" s="3"/>
      <c r="J3066" s="5">
        <f t="shared" si="2"/>
        <v>75350</v>
      </c>
      <c r="K3066" s="3" t="str">
        <f>IFNA(VLOOKUP(D3066,Price!$A$2:$C$18,3,0),"")</f>
        <v/>
      </c>
      <c r="L3066" s="6">
        <f t="shared" si="3"/>
        <v>4</v>
      </c>
      <c r="M3066" s="6" t="str">
        <f>IFNA(VLOOKUP(F3066,Promocodes!A:B,2,0),"")</f>
        <v/>
      </c>
      <c r="N3066" s="3" t="str">
        <f>IFNA(VLOOKUP(M3066,Promocodes!G:H,2,0),"")</f>
        <v/>
      </c>
      <c r="O3066" s="3" t="str">
        <f>IFNA(VLOOKUP(D3066,Price!$E$2:$F$4,2,0),"")</f>
        <v/>
      </c>
      <c r="P3066" s="7" t="str">
        <f t="shared" si="4"/>
        <v/>
      </c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ht="15.75" customHeight="1">
      <c r="A3067" s="3">
        <v>2778.0</v>
      </c>
      <c r="B3067" s="1" t="s">
        <v>139</v>
      </c>
      <c r="C3067" s="1" t="s">
        <v>17</v>
      </c>
      <c r="D3067" s="1" t="s">
        <v>144</v>
      </c>
      <c r="E3067" s="2">
        <v>44291.0</v>
      </c>
      <c r="F3067" s="3"/>
      <c r="G3067" s="5">
        <v>75350.0</v>
      </c>
      <c r="H3067" s="3" t="str">
        <f>IFNA(VLOOKUP(F3067,Promocodes!A:E,4,0),"")</f>
        <v/>
      </c>
      <c r="I3067" s="3"/>
      <c r="J3067" s="5">
        <f t="shared" si="2"/>
        <v>75350</v>
      </c>
      <c r="K3067" s="3" t="str">
        <f>IFNA(VLOOKUP(D3067,Price!$A$2:$C$18,3,0),"")</f>
        <v/>
      </c>
      <c r="L3067" s="6">
        <f t="shared" si="3"/>
        <v>4</v>
      </c>
      <c r="M3067" s="6" t="str">
        <f>IFNA(VLOOKUP(F3067,Promocodes!A:B,2,0),"")</f>
        <v/>
      </c>
      <c r="N3067" s="3" t="str">
        <f>IFNA(VLOOKUP(M3067,Promocodes!G:H,2,0),"")</f>
        <v/>
      </c>
      <c r="O3067" s="3" t="str">
        <f>IFNA(VLOOKUP(D3067,Price!$E$2:$F$4,2,0),"")</f>
        <v/>
      </c>
      <c r="P3067" s="7" t="str">
        <f t="shared" si="4"/>
        <v/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ht="15.75" customHeight="1">
      <c r="A3068" s="3">
        <v>2779.0</v>
      </c>
      <c r="B3068" s="1" t="s">
        <v>139</v>
      </c>
      <c r="C3068" s="1" t="s">
        <v>17</v>
      </c>
      <c r="D3068" s="1" t="s">
        <v>144</v>
      </c>
      <c r="E3068" s="2">
        <v>44291.0</v>
      </c>
      <c r="F3068" s="3"/>
      <c r="G3068" s="5">
        <v>75350.0</v>
      </c>
      <c r="H3068" s="3" t="str">
        <f>IFNA(VLOOKUP(F3068,Promocodes!A:E,4,0),"")</f>
        <v/>
      </c>
      <c r="I3068" s="3"/>
      <c r="J3068" s="5">
        <f t="shared" si="2"/>
        <v>75350</v>
      </c>
      <c r="K3068" s="3" t="str">
        <f>IFNA(VLOOKUP(D3068,Price!$A$2:$C$18,3,0),"")</f>
        <v/>
      </c>
      <c r="L3068" s="6">
        <f t="shared" si="3"/>
        <v>4</v>
      </c>
      <c r="M3068" s="6" t="str">
        <f>IFNA(VLOOKUP(F3068,Promocodes!A:B,2,0),"")</f>
        <v/>
      </c>
      <c r="N3068" s="3" t="str">
        <f>IFNA(VLOOKUP(M3068,Promocodes!G:H,2,0),"")</f>
        <v/>
      </c>
      <c r="O3068" s="3" t="str">
        <f>IFNA(VLOOKUP(D3068,Price!$E$2:$F$4,2,0),"")</f>
        <v/>
      </c>
      <c r="P3068" s="7" t="str">
        <f t="shared" si="4"/>
        <v/>
      </c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ht="15.75" customHeight="1">
      <c r="A3069" s="3">
        <v>2780.0</v>
      </c>
      <c r="B3069" s="1" t="s">
        <v>139</v>
      </c>
      <c r="C3069" s="1" t="s">
        <v>17</v>
      </c>
      <c r="D3069" s="1" t="s">
        <v>144</v>
      </c>
      <c r="E3069" s="2">
        <v>44291.0</v>
      </c>
      <c r="F3069" s="3"/>
      <c r="G3069" s="5">
        <v>75350.0</v>
      </c>
      <c r="H3069" s="3" t="str">
        <f>IFNA(VLOOKUP(F3069,Promocodes!A:E,4,0),"")</f>
        <v/>
      </c>
      <c r="I3069" s="3"/>
      <c r="J3069" s="5">
        <f t="shared" si="2"/>
        <v>75350</v>
      </c>
      <c r="K3069" s="3" t="str">
        <f>IFNA(VLOOKUP(D3069,Price!$A$2:$C$18,3,0),"")</f>
        <v/>
      </c>
      <c r="L3069" s="6">
        <f t="shared" si="3"/>
        <v>4</v>
      </c>
      <c r="M3069" s="6" t="str">
        <f>IFNA(VLOOKUP(F3069,Promocodes!A:B,2,0),"")</f>
        <v/>
      </c>
      <c r="N3069" s="3" t="str">
        <f>IFNA(VLOOKUP(M3069,Promocodes!G:H,2,0),"")</f>
        <v/>
      </c>
      <c r="O3069" s="3" t="str">
        <f>IFNA(VLOOKUP(D3069,Price!$E$2:$F$4,2,0),"")</f>
        <v/>
      </c>
      <c r="P3069" s="7" t="str">
        <f t="shared" si="4"/>
        <v/>
      </c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ht="15.75" customHeight="1">
      <c r="A3070" s="3">
        <v>2781.0</v>
      </c>
      <c r="B3070" s="1" t="s">
        <v>139</v>
      </c>
      <c r="C3070" s="1" t="s">
        <v>17</v>
      </c>
      <c r="D3070" s="1" t="s">
        <v>144</v>
      </c>
      <c r="E3070" s="2">
        <v>44291.0</v>
      </c>
      <c r="F3070" s="3"/>
      <c r="G3070" s="5">
        <v>75350.0</v>
      </c>
      <c r="H3070" s="3" t="str">
        <f>IFNA(VLOOKUP(F3070,Promocodes!A:E,4,0),"")</f>
        <v/>
      </c>
      <c r="I3070" s="3"/>
      <c r="J3070" s="5">
        <f t="shared" si="2"/>
        <v>75350</v>
      </c>
      <c r="K3070" s="3" t="str">
        <f>IFNA(VLOOKUP(D3070,Price!$A$2:$C$18,3,0),"")</f>
        <v/>
      </c>
      <c r="L3070" s="6">
        <f t="shared" si="3"/>
        <v>4</v>
      </c>
      <c r="M3070" s="6" t="str">
        <f>IFNA(VLOOKUP(F3070,Promocodes!A:B,2,0),"")</f>
        <v/>
      </c>
      <c r="N3070" s="3" t="str">
        <f>IFNA(VLOOKUP(M3070,Promocodes!G:H,2,0),"")</f>
        <v/>
      </c>
      <c r="O3070" s="3" t="str">
        <f>IFNA(VLOOKUP(D3070,Price!$E$2:$F$4,2,0),"")</f>
        <v/>
      </c>
      <c r="P3070" s="7" t="str">
        <f t="shared" si="4"/>
        <v/>
      </c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ht="15.75" customHeight="1">
      <c r="A3071" s="3">
        <v>2782.0</v>
      </c>
      <c r="B3071" s="1" t="s">
        <v>139</v>
      </c>
      <c r="C3071" s="1" t="s">
        <v>17</v>
      </c>
      <c r="D3071" s="1" t="s">
        <v>144</v>
      </c>
      <c r="E3071" s="2">
        <v>44291.0</v>
      </c>
      <c r="F3071" s="3"/>
      <c r="G3071" s="5">
        <v>75350.0</v>
      </c>
      <c r="H3071" s="3" t="str">
        <f>IFNA(VLOOKUP(F3071,Promocodes!A:E,4,0),"")</f>
        <v/>
      </c>
      <c r="I3071" s="3"/>
      <c r="J3071" s="5">
        <f t="shared" si="2"/>
        <v>75350</v>
      </c>
      <c r="K3071" s="3" t="str">
        <f>IFNA(VLOOKUP(D3071,Price!$A$2:$C$18,3,0),"")</f>
        <v/>
      </c>
      <c r="L3071" s="6">
        <f t="shared" si="3"/>
        <v>4</v>
      </c>
      <c r="M3071" s="6" t="str">
        <f>IFNA(VLOOKUP(F3071,Promocodes!A:B,2,0),"")</f>
        <v/>
      </c>
      <c r="N3071" s="3" t="str">
        <f>IFNA(VLOOKUP(M3071,Promocodes!G:H,2,0),"")</f>
        <v/>
      </c>
      <c r="O3071" s="3" t="str">
        <f>IFNA(VLOOKUP(D3071,Price!$E$2:$F$4,2,0),"")</f>
        <v/>
      </c>
      <c r="P3071" s="7" t="str">
        <f t="shared" si="4"/>
        <v/>
      </c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ht="15.75" customHeight="1">
      <c r="A3072" s="3">
        <v>2783.0</v>
      </c>
      <c r="B3072" s="1" t="s">
        <v>139</v>
      </c>
      <c r="C3072" s="1" t="s">
        <v>17</v>
      </c>
      <c r="D3072" s="1" t="s">
        <v>145</v>
      </c>
      <c r="E3072" s="2">
        <v>44291.0</v>
      </c>
      <c r="F3072" s="3"/>
      <c r="G3072" s="5">
        <v>15000.0</v>
      </c>
      <c r="H3072" s="3" t="str">
        <f>IFNA(VLOOKUP(F3072,Promocodes!A:E,4,0),"")</f>
        <v/>
      </c>
      <c r="I3072" s="3"/>
      <c r="J3072" s="5">
        <f t="shared" si="2"/>
        <v>15000</v>
      </c>
      <c r="K3072" s="3" t="str">
        <f>IFNA(VLOOKUP(D3072,Price!$A$2:$C$18,3,0),"")</f>
        <v/>
      </c>
      <c r="L3072" s="6">
        <f t="shared" si="3"/>
        <v>4</v>
      </c>
      <c r="M3072" s="6" t="str">
        <f>IFNA(VLOOKUP(F3072,Promocodes!A:B,2,0),"")</f>
        <v/>
      </c>
      <c r="N3072" s="3" t="str">
        <f>IFNA(VLOOKUP(M3072,Promocodes!G:H,2,0),"")</f>
        <v/>
      </c>
      <c r="O3072" s="3" t="str">
        <f>IFNA(VLOOKUP(D3072,Price!$E$2:$F$4,2,0),"")</f>
        <v/>
      </c>
      <c r="P3072" s="7" t="str">
        <f t="shared" si="4"/>
        <v/>
      </c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ht="15.75" customHeight="1">
      <c r="A3073" s="3">
        <v>2784.0</v>
      </c>
      <c r="B3073" s="1" t="s">
        <v>139</v>
      </c>
      <c r="C3073" s="1" t="s">
        <v>17</v>
      </c>
      <c r="D3073" s="1" t="s">
        <v>146</v>
      </c>
      <c r="E3073" s="2">
        <v>44291.0</v>
      </c>
      <c r="F3073" s="3"/>
      <c r="G3073" s="5">
        <v>56700.0</v>
      </c>
      <c r="H3073" s="3" t="str">
        <f>IFNA(VLOOKUP(F3073,Promocodes!A:E,4,0),"")</f>
        <v/>
      </c>
      <c r="I3073" s="3"/>
      <c r="J3073" s="5">
        <f t="shared" si="2"/>
        <v>56700</v>
      </c>
      <c r="K3073" s="3" t="str">
        <f>IFNA(VLOOKUP(D3073,Price!$A$2:$C$18,3,0),"")</f>
        <v/>
      </c>
      <c r="L3073" s="6">
        <f t="shared" si="3"/>
        <v>4</v>
      </c>
      <c r="M3073" s="6" t="str">
        <f>IFNA(VLOOKUP(F3073,Promocodes!A:B,2,0),"")</f>
        <v/>
      </c>
      <c r="N3073" s="3" t="str">
        <f>IFNA(VLOOKUP(M3073,Promocodes!G:H,2,0),"")</f>
        <v/>
      </c>
      <c r="O3073" s="3" t="str">
        <f>IFNA(VLOOKUP(D3073,Price!$E$2:$F$4,2,0),"")</f>
        <v/>
      </c>
      <c r="P3073" s="7" t="str">
        <f t="shared" si="4"/>
        <v/>
      </c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ht="15.75" customHeight="1">
      <c r="A3074" s="3">
        <v>2785.0</v>
      </c>
      <c r="B3074" s="1" t="s">
        <v>16</v>
      </c>
      <c r="C3074" s="1" t="s">
        <v>22</v>
      </c>
      <c r="D3074" s="1" t="s">
        <v>23</v>
      </c>
      <c r="E3074" s="2">
        <v>44291.0</v>
      </c>
      <c r="F3074" s="3"/>
      <c r="G3074" s="5">
        <v>5500.0</v>
      </c>
      <c r="H3074" s="3" t="str">
        <f>IFNA(VLOOKUP(F3074,Promocodes!A:E,4,0),"")</f>
        <v/>
      </c>
      <c r="I3074" s="3"/>
      <c r="J3074" s="5">
        <f t="shared" si="2"/>
        <v>5500</v>
      </c>
      <c r="K3074" s="3" t="str">
        <f>IFNA(VLOOKUP(D3074,Price!$A$2:$C$18,3,0),"")</f>
        <v>услуга</v>
      </c>
      <c r="L3074" s="6">
        <f t="shared" si="3"/>
        <v>4</v>
      </c>
      <c r="M3074" s="6" t="str">
        <f>IFNA(VLOOKUP(F3074,Promocodes!A:B,2,0),"")</f>
        <v/>
      </c>
      <c r="N3074" s="3" t="str">
        <f>IFNA(VLOOKUP(M3074,Promocodes!G:H,2,0),"")</f>
        <v/>
      </c>
      <c r="O3074" s="3" t="str">
        <f>IFNA(VLOOKUP(D3074,Price!$E$2:$F$4,2,0),"")</f>
        <v/>
      </c>
      <c r="P3074" s="7" t="str">
        <f t="shared" si="4"/>
        <v>без промо</v>
      </c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ht="15.75" customHeight="1">
      <c r="A3075" s="3">
        <v>2786.0</v>
      </c>
      <c r="B3075" s="1" t="s">
        <v>16</v>
      </c>
      <c r="C3075" s="1" t="s">
        <v>22</v>
      </c>
      <c r="D3075" s="1" t="s">
        <v>18</v>
      </c>
      <c r="E3075" s="2">
        <v>44291.0</v>
      </c>
      <c r="F3075" s="3"/>
      <c r="G3075" s="5">
        <v>1000.0</v>
      </c>
      <c r="H3075" s="3" t="str">
        <f>IFNA(VLOOKUP(F3075,Promocodes!A:E,4,0),"")</f>
        <v/>
      </c>
      <c r="I3075" s="3"/>
      <c r="J3075" s="5">
        <f t="shared" si="2"/>
        <v>1000</v>
      </c>
      <c r="K3075" s="3" t="str">
        <f>IFNA(VLOOKUP(D3075,Price!$A$2:$C$18,3,0),"")</f>
        <v>товар</v>
      </c>
      <c r="L3075" s="6">
        <f t="shared" si="3"/>
        <v>4</v>
      </c>
      <c r="M3075" s="6" t="str">
        <f>IFNA(VLOOKUP(F3075,Promocodes!A:B,2,0),"")</f>
        <v/>
      </c>
      <c r="N3075" s="3" t="str">
        <f>IFNA(VLOOKUP(M3075,Promocodes!G:H,2,0),"")</f>
        <v/>
      </c>
      <c r="O3075" s="3">
        <f>IFNA(VLOOKUP(D3075,Price!$E$2:$F$4,2,0),"")</f>
        <v>500</v>
      </c>
      <c r="P3075" s="7" t="str">
        <f t="shared" si="4"/>
        <v>без промо</v>
      </c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ht="15.75" customHeight="1">
      <c r="A3076" s="3">
        <v>2787.0</v>
      </c>
      <c r="B3076" s="1" t="s">
        <v>139</v>
      </c>
      <c r="C3076" s="1" t="s">
        <v>17</v>
      </c>
      <c r="D3076" s="1" t="s">
        <v>143</v>
      </c>
      <c r="E3076" s="2">
        <v>44291.0</v>
      </c>
      <c r="F3076" s="3"/>
      <c r="G3076" s="5">
        <v>500.0</v>
      </c>
      <c r="H3076" s="3" t="str">
        <f>IFNA(VLOOKUP(F3076,Promocodes!A:E,4,0),"")</f>
        <v/>
      </c>
      <c r="I3076" s="3"/>
      <c r="J3076" s="5">
        <f t="shared" si="2"/>
        <v>500</v>
      </c>
      <c r="K3076" s="3" t="str">
        <f>IFNA(VLOOKUP(D3076,Price!$A$2:$C$18,3,0),"")</f>
        <v/>
      </c>
      <c r="L3076" s="6">
        <f t="shared" si="3"/>
        <v>4</v>
      </c>
      <c r="M3076" s="6" t="str">
        <f>IFNA(VLOOKUP(F3076,Promocodes!A:B,2,0),"")</f>
        <v/>
      </c>
      <c r="N3076" s="3" t="str">
        <f>IFNA(VLOOKUP(M3076,Promocodes!G:H,2,0),"")</f>
        <v/>
      </c>
      <c r="O3076" s="3" t="str">
        <f>IFNA(VLOOKUP(D3076,Price!$E$2:$F$4,2,0),"")</f>
        <v/>
      </c>
      <c r="P3076" s="7" t="str">
        <f t="shared" si="4"/>
        <v/>
      </c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ht="15.75" customHeight="1">
      <c r="A3077" s="3">
        <v>2788.0</v>
      </c>
      <c r="B3077" s="1" t="s">
        <v>16</v>
      </c>
      <c r="C3077" s="1" t="s">
        <v>17</v>
      </c>
      <c r="D3077" s="1" t="s">
        <v>21</v>
      </c>
      <c r="E3077" s="2">
        <v>44291.0</v>
      </c>
      <c r="F3077" s="3"/>
      <c r="G3077" s="5">
        <v>3500.0</v>
      </c>
      <c r="H3077" s="3" t="str">
        <f>IFNA(VLOOKUP(F3077,Promocodes!A:E,4,0),"")</f>
        <v/>
      </c>
      <c r="I3077" s="3"/>
      <c r="J3077" s="5">
        <f t="shared" si="2"/>
        <v>3500</v>
      </c>
      <c r="K3077" s="3" t="str">
        <f>IFNA(VLOOKUP(D3077,Price!$A$2:$C$18,3,0),"")</f>
        <v>услуга</v>
      </c>
      <c r="L3077" s="6">
        <f t="shared" si="3"/>
        <v>4</v>
      </c>
      <c r="M3077" s="6" t="str">
        <f>IFNA(VLOOKUP(F3077,Promocodes!A:B,2,0),"")</f>
        <v/>
      </c>
      <c r="N3077" s="3" t="str">
        <f>IFNA(VLOOKUP(M3077,Promocodes!G:H,2,0),"")</f>
        <v/>
      </c>
      <c r="O3077" s="3" t="str">
        <f>IFNA(VLOOKUP(D3077,Price!$E$2:$F$4,2,0),"")</f>
        <v/>
      </c>
      <c r="P3077" s="7" t="str">
        <f t="shared" si="4"/>
        <v>без промо</v>
      </c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ht="15.75" customHeight="1">
      <c r="A3078" s="3">
        <v>2789.0</v>
      </c>
      <c r="B3078" s="1" t="s">
        <v>139</v>
      </c>
      <c r="C3078" s="1" t="s">
        <v>17</v>
      </c>
      <c r="D3078" s="1" t="s">
        <v>141</v>
      </c>
      <c r="E3078" s="2">
        <v>44291.0</v>
      </c>
      <c r="F3078" s="3"/>
      <c r="G3078" s="5">
        <v>300.0</v>
      </c>
      <c r="H3078" s="3" t="str">
        <f>IFNA(VLOOKUP(F3078,Promocodes!A:E,4,0),"")</f>
        <v/>
      </c>
      <c r="I3078" s="3"/>
      <c r="J3078" s="5">
        <f t="shared" si="2"/>
        <v>300</v>
      </c>
      <c r="K3078" s="3" t="str">
        <f>IFNA(VLOOKUP(D3078,Price!$A$2:$C$18,3,0),"")</f>
        <v/>
      </c>
      <c r="L3078" s="6">
        <f t="shared" si="3"/>
        <v>4</v>
      </c>
      <c r="M3078" s="6" t="str">
        <f>IFNA(VLOOKUP(F3078,Promocodes!A:B,2,0),"")</f>
        <v/>
      </c>
      <c r="N3078" s="3" t="str">
        <f>IFNA(VLOOKUP(M3078,Promocodes!G:H,2,0),"")</f>
        <v/>
      </c>
      <c r="O3078" s="3" t="str">
        <f>IFNA(VLOOKUP(D3078,Price!$E$2:$F$4,2,0),"")</f>
        <v/>
      </c>
      <c r="P3078" s="7" t="str">
        <f t="shared" si="4"/>
        <v/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ht="15.75" customHeight="1">
      <c r="A3079" s="3">
        <v>2791.0</v>
      </c>
      <c r="B3079" s="1" t="s">
        <v>16</v>
      </c>
      <c r="C3079" s="1" t="s">
        <v>17</v>
      </c>
      <c r="D3079" s="1" t="s">
        <v>23</v>
      </c>
      <c r="E3079" s="2">
        <v>44291.0</v>
      </c>
      <c r="F3079" s="3"/>
      <c r="G3079" s="5">
        <v>5500.0</v>
      </c>
      <c r="H3079" s="3" t="str">
        <f>IFNA(VLOOKUP(F3079,Promocodes!A:E,4,0),"")</f>
        <v/>
      </c>
      <c r="I3079" s="3"/>
      <c r="J3079" s="5">
        <f t="shared" si="2"/>
        <v>5500</v>
      </c>
      <c r="K3079" s="3" t="str">
        <f>IFNA(VLOOKUP(D3079,Price!$A$2:$C$18,3,0),"")</f>
        <v>услуга</v>
      </c>
      <c r="L3079" s="6">
        <f t="shared" si="3"/>
        <v>4</v>
      </c>
      <c r="M3079" s="6" t="str">
        <f>IFNA(VLOOKUP(F3079,Promocodes!A:B,2,0),"")</f>
        <v/>
      </c>
      <c r="N3079" s="3" t="str">
        <f>IFNA(VLOOKUP(M3079,Promocodes!G:H,2,0),"")</f>
        <v/>
      </c>
      <c r="O3079" s="3" t="str">
        <f>IFNA(VLOOKUP(D3079,Price!$E$2:$F$4,2,0),"")</f>
        <v/>
      </c>
      <c r="P3079" s="7" t="str">
        <f t="shared" si="4"/>
        <v>без промо</v>
      </c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ht="15.75" customHeight="1">
      <c r="A3080" s="3">
        <v>2792.0</v>
      </c>
      <c r="B3080" s="1" t="s">
        <v>16</v>
      </c>
      <c r="C3080" s="1" t="s">
        <v>17</v>
      </c>
      <c r="D3080" s="1" t="s">
        <v>24</v>
      </c>
      <c r="E3080" s="2">
        <v>44291.0</v>
      </c>
      <c r="F3080" s="3"/>
      <c r="G3080" s="5">
        <v>4500.0</v>
      </c>
      <c r="H3080" s="3" t="str">
        <f>IFNA(VLOOKUP(F3080,Promocodes!A:E,4,0),"")</f>
        <v/>
      </c>
      <c r="I3080" s="3"/>
      <c r="J3080" s="5">
        <f t="shared" si="2"/>
        <v>4500</v>
      </c>
      <c r="K3080" s="3" t="str">
        <f>IFNA(VLOOKUP(D3080,Price!$A$2:$C$18,3,0),"")</f>
        <v>услуга</v>
      </c>
      <c r="L3080" s="6">
        <f t="shared" si="3"/>
        <v>4</v>
      </c>
      <c r="M3080" s="6" t="str">
        <f>IFNA(VLOOKUP(F3080,Promocodes!A:B,2,0),"")</f>
        <v/>
      </c>
      <c r="N3080" s="3" t="str">
        <f>IFNA(VLOOKUP(M3080,Promocodes!G:H,2,0),"")</f>
        <v/>
      </c>
      <c r="O3080" s="3" t="str">
        <f>IFNA(VLOOKUP(D3080,Price!$E$2:$F$4,2,0),"")</f>
        <v/>
      </c>
      <c r="P3080" s="7" t="str">
        <f t="shared" si="4"/>
        <v>без промо</v>
      </c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ht="15.75" customHeight="1">
      <c r="A3081" s="3">
        <v>2793.0</v>
      </c>
      <c r="B3081" s="1" t="s">
        <v>139</v>
      </c>
      <c r="C3081" s="1" t="s">
        <v>17</v>
      </c>
      <c r="D3081" s="1" t="s">
        <v>141</v>
      </c>
      <c r="E3081" s="2">
        <v>44291.0</v>
      </c>
      <c r="F3081" s="3"/>
      <c r="G3081" s="5">
        <v>300.0</v>
      </c>
      <c r="H3081" s="3" t="str">
        <f>IFNA(VLOOKUP(F3081,Promocodes!A:E,4,0),"")</f>
        <v/>
      </c>
      <c r="I3081" s="3"/>
      <c r="J3081" s="5">
        <f t="shared" si="2"/>
        <v>300</v>
      </c>
      <c r="K3081" s="3" t="str">
        <f>IFNA(VLOOKUP(D3081,Price!$A$2:$C$18,3,0),"")</f>
        <v/>
      </c>
      <c r="L3081" s="6">
        <f t="shared" si="3"/>
        <v>4</v>
      </c>
      <c r="M3081" s="6" t="str">
        <f>IFNA(VLOOKUP(F3081,Promocodes!A:B,2,0),"")</f>
        <v/>
      </c>
      <c r="N3081" s="3" t="str">
        <f>IFNA(VLOOKUP(M3081,Promocodes!G:H,2,0),"")</f>
        <v/>
      </c>
      <c r="O3081" s="3" t="str">
        <f>IFNA(VLOOKUP(D3081,Price!$E$2:$F$4,2,0),"")</f>
        <v/>
      </c>
      <c r="P3081" s="7" t="str">
        <f t="shared" si="4"/>
        <v/>
      </c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ht="15.75" customHeight="1">
      <c r="A3082" s="3">
        <v>2794.0</v>
      </c>
      <c r="B3082" s="1" t="s">
        <v>16</v>
      </c>
      <c r="C3082" s="1" t="s">
        <v>17</v>
      </c>
      <c r="D3082" s="1" t="s">
        <v>23</v>
      </c>
      <c r="E3082" s="2">
        <v>44291.0</v>
      </c>
      <c r="F3082" s="3"/>
      <c r="G3082" s="5">
        <v>5500.0</v>
      </c>
      <c r="H3082" s="3" t="str">
        <f>IFNA(VLOOKUP(F3082,Promocodes!A:E,4,0),"")</f>
        <v/>
      </c>
      <c r="I3082" s="3"/>
      <c r="J3082" s="5">
        <f t="shared" si="2"/>
        <v>5500</v>
      </c>
      <c r="K3082" s="3" t="str">
        <f>IFNA(VLOOKUP(D3082,Price!$A$2:$C$18,3,0),"")</f>
        <v>услуга</v>
      </c>
      <c r="L3082" s="6">
        <f t="shared" si="3"/>
        <v>4</v>
      </c>
      <c r="M3082" s="6" t="str">
        <f>IFNA(VLOOKUP(F3082,Promocodes!A:B,2,0),"")</f>
        <v/>
      </c>
      <c r="N3082" s="3" t="str">
        <f>IFNA(VLOOKUP(M3082,Promocodes!G:H,2,0),"")</f>
        <v/>
      </c>
      <c r="O3082" s="3" t="str">
        <f>IFNA(VLOOKUP(D3082,Price!$E$2:$F$4,2,0),"")</f>
        <v/>
      </c>
      <c r="P3082" s="7" t="str">
        <f t="shared" si="4"/>
        <v>без промо</v>
      </c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ht="15.75" customHeight="1">
      <c r="A3083" s="3">
        <v>2796.0</v>
      </c>
      <c r="B3083" s="1" t="s">
        <v>16</v>
      </c>
      <c r="C3083" s="1" t="s">
        <v>17</v>
      </c>
      <c r="D3083" s="1" t="s">
        <v>24</v>
      </c>
      <c r="E3083" s="2">
        <v>44291.0</v>
      </c>
      <c r="F3083" s="3"/>
      <c r="G3083" s="5">
        <v>4500.0</v>
      </c>
      <c r="H3083" s="3" t="str">
        <f>IFNA(VLOOKUP(F3083,Promocodes!A:E,4,0),"")</f>
        <v/>
      </c>
      <c r="I3083" s="3"/>
      <c r="J3083" s="5">
        <f t="shared" si="2"/>
        <v>4500</v>
      </c>
      <c r="K3083" s="3" t="str">
        <f>IFNA(VLOOKUP(D3083,Price!$A$2:$C$18,3,0),"")</f>
        <v>услуга</v>
      </c>
      <c r="L3083" s="6">
        <f t="shared" si="3"/>
        <v>4</v>
      </c>
      <c r="M3083" s="6" t="str">
        <f>IFNA(VLOOKUP(F3083,Promocodes!A:B,2,0),"")</f>
        <v/>
      </c>
      <c r="N3083" s="3" t="str">
        <f>IFNA(VLOOKUP(M3083,Promocodes!G:H,2,0),"")</f>
        <v/>
      </c>
      <c r="O3083" s="3" t="str">
        <f>IFNA(VLOOKUP(D3083,Price!$E$2:$F$4,2,0),"")</f>
        <v/>
      </c>
      <c r="P3083" s="7" t="str">
        <f t="shared" si="4"/>
        <v>без промо</v>
      </c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ht="15.75" customHeight="1">
      <c r="A3084" s="3">
        <v>2797.0</v>
      </c>
      <c r="B3084" s="1" t="s">
        <v>139</v>
      </c>
      <c r="C3084" s="1" t="s">
        <v>17</v>
      </c>
      <c r="D3084" s="1" t="s">
        <v>143</v>
      </c>
      <c r="E3084" s="2">
        <v>44291.0</v>
      </c>
      <c r="F3084" s="3"/>
      <c r="G3084" s="5">
        <v>500.0</v>
      </c>
      <c r="H3084" s="3" t="str">
        <f>IFNA(VLOOKUP(F3084,Promocodes!A:E,4,0),"")</f>
        <v/>
      </c>
      <c r="I3084" s="3"/>
      <c r="J3084" s="5">
        <f t="shared" si="2"/>
        <v>500</v>
      </c>
      <c r="K3084" s="3" t="str">
        <f>IFNA(VLOOKUP(D3084,Price!$A$2:$C$18,3,0),"")</f>
        <v/>
      </c>
      <c r="L3084" s="6">
        <f t="shared" si="3"/>
        <v>4</v>
      </c>
      <c r="M3084" s="6" t="str">
        <f>IFNA(VLOOKUP(F3084,Promocodes!A:B,2,0),"")</f>
        <v/>
      </c>
      <c r="N3084" s="3" t="str">
        <f>IFNA(VLOOKUP(M3084,Promocodes!G:H,2,0),"")</f>
        <v/>
      </c>
      <c r="O3084" s="3" t="str">
        <f>IFNA(VLOOKUP(D3084,Price!$E$2:$F$4,2,0),"")</f>
        <v/>
      </c>
      <c r="P3084" s="7" t="str">
        <f t="shared" si="4"/>
        <v/>
      </c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ht="15.75" customHeight="1">
      <c r="A3085" s="3">
        <v>2798.0</v>
      </c>
      <c r="B3085" s="1" t="s">
        <v>16</v>
      </c>
      <c r="C3085" s="1" t="s">
        <v>17</v>
      </c>
      <c r="D3085" s="1" t="s">
        <v>24</v>
      </c>
      <c r="E3085" s="2">
        <v>44291.0</v>
      </c>
      <c r="F3085" s="3"/>
      <c r="G3085" s="5">
        <v>4500.0</v>
      </c>
      <c r="H3085" s="3" t="str">
        <f>IFNA(VLOOKUP(F3085,Promocodes!A:E,4,0),"")</f>
        <v/>
      </c>
      <c r="I3085" s="3"/>
      <c r="J3085" s="5">
        <f t="shared" si="2"/>
        <v>4500</v>
      </c>
      <c r="K3085" s="3" t="str">
        <f>IFNA(VLOOKUP(D3085,Price!$A$2:$C$18,3,0),"")</f>
        <v>услуга</v>
      </c>
      <c r="L3085" s="6">
        <f t="shared" si="3"/>
        <v>4</v>
      </c>
      <c r="M3085" s="6" t="str">
        <f>IFNA(VLOOKUP(F3085,Promocodes!A:B,2,0),"")</f>
        <v/>
      </c>
      <c r="N3085" s="3" t="str">
        <f>IFNA(VLOOKUP(M3085,Promocodes!G:H,2,0),"")</f>
        <v/>
      </c>
      <c r="O3085" s="3" t="str">
        <f>IFNA(VLOOKUP(D3085,Price!$E$2:$F$4,2,0),"")</f>
        <v/>
      </c>
      <c r="P3085" s="7" t="str">
        <f t="shared" si="4"/>
        <v>без промо</v>
      </c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ht="15.75" customHeight="1">
      <c r="A3086" s="3">
        <v>2799.0</v>
      </c>
      <c r="B3086" s="1" t="s">
        <v>16</v>
      </c>
      <c r="C3086" s="1" t="s">
        <v>17</v>
      </c>
      <c r="D3086" s="1" t="s">
        <v>23</v>
      </c>
      <c r="E3086" s="2">
        <v>44292.0</v>
      </c>
      <c r="F3086" s="3"/>
      <c r="G3086" s="5">
        <v>5500.0</v>
      </c>
      <c r="H3086" s="3" t="str">
        <f>IFNA(VLOOKUP(F3086,Promocodes!A:E,4,0),"")</f>
        <v/>
      </c>
      <c r="I3086" s="3"/>
      <c r="J3086" s="5">
        <f t="shared" si="2"/>
        <v>5500</v>
      </c>
      <c r="K3086" s="3" t="str">
        <f>IFNA(VLOOKUP(D3086,Price!$A$2:$C$18,3,0),"")</f>
        <v>услуга</v>
      </c>
      <c r="L3086" s="6">
        <f t="shared" si="3"/>
        <v>4</v>
      </c>
      <c r="M3086" s="6" t="str">
        <f>IFNA(VLOOKUP(F3086,Promocodes!A:B,2,0),"")</f>
        <v/>
      </c>
      <c r="N3086" s="3" t="str">
        <f>IFNA(VLOOKUP(M3086,Promocodes!G:H,2,0),"")</f>
        <v/>
      </c>
      <c r="O3086" s="3" t="str">
        <f>IFNA(VLOOKUP(D3086,Price!$E$2:$F$4,2,0),"")</f>
        <v/>
      </c>
      <c r="P3086" s="7" t="str">
        <f t="shared" si="4"/>
        <v>без промо</v>
      </c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ht="15.75" customHeight="1">
      <c r="A3087" s="3">
        <v>2800.0</v>
      </c>
      <c r="B3087" s="1" t="s">
        <v>16</v>
      </c>
      <c r="C3087" s="1" t="s">
        <v>17</v>
      </c>
      <c r="D3087" s="1" t="s">
        <v>20</v>
      </c>
      <c r="E3087" s="2">
        <v>44292.0</v>
      </c>
      <c r="F3087" s="3"/>
      <c r="G3087" s="5">
        <v>500.0</v>
      </c>
      <c r="H3087" s="3" t="str">
        <f>IFNA(VLOOKUP(F3087,Promocodes!A:E,4,0),"")</f>
        <v/>
      </c>
      <c r="I3087" s="3"/>
      <c r="J3087" s="5">
        <f t="shared" si="2"/>
        <v>500</v>
      </c>
      <c r="K3087" s="3" t="str">
        <f>IFNA(VLOOKUP(D3087,Price!$A$2:$C$18,3,0),"")</f>
        <v>товар</v>
      </c>
      <c r="L3087" s="6">
        <f t="shared" si="3"/>
        <v>4</v>
      </c>
      <c r="M3087" s="6" t="str">
        <f>IFNA(VLOOKUP(F3087,Promocodes!A:B,2,0),"")</f>
        <v/>
      </c>
      <c r="N3087" s="3" t="str">
        <f>IFNA(VLOOKUP(M3087,Promocodes!G:H,2,0),"")</f>
        <v/>
      </c>
      <c r="O3087" s="3">
        <f>IFNA(VLOOKUP(D3087,Price!$E$2:$F$4,2,0),"")</f>
        <v>250</v>
      </c>
      <c r="P3087" s="7" t="str">
        <f t="shared" si="4"/>
        <v>без промо</v>
      </c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ht="15.75" customHeight="1">
      <c r="A3088" s="3">
        <v>2801.0</v>
      </c>
      <c r="B3088" s="1" t="s">
        <v>16</v>
      </c>
      <c r="C3088" s="1" t="s">
        <v>17</v>
      </c>
      <c r="D3088" s="1" t="s">
        <v>23</v>
      </c>
      <c r="E3088" s="2">
        <v>44292.0</v>
      </c>
      <c r="F3088" s="3"/>
      <c r="G3088" s="5">
        <v>5500.0</v>
      </c>
      <c r="H3088" s="3" t="str">
        <f>IFNA(VLOOKUP(F3088,Promocodes!A:E,4,0),"")</f>
        <v/>
      </c>
      <c r="I3088" s="3"/>
      <c r="J3088" s="5">
        <f t="shared" si="2"/>
        <v>5500</v>
      </c>
      <c r="K3088" s="3" t="str">
        <f>IFNA(VLOOKUP(D3088,Price!$A$2:$C$18,3,0),"")</f>
        <v>услуга</v>
      </c>
      <c r="L3088" s="6">
        <f t="shared" si="3"/>
        <v>4</v>
      </c>
      <c r="M3088" s="6" t="str">
        <f>IFNA(VLOOKUP(F3088,Promocodes!A:B,2,0),"")</f>
        <v/>
      </c>
      <c r="N3088" s="3" t="str">
        <f>IFNA(VLOOKUP(M3088,Promocodes!G:H,2,0),"")</f>
        <v/>
      </c>
      <c r="O3088" s="3" t="str">
        <f>IFNA(VLOOKUP(D3088,Price!$E$2:$F$4,2,0),"")</f>
        <v/>
      </c>
      <c r="P3088" s="7" t="str">
        <f t="shared" si="4"/>
        <v>без промо</v>
      </c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ht="15.75" customHeight="1">
      <c r="A3089" s="3">
        <v>2802.0</v>
      </c>
      <c r="B3089" s="1" t="s">
        <v>16</v>
      </c>
      <c r="C3089" s="1" t="s">
        <v>17</v>
      </c>
      <c r="D3089" s="1" t="s">
        <v>25</v>
      </c>
      <c r="E3089" s="2">
        <v>44292.0</v>
      </c>
      <c r="F3089" s="3"/>
      <c r="G3089" s="5">
        <v>300.0</v>
      </c>
      <c r="H3089" s="3" t="str">
        <f>IFNA(VLOOKUP(F3089,Promocodes!A:E,4,0),"")</f>
        <v/>
      </c>
      <c r="I3089" s="3"/>
      <c r="J3089" s="5">
        <f t="shared" si="2"/>
        <v>300</v>
      </c>
      <c r="K3089" s="3" t="str">
        <f>IFNA(VLOOKUP(D3089,Price!$A$2:$C$18,3,0),"")</f>
        <v>товар</v>
      </c>
      <c r="L3089" s="6">
        <f t="shared" si="3"/>
        <v>4</v>
      </c>
      <c r="M3089" s="6" t="str">
        <f>IFNA(VLOOKUP(F3089,Promocodes!A:B,2,0),"")</f>
        <v/>
      </c>
      <c r="N3089" s="3" t="str">
        <f>IFNA(VLOOKUP(M3089,Promocodes!G:H,2,0),"")</f>
        <v/>
      </c>
      <c r="O3089" s="3">
        <f>IFNA(VLOOKUP(D3089,Price!$E$2:$F$4,2,0),"")</f>
        <v>150</v>
      </c>
      <c r="P3089" s="7" t="str">
        <f t="shared" si="4"/>
        <v>без промо</v>
      </c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ht="15.75" customHeight="1">
      <c r="A3090" s="3">
        <v>2803.0</v>
      </c>
      <c r="B3090" s="1" t="s">
        <v>16</v>
      </c>
      <c r="C3090" s="1" t="s">
        <v>17</v>
      </c>
      <c r="D3090" s="1" t="s">
        <v>21</v>
      </c>
      <c r="E3090" s="2">
        <v>44292.0</v>
      </c>
      <c r="F3090" s="3"/>
      <c r="G3090" s="5">
        <v>3500.0</v>
      </c>
      <c r="H3090" s="3" t="str">
        <f>IFNA(VLOOKUP(F3090,Promocodes!A:E,4,0),"")</f>
        <v/>
      </c>
      <c r="I3090" s="3"/>
      <c r="J3090" s="5">
        <f t="shared" si="2"/>
        <v>3500</v>
      </c>
      <c r="K3090" s="3" t="str">
        <f>IFNA(VLOOKUP(D3090,Price!$A$2:$C$18,3,0),"")</f>
        <v>услуга</v>
      </c>
      <c r="L3090" s="6">
        <f t="shared" si="3"/>
        <v>4</v>
      </c>
      <c r="M3090" s="6" t="str">
        <f>IFNA(VLOOKUP(F3090,Promocodes!A:B,2,0),"")</f>
        <v/>
      </c>
      <c r="N3090" s="3" t="str">
        <f>IFNA(VLOOKUP(M3090,Promocodes!G:H,2,0),"")</f>
        <v/>
      </c>
      <c r="O3090" s="3" t="str">
        <f>IFNA(VLOOKUP(D3090,Price!$E$2:$F$4,2,0),"")</f>
        <v/>
      </c>
      <c r="P3090" s="7" t="str">
        <f t="shared" si="4"/>
        <v>без промо</v>
      </c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ht="15.75" customHeight="1">
      <c r="A3091" s="3">
        <v>2804.0</v>
      </c>
      <c r="B3091" s="1" t="s">
        <v>16</v>
      </c>
      <c r="C3091" s="1" t="s">
        <v>22</v>
      </c>
      <c r="D3091" s="1" t="s">
        <v>21</v>
      </c>
      <c r="E3091" s="2">
        <v>44292.0</v>
      </c>
      <c r="F3091" s="3"/>
      <c r="G3091" s="5">
        <v>3500.0</v>
      </c>
      <c r="H3091" s="3" t="str">
        <f>IFNA(VLOOKUP(F3091,Promocodes!A:E,4,0),"")</f>
        <v/>
      </c>
      <c r="I3091" s="3"/>
      <c r="J3091" s="5">
        <f t="shared" si="2"/>
        <v>3500</v>
      </c>
      <c r="K3091" s="3" t="str">
        <f>IFNA(VLOOKUP(D3091,Price!$A$2:$C$18,3,0),"")</f>
        <v>услуга</v>
      </c>
      <c r="L3091" s="6">
        <f t="shared" si="3"/>
        <v>4</v>
      </c>
      <c r="M3091" s="6" t="str">
        <f>IFNA(VLOOKUP(F3091,Promocodes!A:B,2,0),"")</f>
        <v/>
      </c>
      <c r="N3091" s="3" t="str">
        <f>IFNA(VLOOKUP(M3091,Promocodes!G:H,2,0),"")</f>
        <v/>
      </c>
      <c r="O3091" s="3" t="str">
        <f>IFNA(VLOOKUP(D3091,Price!$E$2:$F$4,2,0),"")</f>
        <v/>
      </c>
      <c r="P3091" s="7" t="str">
        <f t="shared" si="4"/>
        <v>без промо</v>
      </c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ht="15.75" customHeight="1">
      <c r="A3092" s="3">
        <v>2805.0</v>
      </c>
      <c r="B3092" s="1" t="s">
        <v>16</v>
      </c>
      <c r="C3092" s="1" t="s">
        <v>17</v>
      </c>
      <c r="D3092" s="1" t="s">
        <v>23</v>
      </c>
      <c r="E3092" s="2">
        <v>44292.0</v>
      </c>
      <c r="F3092" s="3"/>
      <c r="G3092" s="5">
        <v>5500.0</v>
      </c>
      <c r="H3092" s="3" t="str">
        <f>IFNA(VLOOKUP(F3092,Promocodes!A:E,4,0),"")</f>
        <v/>
      </c>
      <c r="I3092" s="3"/>
      <c r="J3092" s="5">
        <f t="shared" si="2"/>
        <v>5500</v>
      </c>
      <c r="K3092" s="3" t="str">
        <f>IFNA(VLOOKUP(D3092,Price!$A$2:$C$18,3,0),"")</f>
        <v>услуга</v>
      </c>
      <c r="L3092" s="6">
        <f t="shared" si="3"/>
        <v>4</v>
      </c>
      <c r="M3092" s="6" t="str">
        <f>IFNA(VLOOKUP(F3092,Promocodes!A:B,2,0),"")</f>
        <v/>
      </c>
      <c r="N3092" s="3" t="str">
        <f>IFNA(VLOOKUP(M3092,Promocodes!G:H,2,0),"")</f>
        <v/>
      </c>
      <c r="O3092" s="3" t="str">
        <f>IFNA(VLOOKUP(D3092,Price!$E$2:$F$4,2,0),"")</f>
        <v/>
      </c>
      <c r="P3092" s="7" t="str">
        <f t="shared" si="4"/>
        <v>без промо</v>
      </c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ht="15.75" customHeight="1">
      <c r="A3093" s="3">
        <v>2806.0</v>
      </c>
      <c r="B3093" s="1" t="s">
        <v>16</v>
      </c>
      <c r="C3093" s="1" t="s">
        <v>17</v>
      </c>
      <c r="D3093" s="1" t="s">
        <v>23</v>
      </c>
      <c r="E3093" s="2">
        <v>44292.0</v>
      </c>
      <c r="F3093" s="3"/>
      <c r="G3093" s="5">
        <v>5500.0</v>
      </c>
      <c r="H3093" s="3" t="str">
        <f>IFNA(VLOOKUP(F3093,Promocodes!A:E,4,0),"")</f>
        <v/>
      </c>
      <c r="I3093" s="3"/>
      <c r="J3093" s="5">
        <f t="shared" si="2"/>
        <v>5500</v>
      </c>
      <c r="K3093" s="3" t="str">
        <f>IFNA(VLOOKUP(D3093,Price!$A$2:$C$18,3,0),"")</f>
        <v>услуга</v>
      </c>
      <c r="L3093" s="6">
        <f t="shared" si="3"/>
        <v>4</v>
      </c>
      <c r="M3093" s="6" t="str">
        <f>IFNA(VLOOKUP(F3093,Promocodes!A:B,2,0),"")</f>
        <v/>
      </c>
      <c r="N3093" s="3" t="str">
        <f>IFNA(VLOOKUP(M3093,Promocodes!G:H,2,0),"")</f>
        <v/>
      </c>
      <c r="O3093" s="3" t="str">
        <f>IFNA(VLOOKUP(D3093,Price!$E$2:$F$4,2,0),"")</f>
        <v/>
      </c>
      <c r="P3093" s="7" t="str">
        <f t="shared" si="4"/>
        <v>без промо</v>
      </c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ht="15.75" customHeight="1">
      <c r="A3094" s="3">
        <v>2807.0</v>
      </c>
      <c r="B3094" s="1" t="s">
        <v>139</v>
      </c>
      <c r="C3094" s="1" t="s">
        <v>17</v>
      </c>
      <c r="D3094" s="1" t="s">
        <v>141</v>
      </c>
      <c r="E3094" s="2">
        <v>44292.0</v>
      </c>
      <c r="F3094" s="3"/>
      <c r="G3094" s="5">
        <v>300.0</v>
      </c>
      <c r="H3094" s="3" t="str">
        <f>IFNA(VLOOKUP(F3094,Promocodes!A:E,4,0),"")</f>
        <v/>
      </c>
      <c r="I3094" s="3"/>
      <c r="J3094" s="5">
        <f t="shared" si="2"/>
        <v>300</v>
      </c>
      <c r="K3094" s="3" t="str">
        <f>IFNA(VLOOKUP(D3094,Price!$A$2:$C$18,3,0),"")</f>
        <v/>
      </c>
      <c r="L3094" s="6">
        <f t="shared" si="3"/>
        <v>4</v>
      </c>
      <c r="M3094" s="6" t="str">
        <f>IFNA(VLOOKUP(F3094,Promocodes!A:B,2,0),"")</f>
        <v/>
      </c>
      <c r="N3094" s="3" t="str">
        <f>IFNA(VLOOKUP(M3094,Promocodes!G:H,2,0),"")</f>
        <v/>
      </c>
      <c r="O3094" s="3" t="str">
        <f>IFNA(VLOOKUP(D3094,Price!$E$2:$F$4,2,0),"")</f>
        <v/>
      </c>
      <c r="P3094" s="7" t="str">
        <f t="shared" si="4"/>
        <v/>
      </c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ht="15.75" customHeight="1">
      <c r="A3095" s="3">
        <v>2808.0</v>
      </c>
      <c r="B3095" s="1" t="s">
        <v>16</v>
      </c>
      <c r="C3095" s="1" t="s">
        <v>17</v>
      </c>
      <c r="D3095" s="1" t="s">
        <v>24</v>
      </c>
      <c r="E3095" s="2">
        <v>44292.0</v>
      </c>
      <c r="F3095" s="3"/>
      <c r="G3095" s="5">
        <v>4500.0</v>
      </c>
      <c r="H3095" s="3" t="str">
        <f>IFNA(VLOOKUP(F3095,Promocodes!A:E,4,0),"")</f>
        <v/>
      </c>
      <c r="I3095" s="3"/>
      <c r="J3095" s="5">
        <f t="shared" si="2"/>
        <v>4500</v>
      </c>
      <c r="K3095" s="3" t="str">
        <f>IFNA(VLOOKUP(D3095,Price!$A$2:$C$18,3,0),"")</f>
        <v>услуга</v>
      </c>
      <c r="L3095" s="6">
        <f t="shared" si="3"/>
        <v>4</v>
      </c>
      <c r="M3095" s="6" t="str">
        <f>IFNA(VLOOKUP(F3095,Promocodes!A:B,2,0),"")</f>
        <v/>
      </c>
      <c r="N3095" s="3" t="str">
        <f>IFNA(VLOOKUP(M3095,Promocodes!G:H,2,0),"")</f>
        <v/>
      </c>
      <c r="O3095" s="3" t="str">
        <f>IFNA(VLOOKUP(D3095,Price!$E$2:$F$4,2,0),"")</f>
        <v/>
      </c>
      <c r="P3095" s="7" t="str">
        <f t="shared" si="4"/>
        <v>без промо</v>
      </c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ht="15.75" customHeight="1">
      <c r="A3096" s="3">
        <v>2809.0</v>
      </c>
      <c r="B3096" s="1" t="s">
        <v>16</v>
      </c>
      <c r="C3096" s="1" t="s">
        <v>17</v>
      </c>
      <c r="D3096" s="1" t="s">
        <v>21</v>
      </c>
      <c r="E3096" s="2">
        <v>44292.0</v>
      </c>
      <c r="F3096" s="3"/>
      <c r="G3096" s="5">
        <v>3500.0</v>
      </c>
      <c r="H3096" s="3" t="str">
        <f>IFNA(VLOOKUP(F3096,Promocodes!A:E,4,0),"")</f>
        <v/>
      </c>
      <c r="I3096" s="3"/>
      <c r="J3096" s="5">
        <f t="shared" si="2"/>
        <v>3500</v>
      </c>
      <c r="K3096" s="3" t="str">
        <f>IFNA(VLOOKUP(D3096,Price!$A$2:$C$18,3,0),"")</f>
        <v>услуга</v>
      </c>
      <c r="L3096" s="6">
        <f t="shared" si="3"/>
        <v>4</v>
      </c>
      <c r="M3096" s="6" t="str">
        <f>IFNA(VLOOKUP(F3096,Promocodes!A:B,2,0),"")</f>
        <v/>
      </c>
      <c r="N3096" s="3" t="str">
        <f>IFNA(VLOOKUP(M3096,Promocodes!G:H,2,0),"")</f>
        <v/>
      </c>
      <c r="O3096" s="3" t="str">
        <f>IFNA(VLOOKUP(D3096,Price!$E$2:$F$4,2,0),"")</f>
        <v/>
      </c>
      <c r="P3096" s="7" t="str">
        <f t="shared" si="4"/>
        <v>без промо</v>
      </c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ht="15.75" customHeight="1">
      <c r="A3097" s="3">
        <v>2810.0</v>
      </c>
      <c r="B3097" s="1" t="s">
        <v>139</v>
      </c>
      <c r="C3097" s="1" t="s">
        <v>17</v>
      </c>
      <c r="D3097" s="1" t="s">
        <v>143</v>
      </c>
      <c r="E3097" s="2">
        <v>44292.0</v>
      </c>
      <c r="F3097" s="3"/>
      <c r="G3097" s="5">
        <v>500.0</v>
      </c>
      <c r="H3097" s="3" t="str">
        <f>IFNA(VLOOKUP(F3097,Promocodes!A:E,4,0),"")</f>
        <v/>
      </c>
      <c r="I3097" s="3"/>
      <c r="J3097" s="5">
        <f t="shared" si="2"/>
        <v>500</v>
      </c>
      <c r="K3097" s="3" t="str">
        <f>IFNA(VLOOKUP(D3097,Price!$A$2:$C$18,3,0),"")</f>
        <v/>
      </c>
      <c r="L3097" s="6">
        <f t="shared" si="3"/>
        <v>4</v>
      </c>
      <c r="M3097" s="6" t="str">
        <f>IFNA(VLOOKUP(F3097,Promocodes!A:B,2,0),"")</f>
        <v/>
      </c>
      <c r="N3097" s="3" t="str">
        <f>IFNA(VLOOKUP(M3097,Promocodes!G:H,2,0),"")</f>
        <v/>
      </c>
      <c r="O3097" s="3" t="str">
        <f>IFNA(VLOOKUP(D3097,Price!$E$2:$F$4,2,0),"")</f>
        <v/>
      </c>
      <c r="P3097" s="7" t="str">
        <f t="shared" si="4"/>
        <v/>
      </c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ht="15.75" customHeight="1">
      <c r="A3098" s="3">
        <v>2811.0</v>
      </c>
      <c r="B3098" s="1" t="s">
        <v>16</v>
      </c>
      <c r="C3098" s="1" t="s">
        <v>17</v>
      </c>
      <c r="D3098" s="1" t="s">
        <v>21</v>
      </c>
      <c r="E3098" s="2">
        <v>44292.0</v>
      </c>
      <c r="F3098" s="3"/>
      <c r="G3098" s="5">
        <v>3500.0</v>
      </c>
      <c r="H3098" s="3" t="str">
        <f>IFNA(VLOOKUP(F3098,Promocodes!A:E,4,0),"")</f>
        <v/>
      </c>
      <c r="I3098" s="3"/>
      <c r="J3098" s="5">
        <f t="shared" si="2"/>
        <v>3500</v>
      </c>
      <c r="K3098" s="3" t="str">
        <f>IFNA(VLOOKUP(D3098,Price!$A$2:$C$18,3,0),"")</f>
        <v>услуга</v>
      </c>
      <c r="L3098" s="6">
        <f t="shared" si="3"/>
        <v>4</v>
      </c>
      <c r="M3098" s="6" t="str">
        <f>IFNA(VLOOKUP(F3098,Promocodes!A:B,2,0),"")</f>
        <v/>
      </c>
      <c r="N3098" s="3" t="str">
        <f>IFNA(VLOOKUP(M3098,Promocodes!G:H,2,0),"")</f>
        <v/>
      </c>
      <c r="O3098" s="3" t="str">
        <f>IFNA(VLOOKUP(D3098,Price!$E$2:$F$4,2,0),"")</f>
        <v/>
      </c>
      <c r="P3098" s="7" t="str">
        <f t="shared" si="4"/>
        <v>без промо</v>
      </c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ht="15.75" customHeight="1">
      <c r="A3099" s="3">
        <v>2812.0</v>
      </c>
      <c r="B3099" s="1" t="s">
        <v>16</v>
      </c>
      <c r="C3099" s="1" t="s">
        <v>22</v>
      </c>
      <c r="D3099" s="1" t="s">
        <v>21</v>
      </c>
      <c r="E3099" s="2">
        <v>44292.0</v>
      </c>
      <c r="F3099" s="3"/>
      <c r="G3099" s="5">
        <v>3500.0</v>
      </c>
      <c r="H3099" s="3" t="str">
        <f>IFNA(VLOOKUP(F3099,Promocodes!A:E,4,0),"")</f>
        <v/>
      </c>
      <c r="I3099" s="3"/>
      <c r="J3099" s="5">
        <f t="shared" si="2"/>
        <v>3500</v>
      </c>
      <c r="K3099" s="3" t="str">
        <f>IFNA(VLOOKUP(D3099,Price!$A$2:$C$18,3,0),"")</f>
        <v>услуга</v>
      </c>
      <c r="L3099" s="6">
        <f t="shared" si="3"/>
        <v>4</v>
      </c>
      <c r="M3099" s="6" t="str">
        <f>IFNA(VLOOKUP(F3099,Promocodes!A:B,2,0),"")</f>
        <v/>
      </c>
      <c r="N3099" s="3" t="str">
        <f>IFNA(VLOOKUP(M3099,Promocodes!G:H,2,0),"")</f>
        <v/>
      </c>
      <c r="O3099" s="3" t="str">
        <f>IFNA(VLOOKUP(D3099,Price!$E$2:$F$4,2,0),"")</f>
        <v/>
      </c>
      <c r="P3099" s="7" t="str">
        <f t="shared" si="4"/>
        <v>без промо</v>
      </c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ht="15.75" customHeight="1">
      <c r="A3100" s="3">
        <v>2813.0</v>
      </c>
      <c r="B3100" s="1" t="s">
        <v>16</v>
      </c>
      <c r="C3100" s="1" t="s">
        <v>17</v>
      </c>
      <c r="D3100" s="1" t="s">
        <v>25</v>
      </c>
      <c r="E3100" s="2">
        <v>44292.0</v>
      </c>
      <c r="F3100" s="3"/>
      <c r="G3100" s="5">
        <v>300.0</v>
      </c>
      <c r="H3100" s="3" t="str">
        <f>IFNA(VLOOKUP(F3100,Promocodes!A:E,4,0),"")</f>
        <v/>
      </c>
      <c r="I3100" s="3"/>
      <c r="J3100" s="5">
        <f t="shared" si="2"/>
        <v>300</v>
      </c>
      <c r="K3100" s="3" t="str">
        <f>IFNA(VLOOKUP(D3100,Price!$A$2:$C$18,3,0),"")</f>
        <v>товар</v>
      </c>
      <c r="L3100" s="6">
        <f t="shared" si="3"/>
        <v>4</v>
      </c>
      <c r="M3100" s="6" t="str">
        <f>IFNA(VLOOKUP(F3100,Promocodes!A:B,2,0),"")</f>
        <v/>
      </c>
      <c r="N3100" s="3" t="str">
        <f>IFNA(VLOOKUP(M3100,Promocodes!G:H,2,0),"")</f>
        <v/>
      </c>
      <c r="O3100" s="3">
        <f>IFNA(VLOOKUP(D3100,Price!$E$2:$F$4,2,0),"")</f>
        <v>150</v>
      </c>
      <c r="P3100" s="7" t="str">
        <f t="shared" si="4"/>
        <v>без промо</v>
      </c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ht="15.75" customHeight="1">
      <c r="A3101" s="3">
        <v>2814.0</v>
      </c>
      <c r="B3101" s="1" t="s">
        <v>16</v>
      </c>
      <c r="C3101" s="1" t="s">
        <v>17</v>
      </c>
      <c r="D3101" s="1" t="s">
        <v>23</v>
      </c>
      <c r="E3101" s="2">
        <v>44292.0</v>
      </c>
      <c r="F3101" s="3"/>
      <c r="G3101" s="5">
        <v>5500.0</v>
      </c>
      <c r="H3101" s="3" t="str">
        <f>IFNA(VLOOKUP(F3101,Promocodes!A:E,4,0),"")</f>
        <v/>
      </c>
      <c r="I3101" s="3"/>
      <c r="J3101" s="5">
        <f t="shared" si="2"/>
        <v>5500</v>
      </c>
      <c r="K3101" s="3" t="str">
        <f>IFNA(VLOOKUP(D3101,Price!$A$2:$C$18,3,0),"")</f>
        <v>услуга</v>
      </c>
      <c r="L3101" s="6">
        <f t="shared" si="3"/>
        <v>4</v>
      </c>
      <c r="M3101" s="6" t="str">
        <f>IFNA(VLOOKUP(F3101,Promocodes!A:B,2,0),"")</f>
        <v/>
      </c>
      <c r="N3101" s="3" t="str">
        <f>IFNA(VLOOKUP(M3101,Promocodes!G:H,2,0),"")</f>
        <v/>
      </c>
      <c r="O3101" s="3" t="str">
        <f>IFNA(VLOOKUP(D3101,Price!$E$2:$F$4,2,0),"")</f>
        <v/>
      </c>
      <c r="P3101" s="7" t="str">
        <f t="shared" si="4"/>
        <v>без промо</v>
      </c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ht="15.75" customHeight="1">
      <c r="A3102" s="3">
        <v>2815.0</v>
      </c>
      <c r="B3102" s="1" t="s">
        <v>16</v>
      </c>
      <c r="C3102" s="1" t="s">
        <v>17</v>
      </c>
      <c r="D3102" s="1" t="s">
        <v>21</v>
      </c>
      <c r="E3102" s="2">
        <v>44292.0</v>
      </c>
      <c r="F3102" s="3"/>
      <c r="G3102" s="5">
        <v>3500.0</v>
      </c>
      <c r="H3102" s="3" t="str">
        <f>IFNA(VLOOKUP(F3102,Promocodes!A:E,4,0),"")</f>
        <v/>
      </c>
      <c r="I3102" s="3"/>
      <c r="J3102" s="5">
        <f t="shared" si="2"/>
        <v>3500</v>
      </c>
      <c r="K3102" s="3" t="str">
        <f>IFNA(VLOOKUP(D3102,Price!$A$2:$C$18,3,0),"")</f>
        <v>услуга</v>
      </c>
      <c r="L3102" s="6">
        <f t="shared" si="3"/>
        <v>4</v>
      </c>
      <c r="M3102" s="6" t="str">
        <f>IFNA(VLOOKUP(F3102,Promocodes!A:B,2,0),"")</f>
        <v/>
      </c>
      <c r="N3102" s="3" t="str">
        <f>IFNA(VLOOKUP(M3102,Promocodes!G:H,2,0),"")</f>
        <v/>
      </c>
      <c r="O3102" s="3" t="str">
        <f>IFNA(VLOOKUP(D3102,Price!$E$2:$F$4,2,0),"")</f>
        <v/>
      </c>
      <c r="P3102" s="7" t="str">
        <f t="shared" si="4"/>
        <v>без промо</v>
      </c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ht="15.75" customHeight="1">
      <c r="A3103" s="3">
        <v>2816.0</v>
      </c>
      <c r="B3103" s="1" t="s">
        <v>16</v>
      </c>
      <c r="C3103" s="1" t="s">
        <v>22</v>
      </c>
      <c r="D3103" s="1" t="s">
        <v>23</v>
      </c>
      <c r="E3103" s="2">
        <v>44292.0</v>
      </c>
      <c r="F3103" s="3"/>
      <c r="G3103" s="5">
        <v>5500.0</v>
      </c>
      <c r="H3103" s="3" t="str">
        <f>IFNA(VLOOKUP(F3103,Promocodes!A:E,4,0),"")</f>
        <v/>
      </c>
      <c r="I3103" s="3"/>
      <c r="J3103" s="5">
        <f t="shared" si="2"/>
        <v>5500</v>
      </c>
      <c r="K3103" s="3" t="str">
        <f>IFNA(VLOOKUP(D3103,Price!$A$2:$C$18,3,0),"")</f>
        <v>услуга</v>
      </c>
      <c r="L3103" s="6">
        <f t="shared" si="3"/>
        <v>4</v>
      </c>
      <c r="M3103" s="6" t="str">
        <f>IFNA(VLOOKUP(F3103,Promocodes!A:B,2,0),"")</f>
        <v/>
      </c>
      <c r="N3103" s="3" t="str">
        <f>IFNA(VLOOKUP(M3103,Promocodes!G:H,2,0),"")</f>
        <v/>
      </c>
      <c r="O3103" s="3" t="str">
        <f>IFNA(VLOOKUP(D3103,Price!$E$2:$F$4,2,0),"")</f>
        <v/>
      </c>
      <c r="P3103" s="7" t="str">
        <f t="shared" si="4"/>
        <v>без промо</v>
      </c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ht="15.75" customHeight="1">
      <c r="A3104" s="3">
        <v>2817.0</v>
      </c>
      <c r="B3104" s="1" t="s">
        <v>16</v>
      </c>
      <c r="C3104" s="1" t="s">
        <v>17</v>
      </c>
      <c r="D3104" s="1" t="s">
        <v>24</v>
      </c>
      <c r="E3104" s="2">
        <v>44292.0</v>
      </c>
      <c r="F3104" s="3"/>
      <c r="G3104" s="5">
        <v>4500.0</v>
      </c>
      <c r="H3104" s="3" t="str">
        <f>IFNA(VLOOKUP(F3104,Promocodes!A:E,4,0),"")</f>
        <v/>
      </c>
      <c r="I3104" s="3"/>
      <c r="J3104" s="5">
        <f t="shared" si="2"/>
        <v>4500</v>
      </c>
      <c r="K3104" s="3" t="str">
        <f>IFNA(VLOOKUP(D3104,Price!$A$2:$C$18,3,0),"")</f>
        <v>услуга</v>
      </c>
      <c r="L3104" s="6">
        <f t="shared" si="3"/>
        <v>4</v>
      </c>
      <c r="M3104" s="6" t="str">
        <f>IFNA(VLOOKUP(F3104,Promocodes!A:B,2,0),"")</f>
        <v/>
      </c>
      <c r="N3104" s="3" t="str">
        <f>IFNA(VLOOKUP(M3104,Promocodes!G:H,2,0),"")</f>
        <v/>
      </c>
      <c r="O3104" s="3" t="str">
        <f>IFNA(VLOOKUP(D3104,Price!$E$2:$F$4,2,0),"")</f>
        <v/>
      </c>
      <c r="P3104" s="7" t="str">
        <f t="shared" si="4"/>
        <v>без промо</v>
      </c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ht="15.75" customHeight="1">
      <c r="A3105" s="3">
        <v>2818.0</v>
      </c>
      <c r="B3105" s="1" t="s">
        <v>16</v>
      </c>
      <c r="C3105" s="1" t="s">
        <v>17</v>
      </c>
      <c r="D3105" s="1" t="s">
        <v>21</v>
      </c>
      <c r="E3105" s="2">
        <v>44292.0</v>
      </c>
      <c r="F3105" s="3"/>
      <c r="G3105" s="5">
        <v>3500.0</v>
      </c>
      <c r="H3105" s="3" t="str">
        <f>IFNA(VLOOKUP(F3105,Promocodes!A:E,4,0),"")</f>
        <v/>
      </c>
      <c r="I3105" s="3"/>
      <c r="J3105" s="5">
        <f t="shared" si="2"/>
        <v>3500</v>
      </c>
      <c r="K3105" s="3" t="str">
        <f>IFNA(VLOOKUP(D3105,Price!$A$2:$C$18,3,0),"")</f>
        <v>услуга</v>
      </c>
      <c r="L3105" s="6">
        <f t="shared" si="3"/>
        <v>4</v>
      </c>
      <c r="M3105" s="6" t="str">
        <f>IFNA(VLOOKUP(F3105,Promocodes!A:B,2,0),"")</f>
        <v/>
      </c>
      <c r="N3105" s="3" t="str">
        <f>IFNA(VLOOKUP(M3105,Promocodes!G:H,2,0),"")</f>
        <v/>
      </c>
      <c r="O3105" s="3" t="str">
        <f>IFNA(VLOOKUP(D3105,Price!$E$2:$F$4,2,0),"")</f>
        <v/>
      </c>
      <c r="P3105" s="7" t="str">
        <f t="shared" si="4"/>
        <v>без промо</v>
      </c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ht="15.75" customHeight="1">
      <c r="A3106" s="3">
        <v>2819.0</v>
      </c>
      <c r="B3106" s="1" t="s">
        <v>16</v>
      </c>
      <c r="C3106" s="1" t="s">
        <v>17</v>
      </c>
      <c r="D3106" s="1" t="s">
        <v>24</v>
      </c>
      <c r="E3106" s="2">
        <v>44292.0</v>
      </c>
      <c r="F3106" s="3"/>
      <c r="G3106" s="5">
        <v>4500.0</v>
      </c>
      <c r="H3106" s="3" t="str">
        <f>IFNA(VLOOKUP(F3106,Promocodes!A:E,4,0),"")</f>
        <v/>
      </c>
      <c r="I3106" s="3"/>
      <c r="J3106" s="5">
        <f t="shared" si="2"/>
        <v>4500</v>
      </c>
      <c r="K3106" s="3" t="str">
        <f>IFNA(VLOOKUP(D3106,Price!$A$2:$C$18,3,0),"")</f>
        <v>услуга</v>
      </c>
      <c r="L3106" s="6">
        <f t="shared" si="3"/>
        <v>4</v>
      </c>
      <c r="M3106" s="6" t="str">
        <f>IFNA(VLOOKUP(F3106,Promocodes!A:B,2,0),"")</f>
        <v/>
      </c>
      <c r="N3106" s="3" t="str">
        <f>IFNA(VLOOKUP(M3106,Promocodes!G:H,2,0),"")</f>
        <v/>
      </c>
      <c r="O3106" s="3" t="str">
        <f>IFNA(VLOOKUP(D3106,Price!$E$2:$F$4,2,0),"")</f>
        <v/>
      </c>
      <c r="P3106" s="7" t="str">
        <f t="shared" si="4"/>
        <v>без промо</v>
      </c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ht="15.75" customHeight="1">
      <c r="A3107" s="3">
        <v>2820.0</v>
      </c>
      <c r="B3107" s="1" t="s">
        <v>16</v>
      </c>
      <c r="C3107" s="1" t="s">
        <v>17</v>
      </c>
      <c r="D3107" s="1" t="s">
        <v>21</v>
      </c>
      <c r="E3107" s="2">
        <v>44292.0</v>
      </c>
      <c r="F3107" s="3"/>
      <c r="G3107" s="5">
        <v>3500.0</v>
      </c>
      <c r="H3107" s="3" t="str">
        <f>IFNA(VLOOKUP(F3107,Promocodes!A:E,4,0),"")</f>
        <v/>
      </c>
      <c r="I3107" s="3"/>
      <c r="J3107" s="5">
        <f t="shared" si="2"/>
        <v>3500</v>
      </c>
      <c r="K3107" s="3" t="str">
        <f>IFNA(VLOOKUP(D3107,Price!$A$2:$C$18,3,0),"")</f>
        <v>услуга</v>
      </c>
      <c r="L3107" s="6">
        <f t="shared" si="3"/>
        <v>4</v>
      </c>
      <c r="M3107" s="6" t="str">
        <f>IFNA(VLOOKUP(F3107,Promocodes!A:B,2,0),"")</f>
        <v/>
      </c>
      <c r="N3107" s="3" t="str">
        <f>IFNA(VLOOKUP(M3107,Promocodes!G:H,2,0),"")</f>
        <v/>
      </c>
      <c r="O3107" s="3" t="str">
        <f>IFNA(VLOOKUP(D3107,Price!$E$2:$F$4,2,0),"")</f>
        <v/>
      </c>
      <c r="P3107" s="7" t="str">
        <f t="shared" si="4"/>
        <v>без промо</v>
      </c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ht="15.75" customHeight="1">
      <c r="A3108" s="3">
        <v>2821.0</v>
      </c>
      <c r="B3108" s="1" t="s">
        <v>16</v>
      </c>
      <c r="C3108" s="1" t="s">
        <v>17</v>
      </c>
      <c r="D3108" s="1" t="s">
        <v>21</v>
      </c>
      <c r="E3108" s="2">
        <v>44292.0</v>
      </c>
      <c r="F3108" s="3"/>
      <c r="G3108" s="5">
        <v>3500.0</v>
      </c>
      <c r="H3108" s="3" t="str">
        <f>IFNA(VLOOKUP(F3108,Promocodes!A:E,4,0),"")</f>
        <v/>
      </c>
      <c r="I3108" s="3"/>
      <c r="J3108" s="5">
        <f t="shared" si="2"/>
        <v>3500</v>
      </c>
      <c r="K3108" s="3" t="str">
        <f>IFNA(VLOOKUP(D3108,Price!$A$2:$C$18,3,0),"")</f>
        <v>услуга</v>
      </c>
      <c r="L3108" s="6">
        <f t="shared" si="3"/>
        <v>4</v>
      </c>
      <c r="M3108" s="6" t="str">
        <f>IFNA(VLOOKUP(F3108,Promocodes!A:B,2,0),"")</f>
        <v/>
      </c>
      <c r="N3108" s="3" t="str">
        <f>IFNA(VLOOKUP(M3108,Promocodes!G:H,2,0),"")</f>
        <v/>
      </c>
      <c r="O3108" s="3" t="str">
        <f>IFNA(VLOOKUP(D3108,Price!$E$2:$F$4,2,0),"")</f>
        <v/>
      </c>
      <c r="P3108" s="7" t="str">
        <f t="shared" si="4"/>
        <v>без промо</v>
      </c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ht="15.75" customHeight="1">
      <c r="A3109" s="3">
        <v>2822.0</v>
      </c>
      <c r="B3109" s="1" t="s">
        <v>139</v>
      </c>
      <c r="C3109" s="1" t="s">
        <v>17</v>
      </c>
      <c r="D3109" s="1" t="s">
        <v>142</v>
      </c>
      <c r="E3109" s="2">
        <v>44292.0</v>
      </c>
      <c r="F3109" s="3"/>
      <c r="G3109" s="5">
        <v>1000.0</v>
      </c>
      <c r="H3109" s="3" t="str">
        <f>IFNA(VLOOKUP(F3109,Promocodes!A:E,4,0),"")</f>
        <v/>
      </c>
      <c r="I3109" s="3"/>
      <c r="J3109" s="5">
        <f t="shared" si="2"/>
        <v>1000</v>
      </c>
      <c r="K3109" s="3" t="str">
        <f>IFNA(VLOOKUP(D3109,Price!$A$2:$C$18,3,0),"")</f>
        <v/>
      </c>
      <c r="L3109" s="6">
        <f t="shared" si="3"/>
        <v>4</v>
      </c>
      <c r="M3109" s="6" t="str">
        <f>IFNA(VLOOKUP(F3109,Promocodes!A:B,2,0),"")</f>
        <v/>
      </c>
      <c r="N3109" s="3" t="str">
        <f>IFNA(VLOOKUP(M3109,Promocodes!G:H,2,0),"")</f>
        <v/>
      </c>
      <c r="O3109" s="3" t="str">
        <f>IFNA(VLOOKUP(D3109,Price!$E$2:$F$4,2,0),"")</f>
        <v/>
      </c>
      <c r="P3109" s="7" t="str">
        <f t="shared" si="4"/>
        <v/>
      </c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ht="15.75" customHeight="1">
      <c r="A3110" s="3">
        <v>2823.0</v>
      </c>
      <c r="B3110" s="1" t="s">
        <v>16</v>
      </c>
      <c r="C3110" s="1" t="s">
        <v>17</v>
      </c>
      <c r="D3110" s="1" t="s">
        <v>20</v>
      </c>
      <c r="E3110" s="2">
        <v>44292.0</v>
      </c>
      <c r="F3110" s="3"/>
      <c r="G3110" s="5">
        <v>500.0</v>
      </c>
      <c r="H3110" s="3" t="str">
        <f>IFNA(VLOOKUP(F3110,Promocodes!A:E,4,0),"")</f>
        <v/>
      </c>
      <c r="I3110" s="3"/>
      <c r="J3110" s="5">
        <f t="shared" si="2"/>
        <v>500</v>
      </c>
      <c r="K3110" s="3" t="str">
        <f>IFNA(VLOOKUP(D3110,Price!$A$2:$C$18,3,0),"")</f>
        <v>товар</v>
      </c>
      <c r="L3110" s="6">
        <f t="shared" si="3"/>
        <v>4</v>
      </c>
      <c r="M3110" s="6" t="str">
        <f>IFNA(VLOOKUP(F3110,Promocodes!A:B,2,0),"")</f>
        <v/>
      </c>
      <c r="N3110" s="3" t="str">
        <f>IFNA(VLOOKUP(M3110,Promocodes!G:H,2,0),"")</f>
        <v/>
      </c>
      <c r="O3110" s="3">
        <f>IFNA(VLOOKUP(D3110,Price!$E$2:$F$4,2,0),"")</f>
        <v>250</v>
      </c>
      <c r="P3110" s="7" t="str">
        <f t="shared" si="4"/>
        <v>без промо</v>
      </c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ht="15.75" customHeight="1">
      <c r="A3111" s="3">
        <v>2824.0</v>
      </c>
      <c r="B3111" s="1" t="s">
        <v>16</v>
      </c>
      <c r="C3111" s="1" t="s">
        <v>22</v>
      </c>
      <c r="D3111" s="1" t="s">
        <v>23</v>
      </c>
      <c r="E3111" s="2">
        <v>44292.0</v>
      </c>
      <c r="F3111" s="3"/>
      <c r="G3111" s="5">
        <v>5500.0</v>
      </c>
      <c r="H3111" s="3" t="str">
        <f>IFNA(VLOOKUP(F3111,Promocodes!A:E,4,0),"")</f>
        <v/>
      </c>
      <c r="I3111" s="3"/>
      <c r="J3111" s="5">
        <f t="shared" si="2"/>
        <v>5500</v>
      </c>
      <c r="K3111" s="3" t="str">
        <f>IFNA(VLOOKUP(D3111,Price!$A$2:$C$18,3,0),"")</f>
        <v>услуга</v>
      </c>
      <c r="L3111" s="6">
        <f t="shared" si="3"/>
        <v>4</v>
      </c>
      <c r="M3111" s="6" t="str">
        <f>IFNA(VLOOKUP(F3111,Promocodes!A:B,2,0),"")</f>
        <v/>
      </c>
      <c r="N3111" s="3" t="str">
        <f>IFNA(VLOOKUP(M3111,Promocodes!G:H,2,0),"")</f>
        <v/>
      </c>
      <c r="O3111" s="3" t="str">
        <f>IFNA(VLOOKUP(D3111,Price!$E$2:$F$4,2,0),"")</f>
        <v/>
      </c>
      <c r="P3111" s="7" t="str">
        <f t="shared" si="4"/>
        <v>без промо</v>
      </c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ht="15.75" customHeight="1">
      <c r="A3112" s="3">
        <v>2825.0</v>
      </c>
      <c r="B3112" s="1" t="s">
        <v>16</v>
      </c>
      <c r="C3112" s="1" t="s">
        <v>17</v>
      </c>
      <c r="D3112" s="1" t="s">
        <v>24</v>
      </c>
      <c r="E3112" s="2">
        <v>44293.0</v>
      </c>
      <c r="F3112" s="3"/>
      <c r="G3112" s="5">
        <v>4500.0</v>
      </c>
      <c r="H3112" s="3" t="str">
        <f>IFNA(VLOOKUP(F3112,Promocodes!A:E,4,0),"")</f>
        <v/>
      </c>
      <c r="I3112" s="3"/>
      <c r="J3112" s="5">
        <f t="shared" si="2"/>
        <v>4500</v>
      </c>
      <c r="K3112" s="3" t="str">
        <f>IFNA(VLOOKUP(D3112,Price!$A$2:$C$18,3,0),"")</f>
        <v>услуга</v>
      </c>
      <c r="L3112" s="6">
        <f t="shared" si="3"/>
        <v>4</v>
      </c>
      <c r="M3112" s="6" t="str">
        <f>IFNA(VLOOKUP(F3112,Promocodes!A:B,2,0),"")</f>
        <v/>
      </c>
      <c r="N3112" s="3" t="str">
        <f>IFNA(VLOOKUP(M3112,Promocodes!G:H,2,0),"")</f>
        <v/>
      </c>
      <c r="O3112" s="3" t="str">
        <f>IFNA(VLOOKUP(D3112,Price!$E$2:$F$4,2,0),"")</f>
        <v/>
      </c>
      <c r="P3112" s="7" t="str">
        <f t="shared" si="4"/>
        <v>без промо</v>
      </c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ht="15.75" customHeight="1">
      <c r="A3113" s="3">
        <v>2826.0</v>
      </c>
      <c r="B3113" s="1" t="s">
        <v>16</v>
      </c>
      <c r="C3113" s="1" t="s">
        <v>17</v>
      </c>
      <c r="D3113" s="1" t="s">
        <v>21</v>
      </c>
      <c r="E3113" s="2">
        <v>44293.0</v>
      </c>
      <c r="F3113" s="3"/>
      <c r="G3113" s="5">
        <v>3500.0</v>
      </c>
      <c r="H3113" s="3" t="str">
        <f>IFNA(VLOOKUP(F3113,Promocodes!A:E,4,0),"")</f>
        <v/>
      </c>
      <c r="I3113" s="3"/>
      <c r="J3113" s="5">
        <f t="shared" si="2"/>
        <v>3500</v>
      </c>
      <c r="K3113" s="3" t="str">
        <f>IFNA(VLOOKUP(D3113,Price!$A$2:$C$18,3,0),"")</f>
        <v>услуга</v>
      </c>
      <c r="L3113" s="6">
        <f t="shared" si="3"/>
        <v>4</v>
      </c>
      <c r="M3113" s="6" t="str">
        <f>IFNA(VLOOKUP(F3113,Promocodes!A:B,2,0),"")</f>
        <v/>
      </c>
      <c r="N3113" s="3" t="str">
        <f>IFNA(VLOOKUP(M3113,Promocodes!G:H,2,0),"")</f>
        <v/>
      </c>
      <c r="O3113" s="3" t="str">
        <f>IFNA(VLOOKUP(D3113,Price!$E$2:$F$4,2,0),"")</f>
        <v/>
      </c>
      <c r="P3113" s="7" t="str">
        <f t="shared" si="4"/>
        <v>без промо</v>
      </c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ht="15.75" customHeight="1">
      <c r="A3114" s="3">
        <v>2827.0</v>
      </c>
      <c r="B3114" s="1" t="s">
        <v>16</v>
      </c>
      <c r="C3114" s="1" t="s">
        <v>17</v>
      </c>
      <c r="D3114" s="1" t="s">
        <v>21</v>
      </c>
      <c r="E3114" s="2">
        <v>44293.0</v>
      </c>
      <c r="F3114" s="3"/>
      <c r="G3114" s="5">
        <v>3500.0</v>
      </c>
      <c r="H3114" s="3" t="str">
        <f>IFNA(VLOOKUP(F3114,Promocodes!A:E,4,0),"")</f>
        <v/>
      </c>
      <c r="I3114" s="3"/>
      <c r="J3114" s="5">
        <f t="shared" si="2"/>
        <v>3500</v>
      </c>
      <c r="K3114" s="3" t="str">
        <f>IFNA(VLOOKUP(D3114,Price!$A$2:$C$18,3,0),"")</f>
        <v>услуга</v>
      </c>
      <c r="L3114" s="6">
        <f t="shared" si="3"/>
        <v>4</v>
      </c>
      <c r="M3114" s="6" t="str">
        <f>IFNA(VLOOKUP(F3114,Promocodes!A:B,2,0),"")</f>
        <v/>
      </c>
      <c r="N3114" s="3" t="str">
        <f>IFNA(VLOOKUP(M3114,Promocodes!G:H,2,0),"")</f>
        <v/>
      </c>
      <c r="O3114" s="3" t="str">
        <f>IFNA(VLOOKUP(D3114,Price!$E$2:$F$4,2,0),"")</f>
        <v/>
      </c>
      <c r="P3114" s="7" t="str">
        <f t="shared" si="4"/>
        <v>без промо</v>
      </c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ht="15.75" customHeight="1">
      <c r="A3115" s="3">
        <v>2828.0</v>
      </c>
      <c r="B3115" s="1" t="s">
        <v>16</v>
      </c>
      <c r="C3115" s="1" t="s">
        <v>22</v>
      </c>
      <c r="D3115" s="1" t="s">
        <v>24</v>
      </c>
      <c r="E3115" s="2">
        <v>44293.0</v>
      </c>
      <c r="F3115" s="3"/>
      <c r="G3115" s="5">
        <v>4500.0</v>
      </c>
      <c r="H3115" s="3" t="str">
        <f>IFNA(VLOOKUP(F3115,Promocodes!A:E,4,0),"")</f>
        <v/>
      </c>
      <c r="I3115" s="3"/>
      <c r="J3115" s="5">
        <f t="shared" si="2"/>
        <v>4500</v>
      </c>
      <c r="K3115" s="3" t="str">
        <f>IFNA(VLOOKUP(D3115,Price!$A$2:$C$18,3,0),"")</f>
        <v>услуга</v>
      </c>
      <c r="L3115" s="6">
        <f t="shared" si="3"/>
        <v>4</v>
      </c>
      <c r="M3115" s="6" t="str">
        <f>IFNA(VLOOKUP(F3115,Promocodes!A:B,2,0),"")</f>
        <v/>
      </c>
      <c r="N3115" s="3" t="str">
        <f>IFNA(VLOOKUP(M3115,Promocodes!G:H,2,0),"")</f>
        <v/>
      </c>
      <c r="O3115" s="3" t="str">
        <f>IFNA(VLOOKUP(D3115,Price!$E$2:$F$4,2,0),"")</f>
        <v/>
      </c>
      <c r="P3115" s="7" t="str">
        <f t="shared" si="4"/>
        <v>без промо</v>
      </c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ht="15.75" customHeight="1">
      <c r="A3116" s="3">
        <v>2829.0</v>
      </c>
      <c r="B3116" s="1" t="s">
        <v>16</v>
      </c>
      <c r="C3116" s="1" t="s">
        <v>17</v>
      </c>
      <c r="D3116" s="1" t="s">
        <v>23</v>
      </c>
      <c r="E3116" s="2">
        <v>44293.0</v>
      </c>
      <c r="F3116" s="3"/>
      <c r="G3116" s="5">
        <v>5500.0</v>
      </c>
      <c r="H3116" s="3" t="str">
        <f>IFNA(VLOOKUP(F3116,Promocodes!A:E,4,0),"")</f>
        <v/>
      </c>
      <c r="I3116" s="3"/>
      <c r="J3116" s="5">
        <f t="shared" si="2"/>
        <v>5500</v>
      </c>
      <c r="K3116" s="3" t="str">
        <f>IFNA(VLOOKUP(D3116,Price!$A$2:$C$18,3,0),"")</f>
        <v>услуга</v>
      </c>
      <c r="L3116" s="6">
        <f t="shared" si="3"/>
        <v>4</v>
      </c>
      <c r="M3116" s="6" t="str">
        <f>IFNA(VLOOKUP(F3116,Promocodes!A:B,2,0),"")</f>
        <v/>
      </c>
      <c r="N3116" s="3" t="str">
        <f>IFNA(VLOOKUP(M3116,Promocodes!G:H,2,0),"")</f>
        <v/>
      </c>
      <c r="O3116" s="3" t="str">
        <f>IFNA(VLOOKUP(D3116,Price!$E$2:$F$4,2,0),"")</f>
        <v/>
      </c>
      <c r="P3116" s="7" t="str">
        <f t="shared" si="4"/>
        <v>без промо</v>
      </c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ht="15.75" customHeight="1">
      <c r="A3117" s="3">
        <v>2830.0</v>
      </c>
      <c r="B3117" s="1" t="s">
        <v>16</v>
      </c>
      <c r="C3117" s="1" t="s">
        <v>17</v>
      </c>
      <c r="D3117" s="1" t="s">
        <v>21</v>
      </c>
      <c r="E3117" s="2">
        <v>44293.0</v>
      </c>
      <c r="F3117" s="3"/>
      <c r="G3117" s="5">
        <v>3500.0</v>
      </c>
      <c r="H3117" s="3" t="str">
        <f>IFNA(VLOOKUP(F3117,Promocodes!A:E,4,0),"")</f>
        <v/>
      </c>
      <c r="I3117" s="3"/>
      <c r="J3117" s="5">
        <f t="shared" si="2"/>
        <v>3500</v>
      </c>
      <c r="K3117" s="3" t="str">
        <f>IFNA(VLOOKUP(D3117,Price!$A$2:$C$18,3,0),"")</f>
        <v>услуга</v>
      </c>
      <c r="L3117" s="6">
        <f t="shared" si="3"/>
        <v>4</v>
      </c>
      <c r="M3117" s="6" t="str">
        <f>IFNA(VLOOKUP(F3117,Promocodes!A:B,2,0),"")</f>
        <v/>
      </c>
      <c r="N3117" s="3" t="str">
        <f>IFNA(VLOOKUP(M3117,Promocodes!G:H,2,0),"")</f>
        <v/>
      </c>
      <c r="O3117" s="3" t="str">
        <f>IFNA(VLOOKUP(D3117,Price!$E$2:$F$4,2,0),"")</f>
        <v/>
      </c>
      <c r="P3117" s="7" t="str">
        <f t="shared" si="4"/>
        <v>без промо</v>
      </c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ht="15.75" customHeight="1">
      <c r="A3118" s="3">
        <v>2831.0</v>
      </c>
      <c r="B3118" s="1" t="s">
        <v>139</v>
      </c>
      <c r="C3118" s="1" t="s">
        <v>17</v>
      </c>
      <c r="D3118" s="1" t="s">
        <v>142</v>
      </c>
      <c r="E3118" s="2">
        <v>44293.0</v>
      </c>
      <c r="F3118" s="3"/>
      <c r="G3118" s="5">
        <v>1000.0</v>
      </c>
      <c r="H3118" s="3" t="str">
        <f>IFNA(VLOOKUP(F3118,Promocodes!A:E,4,0),"")</f>
        <v/>
      </c>
      <c r="I3118" s="3"/>
      <c r="J3118" s="5">
        <f t="shared" si="2"/>
        <v>1000</v>
      </c>
      <c r="K3118" s="3" t="str">
        <f>IFNA(VLOOKUP(D3118,Price!$A$2:$C$18,3,0),"")</f>
        <v/>
      </c>
      <c r="L3118" s="6">
        <f t="shared" si="3"/>
        <v>4</v>
      </c>
      <c r="M3118" s="6" t="str">
        <f>IFNA(VLOOKUP(F3118,Promocodes!A:B,2,0),"")</f>
        <v/>
      </c>
      <c r="N3118" s="3" t="str">
        <f>IFNA(VLOOKUP(M3118,Promocodes!G:H,2,0),"")</f>
        <v/>
      </c>
      <c r="O3118" s="3" t="str">
        <f>IFNA(VLOOKUP(D3118,Price!$E$2:$F$4,2,0),"")</f>
        <v/>
      </c>
      <c r="P3118" s="7" t="str">
        <f t="shared" si="4"/>
        <v/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ht="15.75" customHeight="1">
      <c r="A3119" s="3">
        <v>2833.0</v>
      </c>
      <c r="B3119" s="1" t="s">
        <v>16</v>
      </c>
      <c r="C3119" s="1" t="s">
        <v>17</v>
      </c>
      <c r="D3119" s="1" t="s">
        <v>24</v>
      </c>
      <c r="E3119" s="2">
        <v>44293.0</v>
      </c>
      <c r="F3119" s="3"/>
      <c r="G3119" s="5">
        <v>4500.0</v>
      </c>
      <c r="H3119" s="3" t="str">
        <f>IFNA(VLOOKUP(F3119,Promocodes!A:E,4,0),"")</f>
        <v/>
      </c>
      <c r="I3119" s="3"/>
      <c r="J3119" s="5">
        <f t="shared" si="2"/>
        <v>4500</v>
      </c>
      <c r="K3119" s="3" t="str">
        <f>IFNA(VLOOKUP(D3119,Price!$A$2:$C$18,3,0),"")</f>
        <v>услуга</v>
      </c>
      <c r="L3119" s="6">
        <f t="shared" si="3"/>
        <v>4</v>
      </c>
      <c r="M3119" s="6" t="str">
        <f>IFNA(VLOOKUP(F3119,Promocodes!A:B,2,0),"")</f>
        <v/>
      </c>
      <c r="N3119" s="3" t="str">
        <f>IFNA(VLOOKUP(M3119,Promocodes!G:H,2,0),"")</f>
        <v/>
      </c>
      <c r="O3119" s="3" t="str">
        <f>IFNA(VLOOKUP(D3119,Price!$E$2:$F$4,2,0),"")</f>
        <v/>
      </c>
      <c r="P3119" s="7" t="str">
        <f t="shared" si="4"/>
        <v>без промо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ht="15.75" customHeight="1">
      <c r="A3120" s="3">
        <v>2834.0</v>
      </c>
      <c r="B3120" s="1" t="s">
        <v>16</v>
      </c>
      <c r="C3120" s="1" t="s">
        <v>17</v>
      </c>
      <c r="D3120" s="1" t="s">
        <v>25</v>
      </c>
      <c r="E3120" s="2">
        <v>44293.0</v>
      </c>
      <c r="F3120" s="3"/>
      <c r="G3120" s="5">
        <v>300.0</v>
      </c>
      <c r="H3120" s="3" t="str">
        <f>IFNA(VLOOKUP(F3120,Promocodes!A:E,4,0),"")</f>
        <v/>
      </c>
      <c r="I3120" s="3"/>
      <c r="J3120" s="5">
        <f t="shared" si="2"/>
        <v>300</v>
      </c>
      <c r="K3120" s="3" t="str">
        <f>IFNA(VLOOKUP(D3120,Price!$A$2:$C$18,3,0),"")</f>
        <v>товар</v>
      </c>
      <c r="L3120" s="6">
        <f t="shared" si="3"/>
        <v>4</v>
      </c>
      <c r="M3120" s="6" t="str">
        <f>IFNA(VLOOKUP(F3120,Promocodes!A:B,2,0),"")</f>
        <v/>
      </c>
      <c r="N3120" s="3" t="str">
        <f>IFNA(VLOOKUP(M3120,Promocodes!G:H,2,0),"")</f>
        <v/>
      </c>
      <c r="O3120" s="3">
        <f>IFNA(VLOOKUP(D3120,Price!$E$2:$F$4,2,0),"")</f>
        <v>150</v>
      </c>
      <c r="P3120" s="7" t="str">
        <f t="shared" si="4"/>
        <v>без промо</v>
      </c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ht="15.75" customHeight="1">
      <c r="A3121" s="3">
        <v>2835.0</v>
      </c>
      <c r="B3121" s="1" t="s">
        <v>16</v>
      </c>
      <c r="C3121" s="1" t="s">
        <v>22</v>
      </c>
      <c r="D3121" s="1" t="s">
        <v>21</v>
      </c>
      <c r="E3121" s="2">
        <v>44293.0</v>
      </c>
      <c r="F3121" s="3"/>
      <c r="G3121" s="5">
        <v>3500.0</v>
      </c>
      <c r="H3121" s="3" t="str">
        <f>IFNA(VLOOKUP(F3121,Promocodes!A:E,4,0),"")</f>
        <v/>
      </c>
      <c r="I3121" s="3"/>
      <c r="J3121" s="5">
        <f t="shared" si="2"/>
        <v>3500</v>
      </c>
      <c r="K3121" s="3" t="str">
        <f>IFNA(VLOOKUP(D3121,Price!$A$2:$C$18,3,0),"")</f>
        <v>услуга</v>
      </c>
      <c r="L3121" s="6">
        <f t="shared" si="3"/>
        <v>4</v>
      </c>
      <c r="M3121" s="6" t="str">
        <f>IFNA(VLOOKUP(F3121,Promocodes!A:B,2,0),"")</f>
        <v/>
      </c>
      <c r="N3121" s="3" t="str">
        <f>IFNA(VLOOKUP(M3121,Promocodes!G:H,2,0),"")</f>
        <v/>
      </c>
      <c r="O3121" s="3" t="str">
        <f>IFNA(VLOOKUP(D3121,Price!$E$2:$F$4,2,0),"")</f>
        <v/>
      </c>
      <c r="P3121" s="7" t="str">
        <f t="shared" si="4"/>
        <v>без промо</v>
      </c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ht="15.75" customHeight="1">
      <c r="A3122" s="3">
        <v>2836.0</v>
      </c>
      <c r="B3122" s="1" t="s">
        <v>139</v>
      </c>
      <c r="C3122" s="1" t="s">
        <v>17</v>
      </c>
      <c r="D3122" s="1" t="s">
        <v>141</v>
      </c>
      <c r="E3122" s="2">
        <v>44293.0</v>
      </c>
      <c r="F3122" s="3"/>
      <c r="G3122" s="5">
        <v>300.0</v>
      </c>
      <c r="H3122" s="3" t="str">
        <f>IFNA(VLOOKUP(F3122,Promocodes!A:E,4,0),"")</f>
        <v/>
      </c>
      <c r="I3122" s="3"/>
      <c r="J3122" s="5">
        <f t="shared" si="2"/>
        <v>300</v>
      </c>
      <c r="K3122" s="3" t="str">
        <f>IFNA(VLOOKUP(D3122,Price!$A$2:$C$18,3,0),"")</f>
        <v/>
      </c>
      <c r="L3122" s="6">
        <f t="shared" si="3"/>
        <v>4</v>
      </c>
      <c r="M3122" s="6" t="str">
        <f>IFNA(VLOOKUP(F3122,Promocodes!A:B,2,0),"")</f>
        <v/>
      </c>
      <c r="N3122" s="3" t="str">
        <f>IFNA(VLOOKUP(M3122,Promocodes!G:H,2,0),"")</f>
        <v/>
      </c>
      <c r="O3122" s="3" t="str">
        <f>IFNA(VLOOKUP(D3122,Price!$E$2:$F$4,2,0),"")</f>
        <v/>
      </c>
      <c r="P3122" s="7" t="str">
        <f t="shared" si="4"/>
        <v/>
      </c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ht="15.75" customHeight="1">
      <c r="A3123" s="3">
        <v>2837.0</v>
      </c>
      <c r="B3123" s="1" t="s">
        <v>16</v>
      </c>
      <c r="C3123" s="1" t="s">
        <v>17</v>
      </c>
      <c r="D3123" s="1" t="s">
        <v>21</v>
      </c>
      <c r="E3123" s="2">
        <v>44293.0</v>
      </c>
      <c r="F3123" s="3"/>
      <c r="G3123" s="5">
        <v>3500.0</v>
      </c>
      <c r="H3123" s="3" t="str">
        <f>IFNA(VLOOKUP(F3123,Promocodes!A:E,4,0),"")</f>
        <v/>
      </c>
      <c r="I3123" s="3"/>
      <c r="J3123" s="5">
        <f t="shared" si="2"/>
        <v>3500</v>
      </c>
      <c r="K3123" s="3" t="str">
        <f>IFNA(VLOOKUP(D3123,Price!$A$2:$C$18,3,0),"")</f>
        <v>услуга</v>
      </c>
      <c r="L3123" s="6">
        <f t="shared" si="3"/>
        <v>4</v>
      </c>
      <c r="M3123" s="6" t="str">
        <f>IFNA(VLOOKUP(F3123,Promocodes!A:B,2,0),"")</f>
        <v/>
      </c>
      <c r="N3123" s="3" t="str">
        <f>IFNA(VLOOKUP(M3123,Promocodes!G:H,2,0),"")</f>
        <v/>
      </c>
      <c r="O3123" s="3" t="str">
        <f>IFNA(VLOOKUP(D3123,Price!$E$2:$F$4,2,0),"")</f>
        <v/>
      </c>
      <c r="P3123" s="7" t="str">
        <f t="shared" si="4"/>
        <v>без промо</v>
      </c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ht="15.75" customHeight="1">
      <c r="A3124" s="3">
        <v>2839.0</v>
      </c>
      <c r="B3124" s="1" t="s">
        <v>16</v>
      </c>
      <c r="C3124" s="1" t="s">
        <v>17</v>
      </c>
      <c r="D3124" s="1" t="s">
        <v>24</v>
      </c>
      <c r="E3124" s="2">
        <v>44293.0</v>
      </c>
      <c r="F3124" s="3"/>
      <c r="G3124" s="5">
        <v>4500.0</v>
      </c>
      <c r="H3124" s="3" t="str">
        <f>IFNA(VLOOKUP(F3124,Promocodes!A:E,4,0),"")</f>
        <v/>
      </c>
      <c r="I3124" s="3"/>
      <c r="J3124" s="5">
        <f t="shared" si="2"/>
        <v>4500</v>
      </c>
      <c r="K3124" s="3" t="str">
        <f>IFNA(VLOOKUP(D3124,Price!$A$2:$C$18,3,0),"")</f>
        <v>услуга</v>
      </c>
      <c r="L3124" s="6">
        <f t="shared" si="3"/>
        <v>4</v>
      </c>
      <c r="M3124" s="6" t="str">
        <f>IFNA(VLOOKUP(F3124,Promocodes!A:B,2,0),"")</f>
        <v/>
      </c>
      <c r="N3124" s="3" t="str">
        <f>IFNA(VLOOKUP(M3124,Promocodes!G:H,2,0),"")</f>
        <v/>
      </c>
      <c r="O3124" s="3" t="str">
        <f>IFNA(VLOOKUP(D3124,Price!$E$2:$F$4,2,0),"")</f>
        <v/>
      </c>
      <c r="P3124" s="7" t="str">
        <f t="shared" si="4"/>
        <v>без промо</v>
      </c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ht="15.75" customHeight="1">
      <c r="A3125" s="3">
        <v>2840.0</v>
      </c>
      <c r="B3125" s="1" t="s">
        <v>16</v>
      </c>
      <c r="C3125" s="1" t="s">
        <v>17</v>
      </c>
      <c r="D3125" s="1" t="s">
        <v>21</v>
      </c>
      <c r="E3125" s="2">
        <v>44293.0</v>
      </c>
      <c r="F3125" s="3"/>
      <c r="G3125" s="5">
        <v>3500.0</v>
      </c>
      <c r="H3125" s="3" t="str">
        <f>IFNA(VLOOKUP(F3125,Promocodes!A:E,4,0),"")</f>
        <v/>
      </c>
      <c r="I3125" s="3"/>
      <c r="J3125" s="5">
        <f t="shared" si="2"/>
        <v>3500</v>
      </c>
      <c r="K3125" s="3" t="str">
        <f>IFNA(VLOOKUP(D3125,Price!$A$2:$C$18,3,0),"")</f>
        <v>услуга</v>
      </c>
      <c r="L3125" s="6">
        <f t="shared" si="3"/>
        <v>4</v>
      </c>
      <c r="M3125" s="6" t="str">
        <f>IFNA(VLOOKUP(F3125,Promocodes!A:B,2,0),"")</f>
        <v/>
      </c>
      <c r="N3125" s="3" t="str">
        <f>IFNA(VLOOKUP(M3125,Promocodes!G:H,2,0),"")</f>
        <v/>
      </c>
      <c r="O3125" s="3" t="str">
        <f>IFNA(VLOOKUP(D3125,Price!$E$2:$F$4,2,0),"")</f>
        <v/>
      </c>
      <c r="P3125" s="7" t="str">
        <f t="shared" si="4"/>
        <v>без промо</v>
      </c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ht="15.75" customHeight="1">
      <c r="A3126" s="3">
        <v>2841.0</v>
      </c>
      <c r="B3126" s="1" t="s">
        <v>16</v>
      </c>
      <c r="C3126" s="1" t="s">
        <v>17</v>
      </c>
      <c r="D3126" s="1" t="s">
        <v>21</v>
      </c>
      <c r="E3126" s="2">
        <v>44293.0</v>
      </c>
      <c r="F3126" s="3"/>
      <c r="G3126" s="5">
        <v>3500.0</v>
      </c>
      <c r="H3126" s="3" t="str">
        <f>IFNA(VLOOKUP(F3126,Promocodes!A:E,4,0),"")</f>
        <v/>
      </c>
      <c r="I3126" s="3"/>
      <c r="J3126" s="5">
        <f t="shared" si="2"/>
        <v>3500</v>
      </c>
      <c r="K3126" s="3" t="str">
        <f>IFNA(VLOOKUP(D3126,Price!$A$2:$C$18,3,0),"")</f>
        <v>услуга</v>
      </c>
      <c r="L3126" s="6">
        <f t="shared" si="3"/>
        <v>4</v>
      </c>
      <c r="M3126" s="6" t="str">
        <f>IFNA(VLOOKUP(F3126,Promocodes!A:B,2,0),"")</f>
        <v/>
      </c>
      <c r="N3126" s="3" t="str">
        <f>IFNA(VLOOKUP(M3126,Promocodes!G:H,2,0),"")</f>
        <v/>
      </c>
      <c r="O3126" s="3" t="str">
        <f>IFNA(VLOOKUP(D3126,Price!$E$2:$F$4,2,0),"")</f>
        <v/>
      </c>
      <c r="P3126" s="7" t="str">
        <f t="shared" si="4"/>
        <v>без промо</v>
      </c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ht="15.75" customHeight="1">
      <c r="A3127" s="3">
        <v>2842.0</v>
      </c>
      <c r="B3127" s="1" t="s">
        <v>16</v>
      </c>
      <c r="C3127" s="1" t="s">
        <v>22</v>
      </c>
      <c r="D3127" s="1" t="s">
        <v>23</v>
      </c>
      <c r="E3127" s="2">
        <v>44293.0</v>
      </c>
      <c r="F3127" s="3"/>
      <c r="G3127" s="5">
        <v>5500.0</v>
      </c>
      <c r="H3127" s="3" t="str">
        <f>IFNA(VLOOKUP(F3127,Promocodes!A:E,4,0),"")</f>
        <v/>
      </c>
      <c r="I3127" s="3"/>
      <c r="J3127" s="5">
        <f t="shared" si="2"/>
        <v>5500</v>
      </c>
      <c r="K3127" s="3" t="str">
        <f>IFNA(VLOOKUP(D3127,Price!$A$2:$C$18,3,0),"")</f>
        <v>услуга</v>
      </c>
      <c r="L3127" s="6">
        <f t="shared" si="3"/>
        <v>4</v>
      </c>
      <c r="M3127" s="6" t="str">
        <f>IFNA(VLOOKUP(F3127,Promocodes!A:B,2,0),"")</f>
        <v/>
      </c>
      <c r="N3127" s="3" t="str">
        <f>IFNA(VLOOKUP(M3127,Promocodes!G:H,2,0),"")</f>
        <v/>
      </c>
      <c r="O3127" s="3" t="str">
        <f>IFNA(VLOOKUP(D3127,Price!$E$2:$F$4,2,0),"")</f>
        <v/>
      </c>
      <c r="P3127" s="7" t="str">
        <f t="shared" si="4"/>
        <v>без промо</v>
      </c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ht="15.75" customHeight="1">
      <c r="A3128" s="3">
        <v>2843.0</v>
      </c>
      <c r="B3128" s="1" t="s">
        <v>16</v>
      </c>
      <c r="C3128" s="1" t="s">
        <v>22</v>
      </c>
      <c r="D3128" s="1" t="s">
        <v>21</v>
      </c>
      <c r="E3128" s="2">
        <v>44293.0</v>
      </c>
      <c r="F3128" s="3"/>
      <c r="G3128" s="5">
        <v>3500.0</v>
      </c>
      <c r="H3128" s="3" t="str">
        <f>IFNA(VLOOKUP(F3128,Promocodes!A:E,4,0),"")</f>
        <v/>
      </c>
      <c r="I3128" s="3"/>
      <c r="J3128" s="5">
        <f t="shared" si="2"/>
        <v>3500</v>
      </c>
      <c r="K3128" s="3" t="str">
        <f>IFNA(VLOOKUP(D3128,Price!$A$2:$C$18,3,0),"")</f>
        <v>услуга</v>
      </c>
      <c r="L3128" s="6">
        <f t="shared" si="3"/>
        <v>4</v>
      </c>
      <c r="M3128" s="6" t="str">
        <f>IFNA(VLOOKUP(F3128,Promocodes!A:B,2,0),"")</f>
        <v/>
      </c>
      <c r="N3128" s="3" t="str">
        <f>IFNA(VLOOKUP(M3128,Promocodes!G:H,2,0),"")</f>
        <v/>
      </c>
      <c r="O3128" s="3" t="str">
        <f>IFNA(VLOOKUP(D3128,Price!$E$2:$F$4,2,0),"")</f>
        <v/>
      </c>
      <c r="P3128" s="7" t="str">
        <f t="shared" si="4"/>
        <v>без промо</v>
      </c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ht="15.75" customHeight="1">
      <c r="A3129" s="3">
        <v>2844.0</v>
      </c>
      <c r="B3129" s="1" t="s">
        <v>139</v>
      </c>
      <c r="C3129" s="1" t="s">
        <v>17</v>
      </c>
      <c r="D3129" s="1" t="s">
        <v>142</v>
      </c>
      <c r="E3129" s="2">
        <v>44293.0</v>
      </c>
      <c r="F3129" s="3"/>
      <c r="G3129" s="5">
        <v>1000.0</v>
      </c>
      <c r="H3129" s="3" t="str">
        <f>IFNA(VLOOKUP(F3129,Promocodes!A:E,4,0),"")</f>
        <v/>
      </c>
      <c r="I3129" s="3"/>
      <c r="J3129" s="5">
        <f t="shared" si="2"/>
        <v>1000</v>
      </c>
      <c r="K3129" s="3" t="str">
        <f>IFNA(VLOOKUP(D3129,Price!$A$2:$C$18,3,0),"")</f>
        <v/>
      </c>
      <c r="L3129" s="6">
        <f t="shared" si="3"/>
        <v>4</v>
      </c>
      <c r="M3129" s="6" t="str">
        <f>IFNA(VLOOKUP(F3129,Promocodes!A:B,2,0),"")</f>
        <v/>
      </c>
      <c r="N3129" s="3" t="str">
        <f>IFNA(VLOOKUP(M3129,Promocodes!G:H,2,0),"")</f>
        <v/>
      </c>
      <c r="O3129" s="3" t="str">
        <f>IFNA(VLOOKUP(D3129,Price!$E$2:$F$4,2,0),"")</f>
        <v/>
      </c>
      <c r="P3129" s="7" t="str">
        <f t="shared" si="4"/>
        <v/>
      </c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ht="15.75" customHeight="1">
      <c r="A3130" s="3">
        <v>2845.0</v>
      </c>
      <c r="B3130" s="1" t="s">
        <v>16</v>
      </c>
      <c r="C3130" s="1" t="s">
        <v>22</v>
      </c>
      <c r="D3130" s="1" t="s">
        <v>21</v>
      </c>
      <c r="E3130" s="2">
        <v>44293.0</v>
      </c>
      <c r="F3130" s="3"/>
      <c r="G3130" s="5">
        <v>3500.0</v>
      </c>
      <c r="H3130" s="3" t="str">
        <f>IFNA(VLOOKUP(F3130,Promocodes!A:E,4,0),"")</f>
        <v/>
      </c>
      <c r="I3130" s="3"/>
      <c r="J3130" s="5">
        <f t="shared" si="2"/>
        <v>3500</v>
      </c>
      <c r="K3130" s="3" t="str">
        <f>IFNA(VLOOKUP(D3130,Price!$A$2:$C$18,3,0),"")</f>
        <v>услуга</v>
      </c>
      <c r="L3130" s="6">
        <f t="shared" si="3"/>
        <v>4</v>
      </c>
      <c r="M3130" s="6" t="str">
        <f>IFNA(VLOOKUP(F3130,Promocodes!A:B,2,0),"")</f>
        <v/>
      </c>
      <c r="N3130" s="3" t="str">
        <f>IFNA(VLOOKUP(M3130,Promocodes!G:H,2,0),"")</f>
        <v/>
      </c>
      <c r="O3130" s="3" t="str">
        <f>IFNA(VLOOKUP(D3130,Price!$E$2:$F$4,2,0),"")</f>
        <v/>
      </c>
      <c r="P3130" s="7" t="str">
        <f t="shared" si="4"/>
        <v>без промо</v>
      </c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ht="15.75" customHeight="1">
      <c r="A3131" s="3">
        <v>2846.0</v>
      </c>
      <c r="B3131" s="1" t="s">
        <v>16</v>
      </c>
      <c r="C3131" s="1" t="s">
        <v>17</v>
      </c>
      <c r="D3131" s="1" t="s">
        <v>24</v>
      </c>
      <c r="E3131" s="2">
        <v>44293.0</v>
      </c>
      <c r="F3131" s="3"/>
      <c r="G3131" s="5">
        <v>4500.0</v>
      </c>
      <c r="H3131" s="3" t="str">
        <f>IFNA(VLOOKUP(F3131,Promocodes!A:E,4,0),"")</f>
        <v/>
      </c>
      <c r="I3131" s="3"/>
      <c r="J3131" s="5">
        <f t="shared" si="2"/>
        <v>4500</v>
      </c>
      <c r="K3131" s="3" t="str">
        <f>IFNA(VLOOKUP(D3131,Price!$A$2:$C$18,3,0),"")</f>
        <v>услуга</v>
      </c>
      <c r="L3131" s="6">
        <f t="shared" si="3"/>
        <v>4</v>
      </c>
      <c r="M3131" s="6" t="str">
        <f>IFNA(VLOOKUP(F3131,Promocodes!A:B,2,0),"")</f>
        <v/>
      </c>
      <c r="N3131" s="3" t="str">
        <f>IFNA(VLOOKUP(M3131,Promocodes!G:H,2,0),"")</f>
        <v/>
      </c>
      <c r="O3131" s="3" t="str">
        <f>IFNA(VLOOKUP(D3131,Price!$E$2:$F$4,2,0),"")</f>
        <v/>
      </c>
      <c r="P3131" s="7" t="str">
        <f t="shared" si="4"/>
        <v>без промо</v>
      </c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ht="15.75" customHeight="1">
      <c r="A3132" s="3">
        <v>2847.0</v>
      </c>
      <c r="B3132" s="1" t="s">
        <v>16</v>
      </c>
      <c r="C3132" s="1" t="s">
        <v>17</v>
      </c>
      <c r="D3132" s="1" t="s">
        <v>24</v>
      </c>
      <c r="E3132" s="2">
        <v>44293.0</v>
      </c>
      <c r="F3132" s="3"/>
      <c r="G3132" s="5">
        <v>4500.0</v>
      </c>
      <c r="H3132" s="3" t="str">
        <f>IFNA(VLOOKUP(F3132,Promocodes!A:E,4,0),"")</f>
        <v/>
      </c>
      <c r="I3132" s="3"/>
      <c r="J3132" s="5">
        <f t="shared" si="2"/>
        <v>4500</v>
      </c>
      <c r="K3132" s="3" t="str">
        <f>IFNA(VLOOKUP(D3132,Price!$A$2:$C$18,3,0),"")</f>
        <v>услуга</v>
      </c>
      <c r="L3132" s="6">
        <f t="shared" si="3"/>
        <v>4</v>
      </c>
      <c r="M3132" s="6" t="str">
        <f>IFNA(VLOOKUP(F3132,Promocodes!A:B,2,0),"")</f>
        <v/>
      </c>
      <c r="N3132" s="3" t="str">
        <f>IFNA(VLOOKUP(M3132,Promocodes!G:H,2,0),"")</f>
        <v/>
      </c>
      <c r="O3132" s="3" t="str">
        <f>IFNA(VLOOKUP(D3132,Price!$E$2:$F$4,2,0),"")</f>
        <v/>
      </c>
      <c r="P3132" s="7" t="str">
        <f t="shared" si="4"/>
        <v>без промо</v>
      </c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ht="15.75" customHeight="1">
      <c r="A3133" s="3">
        <v>2849.0</v>
      </c>
      <c r="B3133" s="1" t="s">
        <v>16</v>
      </c>
      <c r="C3133" s="1" t="s">
        <v>17</v>
      </c>
      <c r="D3133" s="1" t="s">
        <v>24</v>
      </c>
      <c r="E3133" s="2">
        <v>44293.0</v>
      </c>
      <c r="F3133" s="3"/>
      <c r="G3133" s="5">
        <v>4500.0</v>
      </c>
      <c r="H3133" s="3" t="str">
        <f>IFNA(VLOOKUP(F3133,Promocodes!A:E,4,0),"")</f>
        <v/>
      </c>
      <c r="I3133" s="3"/>
      <c r="J3133" s="5">
        <f t="shared" si="2"/>
        <v>4500</v>
      </c>
      <c r="K3133" s="3" t="str">
        <f>IFNA(VLOOKUP(D3133,Price!$A$2:$C$18,3,0),"")</f>
        <v>услуга</v>
      </c>
      <c r="L3133" s="6">
        <f t="shared" si="3"/>
        <v>4</v>
      </c>
      <c r="M3133" s="6" t="str">
        <f>IFNA(VLOOKUP(F3133,Promocodes!A:B,2,0),"")</f>
        <v/>
      </c>
      <c r="N3133" s="3" t="str">
        <f>IFNA(VLOOKUP(M3133,Promocodes!G:H,2,0),"")</f>
        <v/>
      </c>
      <c r="O3133" s="3" t="str">
        <f>IFNA(VLOOKUP(D3133,Price!$E$2:$F$4,2,0),"")</f>
        <v/>
      </c>
      <c r="P3133" s="7" t="str">
        <f t="shared" si="4"/>
        <v>без промо</v>
      </c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ht="15.75" customHeight="1">
      <c r="A3134" s="3">
        <v>2850.0</v>
      </c>
      <c r="B3134" s="1" t="s">
        <v>139</v>
      </c>
      <c r="C3134" s="1" t="s">
        <v>17</v>
      </c>
      <c r="D3134" s="1" t="s">
        <v>143</v>
      </c>
      <c r="E3134" s="2">
        <v>44293.0</v>
      </c>
      <c r="F3134" s="3"/>
      <c r="G3134" s="5">
        <v>500.0</v>
      </c>
      <c r="H3134" s="3" t="str">
        <f>IFNA(VLOOKUP(F3134,Promocodes!A:E,4,0),"")</f>
        <v/>
      </c>
      <c r="I3134" s="3"/>
      <c r="J3134" s="5">
        <f t="shared" si="2"/>
        <v>500</v>
      </c>
      <c r="K3134" s="3" t="str">
        <f>IFNA(VLOOKUP(D3134,Price!$A$2:$C$18,3,0),"")</f>
        <v/>
      </c>
      <c r="L3134" s="6">
        <f t="shared" si="3"/>
        <v>4</v>
      </c>
      <c r="M3134" s="6" t="str">
        <f>IFNA(VLOOKUP(F3134,Promocodes!A:B,2,0),"")</f>
        <v/>
      </c>
      <c r="N3134" s="3" t="str">
        <f>IFNA(VLOOKUP(M3134,Promocodes!G:H,2,0),"")</f>
        <v/>
      </c>
      <c r="O3134" s="3" t="str">
        <f>IFNA(VLOOKUP(D3134,Price!$E$2:$F$4,2,0),"")</f>
        <v/>
      </c>
      <c r="P3134" s="7" t="str">
        <f t="shared" si="4"/>
        <v/>
      </c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ht="15.75" customHeight="1">
      <c r="A3135" s="3">
        <v>2851.0</v>
      </c>
      <c r="B3135" s="1" t="s">
        <v>16</v>
      </c>
      <c r="C3135" s="1" t="s">
        <v>17</v>
      </c>
      <c r="D3135" s="1" t="s">
        <v>23</v>
      </c>
      <c r="E3135" s="2">
        <v>44294.0</v>
      </c>
      <c r="F3135" s="3"/>
      <c r="G3135" s="5">
        <v>5500.0</v>
      </c>
      <c r="H3135" s="3" t="str">
        <f>IFNA(VLOOKUP(F3135,Promocodes!A:E,4,0),"")</f>
        <v/>
      </c>
      <c r="I3135" s="3"/>
      <c r="J3135" s="5">
        <f t="shared" si="2"/>
        <v>5500</v>
      </c>
      <c r="K3135" s="3" t="str">
        <f>IFNA(VLOOKUP(D3135,Price!$A$2:$C$18,3,0),"")</f>
        <v>услуга</v>
      </c>
      <c r="L3135" s="6">
        <f t="shared" si="3"/>
        <v>4</v>
      </c>
      <c r="M3135" s="6" t="str">
        <f>IFNA(VLOOKUP(F3135,Promocodes!A:B,2,0),"")</f>
        <v/>
      </c>
      <c r="N3135" s="3" t="str">
        <f>IFNA(VLOOKUP(M3135,Promocodes!G:H,2,0),"")</f>
        <v/>
      </c>
      <c r="O3135" s="3" t="str">
        <f>IFNA(VLOOKUP(D3135,Price!$E$2:$F$4,2,0),"")</f>
        <v/>
      </c>
      <c r="P3135" s="7" t="str">
        <f t="shared" si="4"/>
        <v>без промо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ht="15.75" customHeight="1">
      <c r="A3136" s="3">
        <v>2852.0</v>
      </c>
      <c r="B3136" s="1" t="s">
        <v>16</v>
      </c>
      <c r="C3136" s="1" t="s">
        <v>17</v>
      </c>
      <c r="D3136" s="1" t="s">
        <v>20</v>
      </c>
      <c r="E3136" s="2">
        <v>44294.0</v>
      </c>
      <c r="F3136" s="3"/>
      <c r="G3136" s="5">
        <v>500.0</v>
      </c>
      <c r="H3136" s="3" t="str">
        <f>IFNA(VLOOKUP(F3136,Promocodes!A:E,4,0),"")</f>
        <v/>
      </c>
      <c r="I3136" s="3"/>
      <c r="J3136" s="5">
        <f t="shared" si="2"/>
        <v>500</v>
      </c>
      <c r="K3136" s="3" t="str">
        <f>IFNA(VLOOKUP(D3136,Price!$A$2:$C$18,3,0),"")</f>
        <v>товар</v>
      </c>
      <c r="L3136" s="6">
        <f t="shared" si="3"/>
        <v>4</v>
      </c>
      <c r="M3136" s="6" t="str">
        <f>IFNA(VLOOKUP(F3136,Promocodes!A:B,2,0),"")</f>
        <v/>
      </c>
      <c r="N3136" s="3" t="str">
        <f>IFNA(VLOOKUP(M3136,Promocodes!G:H,2,0),"")</f>
        <v/>
      </c>
      <c r="O3136" s="3">
        <f>IFNA(VLOOKUP(D3136,Price!$E$2:$F$4,2,0),"")</f>
        <v>250</v>
      </c>
      <c r="P3136" s="7" t="str">
        <f t="shared" si="4"/>
        <v>без промо</v>
      </c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ht="15.75" customHeight="1">
      <c r="A3137" s="3">
        <v>2853.0</v>
      </c>
      <c r="B3137" s="1" t="s">
        <v>16</v>
      </c>
      <c r="C3137" s="1" t="s">
        <v>17</v>
      </c>
      <c r="D3137" s="1" t="s">
        <v>23</v>
      </c>
      <c r="E3137" s="2">
        <v>44294.0</v>
      </c>
      <c r="F3137" s="3"/>
      <c r="G3137" s="5">
        <v>5500.0</v>
      </c>
      <c r="H3137" s="3" t="str">
        <f>IFNA(VLOOKUP(F3137,Promocodes!A:E,4,0),"")</f>
        <v/>
      </c>
      <c r="I3137" s="3"/>
      <c r="J3137" s="5">
        <f t="shared" si="2"/>
        <v>5500</v>
      </c>
      <c r="K3137" s="3" t="str">
        <f>IFNA(VLOOKUP(D3137,Price!$A$2:$C$18,3,0),"")</f>
        <v>услуга</v>
      </c>
      <c r="L3137" s="6">
        <f t="shared" si="3"/>
        <v>4</v>
      </c>
      <c r="M3137" s="6" t="str">
        <f>IFNA(VLOOKUP(F3137,Promocodes!A:B,2,0),"")</f>
        <v/>
      </c>
      <c r="N3137" s="3" t="str">
        <f>IFNA(VLOOKUP(M3137,Promocodes!G:H,2,0),"")</f>
        <v/>
      </c>
      <c r="O3137" s="3" t="str">
        <f>IFNA(VLOOKUP(D3137,Price!$E$2:$F$4,2,0),"")</f>
        <v/>
      </c>
      <c r="P3137" s="7" t="str">
        <f t="shared" si="4"/>
        <v>без промо</v>
      </c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ht="15.75" customHeight="1">
      <c r="A3138" s="3">
        <v>2854.0</v>
      </c>
      <c r="B3138" s="1" t="s">
        <v>16</v>
      </c>
      <c r="C3138" s="1" t="s">
        <v>22</v>
      </c>
      <c r="D3138" s="1" t="s">
        <v>24</v>
      </c>
      <c r="E3138" s="2">
        <v>44294.0</v>
      </c>
      <c r="F3138" s="3"/>
      <c r="G3138" s="5">
        <v>4500.0</v>
      </c>
      <c r="H3138" s="3" t="str">
        <f>IFNA(VLOOKUP(F3138,Promocodes!A:E,4,0),"")</f>
        <v/>
      </c>
      <c r="I3138" s="3"/>
      <c r="J3138" s="5">
        <f t="shared" si="2"/>
        <v>4500</v>
      </c>
      <c r="K3138" s="3" t="str">
        <f>IFNA(VLOOKUP(D3138,Price!$A$2:$C$18,3,0),"")</f>
        <v>услуга</v>
      </c>
      <c r="L3138" s="6">
        <f t="shared" si="3"/>
        <v>4</v>
      </c>
      <c r="M3138" s="6" t="str">
        <f>IFNA(VLOOKUP(F3138,Promocodes!A:B,2,0),"")</f>
        <v/>
      </c>
      <c r="N3138" s="3" t="str">
        <f>IFNA(VLOOKUP(M3138,Promocodes!G:H,2,0),"")</f>
        <v/>
      </c>
      <c r="O3138" s="3" t="str">
        <f>IFNA(VLOOKUP(D3138,Price!$E$2:$F$4,2,0),"")</f>
        <v/>
      </c>
      <c r="P3138" s="7" t="str">
        <f t="shared" si="4"/>
        <v>без промо</v>
      </c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ht="15.75" customHeight="1">
      <c r="A3139" s="3">
        <v>2855.0</v>
      </c>
      <c r="B3139" s="1" t="s">
        <v>16</v>
      </c>
      <c r="C3139" s="1" t="s">
        <v>17</v>
      </c>
      <c r="D3139" s="1" t="s">
        <v>24</v>
      </c>
      <c r="E3139" s="2">
        <v>44294.0</v>
      </c>
      <c r="F3139" s="3"/>
      <c r="G3139" s="5">
        <v>4500.0</v>
      </c>
      <c r="H3139" s="3" t="str">
        <f>IFNA(VLOOKUP(F3139,Promocodes!A:E,4,0),"")</f>
        <v/>
      </c>
      <c r="I3139" s="3"/>
      <c r="J3139" s="5">
        <f t="shared" si="2"/>
        <v>4500</v>
      </c>
      <c r="K3139" s="3" t="str">
        <f>IFNA(VLOOKUP(D3139,Price!$A$2:$C$18,3,0),"")</f>
        <v>услуга</v>
      </c>
      <c r="L3139" s="6">
        <f t="shared" si="3"/>
        <v>4</v>
      </c>
      <c r="M3139" s="6" t="str">
        <f>IFNA(VLOOKUP(F3139,Promocodes!A:B,2,0),"")</f>
        <v/>
      </c>
      <c r="N3139" s="3" t="str">
        <f>IFNA(VLOOKUP(M3139,Promocodes!G:H,2,0),"")</f>
        <v/>
      </c>
      <c r="O3139" s="3" t="str">
        <f>IFNA(VLOOKUP(D3139,Price!$E$2:$F$4,2,0),"")</f>
        <v/>
      </c>
      <c r="P3139" s="7" t="str">
        <f t="shared" si="4"/>
        <v>без промо</v>
      </c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ht="15.75" customHeight="1">
      <c r="A3140" s="3">
        <v>2856.0</v>
      </c>
      <c r="B3140" s="1" t="s">
        <v>16</v>
      </c>
      <c r="C3140" s="1" t="s">
        <v>17</v>
      </c>
      <c r="D3140" s="1" t="s">
        <v>25</v>
      </c>
      <c r="E3140" s="2">
        <v>44294.0</v>
      </c>
      <c r="F3140" s="3"/>
      <c r="G3140" s="5">
        <v>300.0</v>
      </c>
      <c r="H3140" s="3" t="str">
        <f>IFNA(VLOOKUP(F3140,Promocodes!A:E,4,0),"")</f>
        <v/>
      </c>
      <c r="I3140" s="3"/>
      <c r="J3140" s="5">
        <f t="shared" si="2"/>
        <v>300</v>
      </c>
      <c r="K3140" s="3" t="str">
        <f>IFNA(VLOOKUP(D3140,Price!$A$2:$C$18,3,0),"")</f>
        <v>товар</v>
      </c>
      <c r="L3140" s="6">
        <f t="shared" si="3"/>
        <v>4</v>
      </c>
      <c r="M3140" s="6" t="str">
        <f>IFNA(VLOOKUP(F3140,Promocodes!A:B,2,0),"")</f>
        <v/>
      </c>
      <c r="N3140" s="3" t="str">
        <f>IFNA(VLOOKUP(M3140,Promocodes!G:H,2,0),"")</f>
        <v/>
      </c>
      <c r="O3140" s="3">
        <f>IFNA(VLOOKUP(D3140,Price!$E$2:$F$4,2,0),"")</f>
        <v>150</v>
      </c>
      <c r="P3140" s="7" t="str">
        <f t="shared" si="4"/>
        <v>без промо</v>
      </c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ht="15.75" customHeight="1">
      <c r="A3141" s="3">
        <v>2857.0</v>
      </c>
      <c r="B3141" s="1" t="s">
        <v>16</v>
      </c>
      <c r="C3141" s="1" t="s">
        <v>17</v>
      </c>
      <c r="D3141" s="1" t="s">
        <v>21</v>
      </c>
      <c r="E3141" s="2">
        <v>44294.0</v>
      </c>
      <c r="F3141" s="3"/>
      <c r="G3141" s="5">
        <v>3500.0</v>
      </c>
      <c r="H3141" s="3" t="str">
        <f>IFNA(VLOOKUP(F3141,Promocodes!A:E,4,0),"")</f>
        <v/>
      </c>
      <c r="I3141" s="3"/>
      <c r="J3141" s="5">
        <f t="shared" si="2"/>
        <v>3500</v>
      </c>
      <c r="K3141" s="3" t="str">
        <f>IFNA(VLOOKUP(D3141,Price!$A$2:$C$18,3,0),"")</f>
        <v>услуга</v>
      </c>
      <c r="L3141" s="6">
        <f t="shared" si="3"/>
        <v>4</v>
      </c>
      <c r="M3141" s="6" t="str">
        <f>IFNA(VLOOKUP(F3141,Promocodes!A:B,2,0),"")</f>
        <v/>
      </c>
      <c r="N3141" s="3" t="str">
        <f>IFNA(VLOOKUP(M3141,Promocodes!G:H,2,0),"")</f>
        <v/>
      </c>
      <c r="O3141" s="3" t="str">
        <f>IFNA(VLOOKUP(D3141,Price!$E$2:$F$4,2,0),"")</f>
        <v/>
      </c>
      <c r="P3141" s="7" t="str">
        <f t="shared" si="4"/>
        <v>без промо</v>
      </c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ht="15.75" customHeight="1">
      <c r="A3142" s="3">
        <v>2858.0</v>
      </c>
      <c r="B3142" s="1" t="s">
        <v>16</v>
      </c>
      <c r="C3142" s="1" t="s">
        <v>22</v>
      </c>
      <c r="D3142" s="1" t="s">
        <v>18</v>
      </c>
      <c r="E3142" s="2">
        <v>44294.0</v>
      </c>
      <c r="F3142" s="3"/>
      <c r="G3142" s="5">
        <v>1000.0</v>
      </c>
      <c r="H3142" s="3" t="str">
        <f>IFNA(VLOOKUP(F3142,Promocodes!A:E,4,0),"")</f>
        <v/>
      </c>
      <c r="I3142" s="3"/>
      <c r="J3142" s="5">
        <f t="shared" si="2"/>
        <v>1000</v>
      </c>
      <c r="K3142" s="3" t="str">
        <f>IFNA(VLOOKUP(D3142,Price!$A$2:$C$18,3,0),"")</f>
        <v>товар</v>
      </c>
      <c r="L3142" s="6">
        <f t="shared" si="3"/>
        <v>4</v>
      </c>
      <c r="M3142" s="6" t="str">
        <f>IFNA(VLOOKUP(F3142,Promocodes!A:B,2,0),"")</f>
        <v/>
      </c>
      <c r="N3142" s="3" t="str">
        <f>IFNA(VLOOKUP(M3142,Promocodes!G:H,2,0),"")</f>
        <v/>
      </c>
      <c r="O3142" s="3">
        <f>IFNA(VLOOKUP(D3142,Price!$E$2:$F$4,2,0),"")</f>
        <v>500</v>
      </c>
      <c r="P3142" s="7" t="str">
        <f t="shared" si="4"/>
        <v>без промо</v>
      </c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ht="15.75" customHeight="1">
      <c r="A3143" s="3">
        <v>2859.0</v>
      </c>
      <c r="B3143" s="1" t="s">
        <v>16</v>
      </c>
      <c r="C3143" s="1" t="s">
        <v>17</v>
      </c>
      <c r="D3143" s="1" t="s">
        <v>21</v>
      </c>
      <c r="E3143" s="2">
        <v>44294.0</v>
      </c>
      <c r="F3143" s="3"/>
      <c r="G3143" s="5">
        <v>3500.0</v>
      </c>
      <c r="H3143" s="3" t="str">
        <f>IFNA(VLOOKUP(F3143,Promocodes!A:E,4,0),"")</f>
        <v/>
      </c>
      <c r="I3143" s="3"/>
      <c r="J3143" s="5">
        <f t="shared" si="2"/>
        <v>3500</v>
      </c>
      <c r="K3143" s="3" t="str">
        <f>IFNA(VLOOKUP(D3143,Price!$A$2:$C$18,3,0),"")</f>
        <v>услуга</v>
      </c>
      <c r="L3143" s="6">
        <f t="shared" si="3"/>
        <v>4</v>
      </c>
      <c r="M3143" s="6" t="str">
        <f>IFNA(VLOOKUP(F3143,Promocodes!A:B,2,0),"")</f>
        <v/>
      </c>
      <c r="N3143" s="3" t="str">
        <f>IFNA(VLOOKUP(M3143,Promocodes!G:H,2,0),"")</f>
        <v/>
      </c>
      <c r="O3143" s="3" t="str">
        <f>IFNA(VLOOKUP(D3143,Price!$E$2:$F$4,2,0),"")</f>
        <v/>
      </c>
      <c r="P3143" s="7" t="str">
        <f t="shared" si="4"/>
        <v>без промо</v>
      </c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ht="15.75" customHeight="1">
      <c r="A3144" s="3">
        <v>2860.0</v>
      </c>
      <c r="B3144" s="1" t="s">
        <v>16</v>
      </c>
      <c r="C3144" s="1" t="s">
        <v>22</v>
      </c>
      <c r="D3144" s="1" t="s">
        <v>23</v>
      </c>
      <c r="E3144" s="2">
        <v>44294.0</v>
      </c>
      <c r="F3144" s="3"/>
      <c r="G3144" s="5">
        <v>5500.0</v>
      </c>
      <c r="H3144" s="3" t="str">
        <f>IFNA(VLOOKUP(F3144,Promocodes!A:E,4,0),"")</f>
        <v/>
      </c>
      <c r="I3144" s="3"/>
      <c r="J3144" s="5">
        <f t="shared" si="2"/>
        <v>5500</v>
      </c>
      <c r="K3144" s="3" t="str">
        <f>IFNA(VLOOKUP(D3144,Price!$A$2:$C$18,3,0),"")</f>
        <v>услуга</v>
      </c>
      <c r="L3144" s="6">
        <f t="shared" si="3"/>
        <v>4</v>
      </c>
      <c r="M3144" s="6" t="str">
        <f>IFNA(VLOOKUP(F3144,Promocodes!A:B,2,0),"")</f>
        <v/>
      </c>
      <c r="N3144" s="3" t="str">
        <f>IFNA(VLOOKUP(M3144,Promocodes!G:H,2,0),"")</f>
        <v/>
      </c>
      <c r="O3144" s="3" t="str">
        <f>IFNA(VLOOKUP(D3144,Price!$E$2:$F$4,2,0),"")</f>
        <v/>
      </c>
      <c r="P3144" s="7" t="str">
        <f t="shared" si="4"/>
        <v>без промо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ht="15.75" customHeight="1">
      <c r="A3145" s="3">
        <v>2861.0</v>
      </c>
      <c r="B3145" s="1" t="s">
        <v>16</v>
      </c>
      <c r="C3145" s="1" t="s">
        <v>22</v>
      </c>
      <c r="D3145" s="1" t="s">
        <v>23</v>
      </c>
      <c r="E3145" s="2">
        <v>44294.0</v>
      </c>
      <c r="F3145" s="3"/>
      <c r="G3145" s="5">
        <v>5500.0</v>
      </c>
      <c r="H3145" s="3" t="str">
        <f>IFNA(VLOOKUP(F3145,Promocodes!A:E,4,0),"")</f>
        <v/>
      </c>
      <c r="I3145" s="3"/>
      <c r="J3145" s="5">
        <f t="shared" si="2"/>
        <v>5500</v>
      </c>
      <c r="K3145" s="3" t="str">
        <f>IFNA(VLOOKUP(D3145,Price!$A$2:$C$18,3,0),"")</f>
        <v>услуга</v>
      </c>
      <c r="L3145" s="6">
        <f t="shared" si="3"/>
        <v>4</v>
      </c>
      <c r="M3145" s="6" t="str">
        <f>IFNA(VLOOKUP(F3145,Promocodes!A:B,2,0),"")</f>
        <v/>
      </c>
      <c r="N3145" s="3" t="str">
        <f>IFNA(VLOOKUP(M3145,Promocodes!G:H,2,0),"")</f>
        <v/>
      </c>
      <c r="O3145" s="3" t="str">
        <f>IFNA(VLOOKUP(D3145,Price!$E$2:$F$4,2,0),"")</f>
        <v/>
      </c>
      <c r="P3145" s="7" t="str">
        <f t="shared" si="4"/>
        <v>без промо</v>
      </c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ht="15.75" customHeight="1">
      <c r="A3146" s="3">
        <v>2863.0</v>
      </c>
      <c r="B3146" s="1" t="s">
        <v>16</v>
      </c>
      <c r="C3146" s="1" t="s">
        <v>17</v>
      </c>
      <c r="D3146" s="1" t="s">
        <v>20</v>
      </c>
      <c r="E3146" s="2">
        <v>44294.0</v>
      </c>
      <c r="F3146" s="3"/>
      <c r="G3146" s="5">
        <v>500.0</v>
      </c>
      <c r="H3146" s="3" t="str">
        <f>IFNA(VLOOKUP(F3146,Promocodes!A:E,4,0),"")</f>
        <v/>
      </c>
      <c r="I3146" s="3"/>
      <c r="J3146" s="5">
        <f t="shared" si="2"/>
        <v>500</v>
      </c>
      <c r="K3146" s="3" t="str">
        <f>IFNA(VLOOKUP(D3146,Price!$A$2:$C$18,3,0),"")</f>
        <v>товар</v>
      </c>
      <c r="L3146" s="6">
        <f t="shared" si="3"/>
        <v>4</v>
      </c>
      <c r="M3146" s="6" t="str">
        <f>IFNA(VLOOKUP(F3146,Promocodes!A:B,2,0),"")</f>
        <v/>
      </c>
      <c r="N3146" s="3" t="str">
        <f>IFNA(VLOOKUP(M3146,Promocodes!G:H,2,0),"")</f>
        <v/>
      </c>
      <c r="O3146" s="3">
        <f>IFNA(VLOOKUP(D3146,Price!$E$2:$F$4,2,0),"")</f>
        <v>250</v>
      </c>
      <c r="P3146" s="7" t="str">
        <f t="shared" si="4"/>
        <v>без промо</v>
      </c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ht="15.75" customHeight="1">
      <c r="A3147" s="3">
        <v>2864.0</v>
      </c>
      <c r="B3147" s="1" t="s">
        <v>16</v>
      </c>
      <c r="C3147" s="1" t="s">
        <v>17</v>
      </c>
      <c r="D3147" s="1" t="s">
        <v>21</v>
      </c>
      <c r="E3147" s="2">
        <v>44294.0</v>
      </c>
      <c r="F3147" s="3"/>
      <c r="G3147" s="5">
        <v>3500.0</v>
      </c>
      <c r="H3147" s="3" t="str">
        <f>IFNA(VLOOKUP(F3147,Promocodes!A:E,4,0),"")</f>
        <v/>
      </c>
      <c r="I3147" s="3"/>
      <c r="J3147" s="5">
        <f t="shared" si="2"/>
        <v>3500</v>
      </c>
      <c r="K3147" s="3" t="str">
        <f>IFNA(VLOOKUP(D3147,Price!$A$2:$C$18,3,0),"")</f>
        <v>услуга</v>
      </c>
      <c r="L3147" s="6">
        <f t="shared" si="3"/>
        <v>4</v>
      </c>
      <c r="M3147" s="6" t="str">
        <f>IFNA(VLOOKUP(F3147,Promocodes!A:B,2,0),"")</f>
        <v/>
      </c>
      <c r="N3147" s="3" t="str">
        <f>IFNA(VLOOKUP(M3147,Promocodes!G:H,2,0),"")</f>
        <v/>
      </c>
      <c r="O3147" s="3" t="str">
        <f>IFNA(VLOOKUP(D3147,Price!$E$2:$F$4,2,0),"")</f>
        <v/>
      </c>
      <c r="P3147" s="7" t="str">
        <f t="shared" si="4"/>
        <v>без промо</v>
      </c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ht="15.75" customHeight="1">
      <c r="A3148" s="3">
        <v>2865.0</v>
      </c>
      <c r="B3148" s="1" t="s">
        <v>16</v>
      </c>
      <c r="C3148" s="1" t="s">
        <v>17</v>
      </c>
      <c r="D3148" s="1" t="s">
        <v>24</v>
      </c>
      <c r="E3148" s="2">
        <v>44294.0</v>
      </c>
      <c r="F3148" s="3"/>
      <c r="G3148" s="5">
        <v>4500.0</v>
      </c>
      <c r="H3148" s="3" t="str">
        <f>IFNA(VLOOKUP(F3148,Promocodes!A:E,4,0),"")</f>
        <v/>
      </c>
      <c r="I3148" s="3"/>
      <c r="J3148" s="5">
        <f t="shared" si="2"/>
        <v>4500</v>
      </c>
      <c r="K3148" s="3" t="str">
        <f>IFNA(VLOOKUP(D3148,Price!$A$2:$C$18,3,0),"")</f>
        <v>услуга</v>
      </c>
      <c r="L3148" s="6">
        <f t="shared" si="3"/>
        <v>4</v>
      </c>
      <c r="M3148" s="6" t="str">
        <f>IFNA(VLOOKUP(F3148,Promocodes!A:B,2,0),"")</f>
        <v/>
      </c>
      <c r="N3148" s="3" t="str">
        <f>IFNA(VLOOKUP(M3148,Promocodes!G:H,2,0),"")</f>
        <v/>
      </c>
      <c r="O3148" s="3" t="str">
        <f>IFNA(VLOOKUP(D3148,Price!$E$2:$F$4,2,0),"")</f>
        <v/>
      </c>
      <c r="P3148" s="7" t="str">
        <f t="shared" si="4"/>
        <v>без промо</v>
      </c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ht="15.75" customHeight="1">
      <c r="A3149" s="3">
        <v>2867.0</v>
      </c>
      <c r="B3149" s="1" t="s">
        <v>16</v>
      </c>
      <c r="C3149" s="1" t="s">
        <v>17</v>
      </c>
      <c r="D3149" s="1" t="s">
        <v>23</v>
      </c>
      <c r="E3149" s="2">
        <v>44294.0</v>
      </c>
      <c r="F3149" s="3"/>
      <c r="G3149" s="5">
        <v>5500.0</v>
      </c>
      <c r="H3149" s="3" t="str">
        <f>IFNA(VLOOKUP(F3149,Promocodes!A:E,4,0),"")</f>
        <v/>
      </c>
      <c r="I3149" s="3"/>
      <c r="J3149" s="5">
        <f t="shared" si="2"/>
        <v>5500</v>
      </c>
      <c r="K3149" s="3" t="str">
        <f>IFNA(VLOOKUP(D3149,Price!$A$2:$C$18,3,0),"")</f>
        <v>услуга</v>
      </c>
      <c r="L3149" s="6">
        <f t="shared" si="3"/>
        <v>4</v>
      </c>
      <c r="M3149" s="6" t="str">
        <f>IFNA(VLOOKUP(F3149,Promocodes!A:B,2,0),"")</f>
        <v/>
      </c>
      <c r="N3149" s="3" t="str">
        <f>IFNA(VLOOKUP(M3149,Promocodes!G:H,2,0),"")</f>
        <v/>
      </c>
      <c r="O3149" s="3" t="str">
        <f>IFNA(VLOOKUP(D3149,Price!$E$2:$F$4,2,0),"")</f>
        <v/>
      </c>
      <c r="P3149" s="7" t="str">
        <f t="shared" si="4"/>
        <v>без промо</v>
      </c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ht="15.75" customHeight="1">
      <c r="A3150" s="3">
        <v>2868.0</v>
      </c>
      <c r="B3150" s="1" t="s">
        <v>16</v>
      </c>
      <c r="C3150" s="1" t="s">
        <v>17</v>
      </c>
      <c r="D3150" s="1" t="s">
        <v>21</v>
      </c>
      <c r="E3150" s="2">
        <v>44294.0</v>
      </c>
      <c r="F3150" s="3"/>
      <c r="G3150" s="5">
        <v>3500.0</v>
      </c>
      <c r="H3150" s="3" t="str">
        <f>IFNA(VLOOKUP(F3150,Promocodes!A:E,4,0),"")</f>
        <v/>
      </c>
      <c r="I3150" s="3"/>
      <c r="J3150" s="5">
        <f t="shared" si="2"/>
        <v>3500</v>
      </c>
      <c r="K3150" s="3" t="str">
        <f>IFNA(VLOOKUP(D3150,Price!$A$2:$C$18,3,0),"")</f>
        <v>услуга</v>
      </c>
      <c r="L3150" s="6">
        <f t="shared" si="3"/>
        <v>4</v>
      </c>
      <c r="M3150" s="6" t="str">
        <f>IFNA(VLOOKUP(F3150,Promocodes!A:B,2,0),"")</f>
        <v/>
      </c>
      <c r="N3150" s="3" t="str">
        <f>IFNA(VLOOKUP(M3150,Promocodes!G:H,2,0),"")</f>
        <v/>
      </c>
      <c r="O3150" s="3" t="str">
        <f>IFNA(VLOOKUP(D3150,Price!$E$2:$F$4,2,0),"")</f>
        <v/>
      </c>
      <c r="P3150" s="7" t="str">
        <f t="shared" si="4"/>
        <v>без промо</v>
      </c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ht="15.75" customHeight="1">
      <c r="A3151" s="3">
        <v>2869.0</v>
      </c>
      <c r="B3151" s="1" t="s">
        <v>16</v>
      </c>
      <c r="C3151" s="1" t="s">
        <v>17</v>
      </c>
      <c r="D3151" s="1" t="s">
        <v>24</v>
      </c>
      <c r="E3151" s="2">
        <v>44294.0</v>
      </c>
      <c r="F3151" s="3"/>
      <c r="G3151" s="5">
        <v>4500.0</v>
      </c>
      <c r="H3151" s="3" t="str">
        <f>IFNA(VLOOKUP(F3151,Promocodes!A:E,4,0),"")</f>
        <v/>
      </c>
      <c r="I3151" s="3"/>
      <c r="J3151" s="5">
        <f t="shared" si="2"/>
        <v>4500</v>
      </c>
      <c r="K3151" s="3" t="str">
        <f>IFNA(VLOOKUP(D3151,Price!$A$2:$C$18,3,0),"")</f>
        <v>услуга</v>
      </c>
      <c r="L3151" s="6">
        <f t="shared" si="3"/>
        <v>4</v>
      </c>
      <c r="M3151" s="6" t="str">
        <f>IFNA(VLOOKUP(F3151,Promocodes!A:B,2,0),"")</f>
        <v/>
      </c>
      <c r="N3151" s="3" t="str">
        <f>IFNA(VLOOKUP(M3151,Promocodes!G:H,2,0),"")</f>
        <v/>
      </c>
      <c r="O3151" s="3" t="str">
        <f>IFNA(VLOOKUP(D3151,Price!$E$2:$F$4,2,0),"")</f>
        <v/>
      </c>
      <c r="P3151" s="7" t="str">
        <f t="shared" si="4"/>
        <v>без промо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ht="15.75" customHeight="1">
      <c r="A3152" s="3">
        <v>2870.0</v>
      </c>
      <c r="B3152" s="1" t="s">
        <v>16</v>
      </c>
      <c r="C3152" s="1" t="s">
        <v>17</v>
      </c>
      <c r="D3152" s="1" t="s">
        <v>23</v>
      </c>
      <c r="E3152" s="2">
        <v>44294.0</v>
      </c>
      <c r="F3152" s="3"/>
      <c r="G3152" s="5">
        <v>5500.0</v>
      </c>
      <c r="H3152" s="3" t="str">
        <f>IFNA(VLOOKUP(F3152,Promocodes!A:E,4,0),"")</f>
        <v/>
      </c>
      <c r="I3152" s="3"/>
      <c r="J3152" s="5">
        <f t="shared" si="2"/>
        <v>5500</v>
      </c>
      <c r="K3152" s="3" t="str">
        <f>IFNA(VLOOKUP(D3152,Price!$A$2:$C$18,3,0),"")</f>
        <v>услуга</v>
      </c>
      <c r="L3152" s="6">
        <f t="shared" si="3"/>
        <v>4</v>
      </c>
      <c r="M3152" s="6" t="str">
        <f>IFNA(VLOOKUP(F3152,Promocodes!A:B,2,0),"")</f>
        <v/>
      </c>
      <c r="N3152" s="3" t="str">
        <f>IFNA(VLOOKUP(M3152,Promocodes!G:H,2,0),"")</f>
        <v/>
      </c>
      <c r="O3152" s="3" t="str">
        <f>IFNA(VLOOKUP(D3152,Price!$E$2:$F$4,2,0),"")</f>
        <v/>
      </c>
      <c r="P3152" s="7" t="str">
        <f t="shared" si="4"/>
        <v>без промо</v>
      </c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ht="15.75" customHeight="1">
      <c r="A3153" s="3">
        <v>2871.0</v>
      </c>
      <c r="B3153" s="1" t="s">
        <v>16</v>
      </c>
      <c r="C3153" s="1" t="s">
        <v>22</v>
      </c>
      <c r="D3153" s="1" t="s">
        <v>18</v>
      </c>
      <c r="E3153" s="2">
        <v>44294.0</v>
      </c>
      <c r="F3153" s="3"/>
      <c r="G3153" s="5">
        <v>1000.0</v>
      </c>
      <c r="H3153" s="3" t="str">
        <f>IFNA(VLOOKUP(F3153,Promocodes!A:E,4,0),"")</f>
        <v/>
      </c>
      <c r="I3153" s="3"/>
      <c r="J3153" s="5">
        <f t="shared" si="2"/>
        <v>1000</v>
      </c>
      <c r="K3153" s="3" t="str">
        <f>IFNA(VLOOKUP(D3153,Price!$A$2:$C$18,3,0),"")</f>
        <v>товар</v>
      </c>
      <c r="L3153" s="6">
        <f t="shared" si="3"/>
        <v>4</v>
      </c>
      <c r="M3153" s="6" t="str">
        <f>IFNA(VLOOKUP(F3153,Promocodes!A:B,2,0),"")</f>
        <v/>
      </c>
      <c r="N3153" s="3" t="str">
        <f>IFNA(VLOOKUP(M3153,Promocodes!G:H,2,0),"")</f>
        <v/>
      </c>
      <c r="O3153" s="3">
        <f>IFNA(VLOOKUP(D3153,Price!$E$2:$F$4,2,0),"")</f>
        <v>500</v>
      </c>
      <c r="P3153" s="7" t="str">
        <f t="shared" si="4"/>
        <v>без промо</v>
      </c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ht="15.75" customHeight="1">
      <c r="A3154" s="3">
        <v>2872.0</v>
      </c>
      <c r="B3154" s="1" t="s">
        <v>16</v>
      </c>
      <c r="C3154" s="1" t="s">
        <v>17</v>
      </c>
      <c r="D3154" s="1" t="s">
        <v>23</v>
      </c>
      <c r="E3154" s="2">
        <v>44294.0</v>
      </c>
      <c r="F3154" s="3"/>
      <c r="G3154" s="5">
        <v>5500.0</v>
      </c>
      <c r="H3154" s="3" t="str">
        <f>IFNA(VLOOKUP(F3154,Promocodes!A:E,4,0),"")</f>
        <v/>
      </c>
      <c r="I3154" s="3"/>
      <c r="J3154" s="5">
        <f t="shared" si="2"/>
        <v>5500</v>
      </c>
      <c r="K3154" s="3" t="str">
        <f>IFNA(VLOOKUP(D3154,Price!$A$2:$C$18,3,0),"")</f>
        <v>услуга</v>
      </c>
      <c r="L3154" s="6">
        <f t="shared" si="3"/>
        <v>4</v>
      </c>
      <c r="M3154" s="6" t="str">
        <f>IFNA(VLOOKUP(F3154,Promocodes!A:B,2,0),"")</f>
        <v/>
      </c>
      <c r="N3154" s="3" t="str">
        <f>IFNA(VLOOKUP(M3154,Promocodes!G:H,2,0),"")</f>
        <v/>
      </c>
      <c r="O3154" s="3" t="str">
        <f>IFNA(VLOOKUP(D3154,Price!$E$2:$F$4,2,0),"")</f>
        <v/>
      </c>
      <c r="P3154" s="7" t="str">
        <f t="shared" si="4"/>
        <v>без промо</v>
      </c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ht="15.75" customHeight="1">
      <c r="A3155" s="3">
        <v>2873.0</v>
      </c>
      <c r="B3155" s="1" t="s">
        <v>16</v>
      </c>
      <c r="C3155" s="1" t="s">
        <v>17</v>
      </c>
      <c r="D3155" s="1" t="s">
        <v>20</v>
      </c>
      <c r="E3155" s="2">
        <v>44294.0</v>
      </c>
      <c r="F3155" s="3"/>
      <c r="G3155" s="5">
        <v>500.0</v>
      </c>
      <c r="H3155" s="3" t="str">
        <f>IFNA(VLOOKUP(F3155,Promocodes!A:E,4,0),"")</f>
        <v/>
      </c>
      <c r="I3155" s="3"/>
      <c r="J3155" s="5">
        <f t="shared" si="2"/>
        <v>500</v>
      </c>
      <c r="K3155" s="3" t="str">
        <f>IFNA(VLOOKUP(D3155,Price!$A$2:$C$18,3,0),"")</f>
        <v>товар</v>
      </c>
      <c r="L3155" s="6">
        <f t="shared" si="3"/>
        <v>4</v>
      </c>
      <c r="M3155" s="6" t="str">
        <f>IFNA(VLOOKUP(F3155,Promocodes!A:B,2,0),"")</f>
        <v/>
      </c>
      <c r="N3155" s="3" t="str">
        <f>IFNA(VLOOKUP(M3155,Promocodes!G:H,2,0),"")</f>
        <v/>
      </c>
      <c r="O3155" s="3">
        <f>IFNA(VLOOKUP(D3155,Price!$E$2:$F$4,2,0),"")</f>
        <v>250</v>
      </c>
      <c r="P3155" s="7" t="str">
        <f t="shared" si="4"/>
        <v>без промо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ht="15.75" customHeight="1">
      <c r="A3156" s="3">
        <v>2874.0</v>
      </c>
      <c r="B3156" s="1" t="s">
        <v>16</v>
      </c>
      <c r="C3156" s="1" t="s">
        <v>17</v>
      </c>
      <c r="D3156" s="1" t="s">
        <v>21</v>
      </c>
      <c r="E3156" s="2">
        <v>44294.0</v>
      </c>
      <c r="F3156" s="3"/>
      <c r="G3156" s="5">
        <v>3500.0</v>
      </c>
      <c r="H3156" s="3" t="str">
        <f>IFNA(VLOOKUP(F3156,Promocodes!A:E,4,0),"")</f>
        <v/>
      </c>
      <c r="I3156" s="3"/>
      <c r="J3156" s="5">
        <f t="shared" si="2"/>
        <v>3500</v>
      </c>
      <c r="K3156" s="3" t="str">
        <f>IFNA(VLOOKUP(D3156,Price!$A$2:$C$18,3,0),"")</f>
        <v>услуга</v>
      </c>
      <c r="L3156" s="6">
        <f t="shared" si="3"/>
        <v>4</v>
      </c>
      <c r="M3156" s="6" t="str">
        <f>IFNA(VLOOKUP(F3156,Promocodes!A:B,2,0),"")</f>
        <v/>
      </c>
      <c r="N3156" s="3" t="str">
        <f>IFNA(VLOOKUP(M3156,Promocodes!G:H,2,0),"")</f>
        <v/>
      </c>
      <c r="O3156" s="3" t="str">
        <f>IFNA(VLOOKUP(D3156,Price!$E$2:$F$4,2,0),"")</f>
        <v/>
      </c>
      <c r="P3156" s="7" t="str">
        <f t="shared" si="4"/>
        <v>без промо</v>
      </c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ht="15.75" customHeight="1">
      <c r="A3157" s="3">
        <v>2875.0</v>
      </c>
      <c r="B3157" s="1" t="s">
        <v>16</v>
      </c>
      <c r="C3157" s="1" t="s">
        <v>17</v>
      </c>
      <c r="D3157" s="1" t="s">
        <v>24</v>
      </c>
      <c r="E3157" s="2">
        <v>44294.0</v>
      </c>
      <c r="F3157" s="3"/>
      <c r="G3157" s="5">
        <v>4500.0</v>
      </c>
      <c r="H3157" s="3" t="str">
        <f>IFNA(VLOOKUP(F3157,Promocodes!A:E,4,0),"")</f>
        <v/>
      </c>
      <c r="I3157" s="3"/>
      <c r="J3157" s="5">
        <f t="shared" si="2"/>
        <v>4500</v>
      </c>
      <c r="K3157" s="3" t="str">
        <f>IFNA(VLOOKUP(D3157,Price!$A$2:$C$18,3,0),"")</f>
        <v>услуга</v>
      </c>
      <c r="L3157" s="6">
        <f t="shared" si="3"/>
        <v>4</v>
      </c>
      <c r="M3157" s="6" t="str">
        <f>IFNA(VLOOKUP(F3157,Promocodes!A:B,2,0),"")</f>
        <v/>
      </c>
      <c r="N3157" s="3" t="str">
        <f>IFNA(VLOOKUP(M3157,Promocodes!G:H,2,0),"")</f>
        <v/>
      </c>
      <c r="O3157" s="3" t="str">
        <f>IFNA(VLOOKUP(D3157,Price!$E$2:$F$4,2,0),"")</f>
        <v/>
      </c>
      <c r="P3157" s="7" t="str">
        <f t="shared" si="4"/>
        <v>без промо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ht="15.75" customHeight="1">
      <c r="A3158" s="3">
        <v>2879.0</v>
      </c>
      <c r="B3158" s="1" t="s">
        <v>139</v>
      </c>
      <c r="C3158" s="1" t="s">
        <v>17</v>
      </c>
      <c r="D3158" s="1" t="s">
        <v>141</v>
      </c>
      <c r="E3158" s="2">
        <v>44295.0</v>
      </c>
      <c r="F3158" s="3"/>
      <c r="G3158" s="5">
        <v>300.0</v>
      </c>
      <c r="H3158" s="3" t="str">
        <f>IFNA(VLOOKUP(F3158,Promocodes!A:E,4,0),"")</f>
        <v/>
      </c>
      <c r="I3158" s="3"/>
      <c r="J3158" s="5">
        <f t="shared" si="2"/>
        <v>300</v>
      </c>
      <c r="K3158" s="3" t="str">
        <f>IFNA(VLOOKUP(D3158,Price!$A$2:$C$18,3,0),"")</f>
        <v/>
      </c>
      <c r="L3158" s="6">
        <f t="shared" si="3"/>
        <v>4</v>
      </c>
      <c r="M3158" s="6" t="str">
        <f>IFNA(VLOOKUP(F3158,Promocodes!A:B,2,0),"")</f>
        <v/>
      </c>
      <c r="N3158" s="3" t="str">
        <f>IFNA(VLOOKUP(M3158,Promocodes!G:H,2,0),"")</f>
        <v/>
      </c>
      <c r="O3158" s="3" t="str">
        <f>IFNA(VLOOKUP(D3158,Price!$E$2:$F$4,2,0),"")</f>
        <v/>
      </c>
      <c r="P3158" s="7" t="str">
        <f t="shared" si="4"/>
        <v/>
      </c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ht="15.75" customHeight="1">
      <c r="A3159" s="3">
        <v>2880.0</v>
      </c>
      <c r="B3159" s="1" t="s">
        <v>16</v>
      </c>
      <c r="C3159" s="1" t="s">
        <v>17</v>
      </c>
      <c r="D3159" s="1" t="s">
        <v>20</v>
      </c>
      <c r="E3159" s="2">
        <v>44295.0</v>
      </c>
      <c r="F3159" s="3"/>
      <c r="G3159" s="5">
        <v>500.0</v>
      </c>
      <c r="H3159" s="3" t="str">
        <f>IFNA(VLOOKUP(F3159,Promocodes!A:E,4,0),"")</f>
        <v/>
      </c>
      <c r="I3159" s="3"/>
      <c r="J3159" s="5">
        <f t="shared" si="2"/>
        <v>500</v>
      </c>
      <c r="K3159" s="3" t="str">
        <f>IFNA(VLOOKUP(D3159,Price!$A$2:$C$18,3,0),"")</f>
        <v>товар</v>
      </c>
      <c r="L3159" s="6">
        <f t="shared" si="3"/>
        <v>4</v>
      </c>
      <c r="M3159" s="6" t="str">
        <f>IFNA(VLOOKUP(F3159,Promocodes!A:B,2,0),"")</f>
        <v/>
      </c>
      <c r="N3159" s="3" t="str">
        <f>IFNA(VLOOKUP(M3159,Promocodes!G:H,2,0),"")</f>
        <v/>
      </c>
      <c r="O3159" s="3">
        <f>IFNA(VLOOKUP(D3159,Price!$E$2:$F$4,2,0),"")</f>
        <v>250</v>
      </c>
      <c r="P3159" s="7" t="str">
        <f t="shared" si="4"/>
        <v>без промо</v>
      </c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ht="15.75" customHeight="1">
      <c r="A3160" s="3">
        <v>2881.0</v>
      </c>
      <c r="B3160" s="1" t="s">
        <v>16</v>
      </c>
      <c r="C3160" s="1" t="s">
        <v>17</v>
      </c>
      <c r="D3160" s="1" t="s">
        <v>24</v>
      </c>
      <c r="E3160" s="2">
        <v>44295.0</v>
      </c>
      <c r="F3160" s="3"/>
      <c r="G3160" s="5">
        <v>4500.0</v>
      </c>
      <c r="H3160" s="3" t="str">
        <f>IFNA(VLOOKUP(F3160,Promocodes!A:E,4,0),"")</f>
        <v/>
      </c>
      <c r="I3160" s="3"/>
      <c r="J3160" s="5">
        <f t="shared" si="2"/>
        <v>4500</v>
      </c>
      <c r="K3160" s="3" t="str">
        <f>IFNA(VLOOKUP(D3160,Price!$A$2:$C$18,3,0),"")</f>
        <v>услуга</v>
      </c>
      <c r="L3160" s="6">
        <f t="shared" si="3"/>
        <v>4</v>
      </c>
      <c r="M3160" s="6" t="str">
        <f>IFNA(VLOOKUP(F3160,Promocodes!A:B,2,0),"")</f>
        <v/>
      </c>
      <c r="N3160" s="3" t="str">
        <f>IFNA(VLOOKUP(M3160,Promocodes!G:H,2,0),"")</f>
        <v/>
      </c>
      <c r="O3160" s="3" t="str">
        <f>IFNA(VLOOKUP(D3160,Price!$E$2:$F$4,2,0),"")</f>
        <v/>
      </c>
      <c r="P3160" s="7" t="str">
        <f t="shared" si="4"/>
        <v>без промо</v>
      </c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ht="15.75" customHeight="1">
      <c r="A3161" s="3">
        <v>2882.0</v>
      </c>
      <c r="B3161" s="1" t="s">
        <v>139</v>
      </c>
      <c r="C3161" s="1" t="s">
        <v>17</v>
      </c>
      <c r="D3161" s="1" t="s">
        <v>141</v>
      </c>
      <c r="E3161" s="2">
        <v>44295.0</v>
      </c>
      <c r="F3161" s="3"/>
      <c r="G3161" s="5">
        <v>300.0</v>
      </c>
      <c r="H3161" s="3" t="str">
        <f>IFNA(VLOOKUP(F3161,Promocodes!A:E,4,0),"")</f>
        <v/>
      </c>
      <c r="I3161" s="3"/>
      <c r="J3161" s="5">
        <f t="shared" si="2"/>
        <v>300</v>
      </c>
      <c r="K3161" s="3" t="str">
        <f>IFNA(VLOOKUP(D3161,Price!$A$2:$C$18,3,0),"")</f>
        <v/>
      </c>
      <c r="L3161" s="6">
        <f t="shared" si="3"/>
        <v>4</v>
      </c>
      <c r="M3161" s="6" t="str">
        <f>IFNA(VLOOKUP(F3161,Promocodes!A:B,2,0),"")</f>
        <v/>
      </c>
      <c r="N3161" s="3" t="str">
        <f>IFNA(VLOOKUP(M3161,Promocodes!G:H,2,0),"")</f>
        <v/>
      </c>
      <c r="O3161" s="3" t="str">
        <f>IFNA(VLOOKUP(D3161,Price!$E$2:$F$4,2,0),"")</f>
        <v/>
      </c>
      <c r="P3161" s="7" t="str">
        <f t="shared" si="4"/>
        <v/>
      </c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ht="15.75" customHeight="1">
      <c r="A3162" s="3">
        <v>2883.0</v>
      </c>
      <c r="B3162" s="1" t="s">
        <v>16</v>
      </c>
      <c r="C3162" s="1" t="s">
        <v>17</v>
      </c>
      <c r="D3162" s="1" t="s">
        <v>24</v>
      </c>
      <c r="E3162" s="2">
        <v>44295.0</v>
      </c>
      <c r="F3162" s="3"/>
      <c r="G3162" s="5">
        <v>4500.0</v>
      </c>
      <c r="H3162" s="3" t="str">
        <f>IFNA(VLOOKUP(F3162,Promocodes!A:E,4,0),"")</f>
        <v/>
      </c>
      <c r="I3162" s="3"/>
      <c r="J3162" s="5">
        <f t="shared" si="2"/>
        <v>4500</v>
      </c>
      <c r="K3162" s="3" t="str">
        <f>IFNA(VLOOKUP(D3162,Price!$A$2:$C$18,3,0),"")</f>
        <v>услуга</v>
      </c>
      <c r="L3162" s="6">
        <f t="shared" si="3"/>
        <v>4</v>
      </c>
      <c r="M3162" s="6" t="str">
        <f>IFNA(VLOOKUP(F3162,Promocodes!A:B,2,0),"")</f>
        <v/>
      </c>
      <c r="N3162" s="3" t="str">
        <f>IFNA(VLOOKUP(M3162,Promocodes!G:H,2,0),"")</f>
        <v/>
      </c>
      <c r="O3162" s="3" t="str">
        <f>IFNA(VLOOKUP(D3162,Price!$E$2:$F$4,2,0),"")</f>
        <v/>
      </c>
      <c r="P3162" s="7" t="str">
        <f t="shared" si="4"/>
        <v>без промо</v>
      </c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ht="15.75" customHeight="1">
      <c r="A3163" s="3">
        <v>2884.0</v>
      </c>
      <c r="B3163" s="1" t="s">
        <v>139</v>
      </c>
      <c r="C3163" s="1" t="s">
        <v>17</v>
      </c>
      <c r="D3163" s="1" t="s">
        <v>143</v>
      </c>
      <c r="E3163" s="2">
        <v>44295.0</v>
      </c>
      <c r="F3163" s="3"/>
      <c r="G3163" s="5">
        <v>500.0</v>
      </c>
      <c r="H3163" s="3" t="str">
        <f>IFNA(VLOOKUP(F3163,Promocodes!A:E,4,0),"")</f>
        <v/>
      </c>
      <c r="I3163" s="3"/>
      <c r="J3163" s="5">
        <f t="shared" si="2"/>
        <v>500</v>
      </c>
      <c r="K3163" s="3" t="str">
        <f>IFNA(VLOOKUP(D3163,Price!$A$2:$C$18,3,0),"")</f>
        <v/>
      </c>
      <c r="L3163" s="6">
        <f t="shared" si="3"/>
        <v>4</v>
      </c>
      <c r="M3163" s="6" t="str">
        <f>IFNA(VLOOKUP(F3163,Promocodes!A:B,2,0),"")</f>
        <v/>
      </c>
      <c r="N3163" s="3" t="str">
        <f>IFNA(VLOOKUP(M3163,Promocodes!G:H,2,0),"")</f>
        <v/>
      </c>
      <c r="O3163" s="3" t="str">
        <f>IFNA(VLOOKUP(D3163,Price!$E$2:$F$4,2,0),"")</f>
        <v/>
      </c>
      <c r="P3163" s="7" t="str">
        <f t="shared" si="4"/>
        <v/>
      </c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ht="15.75" customHeight="1">
      <c r="A3164" s="3">
        <v>2885.0</v>
      </c>
      <c r="B3164" s="1" t="s">
        <v>16</v>
      </c>
      <c r="C3164" s="1" t="s">
        <v>22</v>
      </c>
      <c r="D3164" s="1" t="s">
        <v>21</v>
      </c>
      <c r="E3164" s="2">
        <v>44295.0</v>
      </c>
      <c r="F3164" s="3"/>
      <c r="G3164" s="5">
        <v>3500.0</v>
      </c>
      <c r="H3164" s="3" t="str">
        <f>IFNA(VLOOKUP(F3164,Promocodes!A:E,4,0),"")</f>
        <v/>
      </c>
      <c r="I3164" s="3"/>
      <c r="J3164" s="5">
        <f t="shared" si="2"/>
        <v>3500</v>
      </c>
      <c r="K3164" s="3" t="str">
        <f>IFNA(VLOOKUP(D3164,Price!$A$2:$C$18,3,0),"")</f>
        <v>услуга</v>
      </c>
      <c r="L3164" s="6">
        <f t="shared" si="3"/>
        <v>4</v>
      </c>
      <c r="M3164" s="6" t="str">
        <f>IFNA(VLOOKUP(F3164,Promocodes!A:B,2,0),"")</f>
        <v/>
      </c>
      <c r="N3164" s="3" t="str">
        <f>IFNA(VLOOKUP(M3164,Promocodes!G:H,2,0),"")</f>
        <v/>
      </c>
      <c r="O3164" s="3" t="str">
        <f>IFNA(VLOOKUP(D3164,Price!$E$2:$F$4,2,0),"")</f>
        <v/>
      </c>
      <c r="P3164" s="7" t="str">
        <f t="shared" si="4"/>
        <v>без промо</v>
      </c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ht="15.75" customHeight="1">
      <c r="A3165" s="3">
        <v>2886.0</v>
      </c>
      <c r="B3165" s="1" t="s">
        <v>16</v>
      </c>
      <c r="C3165" s="1" t="s">
        <v>17</v>
      </c>
      <c r="D3165" s="1" t="s">
        <v>24</v>
      </c>
      <c r="E3165" s="2">
        <v>44295.0</v>
      </c>
      <c r="F3165" s="3"/>
      <c r="G3165" s="5">
        <v>4500.0</v>
      </c>
      <c r="H3165" s="3" t="str">
        <f>IFNA(VLOOKUP(F3165,Promocodes!A:E,4,0),"")</f>
        <v/>
      </c>
      <c r="I3165" s="3"/>
      <c r="J3165" s="5">
        <f t="shared" si="2"/>
        <v>4500</v>
      </c>
      <c r="K3165" s="3" t="str">
        <f>IFNA(VLOOKUP(D3165,Price!$A$2:$C$18,3,0),"")</f>
        <v>услуга</v>
      </c>
      <c r="L3165" s="6">
        <f t="shared" si="3"/>
        <v>4</v>
      </c>
      <c r="M3165" s="6" t="str">
        <f>IFNA(VLOOKUP(F3165,Promocodes!A:B,2,0),"")</f>
        <v/>
      </c>
      <c r="N3165" s="3" t="str">
        <f>IFNA(VLOOKUP(M3165,Promocodes!G:H,2,0),"")</f>
        <v/>
      </c>
      <c r="O3165" s="3" t="str">
        <f>IFNA(VLOOKUP(D3165,Price!$E$2:$F$4,2,0),"")</f>
        <v/>
      </c>
      <c r="P3165" s="7" t="str">
        <f t="shared" si="4"/>
        <v>без промо</v>
      </c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ht="15.75" customHeight="1">
      <c r="A3166" s="3">
        <v>2887.0</v>
      </c>
      <c r="B3166" s="1" t="s">
        <v>16</v>
      </c>
      <c r="C3166" s="1" t="s">
        <v>17</v>
      </c>
      <c r="D3166" s="1" t="s">
        <v>23</v>
      </c>
      <c r="E3166" s="2">
        <v>44295.0</v>
      </c>
      <c r="F3166" s="3"/>
      <c r="G3166" s="5">
        <v>5500.0</v>
      </c>
      <c r="H3166" s="3" t="str">
        <f>IFNA(VLOOKUP(F3166,Promocodes!A:E,4,0),"")</f>
        <v/>
      </c>
      <c r="I3166" s="3"/>
      <c r="J3166" s="5">
        <f t="shared" si="2"/>
        <v>5500</v>
      </c>
      <c r="K3166" s="3" t="str">
        <f>IFNA(VLOOKUP(D3166,Price!$A$2:$C$18,3,0),"")</f>
        <v>услуга</v>
      </c>
      <c r="L3166" s="6">
        <f t="shared" si="3"/>
        <v>4</v>
      </c>
      <c r="M3166" s="6" t="str">
        <f>IFNA(VLOOKUP(F3166,Promocodes!A:B,2,0),"")</f>
        <v/>
      </c>
      <c r="N3166" s="3" t="str">
        <f>IFNA(VLOOKUP(M3166,Promocodes!G:H,2,0),"")</f>
        <v/>
      </c>
      <c r="O3166" s="3" t="str">
        <f>IFNA(VLOOKUP(D3166,Price!$E$2:$F$4,2,0),"")</f>
        <v/>
      </c>
      <c r="P3166" s="7" t="str">
        <f t="shared" si="4"/>
        <v>без промо</v>
      </c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ht="15.75" customHeight="1">
      <c r="A3167" s="3">
        <v>2888.0</v>
      </c>
      <c r="B3167" s="1" t="s">
        <v>16</v>
      </c>
      <c r="C3167" s="1" t="s">
        <v>17</v>
      </c>
      <c r="D3167" s="1" t="s">
        <v>21</v>
      </c>
      <c r="E3167" s="2">
        <v>44295.0</v>
      </c>
      <c r="F3167" s="3"/>
      <c r="G3167" s="5">
        <v>3500.0</v>
      </c>
      <c r="H3167" s="3" t="str">
        <f>IFNA(VLOOKUP(F3167,Promocodes!A:E,4,0),"")</f>
        <v/>
      </c>
      <c r="I3167" s="3"/>
      <c r="J3167" s="5">
        <f t="shared" si="2"/>
        <v>3500</v>
      </c>
      <c r="K3167" s="3" t="str">
        <f>IFNA(VLOOKUP(D3167,Price!$A$2:$C$18,3,0),"")</f>
        <v>услуга</v>
      </c>
      <c r="L3167" s="6">
        <f t="shared" si="3"/>
        <v>4</v>
      </c>
      <c r="M3167" s="6" t="str">
        <f>IFNA(VLOOKUP(F3167,Promocodes!A:B,2,0),"")</f>
        <v/>
      </c>
      <c r="N3167" s="3" t="str">
        <f>IFNA(VLOOKUP(M3167,Promocodes!G:H,2,0),"")</f>
        <v/>
      </c>
      <c r="O3167" s="3" t="str">
        <f>IFNA(VLOOKUP(D3167,Price!$E$2:$F$4,2,0),"")</f>
        <v/>
      </c>
      <c r="P3167" s="7" t="str">
        <f t="shared" si="4"/>
        <v>без промо</v>
      </c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ht="15.75" customHeight="1">
      <c r="A3168" s="3">
        <v>2889.0</v>
      </c>
      <c r="B3168" s="1" t="s">
        <v>16</v>
      </c>
      <c r="C3168" s="1" t="s">
        <v>22</v>
      </c>
      <c r="D3168" s="1" t="s">
        <v>20</v>
      </c>
      <c r="E3168" s="2">
        <v>44295.0</v>
      </c>
      <c r="F3168" s="3"/>
      <c r="G3168" s="5">
        <v>500.0</v>
      </c>
      <c r="H3168" s="3" t="str">
        <f>IFNA(VLOOKUP(F3168,Promocodes!A:E,4,0),"")</f>
        <v/>
      </c>
      <c r="I3168" s="3"/>
      <c r="J3168" s="5">
        <f t="shared" si="2"/>
        <v>500</v>
      </c>
      <c r="K3168" s="3" t="str">
        <f>IFNA(VLOOKUP(D3168,Price!$A$2:$C$18,3,0),"")</f>
        <v>товар</v>
      </c>
      <c r="L3168" s="6">
        <f t="shared" si="3"/>
        <v>4</v>
      </c>
      <c r="M3168" s="6" t="str">
        <f>IFNA(VLOOKUP(F3168,Promocodes!A:B,2,0),"")</f>
        <v/>
      </c>
      <c r="N3168" s="3" t="str">
        <f>IFNA(VLOOKUP(M3168,Promocodes!G:H,2,0),"")</f>
        <v/>
      </c>
      <c r="O3168" s="3">
        <f>IFNA(VLOOKUP(D3168,Price!$E$2:$F$4,2,0),"")</f>
        <v>250</v>
      </c>
      <c r="P3168" s="7" t="str">
        <f t="shared" si="4"/>
        <v>без промо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ht="15.75" customHeight="1">
      <c r="A3169" s="3">
        <v>2890.0</v>
      </c>
      <c r="B3169" s="1" t="s">
        <v>16</v>
      </c>
      <c r="C3169" s="1" t="s">
        <v>22</v>
      </c>
      <c r="D3169" s="1" t="s">
        <v>21</v>
      </c>
      <c r="E3169" s="2">
        <v>44295.0</v>
      </c>
      <c r="F3169" s="3"/>
      <c r="G3169" s="5">
        <v>3500.0</v>
      </c>
      <c r="H3169" s="3" t="str">
        <f>IFNA(VLOOKUP(F3169,Promocodes!A:E,4,0),"")</f>
        <v/>
      </c>
      <c r="I3169" s="3"/>
      <c r="J3169" s="5">
        <f t="shared" si="2"/>
        <v>3500</v>
      </c>
      <c r="K3169" s="3" t="str">
        <f>IFNA(VLOOKUP(D3169,Price!$A$2:$C$18,3,0),"")</f>
        <v>услуга</v>
      </c>
      <c r="L3169" s="6">
        <f t="shared" si="3"/>
        <v>4</v>
      </c>
      <c r="M3169" s="6" t="str">
        <f>IFNA(VLOOKUP(F3169,Promocodes!A:B,2,0),"")</f>
        <v/>
      </c>
      <c r="N3169" s="3" t="str">
        <f>IFNA(VLOOKUP(M3169,Promocodes!G:H,2,0),"")</f>
        <v/>
      </c>
      <c r="O3169" s="3" t="str">
        <f>IFNA(VLOOKUP(D3169,Price!$E$2:$F$4,2,0),"")</f>
        <v/>
      </c>
      <c r="P3169" s="7" t="str">
        <f t="shared" si="4"/>
        <v>без промо</v>
      </c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ht="15.75" customHeight="1">
      <c r="A3170" s="3">
        <v>2891.0</v>
      </c>
      <c r="B3170" s="1" t="s">
        <v>16</v>
      </c>
      <c r="C3170" s="1" t="s">
        <v>17</v>
      </c>
      <c r="D3170" s="1" t="s">
        <v>23</v>
      </c>
      <c r="E3170" s="2">
        <v>44295.0</v>
      </c>
      <c r="F3170" s="3"/>
      <c r="G3170" s="5">
        <v>5500.0</v>
      </c>
      <c r="H3170" s="3" t="str">
        <f>IFNA(VLOOKUP(F3170,Promocodes!A:E,4,0),"")</f>
        <v/>
      </c>
      <c r="I3170" s="3"/>
      <c r="J3170" s="5">
        <f t="shared" si="2"/>
        <v>5500</v>
      </c>
      <c r="K3170" s="3" t="str">
        <f>IFNA(VLOOKUP(D3170,Price!$A$2:$C$18,3,0),"")</f>
        <v>услуга</v>
      </c>
      <c r="L3170" s="6">
        <f t="shared" si="3"/>
        <v>4</v>
      </c>
      <c r="M3170" s="6" t="str">
        <f>IFNA(VLOOKUP(F3170,Promocodes!A:B,2,0),"")</f>
        <v/>
      </c>
      <c r="N3170" s="3" t="str">
        <f>IFNA(VLOOKUP(M3170,Promocodes!G:H,2,0),"")</f>
        <v/>
      </c>
      <c r="O3170" s="3" t="str">
        <f>IFNA(VLOOKUP(D3170,Price!$E$2:$F$4,2,0),"")</f>
        <v/>
      </c>
      <c r="P3170" s="7" t="str">
        <f t="shared" si="4"/>
        <v>без промо</v>
      </c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ht="15.75" customHeight="1">
      <c r="A3171" s="3">
        <v>2892.0</v>
      </c>
      <c r="B3171" s="1" t="s">
        <v>16</v>
      </c>
      <c r="C3171" s="1" t="s">
        <v>17</v>
      </c>
      <c r="D3171" s="1" t="s">
        <v>23</v>
      </c>
      <c r="E3171" s="2">
        <v>44295.0</v>
      </c>
      <c r="F3171" s="3"/>
      <c r="G3171" s="5">
        <v>5500.0</v>
      </c>
      <c r="H3171" s="3" t="str">
        <f>IFNA(VLOOKUP(F3171,Promocodes!A:E,4,0),"")</f>
        <v/>
      </c>
      <c r="I3171" s="3"/>
      <c r="J3171" s="5">
        <f t="shared" si="2"/>
        <v>5500</v>
      </c>
      <c r="K3171" s="3" t="str">
        <f>IFNA(VLOOKUP(D3171,Price!$A$2:$C$18,3,0),"")</f>
        <v>услуга</v>
      </c>
      <c r="L3171" s="6">
        <f t="shared" si="3"/>
        <v>4</v>
      </c>
      <c r="M3171" s="6" t="str">
        <f>IFNA(VLOOKUP(F3171,Promocodes!A:B,2,0),"")</f>
        <v/>
      </c>
      <c r="N3171" s="3" t="str">
        <f>IFNA(VLOOKUP(M3171,Promocodes!G:H,2,0),"")</f>
        <v/>
      </c>
      <c r="O3171" s="3" t="str">
        <f>IFNA(VLOOKUP(D3171,Price!$E$2:$F$4,2,0),"")</f>
        <v/>
      </c>
      <c r="P3171" s="7" t="str">
        <f t="shared" si="4"/>
        <v>без промо</v>
      </c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ht="15.75" customHeight="1">
      <c r="A3172" s="3">
        <v>2893.0</v>
      </c>
      <c r="B3172" s="1" t="s">
        <v>16</v>
      </c>
      <c r="C3172" s="1" t="s">
        <v>17</v>
      </c>
      <c r="D3172" s="1" t="s">
        <v>24</v>
      </c>
      <c r="E3172" s="2">
        <v>44295.0</v>
      </c>
      <c r="F3172" s="3"/>
      <c r="G3172" s="5">
        <v>4500.0</v>
      </c>
      <c r="H3172" s="3" t="str">
        <f>IFNA(VLOOKUP(F3172,Promocodes!A:E,4,0),"")</f>
        <v/>
      </c>
      <c r="I3172" s="3"/>
      <c r="J3172" s="5">
        <f t="shared" si="2"/>
        <v>4500</v>
      </c>
      <c r="K3172" s="3" t="str">
        <f>IFNA(VLOOKUP(D3172,Price!$A$2:$C$18,3,0),"")</f>
        <v>услуга</v>
      </c>
      <c r="L3172" s="6">
        <f t="shared" si="3"/>
        <v>4</v>
      </c>
      <c r="M3172" s="6" t="str">
        <f>IFNA(VLOOKUP(F3172,Promocodes!A:B,2,0),"")</f>
        <v/>
      </c>
      <c r="N3172" s="3" t="str">
        <f>IFNA(VLOOKUP(M3172,Promocodes!G:H,2,0),"")</f>
        <v/>
      </c>
      <c r="O3172" s="3" t="str">
        <f>IFNA(VLOOKUP(D3172,Price!$E$2:$F$4,2,0),"")</f>
        <v/>
      </c>
      <c r="P3172" s="7" t="str">
        <f t="shared" si="4"/>
        <v>без промо</v>
      </c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ht="15.75" customHeight="1">
      <c r="A3173" s="3">
        <v>2894.0</v>
      </c>
      <c r="B3173" s="1" t="s">
        <v>16</v>
      </c>
      <c r="C3173" s="1" t="s">
        <v>17</v>
      </c>
      <c r="D3173" s="1" t="s">
        <v>23</v>
      </c>
      <c r="E3173" s="2">
        <v>44295.0</v>
      </c>
      <c r="F3173" s="3"/>
      <c r="G3173" s="5">
        <v>5500.0</v>
      </c>
      <c r="H3173" s="3" t="str">
        <f>IFNA(VLOOKUP(F3173,Promocodes!A:E,4,0),"")</f>
        <v/>
      </c>
      <c r="I3173" s="3"/>
      <c r="J3173" s="5">
        <f t="shared" si="2"/>
        <v>5500</v>
      </c>
      <c r="K3173" s="3" t="str">
        <f>IFNA(VLOOKUP(D3173,Price!$A$2:$C$18,3,0),"")</f>
        <v>услуга</v>
      </c>
      <c r="L3173" s="6">
        <f t="shared" si="3"/>
        <v>4</v>
      </c>
      <c r="M3173" s="6" t="str">
        <f>IFNA(VLOOKUP(F3173,Promocodes!A:B,2,0),"")</f>
        <v/>
      </c>
      <c r="N3173" s="3" t="str">
        <f>IFNA(VLOOKUP(M3173,Promocodes!G:H,2,0),"")</f>
        <v/>
      </c>
      <c r="O3173" s="3" t="str">
        <f>IFNA(VLOOKUP(D3173,Price!$E$2:$F$4,2,0),"")</f>
        <v/>
      </c>
      <c r="P3173" s="7" t="str">
        <f t="shared" si="4"/>
        <v>без промо</v>
      </c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ht="15.75" customHeight="1">
      <c r="A3174" s="3">
        <v>2895.0</v>
      </c>
      <c r="B3174" s="1" t="s">
        <v>16</v>
      </c>
      <c r="C3174" s="1" t="s">
        <v>17</v>
      </c>
      <c r="D3174" s="1" t="s">
        <v>23</v>
      </c>
      <c r="E3174" s="2">
        <v>44295.0</v>
      </c>
      <c r="F3174" s="3"/>
      <c r="G3174" s="5">
        <v>5500.0</v>
      </c>
      <c r="H3174" s="3" t="str">
        <f>IFNA(VLOOKUP(F3174,Promocodes!A:E,4,0),"")</f>
        <v/>
      </c>
      <c r="I3174" s="3"/>
      <c r="J3174" s="5">
        <f t="shared" si="2"/>
        <v>5500</v>
      </c>
      <c r="K3174" s="3" t="str">
        <f>IFNA(VLOOKUP(D3174,Price!$A$2:$C$18,3,0),"")</f>
        <v>услуга</v>
      </c>
      <c r="L3174" s="6">
        <f t="shared" si="3"/>
        <v>4</v>
      </c>
      <c r="M3174" s="6" t="str">
        <f>IFNA(VLOOKUP(F3174,Promocodes!A:B,2,0),"")</f>
        <v/>
      </c>
      <c r="N3174" s="3" t="str">
        <f>IFNA(VLOOKUP(M3174,Promocodes!G:H,2,0),"")</f>
        <v/>
      </c>
      <c r="O3174" s="3" t="str">
        <f>IFNA(VLOOKUP(D3174,Price!$E$2:$F$4,2,0),"")</f>
        <v/>
      </c>
      <c r="P3174" s="7" t="str">
        <f t="shared" si="4"/>
        <v>без промо</v>
      </c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ht="15.75" customHeight="1">
      <c r="A3175" s="3">
        <v>2896.0</v>
      </c>
      <c r="B3175" s="1" t="s">
        <v>16</v>
      </c>
      <c r="C3175" s="1" t="s">
        <v>17</v>
      </c>
      <c r="D3175" s="1" t="s">
        <v>21</v>
      </c>
      <c r="E3175" s="2">
        <v>44295.0</v>
      </c>
      <c r="F3175" s="3"/>
      <c r="G3175" s="5">
        <v>3500.0</v>
      </c>
      <c r="H3175" s="3" t="str">
        <f>IFNA(VLOOKUP(F3175,Promocodes!A:E,4,0),"")</f>
        <v/>
      </c>
      <c r="I3175" s="3"/>
      <c r="J3175" s="5">
        <f t="shared" si="2"/>
        <v>3500</v>
      </c>
      <c r="K3175" s="3" t="str">
        <f>IFNA(VLOOKUP(D3175,Price!$A$2:$C$18,3,0),"")</f>
        <v>услуга</v>
      </c>
      <c r="L3175" s="6">
        <f t="shared" si="3"/>
        <v>4</v>
      </c>
      <c r="M3175" s="6" t="str">
        <f>IFNA(VLOOKUP(F3175,Promocodes!A:B,2,0),"")</f>
        <v/>
      </c>
      <c r="N3175" s="3" t="str">
        <f>IFNA(VLOOKUP(M3175,Promocodes!G:H,2,0),"")</f>
        <v/>
      </c>
      <c r="O3175" s="3" t="str">
        <f>IFNA(VLOOKUP(D3175,Price!$E$2:$F$4,2,0),"")</f>
        <v/>
      </c>
      <c r="P3175" s="7" t="str">
        <f t="shared" si="4"/>
        <v>без промо</v>
      </c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ht="15.75" customHeight="1">
      <c r="A3176" s="3">
        <v>2897.0</v>
      </c>
      <c r="B3176" s="1" t="s">
        <v>139</v>
      </c>
      <c r="C3176" s="1" t="s">
        <v>22</v>
      </c>
      <c r="D3176" s="1" t="s">
        <v>143</v>
      </c>
      <c r="E3176" s="2">
        <v>44295.0</v>
      </c>
      <c r="F3176" s="3"/>
      <c r="G3176" s="5">
        <v>500.0</v>
      </c>
      <c r="H3176" s="3" t="str">
        <f>IFNA(VLOOKUP(F3176,Promocodes!A:E,4,0),"")</f>
        <v/>
      </c>
      <c r="I3176" s="3"/>
      <c r="J3176" s="5">
        <f t="shared" si="2"/>
        <v>500</v>
      </c>
      <c r="K3176" s="3" t="str">
        <f>IFNA(VLOOKUP(D3176,Price!$A$2:$C$18,3,0),"")</f>
        <v/>
      </c>
      <c r="L3176" s="6">
        <f t="shared" si="3"/>
        <v>4</v>
      </c>
      <c r="M3176" s="6" t="str">
        <f>IFNA(VLOOKUP(F3176,Promocodes!A:B,2,0),"")</f>
        <v/>
      </c>
      <c r="N3176" s="3" t="str">
        <f>IFNA(VLOOKUP(M3176,Promocodes!G:H,2,0),"")</f>
        <v/>
      </c>
      <c r="O3176" s="3" t="str">
        <f>IFNA(VLOOKUP(D3176,Price!$E$2:$F$4,2,0),"")</f>
        <v/>
      </c>
      <c r="P3176" s="7" t="str">
        <f t="shared" si="4"/>
        <v/>
      </c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ht="15.75" customHeight="1">
      <c r="A3177" s="3">
        <v>2898.0</v>
      </c>
      <c r="B3177" s="1" t="s">
        <v>16</v>
      </c>
      <c r="C3177" s="1" t="s">
        <v>17</v>
      </c>
      <c r="D3177" s="1" t="s">
        <v>24</v>
      </c>
      <c r="E3177" s="2">
        <v>44295.0</v>
      </c>
      <c r="F3177" s="3"/>
      <c r="G3177" s="5">
        <v>4500.0</v>
      </c>
      <c r="H3177" s="3" t="str">
        <f>IFNA(VLOOKUP(F3177,Promocodes!A:E,4,0),"")</f>
        <v/>
      </c>
      <c r="I3177" s="3"/>
      <c r="J3177" s="5">
        <f t="shared" si="2"/>
        <v>4500</v>
      </c>
      <c r="K3177" s="3" t="str">
        <f>IFNA(VLOOKUP(D3177,Price!$A$2:$C$18,3,0),"")</f>
        <v>услуга</v>
      </c>
      <c r="L3177" s="6">
        <f t="shared" si="3"/>
        <v>4</v>
      </c>
      <c r="M3177" s="6" t="str">
        <f>IFNA(VLOOKUP(F3177,Promocodes!A:B,2,0),"")</f>
        <v/>
      </c>
      <c r="N3177" s="3" t="str">
        <f>IFNA(VLOOKUP(M3177,Promocodes!G:H,2,0),"")</f>
        <v/>
      </c>
      <c r="O3177" s="3" t="str">
        <f>IFNA(VLOOKUP(D3177,Price!$E$2:$F$4,2,0),"")</f>
        <v/>
      </c>
      <c r="P3177" s="7" t="str">
        <f t="shared" si="4"/>
        <v>без промо</v>
      </c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ht="15.75" customHeight="1">
      <c r="A3178" s="3">
        <v>2899.0</v>
      </c>
      <c r="B3178" s="1" t="s">
        <v>16</v>
      </c>
      <c r="C3178" s="1" t="s">
        <v>17</v>
      </c>
      <c r="D3178" s="1" t="s">
        <v>21</v>
      </c>
      <c r="E3178" s="2">
        <v>44295.0</v>
      </c>
      <c r="F3178" s="3"/>
      <c r="G3178" s="5">
        <v>3500.0</v>
      </c>
      <c r="H3178" s="3" t="str">
        <f>IFNA(VLOOKUP(F3178,Promocodes!A:E,4,0),"")</f>
        <v/>
      </c>
      <c r="I3178" s="3"/>
      <c r="J3178" s="5">
        <f t="shared" si="2"/>
        <v>3500</v>
      </c>
      <c r="K3178" s="3" t="str">
        <f>IFNA(VLOOKUP(D3178,Price!$A$2:$C$18,3,0),"")</f>
        <v>услуга</v>
      </c>
      <c r="L3178" s="6">
        <f t="shared" si="3"/>
        <v>4</v>
      </c>
      <c r="M3178" s="6" t="str">
        <f>IFNA(VLOOKUP(F3178,Promocodes!A:B,2,0),"")</f>
        <v/>
      </c>
      <c r="N3178" s="3" t="str">
        <f>IFNA(VLOOKUP(M3178,Promocodes!G:H,2,0),"")</f>
        <v/>
      </c>
      <c r="O3178" s="3" t="str">
        <f>IFNA(VLOOKUP(D3178,Price!$E$2:$F$4,2,0),"")</f>
        <v/>
      </c>
      <c r="P3178" s="7" t="str">
        <f t="shared" si="4"/>
        <v>без промо</v>
      </c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ht="15.75" customHeight="1">
      <c r="A3179" s="3">
        <v>2900.0</v>
      </c>
      <c r="B3179" s="1" t="s">
        <v>16</v>
      </c>
      <c r="C3179" s="1" t="s">
        <v>17</v>
      </c>
      <c r="D3179" s="1" t="s">
        <v>24</v>
      </c>
      <c r="E3179" s="2">
        <v>44295.0</v>
      </c>
      <c r="F3179" s="3"/>
      <c r="G3179" s="5">
        <v>4500.0</v>
      </c>
      <c r="H3179" s="3" t="str">
        <f>IFNA(VLOOKUP(F3179,Promocodes!A:E,4,0),"")</f>
        <v/>
      </c>
      <c r="I3179" s="3"/>
      <c r="J3179" s="5">
        <f t="shared" si="2"/>
        <v>4500</v>
      </c>
      <c r="K3179" s="3" t="str">
        <f>IFNA(VLOOKUP(D3179,Price!$A$2:$C$18,3,0),"")</f>
        <v>услуга</v>
      </c>
      <c r="L3179" s="6">
        <f t="shared" si="3"/>
        <v>4</v>
      </c>
      <c r="M3179" s="6" t="str">
        <f>IFNA(VLOOKUP(F3179,Promocodes!A:B,2,0),"")</f>
        <v/>
      </c>
      <c r="N3179" s="3" t="str">
        <f>IFNA(VLOOKUP(M3179,Promocodes!G:H,2,0),"")</f>
        <v/>
      </c>
      <c r="O3179" s="3" t="str">
        <f>IFNA(VLOOKUP(D3179,Price!$E$2:$F$4,2,0),"")</f>
        <v/>
      </c>
      <c r="P3179" s="7" t="str">
        <f t="shared" si="4"/>
        <v>без промо</v>
      </c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ht="15.75" customHeight="1">
      <c r="A3180" s="3">
        <v>2901.0</v>
      </c>
      <c r="B3180" s="1" t="s">
        <v>16</v>
      </c>
      <c r="C3180" s="1" t="s">
        <v>17</v>
      </c>
      <c r="D3180" s="1" t="s">
        <v>21</v>
      </c>
      <c r="E3180" s="2">
        <v>44295.0</v>
      </c>
      <c r="F3180" s="3"/>
      <c r="G3180" s="5">
        <v>3500.0</v>
      </c>
      <c r="H3180" s="3" t="str">
        <f>IFNA(VLOOKUP(F3180,Promocodes!A:E,4,0),"")</f>
        <v/>
      </c>
      <c r="I3180" s="3"/>
      <c r="J3180" s="5">
        <f t="shared" si="2"/>
        <v>3500</v>
      </c>
      <c r="K3180" s="3" t="str">
        <f>IFNA(VLOOKUP(D3180,Price!$A$2:$C$18,3,0),"")</f>
        <v>услуга</v>
      </c>
      <c r="L3180" s="6">
        <f t="shared" si="3"/>
        <v>4</v>
      </c>
      <c r="M3180" s="6" t="str">
        <f>IFNA(VLOOKUP(F3180,Promocodes!A:B,2,0),"")</f>
        <v/>
      </c>
      <c r="N3180" s="3" t="str">
        <f>IFNA(VLOOKUP(M3180,Promocodes!G:H,2,0),"")</f>
        <v/>
      </c>
      <c r="O3180" s="3" t="str">
        <f>IFNA(VLOOKUP(D3180,Price!$E$2:$F$4,2,0),"")</f>
        <v/>
      </c>
      <c r="P3180" s="7" t="str">
        <f t="shared" si="4"/>
        <v>без промо</v>
      </c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ht="15.75" customHeight="1">
      <c r="A3181" s="3">
        <v>2902.0</v>
      </c>
      <c r="B3181" s="1" t="s">
        <v>16</v>
      </c>
      <c r="C3181" s="1" t="s">
        <v>17</v>
      </c>
      <c r="D3181" s="1" t="s">
        <v>24</v>
      </c>
      <c r="E3181" s="2">
        <v>44295.0</v>
      </c>
      <c r="F3181" s="3"/>
      <c r="G3181" s="5">
        <v>4500.0</v>
      </c>
      <c r="H3181" s="3" t="str">
        <f>IFNA(VLOOKUP(F3181,Promocodes!A:E,4,0),"")</f>
        <v/>
      </c>
      <c r="I3181" s="3"/>
      <c r="J3181" s="5">
        <f t="shared" si="2"/>
        <v>4500</v>
      </c>
      <c r="K3181" s="3" t="str">
        <f>IFNA(VLOOKUP(D3181,Price!$A$2:$C$18,3,0),"")</f>
        <v>услуга</v>
      </c>
      <c r="L3181" s="6">
        <f t="shared" si="3"/>
        <v>4</v>
      </c>
      <c r="M3181" s="6" t="str">
        <f>IFNA(VLOOKUP(F3181,Promocodes!A:B,2,0),"")</f>
        <v/>
      </c>
      <c r="N3181" s="3" t="str">
        <f>IFNA(VLOOKUP(M3181,Promocodes!G:H,2,0),"")</f>
        <v/>
      </c>
      <c r="O3181" s="3" t="str">
        <f>IFNA(VLOOKUP(D3181,Price!$E$2:$F$4,2,0),"")</f>
        <v/>
      </c>
      <c r="P3181" s="7" t="str">
        <f t="shared" si="4"/>
        <v>без промо</v>
      </c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ht="15.75" customHeight="1">
      <c r="A3182" s="3">
        <v>2903.0</v>
      </c>
      <c r="B3182" s="1" t="s">
        <v>139</v>
      </c>
      <c r="C3182" s="1" t="s">
        <v>22</v>
      </c>
      <c r="D3182" s="1" t="s">
        <v>143</v>
      </c>
      <c r="E3182" s="2">
        <v>44296.0</v>
      </c>
      <c r="F3182" s="3"/>
      <c r="G3182" s="5">
        <v>500.0</v>
      </c>
      <c r="H3182" s="3" t="str">
        <f>IFNA(VLOOKUP(F3182,Promocodes!A:E,4,0),"")</f>
        <v/>
      </c>
      <c r="I3182" s="3"/>
      <c r="J3182" s="5">
        <f t="shared" si="2"/>
        <v>500</v>
      </c>
      <c r="K3182" s="3" t="str">
        <f>IFNA(VLOOKUP(D3182,Price!$A$2:$C$18,3,0),"")</f>
        <v/>
      </c>
      <c r="L3182" s="6">
        <f t="shared" si="3"/>
        <v>4</v>
      </c>
      <c r="M3182" s="6" t="str">
        <f>IFNA(VLOOKUP(F3182,Promocodes!A:B,2,0),"")</f>
        <v/>
      </c>
      <c r="N3182" s="3" t="str">
        <f>IFNA(VLOOKUP(M3182,Promocodes!G:H,2,0),"")</f>
        <v/>
      </c>
      <c r="O3182" s="3" t="str">
        <f>IFNA(VLOOKUP(D3182,Price!$E$2:$F$4,2,0),"")</f>
        <v/>
      </c>
      <c r="P3182" s="7" t="str">
        <f t="shared" si="4"/>
        <v/>
      </c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ht="15.75" customHeight="1">
      <c r="A3183" s="3">
        <v>2905.0</v>
      </c>
      <c r="B3183" s="1" t="s">
        <v>16</v>
      </c>
      <c r="C3183" s="1" t="s">
        <v>17</v>
      </c>
      <c r="D3183" s="1" t="s">
        <v>23</v>
      </c>
      <c r="E3183" s="2">
        <v>44296.0</v>
      </c>
      <c r="F3183" s="3"/>
      <c r="G3183" s="5">
        <v>5500.0</v>
      </c>
      <c r="H3183" s="3" t="str">
        <f>IFNA(VLOOKUP(F3183,Promocodes!A:E,4,0),"")</f>
        <v/>
      </c>
      <c r="I3183" s="3"/>
      <c r="J3183" s="5">
        <f t="shared" si="2"/>
        <v>5500</v>
      </c>
      <c r="K3183" s="3" t="str">
        <f>IFNA(VLOOKUP(D3183,Price!$A$2:$C$18,3,0),"")</f>
        <v>услуга</v>
      </c>
      <c r="L3183" s="6">
        <f t="shared" si="3"/>
        <v>4</v>
      </c>
      <c r="M3183" s="6" t="str">
        <f>IFNA(VLOOKUP(F3183,Promocodes!A:B,2,0),"")</f>
        <v/>
      </c>
      <c r="N3183" s="3" t="str">
        <f>IFNA(VLOOKUP(M3183,Promocodes!G:H,2,0),"")</f>
        <v/>
      </c>
      <c r="O3183" s="3" t="str">
        <f>IFNA(VLOOKUP(D3183,Price!$E$2:$F$4,2,0),"")</f>
        <v/>
      </c>
      <c r="P3183" s="7" t="str">
        <f t="shared" si="4"/>
        <v>без промо</v>
      </c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ht="15.75" customHeight="1">
      <c r="A3184" s="3">
        <v>2906.0</v>
      </c>
      <c r="B3184" s="1" t="s">
        <v>16</v>
      </c>
      <c r="C3184" s="1" t="s">
        <v>17</v>
      </c>
      <c r="D3184" s="1" t="s">
        <v>18</v>
      </c>
      <c r="E3184" s="2">
        <v>44296.0</v>
      </c>
      <c r="F3184" s="3"/>
      <c r="G3184" s="5">
        <v>1000.0</v>
      </c>
      <c r="H3184" s="3" t="str">
        <f>IFNA(VLOOKUP(F3184,Promocodes!A:E,4,0),"")</f>
        <v/>
      </c>
      <c r="I3184" s="3"/>
      <c r="J3184" s="5">
        <f t="shared" si="2"/>
        <v>1000</v>
      </c>
      <c r="K3184" s="3" t="str">
        <f>IFNA(VLOOKUP(D3184,Price!$A$2:$C$18,3,0),"")</f>
        <v>товар</v>
      </c>
      <c r="L3184" s="6">
        <f t="shared" si="3"/>
        <v>4</v>
      </c>
      <c r="M3184" s="6" t="str">
        <f>IFNA(VLOOKUP(F3184,Promocodes!A:B,2,0),"")</f>
        <v/>
      </c>
      <c r="N3184" s="3" t="str">
        <f>IFNA(VLOOKUP(M3184,Promocodes!G:H,2,0),"")</f>
        <v/>
      </c>
      <c r="O3184" s="3">
        <f>IFNA(VLOOKUP(D3184,Price!$E$2:$F$4,2,0),"")</f>
        <v>500</v>
      </c>
      <c r="P3184" s="7" t="str">
        <f t="shared" si="4"/>
        <v>без промо</v>
      </c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ht="15.75" customHeight="1">
      <c r="A3185" s="3">
        <v>2907.0</v>
      </c>
      <c r="B3185" s="1" t="s">
        <v>16</v>
      </c>
      <c r="C3185" s="1" t="s">
        <v>17</v>
      </c>
      <c r="D3185" s="1" t="s">
        <v>18</v>
      </c>
      <c r="E3185" s="2">
        <v>44296.0</v>
      </c>
      <c r="F3185" s="3"/>
      <c r="G3185" s="5">
        <v>1000.0</v>
      </c>
      <c r="H3185" s="3" t="str">
        <f>IFNA(VLOOKUP(F3185,Promocodes!A:E,4,0),"")</f>
        <v/>
      </c>
      <c r="I3185" s="3"/>
      <c r="J3185" s="5">
        <f t="shared" si="2"/>
        <v>1000</v>
      </c>
      <c r="K3185" s="3" t="str">
        <f>IFNA(VLOOKUP(D3185,Price!$A$2:$C$18,3,0),"")</f>
        <v>товар</v>
      </c>
      <c r="L3185" s="6">
        <f t="shared" si="3"/>
        <v>4</v>
      </c>
      <c r="M3185" s="6" t="str">
        <f>IFNA(VLOOKUP(F3185,Promocodes!A:B,2,0),"")</f>
        <v/>
      </c>
      <c r="N3185" s="3" t="str">
        <f>IFNA(VLOOKUP(M3185,Promocodes!G:H,2,0),"")</f>
        <v/>
      </c>
      <c r="O3185" s="3">
        <f>IFNA(VLOOKUP(D3185,Price!$E$2:$F$4,2,0),"")</f>
        <v>500</v>
      </c>
      <c r="P3185" s="7" t="str">
        <f t="shared" si="4"/>
        <v>без промо</v>
      </c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ht="15.75" customHeight="1">
      <c r="A3186" s="3">
        <v>2908.0</v>
      </c>
      <c r="B3186" s="1" t="s">
        <v>16</v>
      </c>
      <c r="C3186" s="1" t="s">
        <v>17</v>
      </c>
      <c r="D3186" s="1" t="s">
        <v>24</v>
      </c>
      <c r="E3186" s="2">
        <v>44296.0</v>
      </c>
      <c r="F3186" s="3"/>
      <c r="G3186" s="5">
        <v>4500.0</v>
      </c>
      <c r="H3186" s="3" t="str">
        <f>IFNA(VLOOKUP(F3186,Promocodes!A:E,4,0),"")</f>
        <v/>
      </c>
      <c r="I3186" s="3"/>
      <c r="J3186" s="5">
        <f t="shared" si="2"/>
        <v>4500</v>
      </c>
      <c r="K3186" s="3" t="str">
        <f>IFNA(VLOOKUP(D3186,Price!$A$2:$C$18,3,0),"")</f>
        <v>услуга</v>
      </c>
      <c r="L3186" s="6">
        <f t="shared" si="3"/>
        <v>4</v>
      </c>
      <c r="M3186" s="6" t="str">
        <f>IFNA(VLOOKUP(F3186,Promocodes!A:B,2,0),"")</f>
        <v/>
      </c>
      <c r="N3186" s="3" t="str">
        <f>IFNA(VLOOKUP(M3186,Promocodes!G:H,2,0),"")</f>
        <v/>
      </c>
      <c r="O3186" s="3" t="str">
        <f>IFNA(VLOOKUP(D3186,Price!$E$2:$F$4,2,0),"")</f>
        <v/>
      </c>
      <c r="P3186" s="7" t="str">
        <f t="shared" si="4"/>
        <v>без промо</v>
      </c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ht="15.75" customHeight="1">
      <c r="A3187" s="3">
        <v>2909.0</v>
      </c>
      <c r="B3187" s="1" t="s">
        <v>16</v>
      </c>
      <c r="C3187" s="1" t="s">
        <v>17</v>
      </c>
      <c r="D3187" s="1" t="s">
        <v>18</v>
      </c>
      <c r="E3187" s="2">
        <v>44296.0</v>
      </c>
      <c r="F3187" s="3"/>
      <c r="G3187" s="5">
        <v>1000.0</v>
      </c>
      <c r="H3187" s="3" t="str">
        <f>IFNA(VLOOKUP(F3187,Promocodes!A:E,4,0),"")</f>
        <v/>
      </c>
      <c r="I3187" s="3"/>
      <c r="J3187" s="5">
        <f t="shared" si="2"/>
        <v>1000</v>
      </c>
      <c r="K3187" s="3" t="str">
        <f>IFNA(VLOOKUP(D3187,Price!$A$2:$C$18,3,0),"")</f>
        <v>товар</v>
      </c>
      <c r="L3187" s="6">
        <f t="shared" si="3"/>
        <v>4</v>
      </c>
      <c r="M3187" s="6" t="str">
        <f>IFNA(VLOOKUP(F3187,Promocodes!A:B,2,0),"")</f>
        <v/>
      </c>
      <c r="N3187" s="3" t="str">
        <f>IFNA(VLOOKUP(M3187,Promocodes!G:H,2,0),"")</f>
        <v/>
      </c>
      <c r="O3187" s="3">
        <f>IFNA(VLOOKUP(D3187,Price!$E$2:$F$4,2,0),"")</f>
        <v>500</v>
      </c>
      <c r="P3187" s="7" t="str">
        <f t="shared" si="4"/>
        <v>без промо</v>
      </c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ht="15.75" customHeight="1">
      <c r="A3188" s="3">
        <v>2911.0</v>
      </c>
      <c r="B3188" s="1" t="s">
        <v>16</v>
      </c>
      <c r="C3188" s="1" t="s">
        <v>17</v>
      </c>
      <c r="D3188" s="1" t="s">
        <v>23</v>
      </c>
      <c r="E3188" s="2">
        <v>44296.0</v>
      </c>
      <c r="F3188" s="3"/>
      <c r="G3188" s="5">
        <v>5500.0</v>
      </c>
      <c r="H3188" s="3" t="str">
        <f>IFNA(VLOOKUP(F3188,Promocodes!A:E,4,0),"")</f>
        <v/>
      </c>
      <c r="I3188" s="3"/>
      <c r="J3188" s="5">
        <f t="shared" si="2"/>
        <v>5500</v>
      </c>
      <c r="K3188" s="3" t="str">
        <f>IFNA(VLOOKUP(D3188,Price!$A$2:$C$18,3,0),"")</f>
        <v>услуга</v>
      </c>
      <c r="L3188" s="6">
        <f t="shared" si="3"/>
        <v>4</v>
      </c>
      <c r="M3188" s="6" t="str">
        <f>IFNA(VLOOKUP(F3188,Promocodes!A:B,2,0),"")</f>
        <v/>
      </c>
      <c r="N3188" s="3" t="str">
        <f>IFNA(VLOOKUP(M3188,Promocodes!G:H,2,0),"")</f>
        <v/>
      </c>
      <c r="O3188" s="3" t="str">
        <f>IFNA(VLOOKUP(D3188,Price!$E$2:$F$4,2,0),"")</f>
        <v/>
      </c>
      <c r="P3188" s="7" t="str">
        <f t="shared" si="4"/>
        <v>без промо</v>
      </c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ht="15.75" customHeight="1">
      <c r="A3189" s="3">
        <v>2912.0</v>
      </c>
      <c r="B3189" s="1" t="s">
        <v>16</v>
      </c>
      <c r="C3189" s="1" t="s">
        <v>17</v>
      </c>
      <c r="D3189" s="1" t="s">
        <v>25</v>
      </c>
      <c r="E3189" s="2">
        <v>44296.0</v>
      </c>
      <c r="F3189" s="3"/>
      <c r="G3189" s="5">
        <v>300.0</v>
      </c>
      <c r="H3189" s="3" t="str">
        <f>IFNA(VLOOKUP(F3189,Promocodes!A:E,4,0),"")</f>
        <v/>
      </c>
      <c r="I3189" s="3"/>
      <c r="J3189" s="5">
        <f t="shared" si="2"/>
        <v>300</v>
      </c>
      <c r="K3189" s="3" t="str">
        <f>IFNA(VLOOKUP(D3189,Price!$A$2:$C$18,3,0),"")</f>
        <v>товар</v>
      </c>
      <c r="L3189" s="6">
        <f t="shared" si="3"/>
        <v>4</v>
      </c>
      <c r="M3189" s="6" t="str">
        <f>IFNA(VLOOKUP(F3189,Promocodes!A:B,2,0),"")</f>
        <v/>
      </c>
      <c r="N3189" s="3" t="str">
        <f>IFNA(VLOOKUP(M3189,Promocodes!G:H,2,0),"")</f>
        <v/>
      </c>
      <c r="O3189" s="3">
        <f>IFNA(VLOOKUP(D3189,Price!$E$2:$F$4,2,0),"")</f>
        <v>150</v>
      </c>
      <c r="P3189" s="7" t="str">
        <f t="shared" si="4"/>
        <v>без промо</v>
      </c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ht="15.75" customHeight="1">
      <c r="A3190" s="3">
        <v>2913.0</v>
      </c>
      <c r="B3190" s="1" t="s">
        <v>16</v>
      </c>
      <c r="C3190" s="1" t="s">
        <v>17</v>
      </c>
      <c r="D3190" s="1" t="s">
        <v>24</v>
      </c>
      <c r="E3190" s="2">
        <v>44296.0</v>
      </c>
      <c r="F3190" s="3"/>
      <c r="G3190" s="5">
        <v>4500.0</v>
      </c>
      <c r="H3190" s="3" t="str">
        <f>IFNA(VLOOKUP(F3190,Promocodes!A:E,4,0),"")</f>
        <v/>
      </c>
      <c r="I3190" s="3"/>
      <c r="J3190" s="5">
        <f t="shared" si="2"/>
        <v>4500</v>
      </c>
      <c r="K3190" s="3" t="str">
        <f>IFNA(VLOOKUP(D3190,Price!$A$2:$C$18,3,0),"")</f>
        <v>услуга</v>
      </c>
      <c r="L3190" s="6">
        <f t="shared" si="3"/>
        <v>4</v>
      </c>
      <c r="M3190" s="6" t="str">
        <f>IFNA(VLOOKUP(F3190,Promocodes!A:B,2,0),"")</f>
        <v/>
      </c>
      <c r="N3190" s="3" t="str">
        <f>IFNA(VLOOKUP(M3190,Promocodes!G:H,2,0),"")</f>
        <v/>
      </c>
      <c r="O3190" s="3" t="str">
        <f>IFNA(VLOOKUP(D3190,Price!$E$2:$F$4,2,0),"")</f>
        <v/>
      </c>
      <c r="P3190" s="7" t="str">
        <f t="shared" si="4"/>
        <v>без промо</v>
      </c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ht="15.75" customHeight="1">
      <c r="A3191" s="3">
        <v>2914.0</v>
      </c>
      <c r="B3191" s="1" t="s">
        <v>16</v>
      </c>
      <c r="C3191" s="1" t="s">
        <v>17</v>
      </c>
      <c r="D3191" s="1" t="s">
        <v>21</v>
      </c>
      <c r="E3191" s="2">
        <v>44296.0</v>
      </c>
      <c r="F3191" s="3"/>
      <c r="G3191" s="5">
        <v>3500.0</v>
      </c>
      <c r="H3191" s="3" t="str">
        <f>IFNA(VLOOKUP(F3191,Promocodes!A:E,4,0),"")</f>
        <v/>
      </c>
      <c r="I3191" s="3"/>
      <c r="J3191" s="5">
        <f t="shared" si="2"/>
        <v>3500</v>
      </c>
      <c r="K3191" s="3" t="str">
        <f>IFNA(VLOOKUP(D3191,Price!$A$2:$C$18,3,0),"")</f>
        <v>услуга</v>
      </c>
      <c r="L3191" s="6">
        <f t="shared" si="3"/>
        <v>4</v>
      </c>
      <c r="M3191" s="6" t="str">
        <f>IFNA(VLOOKUP(F3191,Promocodes!A:B,2,0),"")</f>
        <v/>
      </c>
      <c r="N3191" s="3" t="str">
        <f>IFNA(VLOOKUP(M3191,Promocodes!G:H,2,0),"")</f>
        <v/>
      </c>
      <c r="O3191" s="3" t="str">
        <f>IFNA(VLOOKUP(D3191,Price!$E$2:$F$4,2,0),"")</f>
        <v/>
      </c>
      <c r="P3191" s="7" t="str">
        <f t="shared" si="4"/>
        <v>без промо</v>
      </c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ht="15.75" customHeight="1">
      <c r="A3192" s="3">
        <v>2915.0</v>
      </c>
      <c r="B3192" s="1" t="s">
        <v>16</v>
      </c>
      <c r="C3192" s="1" t="s">
        <v>17</v>
      </c>
      <c r="D3192" s="1" t="s">
        <v>23</v>
      </c>
      <c r="E3192" s="2">
        <v>44296.0</v>
      </c>
      <c r="F3192" s="3"/>
      <c r="G3192" s="5">
        <v>5500.0</v>
      </c>
      <c r="H3192" s="3" t="str">
        <f>IFNA(VLOOKUP(F3192,Promocodes!A:E,4,0),"")</f>
        <v/>
      </c>
      <c r="I3192" s="3"/>
      <c r="J3192" s="5">
        <f t="shared" si="2"/>
        <v>5500</v>
      </c>
      <c r="K3192" s="3" t="str">
        <f>IFNA(VLOOKUP(D3192,Price!$A$2:$C$18,3,0),"")</f>
        <v>услуга</v>
      </c>
      <c r="L3192" s="6">
        <f t="shared" si="3"/>
        <v>4</v>
      </c>
      <c r="M3192" s="6" t="str">
        <f>IFNA(VLOOKUP(F3192,Promocodes!A:B,2,0),"")</f>
        <v/>
      </c>
      <c r="N3192" s="3" t="str">
        <f>IFNA(VLOOKUP(M3192,Promocodes!G:H,2,0),"")</f>
        <v/>
      </c>
      <c r="O3192" s="3" t="str">
        <f>IFNA(VLOOKUP(D3192,Price!$E$2:$F$4,2,0),"")</f>
        <v/>
      </c>
      <c r="P3192" s="7" t="str">
        <f t="shared" si="4"/>
        <v>без промо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ht="15.75" customHeight="1">
      <c r="A3193" s="3">
        <v>2916.0</v>
      </c>
      <c r="B3193" s="1" t="s">
        <v>16</v>
      </c>
      <c r="C3193" s="1" t="s">
        <v>17</v>
      </c>
      <c r="D3193" s="1" t="s">
        <v>24</v>
      </c>
      <c r="E3193" s="2">
        <v>44296.0</v>
      </c>
      <c r="F3193" s="3"/>
      <c r="G3193" s="5">
        <v>4500.0</v>
      </c>
      <c r="H3193" s="3" t="str">
        <f>IFNA(VLOOKUP(F3193,Promocodes!A:E,4,0),"")</f>
        <v/>
      </c>
      <c r="I3193" s="3"/>
      <c r="J3193" s="5">
        <f t="shared" si="2"/>
        <v>4500</v>
      </c>
      <c r="K3193" s="3" t="str">
        <f>IFNA(VLOOKUP(D3193,Price!$A$2:$C$18,3,0),"")</f>
        <v>услуга</v>
      </c>
      <c r="L3193" s="6">
        <f t="shared" si="3"/>
        <v>4</v>
      </c>
      <c r="M3193" s="6" t="str">
        <f>IFNA(VLOOKUP(F3193,Promocodes!A:B,2,0),"")</f>
        <v/>
      </c>
      <c r="N3193" s="3" t="str">
        <f>IFNA(VLOOKUP(M3193,Promocodes!G:H,2,0),"")</f>
        <v/>
      </c>
      <c r="O3193" s="3" t="str">
        <f>IFNA(VLOOKUP(D3193,Price!$E$2:$F$4,2,0),"")</f>
        <v/>
      </c>
      <c r="P3193" s="7" t="str">
        <f t="shared" si="4"/>
        <v>без промо</v>
      </c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ht="15.75" customHeight="1">
      <c r="A3194" s="3">
        <v>2917.0</v>
      </c>
      <c r="B3194" s="1" t="s">
        <v>16</v>
      </c>
      <c r="C3194" s="1" t="s">
        <v>17</v>
      </c>
      <c r="D3194" s="1" t="s">
        <v>23</v>
      </c>
      <c r="E3194" s="2">
        <v>44296.0</v>
      </c>
      <c r="F3194" s="3"/>
      <c r="G3194" s="5">
        <v>5500.0</v>
      </c>
      <c r="H3194" s="3" t="str">
        <f>IFNA(VLOOKUP(F3194,Promocodes!A:E,4,0),"")</f>
        <v/>
      </c>
      <c r="I3194" s="3"/>
      <c r="J3194" s="5">
        <f t="shared" si="2"/>
        <v>5500</v>
      </c>
      <c r="K3194" s="3" t="str">
        <f>IFNA(VLOOKUP(D3194,Price!$A$2:$C$18,3,0),"")</f>
        <v>услуга</v>
      </c>
      <c r="L3194" s="6">
        <f t="shared" si="3"/>
        <v>4</v>
      </c>
      <c r="M3194" s="6" t="str">
        <f>IFNA(VLOOKUP(F3194,Promocodes!A:B,2,0),"")</f>
        <v/>
      </c>
      <c r="N3194" s="3" t="str">
        <f>IFNA(VLOOKUP(M3194,Promocodes!G:H,2,0),"")</f>
        <v/>
      </c>
      <c r="O3194" s="3" t="str">
        <f>IFNA(VLOOKUP(D3194,Price!$E$2:$F$4,2,0),"")</f>
        <v/>
      </c>
      <c r="P3194" s="7" t="str">
        <f t="shared" si="4"/>
        <v>без промо</v>
      </c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ht="15.75" customHeight="1">
      <c r="A3195" s="3">
        <v>2918.0</v>
      </c>
      <c r="B3195" s="1" t="s">
        <v>16</v>
      </c>
      <c r="C3195" s="1" t="s">
        <v>17</v>
      </c>
      <c r="D3195" s="1" t="s">
        <v>24</v>
      </c>
      <c r="E3195" s="2">
        <v>44296.0</v>
      </c>
      <c r="F3195" s="3"/>
      <c r="G3195" s="5">
        <v>4500.0</v>
      </c>
      <c r="H3195" s="3" t="str">
        <f>IFNA(VLOOKUP(F3195,Promocodes!A:E,4,0),"")</f>
        <v/>
      </c>
      <c r="I3195" s="3"/>
      <c r="J3195" s="5">
        <f t="shared" si="2"/>
        <v>4500</v>
      </c>
      <c r="K3195" s="3" t="str">
        <f>IFNA(VLOOKUP(D3195,Price!$A$2:$C$18,3,0),"")</f>
        <v>услуга</v>
      </c>
      <c r="L3195" s="6">
        <f t="shared" si="3"/>
        <v>4</v>
      </c>
      <c r="M3195" s="6" t="str">
        <f>IFNA(VLOOKUP(F3195,Promocodes!A:B,2,0),"")</f>
        <v/>
      </c>
      <c r="N3195" s="3" t="str">
        <f>IFNA(VLOOKUP(M3195,Promocodes!G:H,2,0),"")</f>
        <v/>
      </c>
      <c r="O3195" s="3" t="str">
        <f>IFNA(VLOOKUP(D3195,Price!$E$2:$F$4,2,0),"")</f>
        <v/>
      </c>
      <c r="P3195" s="7" t="str">
        <f t="shared" si="4"/>
        <v>без промо</v>
      </c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ht="15.75" customHeight="1">
      <c r="A3196" s="3">
        <v>2919.0</v>
      </c>
      <c r="B3196" s="1" t="s">
        <v>16</v>
      </c>
      <c r="C3196" s="1" t="s">
        <v>17</v>
      </c>
      <c r="D3196" s="1" t="s">
        <v>23</v>
      </c>
      <c r="E3196" s="2">
        <v>44296.0</v>
      </c>
      <c r="F3196" s="3"/>
      <c r="G3196" s="5">
        <v>5500.0</v>
      </c>
      <c r="H3196" s="3" t="str">
        <f>IFNA(VLOOKUP(F3196,Promocodes!A:E,4,0),"")</f>
        <v/>
      </c>
      <c r="I3196" s="3"/>
      <c r="J3196" s="5">
        <f t="shared" si="2"/>
        <v>5500</v>
      </c>
      <c r="K3196" s="3" t="str">
        <f>IFNA(VLOOKUP(D3196,Price!$A$2:$C$18,3,0),"")</f>
        <v>услуга</v>
      </c>
      <c r="L3196" s="6">
        <f t="shared" si="3"/>
        <v>4</v>
      </c>
      <c r="M3196" s="6" t="str">
        <f>IFNA(VLOOKUP(F3196,Promocodes!A:B,2,0),"")</f>
        <v/>
      </c>
      <c r="N3196" s="3" t="str">
        <f>IFNA(VLOOKUP(M3196,Promocodes!G:H,2,0),"")</f>
        <v/>
      </c>
      <c r="O3196" s="3" t="str">
        <f>IFNA(VLOOKUP(D3196,Price!$E$2:$F$4,2,0),"")</f>
        <v/>
      </c>
      <c r="P3196" s="7" t="str">
        <f t="shared" si="4"/>
        <v>без промо</v>
      </c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ht="15.75" customHeight="1">
      <c r="A3197" s="3">
        <v>2921.0</v>
      </c>
      <c r="B3197" s="1" t="s">
        <v>16</v>
      </c>
      <c r="C3197" s="1" t="s">
        <v>22</v>
      </c>
      <c r="D3197" s="1" t="s">
        <v>23</v>
      </c>
      <c r="E3197" s="2">
        <v>44296.0</v>
      </c>
      <c r="F3197" s="3"/>
      <c r="G3197" s="5">
        <v>5500.0</v>
      </c>
      <c r="H3197" s="3" t="str">
        <f>IFNA(VLOOKUP(F3197,Promocodes!A:E,4,0),"")</f>
        <v/>
      </c>
      <c r="I3197" s="3"/>
      <c r="J3197" s="5">
        <f t="shared" si="2"/>
        <v>5500</v>
      </c>
      <c r="K3197" s="3" t="str">
        <f>IFNA(VLOOKUP(D3197,Price!$A$2:$C$18,3,0),"")</f>
        <v>услуга</v>
      </c>
      <c r="L3197" s="6">
        <f t="shared" si="3"/>
        <v>4</v>
      </c>
      <c r="M3197" s="6" t="str">
        <f>IFNA(VLOOKUP(F3197,Promocodes!A:B,2,0),"")</f>
        <v/>
      </c>
      <c r="N3197" s="3" t="str">
        <f>IFNA(VLOOKUP(M3197,Promocodes!G:H,2,0),"")</f>
        <v/>
      </c>
      <c r="O3197" s="3" t="str">
        <f>IFNA(VLOOKUP(D3197,Price!$E$2:$F$4,2,0),"")</f>
        <v/>
      </c>
      <c r="P3197" s="7" t="str">
        <f t="shared" si="4"/>
        <v>без промо</v>
      </c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ht="15.75" customHeight="1">
      <c r="A3198" s="3">
        <v>2922.0</v>
      </c>
      <c r="B3198" s="1" t="s">
        <v>16</v>
      </c>
      <c r="C3198" s="1" t="s">
        <v>17</v>
      </c>
      <c r="D3198" s="1" t="s">
        <v>21</v>
      </c>
      <c r="E3198" s="2">
        <v>44296.0</v>
      </c>
      <c r="F3198" s="3"/>
      <c r="G3198" s="5">
        <v>3500.0</v>
      </c>
      <c r="H3198" s="3" t="str">
        <f>IFNA(VLOOKUP(F3198,Promocodes!A:E,4,0),"")</f>
        <v/>
      </c>
      <c r="I3198" s="3"/>
      <c r="J3198" s="5">
        <f t="shared" si="2"/>
        <v>3500</v>
      </c>
      <c r="K3198" s="3" t="str">
        <f>IFNA(VLOOKUP(D3198,Price!$A$2:$C$18,3,0),"")</f>
        <v>услуга</v>
      </c>
      <c r="L3198" s="6">
        <f t="shared" si="3"/>
        <v>4</v>
      </c>
      <c r="M3198" s="6" t="str">
        <f>IFNA(VLOOKUP(F3198,Promocodes!A:B,2,0),"")</f>
        <v/>
      </c>
      <c r="N3198" s="3" t="str">
        <f>IFNA(VLOOKUP(M3198,Promocodes!G:H,2,0),"")</f>
        <v/>
      </c>
      <c r="O3198" s="3" t="str">
        <f>IFNA(VLOOKUP(D3198,Price!$E$2:$F$4,2,0),"")</f>
        <v/>
      </c>
      <c r="P3198" s="7" t="str">
        <f t="shared" si="4"/>
        <v>без промо</v>
      </c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ht="15.75" customHeight="1">
      <c r="A3199" s="3">
        <v>2923.0</v>
      </c>
      <c r="B3199" s="1" t="s">
        <v>16</v>
      </c>
      <c r="C3199" s="1" t="s">
        <v>17</v>
      </c>
      <c r="D3199" s="1" t="s">
        <v>20</v>
      </c>
      <c r="E3199" s="2">
        <v>44296.0</v>
      </c>
      <c r="F3199" s="3"/>
      <c r="G3199" s="5">
        <v>500.0</v>
      </c>
      <c r="H3199" s="3" t="str">
        <f>IFNA(VLOOKUP(F3199,Promocodes!A:E,4,0),"")</f>
        <v/>
      </c>
      <c r="I3199" s="3"/>
      <c r="J3199" s="5">
        <f t="shared" si="2"/>
        <v>500</v>
      </c>
      <c r="K3199" s="3" t="str">
        <f>IFNA(VLOOKUP(D3199,Price!$A$2:$C$18,3,0),"")</f>
        <v>товар</v>
      </c>
      <c r="L3199" s="6">
        <f t="shared" si="3"/>
        <v>4</v>
      </c>
      <c r="M3199" s="6" t="str">
        <f>IFNA(VLOOKUP(F3199,Promocodes!A:B,2,0),"")</f>
        <v/>
      </c>
      <c r="N3199" s="3" t="str">
        <f>IFNA(VLOOKUP(M3199,Promocodes!G:H,2,0),"")</f>
        <v/>
      </c>
      <c r="O3199" s="3">
        <f>IFNA(VLOOKUP(D3199,Price!$E$2:$F$4,2,0),"")</f>
        <v>250</v>
      </c>
      <c r="P3199" s="7" t="str">
        <f t="shared" si="4"/>
        <v>без промо</v>
      </c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ht="15.75" customHeight="1">
      <c r="A3200" s="3">
        <v>2924.0</v>
      </c>
      <c r="B3200" s="1" t="s">
        <v>16</v>
      </c>
      <c r="C3200" s="1" t="s">
        <v>22</v>
      </c>
      <c r="D3200" s="1" t="s">
        <v>23</v>
      </c>
      <c r="E3200" s="2">
        <v>44296.0</v>
      </c>
      <c r="F3200" s="3"/>
      <c r="G3200" s="5">
        <v>5500.0</v>
      </c>
      <c r="H3200" s="3" t="str">
        <f>IFNA(VLOOKUP(F3200,Promocodes!A:E,4,0),"")</f>
        <v/>
      </c>
      <c r="I3200" s="3"/>
      <c r="J3200" s="5">
        <f t="shared" si="2"/>
        <v>5500</v>
      </c>
      <c r="K3200" s="3" t="str">
        <f>IFNA(VLOOKUP(D3200,Price!$A$2:$C$18,3,0),"")</f>
        <v>услуга</v>
      </c>
      <c r="L3200" s="6">
        <f t="shared" si="3"/>
        <v>4</v>
      </c>
      <c r="M3200" s="6" t="str">
        <f>IFNA(VLOOKUP(F3200,Promocodes!A:B,2,0),"")</f>
        <v/>
      </c>
      <c r="N3200" s="3" t="str">
        <f>IFNA(VLOOKUP(M3200,Promocodes!G:H,2,0),"")</f>
        <v/>
      </c>
      <c r="O3200" s="3" t="str">
        <f>IFNA(VLOOKUP(D3200,Price!$E$2:$F$4,2,0),"")</f>
        <v/>
      </c>
      <c r="P3200" s="7" t="str">
        <f t="shared" si="4"/>
        <v>без промо</v>
      </c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ht="15.75" customHeight="1">
      <c r="A3201" s="3">
        <v>2925.0</v>
      </c>
      <c r="B3201" s="1" t="s">
        <v>16</v>
      </c>
      <c r="C3201" s="1" t="s">
        <v>17</v>
      </c>
      <c r="D3201" s="1" t="s">
        <v>23</v>
      </c>
      <c r="E3201" s="2">
        <v>44296.0</v>
      </c>
      <c r="F3201" s="3"/>
      <c r="G3201" s="5">
        <v>5500.0</v>
      </c>
      <c r="H3201" s="3" t="str">
        <f>IFNA(VLOOKUP(F3201,Promocodes!A:E,4,0),"")</f>
        <v/>
      </c>
      <c r="I3201" s="3"/>
      <c r="J3201" s="5">
        <f t="shared" si="2"/>
        <v>5500</v>
      </c>
      <c r="K3201" s="3" t="str">
        <f>IFNA(VLOOKUP(D3201,Price!$A$2:$C$18,3,0),"")</f>
        <v>услуга</v>
      </c>
      <c r="L3201" s="6">
        <f t="shared" si="3"/>
        <v>4</v>
      </c>
      <c r="M3201" s="6" t="str">
        <f>IFNA(VLOOKUP(F3201,Promocodes!A:B,2,0),"")</f>
        <v/>
      </c>
      <c r="N3201" s="3" t="str">
        <f>IFNA(VLOOKUP(M3201,Promocodes!G:H,2,0),"")</f>
        <v/>
      </c>
      <c r="O3201" s="3" t="str">
        <f>IFNA(VLOOKUP(D3201,Price!$E$2:$F$4,2,0),"")</f>
        <v/>
      </c>
      <c r="P3201" s="7" t="str">
        <f t="shared" si="4"/>
        <v>без промо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ht="15.75" customHeight="1">
      <c r="A3202" s="3">
        <v>2926.0</v>
      </c>
      <c r="B3202" s="1" t="s">
        <v>16</v>
      </c>
      <c r="C3202" s="1" t="s">
        <v>22</v>
      </c>
      <c r="D3202" s="1" t="s">
        <v>23</v>
      </c>
      <c r="E3202" s="2">
        <v>44296.0</v>
      </c>
      <c r="F3202" s="3"/>
      <c r="G3202" s="5">
        <v>5500.0</v>
      </c>
      <c r="H3202" s="3" t="str">
        <f>IFNA(VLOOKUP(F3202,Promocodes!A:E,4,0),"")</f>
        <v/>
      </c>
      <c r="I3202" s="3"/>
      <c r="J3202" s="5">
        <f t="shared" si="2"/>
        <v>5500</v>
      </c>
      <c r="K3202" s="3" t="str">
        <f>IFNA(VLOOKUP(D3202,Price!$A$2:$C$18,3,0),"")</f>
        <v>услуга</v>
      </c>
      <c r="L3202" s="6">
        <f t="shared" si="3"/>
        <v>4</v>
      </c>
      <c r="M3202" s="6" t="str">
        <f>IFNA(VLOOKUP(F3202,Promocodes!A:B,2,0),"")</f>
        <v/>
      </c>
      <c r="N3202" s="3" t="str">
        <f>IFNA(VLOOKUP(M3202,Promocodes!G:H,2,0),"")</f>
        <v/>
      </c>
      <c r="O3202" s="3" t="str">
        <f>IFNA(VLOOKUP(D3202,Price!$E$2:$F$4,2,0),"")</f>
        <v/>
      </c>
      <c r="P3202" s="7" t="str">
        <f t="shared" si="4"/>
        <v>без промо</v>
      </c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ht="15.75" customHeight="1">
      <c r="A3203" s="3">
        <v>2927.0</v>
      </c>
      <c r="B3203" s="1" t="s">
        <v>16</v>
      </c>
      <c r="C3203" s="1" t="s">
        <v>22</v>
      </c>
      <c r="D3203" s="1" t="s">
        <v>21</v>
      </c>
      <c r="E3203" s="2">
        <v>44296.0</v>
      </c>
      <c r="F3203" s="3"/>
      <c r="G3203" s="5">
        <v>3500.0</v>
      </c>
      <c r="H3203" s="3" t="str">
        <f>IFNA(VLOOKUP(F3203,Promocodes!A:E,4,0),"")</f>
        <v/>
      </c>
      <c r="I3203" s="3"/>
      <c r="J3203" s="5">
        <f t="shared" si="2"/>
        <v>3500</v>
      </c>
      <c r="K3203" s="3" t="str">
        <f>IFNA(VLOOKUP(D3203,Price!$A$2:$C$18,3,0),"")</f>
        <v>услуга</v>
      </c>
      <c r="L3203" s="6">
        <f t="shared" si="3"/>
        <v>4</v>
      </c>
      <c r="M3203" s="6" t="str">
        <f>IFNA(VLOOKUP(F3203,Promocodes!A:B,2,0),"")</f>
        <v/>
      </c>
      <c r="N3203" s="3" t="str">
        <f>IFNA(VLOOKUP(M3203,Promocodes!G:H,2,0),"")</f>
        <v/>
      </c>
      <c r="O3203" s="3" t="str">
        <f>IFNA(VLOOKUP(D3203,Price!$E$2:$F$4,2,0),"")</f>
        <v/>
      </c>
      <c r="P3203" s="7" t="str">
        <f t="shared" si="4"/>
        <v>без промо</v>
      </c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ht="15.75" customHeight="1">
      <c r="A3204" s="3">
        <v>2928.0</v>
      </c>
      <c r="B3204" s="1" t="s">
        <v>16</v>
      </c>
      <c r="C3204" s="1" t="s">
        <v>17</v>
      </c>
      <c r="D3204" s="1" t="s">
        <v>23</v>
      </c>
      <c r="E3204" s="2">
        <v>44296.0</v>
      </c>
      <c r="F3204" s="3"/>
      <c r="G3204" s="5">
        <v>5500.0</v>
      </c>
      <c r="H3204" s="3" t="str">
        <f>IFNA(VLOOKUP(F3204,Promocodes!A:E,4,0),"")</f>
        <v/>
      </c>
      <c r="I3204" s="3"/>
      <c r="J3204" s="5">
        <f t="shared" si="2"/>
        <v>5500</v>
      </c>
      <c r="K3204" s="3" t="str">
        <f>IFNA(VLOOKUP(D3204,Price!$A$2:$C$18,3,0),"")</f>
        <v>услуга</v>
      </c>
      <c r="L3204" s="6">
        <f t="shared" si="3"/>
        <v>4</v>
      </c>
      <c r="M3204" s="6" t="str">
        <f>IFNA(VLOOKUP(F3204,Promocodes!A:B,2,0),"")</f>
        <v/>
      </c>
      <c r="N3204" s="3" t="str">
        <f>IFNA(VLOOKUP(M3204,Promocodes!G:H,2,0),"")</f>
        <v/>
      </c>
      <c r="O3204" s="3" t="str">
        <f>IFNA(VLOOKUP(D3204,Price!$E$2:$F$4,2,0),"")</f>
        <v/>
      </c>
      <c r="P3204" s="7" t="str">
        <f t="shared" si="4"/>
        <v>без промо</v>
      </c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ht="15.75" customHeight="1">
      <c r="A3205" s="3">
        <v>2929.0</v>
      </c>
      <c r="B3205" s="1" t="s">
        <v>16</v>
      </c>
      <c r="C3205" s="1" t="s">
        <v>17</v>
      </c>
      <c r="D3205" s="1" t="s">
        <v>24</v>
      </c>
      <c r="E3205" s="2">
        <v>44297.0</v>
      </c>
      <c r="F3205" s="3"/>
      <c r="G3205" s="5">
        <v>4500.0</v>
      </c>
      <c r="H3205" s="3" t="str">
        <f>IFNA(VLOOKUP(F3205,Promocodes!A:E,4,0),"")</f>
        <v/>
      </c>
      <c r="I3205" s="3"/>
      <c r="J3205" s="5">
        <f t="shared" si="2"/>
        <v>4500</v>
      </c>
      <c r="K3205" s="3" t="str">
        <f>IFNA(VLOOKUP(D3205,Price!$A$2:$C$18,3,0),"")</f>
        <v>услуга</v>
      </c>
      <c r="L3205" s="6">
        <f t="shared" si="3"/>
        <v>4</v>
      </c>
      <c r="M3205" s="6" t="str">
        <f>IFNA(VLOOKUP(F3205,Promocodes!A:B,2,0),"")</f>
        <v/>
      </c>
      <c r="N3205" s="3" t="str">
        <f>IFNA(VLOOKUP(M3205,Promocodes!G:H,2,0),"")</f>
        <v/>
      </c>
      <c r="O3205" s="3" t="str">
        <f>IFNA(VLOOKUP(D3205,Price!$E$2:$F$4,2,0),"")</f>
        <v/>
      </c>
      <c r="P3205" s="7" t="str">
        <f t="shared" si="4"/>
        <v>без промо</v>
      </c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ht="15.75" customHeight="1">
      <c r="A3206" s="3">
        <v>2930.0</v>
      </c>
      <c r="B3206" s="1" t="s">
        <v>16</v>
      </c>
      <c r="C3206" s="1" t="s">
        <v>22</v>
      </c>
      <c r="D3206" s="1" t="s">
        <v>23</v>
      </c>
      <c r="E3206" s="2">
        <v>44297.0</v>
      </c>
      <c r="F3206" s="3"/>
      <c r="G3206" s="5">
        <v>5500.0</v>
      </c>
      <c r="H3206" s="3" t="str">
        <f>IFNA(VLOOKUP(F3206,Promocodes!A:E,4,0),"")</f>
        <v/>
      </c>
      <c r="I3206" s="3"/>
      <c r="J3206" s="5">
        <f t="shared" si="2"/>
        <v>5500</v>
      </c>
      <c r="K3206" s="3" t="str">
        <f>IFNA(VLOOKUP(D3206,Price!$A$2:$C$18,3,0),"")</f>
        <v>услуга</v>
      </c>
      <c r="L3206" s="6">
        <f t="shared" si="3"/>
        <v>4</v>
      </c>
      <c r="M3206" s="6" t="str">
        <f>IFNA(VLOOKUP(F3206,Promocodes!A:B,2,0),"")</f>
        <v/>
      </c>
      <c r="N3206" s="3" t="str">
        <f>IFNA(VLOOKUP(M3206,Promocodes!G:H,2,0),"")</f>
        <v/>
      </c>
      <c r="O3206" s="3" t="str">
        <f>IFNA(VLOOKUP(D3206,Price!$E$2:$F$4,2,0),"")</f>
        <v/>
      </c>
      <c r="P3206" s="7" t="str">
        <f t="shared" si="4"/>
        <v>без промо</v>
      </c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ht="15.75" customHeight="1">
      <c r="A3207" s="3">
        <v>2932.0</v>
      </c>
      <c r="B3207" s="1" t="s">
        <v>139</v>
      </c>
      <c r="C3207" s="1" t="s">
        <v>22</v>
      </c>
      <c r="D3207" s="1" t="s">
        <v>141</v>
      </c>
      <c r="E3207" s="2">
        <v>44297.0</v>
      </c>
      <c r="F3207" s="3"/>
      <c r="G3207" s="5">
        <v>300.0</v>
      </c>
      <c r="H3207" s="3" t="str">
        <f>IFNA(VLOOKUP(F3207,Promocodes!A:E,4,0),"")</f>
        <v/>
      </c>
      <c r="I3207" s="3"/>
      <c r="J3207" s="5">
        <f t="shared" si="2"/>
        <v>300</v>
      </c>
      <c r="K3207" s="3" t="str">
        <f>IFNA(VLOOKUP(D3207,Price!$A$2:$C$18,3,0),"")</f>
        <v/>
      </c>
      <c r="L3207" s="6">
        <f t="shared" si="3"/>
        <v>4</v>
      </c>
      <c r="M3207" s="6" t="str">
        <f>IFNA(VLOOKUP(F3207,Promocodes!A:B,2,0),"")</f>
        <v/>
      </c>
      <c r="N3207" s="3" t="str">
        <f>IFNA(VLOOKUP(M3207,Promocodes!G:H,2,0),"")</f>
        <v/>
      </c>
      <c r="O3207" s="3" t="str">
        <f>IFNA(VLOOKUP(D3207,Price!$E$2:$F$4,2,0),"")</f>
        <v/>
      </c>
      <c r="P3207" s="7" t="str">
        <f t="shared" si="4"/>
        <v/>
      </c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ht="15.75" customHeight="1">
      <c r="A3208" s="3">
        <v>2934.0</v>
      </c>
      <c r="B3208" s="1" t="s">
        <v>16</v>
      </c>
      <c r="C3208" s="1" t="s">
        <v>17</v>
      </c>
      <c r="D3208" s="1" t="s">
        <v>21</v>
      </c>
      <c r="E3208" s="2">
        <v>44297.0</v>
      </c>
      <c r="F3208" s="3"/>
      <c r="G3208" s="5">
        <v>3500.0</v>
      </c>
      <c r="H3208" s="3" t="str">
        <f>IFNA(VLOOKUP(F3208,Promocodes!A:E,4,0),"")</f>
        <v/>
      </c>
      <c r="I3208" s="3"/>
      <c r="J3208" s="5">
        <f t="shared" si="2"/>
        <v>3500</v>
      </c>
      <c r="K3208" s="3" t="str">
        <f>IFNA(VLOOKUP(D3208,Price!$A$2:$C$18,3,0),"")</f>
        <v>услуга</v>
      </c>
      <c r="L3208" s="6">
        <f t="shared" si="3"/>
        <v>4</v>
      </c>
      <c r="M3208" s="6" t="str">
        <f>IFNA(VLOOKUP(F3208,Promocodes!A:B,2,0),"")</f>
        <v/>
      </c>
      <c r="N3208" s="3" t="str">
        <f>IFNA(VLOOKUP(M3208,Promocodes!G:H,2,0),"")</f>
        <v/>
      </c>
      <c r="O3208" s="3" t="str">
        <f>IFNA(VLOOKUP(D3208,Price!$E$2:$F$4,2,0),"")</f>
        <v/>
      </c>
      <c r="P3208" s="7" t="str">
        <f t="shared" si="4"/>
        <v>без промо</v>
      </c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ht="15.75" customHeight="1">
      <c r="A3209" s="3">
        <v>2935.0</v>
      </c>
      <c r="B3209" s="1" t="s">
        <v>16</v>
      </c>
      <c r="C3209" s="1" t="s">
        <v>17</v>
      </c>
      <c r="D3209" s="1" t="s">
        <v>23</v>
      </c>
      <c r="E3209" s="2">
        <v>44297.0</v>
      </c>
      <c r="F3209" s="3"/>
      <c r="G3209" s="5">
        <v>5500.0</v>
      </c>
      <c r="H3209" s="3" t="str">
        <f>IFNA(VLOOKUP(F3209,Promocodes!A:E,4,0),"")</f>
        <v/>
      </c>
      <c r="I3209" s="3"/>
      <c r="J3209" s="5">
        <f t="shared" si="2"/>
        <v>5500</v>
      </c>
      <c r="K3209" s="3" t="str">
        <f>IFNA(VLOOKUP(D3209,Price!$A$2:$C$18,3,0),"")</f>
        <v>услуга</v>
      </c>
      <c r="L3209" s="6">
        <f t="shared" si="3"/>
        <v>4</v>
      </c>
      <c r="M3209" s="6" t="str">
        <f>IFNA(VLOOKUP(F3209,Promocodes!A:B,2,0),"")</f>
        <v/>
      </c>
      <c r="N3209" s="3" t="str">
        <f>IFNA(VLOOKUP(M3209,Promocodes!G:H,2,0),"")</f>
        <v/>
      </c>
      <c r="O3209" s="3" t="str">
        <f>IFNA(VLOOKUP(D3209,Price!$E$2:$F$4,2,0),"")</f>
        <v/>
      </c>
      <c r="P3209" s="7" t="str">
        <f t="shared" si="4"/>
        <v>без промо</v>
      </c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ht="15.75" customHeight="1">
      <c r="A3210" s="3">
        <v>2936.0</v>
      </c>
      <c r="B3210" s="1" t="s">
        <v>16</v>
      </c>
      <c r="C3210" s="1" t="s">
        <v>22</v>
      </c>
      <c r="D3210" s="1" t="s">
        <v>20</v>
      </c>
      <c r="E3210" s="2">
        <v>44297.0</v>
      </c>
      <c r="F3210" s="3"/>
      <c r="G3210" s="5">
        <v>500.0</v>
      </c>
      <c r="H3210" s="3" t="str">
        <f>IFNA(VLOOKUP(F3210,Promocodes!A:E,4,0),"")</f>
        <v/>
      </c>
      <c r="I3210" s="3"/>
      <c r="J3210" s="5">
        <f t="shared" si="2"/>
        <v>500</v>
      </c>
      <c r="K3210" s="3" t="str">
        <f>IFNA(VLOOKUP(D3210,Price!$A$2:$C$18,3,0),"")</f>
        <v>товар</v>
      </c>
      <c r="L3210" s="6">
        <f t="shared" si="3"/>
        <v>4</v>
      </c>
      <c r="M3210" s="6" t="str">
        <f>IFNA(VLOOKUP(F3210,Promocodes!A:B,2,0),"")</f>
        <v/>
      </c>
      <c r="N3210" s="3" t="str">
        <f>IFNA(VLOOKUP(M3210,Promocodes!G:H,2,0),"")</f>
        <v/>
      </c>
      <c r="O3210" s="3">
        <f>IFNA(VLOOKUP(D3210,Price!$E$2:$F$4,2,0),"")</f>
        <v>250</v>
      </c>
      <c r="P3210" s="7" t="str">
        <f t="shared" si="4"/>
        <v>без промо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ht="15.75" customHeight="1">
      <c r="A3211" s="3">
        <v>2937.0</v>
      </c>
      <c r="B3211" s="1" t="s">
        <v>16</v>
      </c>
      <c r="C3211" s="1" t="s">
        <v>22</v>
      </c>
      <c r="D3211" s="1" t="s">
        <v>24</v>
      </c>
      <c r="E3211" s="2">
        <v>44297.0</v>
      </c>
      <c r="F3211" s="3"/>
      <c r="G3211" s="5">
        <v>4500.0</v>
      </c>
      <c r="H3211" s="3" t="str">
        <f>IFNA(VLOOKUP(F3211,Promocodes!A:E,4,0),"")</f>
        <v/>
      </c>
      <c r="I3211" s="3"/>
      <c r="J3211" s="5">
        <f t="shared" si="2"/>
        <v>4500</v>
      </c>
      <c r="K3211" s="3" t="str">
        <f>IFNA(VLOOKUP(D3211,Price!$A$2:$C$18,3,0),"")</f>
        <v>услуга</v>
      </c>
      <c r="L3211" s="6">
        <f t="shared" si="3"/>
        <v>4</v>
      </c>
      <c r="M3211" s="6" t="str">
        <f>IFNA(VLOOKUP(F3211,Promocodes!A:B,2,0),"")</f>
        <v/>
      </c>
      <c r="N3211" s="3" t="str">
        <f>IFNA(VLOOKUP(M3211,Promocodes!G:H,2,0),"")</f>
        <v/>
      </c>
      <c r="O3211" s="3" t="str">
        <f>IFNA(VLOOKUP(D3211,Price!$E$2:$F$4,2,0),"")</f>
        <v/>
      </c>
      <c r="P3211" s="7" t="str">
        <f t="shared" si="4"/>
        <v>без промо</v>
      </c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ht="15.75" customHeight="1">
      <c r="A3212" s="3">
        <v>2938.0</v>
      </c>
      <c r="B3212" s="1" t="s">
        <v>139</v>
      </c>
      <c r="C3212" s="1" t="s">
        <v>17</v>
      </c>
      <c r="D3212" s="1" t="s">
        <v>142</v>
      </c>
      <c r="E3212" s="2">
        <v>44297.0</v>
      </c>
      <c r="F3212" s="3"/>
      <c r="G3212" s="5">
        <v>1000.0</v>
      </c>
      <c r="H3212" s="3" t="str">
        <f>IFNA(VLOOKUP(F3212,Promocodes!A:E,4,0),"")</f>
        <v/>
      </c>
      <c r="I3212" s="3"/>
      <c r="J3212" s="5">
        <f t="shared" si="2"/>
        <v>1000</v>
      </c>
      <c r="K3212" s="3" t="str">
        <f>IFNA(VLOOKUP(D3212,Price!$A$2:$C$18,3,0),"")</f>
        <v/>
      </c>
      <c r="L3212" s="6">
        <f t="shared" si="3"/>
        <v>4</v>
      </c>
      <c r="M3212" s="6" t="str">
        <f>IFNA(VLOOKUP(F3212,Promocodes!A:B,2,0),"")</f>
        <v/>
      </c>
      <c r="N3212" s="3" t="str">
        <f>IFNA(VLOOKUP(M3212,Promocodes!G:H,2,0),"")</f>
        <v/>
      </c>
      <c r="O3212" s="3" t="str">
        <f>IFNA(VLOOKUP(D3212,Price!$E$2:$F$4,2,0),"")</f>
        <v/>
      </c>
      <c r="P3212" s="7" t="str">
        <f t="shared" si="4"/>
        <v/>
      </c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ht="15.75" customHeight="1">
      <c r="A3213" s="3">
        <v>2939.0</v>
      </c>
      <c r="B3213" s="1" t="s">
        <v>16</v>
      </c>
      <c r="C3213" s="1" t="s">
        <v>17</v>
      </c>
      <c r="D3213" s="1" t="s">
        <v>21</v>
      </c>
      <c r="E3213" s="2">
        <v>44297.0</v>
      </c>
      <c r="F3213" s="3"/>
      <c r="G3213" s="5">
        <v>3500.0</v>
      </c>
      <c r="H3213" s="3" t="str">
        <f>IFNA(VLOOKUP(F3213,Promocodes!A:E,4,0),"")</f>
        <v/>
      </c>
      <c r="I3213" s="3"/>
      <c r="J3213" s="5">
        <f t="shared" si="2"/>
        <v>3500</v>
      </c>
      <c r="K3213" s="3" t="str">
        <f>IFNA(VLOOKUP(D3213,Price!$A$2:$C$18,3,0),"")</f>
        <v>услуга</v>
      </c>
      <c r="L3213" s="6">
        <f t="shared" si="3"/>
        <v>4</v>
      </c>
      <c r="M3213" s="6" t="str">
        <f>IFNA(VLOOKUP(F3213,Promocodes!A:B,2,0),"")</f>
        <v/>
      </c>
      <c r="N3213" s="3" t="str">
        <f>IFNA(VLOOKUP(M3213,Promocodes!G:H,2,0),"")</f>
        <v/>
      </c>
      <c r="O3213" s="3" t="str">
        <f>IFNA(VLOOKUP(D3213,Price!$E$2:$F$4,2,0),"")</f>
        <v/>
      </c>
      <c r="P3213" s="7" t="str">
        <f t="shared" si="4"/>
        <v>без промо</v>
      </c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ht="15.75" customHeight="1">
      <c r="A3214" s="3">
        <v>2940.0</v>
      </c>
      <c r="B3214" s="1" t="s">
        <v>16</v>
      </c>
      <c r="C3214" s="1" t="s">
        <v>22</v>
      </c>
      <c r="D3214" s="1" t="s">
        <v>24</v>
      </c>
      <c r="E3214" s="2">
        <v>44297.0</v>
      </c>
      <c r="F3214" s="3"/>
      <c r="G3214" s="5">
        <v>4500.0</v>
      </c>
      <c r="H3214" s="3" t="str">
        <f>IFNA(VLOOKUP(F3214,Promocodes!A:E,4,0),"")</f>
        <v/>
      </c>
      <c r="I3214" s="3"/>
      <c r="J3214" s="5">
        <f t="shared" si="2"/>
        <v>4500</v>
      </c>
      <c r="K3214" s="3" t="str">
        <f>IFNA(VLOOKUP(D3214,Price!$A$2:$C$18,3,0),"")</f>
        <v>услуга</v>
      </c>
      <c r="L3214" s="6">
        <f t="shared" si="3"/>
        <v>4</v>
      </c>
      <c r="M3214" s="6" t="str">
        <f>IFNA(VLOOKUP(F3214,Promocodes!A:B,2,0),"")</f>
        <v/>
      </c>
      <c r="N3214" s="3" t="str">
        <f>IFNA(VLOOKUP(M3214,Promocodes!G:H,2,0),"")</f>
        <v/>
      </c>
      <c r="O3214" s="3" t="str">
        <f>IFNA(VLOOKUP(D3214,Price!$E$2:$F$4,2,0),"")</f>
        <v/>
      </c>
      <c r="P3214" s="7" t="str">
        <f t="shared" si="4"/>
        <v>без промо</v>
      </c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ht="15.75" customHeight="1">
      <c r="A3215" s="3">
        <v>2941.0</v>
      </c>
      <c r="B3215" s="1" t="s">
        <v>16</v>
      </c>
      <c r="C3215" s="1" t="s">
        <v>17</v>
      </c>
      <c r="D3215" s="1" t="s">
        <v>23</v>
      </c>
      <c r="E3215" s="2">
        <v>44297.0</v>
      </c>
      <c r="F3215" s="3"/>
      <c r="G3215" s="5">
        <v>5500.0</v>
      </c>
      <c r="H3215" s="3" t="str">
        <f>IFNA(VLOOKUP(F3215,Promocodes!A:E,4,0),"")</f>
        <v/>
      </c>
      <c r="I3215" s="3"/>
      <c r="J3215" s="5">
        <f t="shared" si="2"/>
        <v>5500</v>
      </c>
      <c r="K3215" s="3" t="str">
        <f>IFNA(VLOOKUP(D3215,Price!$A$2:$C$18,3,0),"")</f>
        <v>услуга</v>
      </c>
      <c r="L3215" s="6">
        <f t="shared" si="3"/>
        <v>4</v>
      </c>
      <c r="M3215" s="6" t="str">
        <f>IFNA(VLOOKUP(F3215,Promocodes!A:B,2,0),"")</f>
        <v/>
      </c>
      <c r="N3215" s="3" t="str">
        <f>IFNA(VLOOKUP(M3215,Promocodes!G:H,2,0),"")</f>
        <v/>
      </c>
      <c r="O3215" s="3" t="str">
        <f>IFNA(VLOOKUP(D3215,Price!$E$2:$F$4,2,0),"")</f>
        <v/>
      </c>
      <c r="P3215" s="7" t="str">
        <f t="shared" si="4"/>
        <v>без промо</v>
      </c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ht="15.75" customHeight="1">
      <c r="A3216" s="3">
        <v>2942.0</v>
      </c>
      <c r="B3216" s="1" t="s">
        <v>16</v>
      </c>
      <c r="C3216" s="1" t="s">
        <v>17</v>
      </c>
      <c r="D3216" s="1" t="s">
        <v>21</v>
      </c>
      <c r="E3216" s="2">
        <v>44297.0</v>
      </c>
      <c r="F3216" s="3"/>
      <c r="G3216" s="5">
        <v>3500.0</v>
      </c>
      <c r="H3216" s="3" t="str">
        <f>IFNA(VLOOKUP(F3216,Promocodes!A:E,4,0),"")</f>
        <v/>
      </c>
      <c r="I3216" s="3"/>
      <c r="J3216" s="5">
        <f t="shared" si="2"/>
        <v>3500</v>
      </c>
      <c r="K3216" s="3" t="str">
        <f>IFNA(VLOOKUP(D3216,Price!$A$2:$C$18,3,0),"")</f>
        <v>услуга</v>
      </c>
      <c r="L3216" s="6">
        <f t="shared" si="3"/>
        <v>4</v>
      </c>
      <c r="M3216" s="6" t="str">
        <f>IFNA(VLOOKUP(F3216,Promocodes!A:B,2,0),"")</f>
        <v/>
      </c>
      <c r="N3216" s="3" t="str">
        <f>IFNA(VLOOKUP(M3216,Promocodes!G:H,2,0),"")</f>
        <v/>
      </c>
      <c r="O3216" s="3" t="str">
        <f>IFNA(VLOOKUP(D3216,Price!$E$2:$F$4,2,0),"")</f>
        <v/>
      </c>
      <c r="P3216" s="7" t="str">
        <f t="shared" si="4"/>
        <v>без промо</v>
      </c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ht="15.75" customHeight="1">
      <c r="A3217" s="3">
        <v>2943.0</v>
      </c>
      <c r="B3217" s="1" t="s">
        <v>16</v>
      </c>
      <c r="C3217" s="1" t="s">
        <v>17</v>
      </c>
      <c r="D3217" s="1" t="s">
        <v>18</v>
      </c>
      <c r="E3217" s="2">
        <v>44297.0</v>
      </c>
      <c r="F3217" s="3"/>
      <c r="G3217" s="5">
        <v>1000.0</v>
      </c>
      <c r="H3217" s="3" t="str">
        <f>IFNA(VLOOKUP(F3217,Promocodes!A:E,4,0),"")</f>
        <v/>
      </c>
      <c r="I3217" s="3"/>
      <c r="J3217" s="5">
        <f t="shared" si="2"/>
        <v>1000</v>
      </c>
      <c r="K3217" s="3" t="str">
        <f>IFNA(VLOOKUP(D3217,Price!$A$2:$C$18,3,0),"")</f>
        <v>товар</v>
      </c>
      <c r="L3217" s="6">
        <f t="shared" si="3"/>
        <v>4</v>
      </c>
      <c r="M3217" s="6" t="str">
        <f>IFNA(VLOOKUP(F3217,Promocodes!A:B,2,0),"")</f>
        <v/>
      </c>
      <c r="N3217" s="3" t="str">
        <f>IFNA(VLOOKUP(M3217,Promocodes!G:H,2,0),"")</f>
        <v/>
      </c>
      <c r="O3217" s="3">
        <f>IFNA(VLOOKUP(D3217,Price!$E$2:$F$4,2,0),"")</f>
        <v>500</v>
      </c>
      <c r="P3217" s="7" t="str">
        <f t="shared" si="4"/>
        <v>без промо</v>
      </c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ht="15.75" customHeight="1">
      <c r="A3218" s="3">
        <v>2944.0</v>
      </c>
      <c r="B3218" s="1" t="s">
        <v>16</v>
      </c>
      <c r="C3218" s="1" t="s">
        <v>22</v>
      </c>
      <c r="D3218" s="1" t="s">
        <v>23</v>
      </c>
      <c r="E3218" s="2">
        <v>44297.0</v>
      </c>
      <c r="F3218" s="3"/>
      <c r="G3218" s="5">
        <v>5500.0</v>
      </c>
      <c r="H3218" s="3" t="str">
        <f>IFNA(VLOOKUP(F3218,Promocodes!A:E,4,0),"")</f>
        <v/>
      </c>
      <c r="I3218" s="3"/>
      <c r="J3218" s="5">
        <f t="shared" si="2"/>
        <v>5500</v>
      </c>
      <c r="K3218" s="3" t="str">
        <f>IFNA(VLOOKUP(D3218,Price!$A$2:$C$18,3,0),"")</f>
        <v>услуга</v>
      </c>
      <c r="L3218" s="6">
        <f t="shared" si="3"/>
        <v>4</v>
      </c>
      <c r="M3218" s="6" t="str">
        <f>IFNA(VLOOKUP(F3218,Promocodes!A:B,2,0),"")</f>
        <v/>
      </c>
      <c r="N3218" s="3" t="str">
        <f>IFNA(VLOOKUP(M3218,Promocodes!G:H,2,0),"")</f>
        <v/>
      </c>
      <c r="O3218" s="3" t="str">
        <f>IFNA(VLOOKUP(D3218,Price!$E$2:$F$4,2,0),"")</f>
        <v/>
      </c>
      <c r="P3218" s="7" t="str">
        <f t="shared" si="4"/>
        <v>без промо</v>
      </c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ht="15.75" customHeight="1">
      <c r="A3219" s="3">
        <v>2945.0</v>
      </c>
      <c r="B3219" s="1" t="s">
        <v>16</v>
      </c>
      <c r="C3219" s="1" t="s">
        <v>17</v>
      </c>
      <c r="D3219" s="1" t="s">
        <v>20</v>
      </c>
      <c r="E3219" s="2">
        <v>44297.0</v>
      </c>
      <c r="F3219" s="3"/>
      <c r="G3219" s="5">
        <v>500.0</v>
      </c>
      <c r="H3219" s="3" t="str">
        <f>IFNA(VLOOKUP(F3219,Promocodes!A:E,4,0),"")</f>
        <v/>
      </c>
      <c r="I3219" s="3"/>
      <c r="J3219" s="5">
        <f t="shared" si="2"/>
        <v>500</v>
      </c>
      <c r="K3219" s="3" t="str">
        <f>IFNA(VLOOKUP(D3219,Price!$A$2:$C$18,3,0),"")</f>
        <v>товар</v>
      </c>
      <c r="L3219" s="6">
        <f t="shared" si="3"/>
        <v>4</v>
      </c>
      <c r="M3219" s="6" t="str">
        <f>IFNA(VLOOKUP(F3219,Promocodes!A:B,2,0),"")</f>
        <v/>
      </c>
      <c r="N3219" s="3" t="str">
        <f>IFNA(VLOOKUP(M3219,Promocodes!G:H,2,0),"")</f>
        <v/>
      </c>
      <c r="O3219" s="3">
        <f>IFNA(VLOOKUP(D3219,Price!$E$2:$F$4,2,0),"")</f>
        <v>250</v>
      </c>
      <c r="P3219" s="7" t="str">
        <f t="shared" si="4"/>
        <v>без промо</v>
      </c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ht="15.75" customHeight="1">
      <c r="A3220" s="3">
        <v>2946.0</v>
      </c>
      <c r="B3220" s="1" t="s">
        <v>16</v>
      </c>
      <c r="C3220" s="1" t="s">
        <v>17</v>
      </c>
      <c r="D3220" s="1" t="s">
        <v>21</v>
      </c>
      <c r="E3220" s="2">
        <v>44297.0</v>
      </c>
      <c r="F3220" s="3"/>
      <c r="G3220" s="5">
        <v>3500.0</v>
      </c>
      <c r="H3220" s="3" t="str">
        <f>IFNA(VLOOKUP(F3220,Promocodes!A:E,4,0),"")</f>
        <v/>
      </c>
      <c r="I3220" s="3"/>
      <c r="J3220" s="5">
        <f t="shared" si="2"/>
        <v>3500</v>
      </c>
      <c r="K3220" s="3" t="str">
        <f>IFNA(VLOOKUP(D3220,Price!$A$2:$C$18,3,0),"")</f>
        <v>услуга</v>
      </c>
      <c r="L3220" s="6">
        <f t="shared" si="3"/>
        <v>4</v>
      </c>
      <c r="M3220" s="6" t="str">
        <f>IFNA(VLOOKUP(F3220,Promocodes!A:B,2,0),"")</f>
        <v/>
      </c>
      <c r="N3220" s="3" t="str">
        <f>IFNA(VLOOKUP(M3220,Promocodes!G:H,2,0),"")</f>
        <v/>
      </c>
      <c r="O3220" s="3" t="str">
        <f>IFNA(VLOOKUP(D3220,Price!$E$2:$F$4,2,0),"")</f>
        <v/>
      </c>
      <c r="P3220" s="7" t="str">
        <f t="shared" si="4"/>
        <v>без промо</v>
      </c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ht="15.75" customHeight="1">
      <c r="A3221" s="3">
        <v>2947.0</v>
      </c>
      <c r="B3221" s="1" t="s">
        <v>16</v>
      </c>
      <c r="C3221" s="1" t="s">
        <v>17</v>
      </c>
      <c r="D3221" s="1" t="s">
        <v>23</v>
      </c>
      <c r="E3221" s="2">
        <v>44297.0</v>
      </c>
      <c r="F3221" s="3"/>
      <c r="G3221" s="5">
        <v>5500.0</v>
      </c>
      <c r="H3221" s="3" t="str">
        <f>IFNA(VLOOKUP(F3221,Promocodes!A:E,4,0),"")</f>
        <v/>
      </c>
      <c r="I3221" s="3"/>
      <c r="J3221" s="5">
        <f t="shared" si="2"/>
        <v>5500</v>
      </c>
      <c r="K3221" s="3" t="str">
        <f>IFNA(VLOOKUP(D3221,Price!$A$2:$C$18,3,0),"")</f>
        <v>услуга</v>
      </c>
      <c r="L3221" s="6">
        <f t="shared" si="3"/>
        <v>4</v>
      </c>
      <c r="M3221" s="6" t="str">
        <f>IFNA(VLOOKUP(F3221,Promocodes!A:B,2,0),"")</f>
        <v/>
      </c>
      <c r="N3221" s="3" t="str">
        <f>IFNA(VLOOKUP(M3221,Promocodes!G:H,2,0),"")</f>
        <v/>
      </c>
      <c r="O3221" s="3" t="str">
        <f>IFNA(VLOOKUP(D3221,Price!$E$2:$F$4,2,0),"")</f>
        <v/>
      </c>
      <c r="P3221" s="7" t="str">
        <f t="shared" si="4"/>
        <v>без промо</v>
      </c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ht="15.75" customHeight="1">
      <c r="A3222" s="3">
        <v>2948.0</v>
      </c>
      <c r="B3222" s="1" t="s">
        <v>16</v>
      </c>
      <c r="C3222" s="1" t="s">
        <v>22</v>
      </c>
      <c r="D3222" s="1" t="s">
        <v>21</v>
      </c>
      <c r="E3222" s="2">
        <v>44297.0</v>
      </c>
      <c r="F3222" s="3"/>
      <c r="G3222" s="5">
        <v>3500.0</v>
      </c>
      <c r="H3222" s="3" t="str">
        <f>IFNA(VLOOKUP(F3222,Promocodes!A:E,4,0),"")</f>
        <v/>
      </c>
      <c r="I3222" s="3"/>
      <c r="J3222" s="5">
        <f t="shared" si="2"/>
        <v>3500</v>
      </c>
      <c r="K3222" s="3" t="str">
        <f>IFNA(VLOOKUP(D3222,Price!$A$2:$C$18,3,0),"")</f>
        <v>услуга</v>
      </c>
      <c r="L3222" s="6">
        <f t="shared" si="3"/>
        <v>4</v>
      </c>
      <c r="M3222" s="6" t="str">
        <f>IFNA(VLOOKUP(F3222,Promocodes!A:B,2,0),"")</f>
        <v/>
      </c>
      <c r="N3222" s="3" t="str">
        <f>IFNA(VLOOKUP(M3222,Promocodes!G:H,2,0),"")</f>
        <v/>
      </c>
      <c r="O3222" s="3" t="str">
        <f>IFNA(VLOOKUP(D3222,Price!$E$2:$F$4,2,0),"")</f>
        <v/>
      </c>
      <c r="P3222" s="7" t="str">
        <f t="shared" si="4"/>
        <v>без промо</v>
      </c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ht="15.75" customHeight="1">
      <c r="A3223" s="3">
        <v>2949.0</v>
      </c>
      <c r="B3223" s="1" t="s">
        <v>16</v>
      </c>
      <c r="C3223" s="1" t="s">
        <v>17</v>
      </c>
      <c r="D3223" s="1" t="s">
        <v>24</v>
      </c>
      <c r="E3223" s="2">
        <v>44297.0</v>
      </c>
      <c r="F3223" s="3"/>
      <c r="G3223" s="5">
        <v>4500.0</v>
      </c>
      <c r="H3223" s="3" t="str">
        <f>IFNA(VLOOKUP(F3223,Promocodes!A:E,4,0),"")</f>
        <v/>
      </c>
      <c r="I3223" s="3"/>
      <c r="J3223" s="5">
        <f t="shared" si="2"/>
        <v>4500</v>
      </c>
      <c r="K3223" s="3" t="str">
        <f>IFNA(VLOOKUP(D3223,Price!$A$2:$C$18,3,0),"")</f>
        <v>услуга</v>
      </c>
      <c r="L3223" s="6">
        <f t="shared" si="3"/>
        <v>4</v>
      </c>
      <c r="M3223" s="6" t="str">
        <f>IFNA(VLOOKUP(F3223,Promocodes!A:B,2,0),"")</f>
        <v/>
      </c>
      <c r="N3223" s="3" t="str">
        <f>IFNA(VLOOKUP(M3223,Promocodes!G:H,2,0),"")</f>
        <v/>
      </c>
      <c r="O3223" s="3" t="str">
        <f>IFNA(VLOOKUP(D3223,Price!$E$2:$F$4,2,0),"")</f>
        <v/>
      </c>
      <c r="P3223" s="7" t="str">
        <f t="shared" si="4"/>
        <v>без промо</v>
      </c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ht="15.75" customHeight="1">
      <c r="A3224" s="3">
        <v>2950.0</v>
      </c>
      <c r="B3224" s="1" t="s">
        <v>16</v>
      </c>
      <c r="C3224" s="1" t="s">
        <v>17</v>
      </c>
      <c r="D3224" s="1" t="s">
        <v>24</v>
      </c>
      <c r="E3224" s="2">
        <v>44297.0</v>
      </c>
      <c r="F3224" s="3"/>
      <c r="G3224" s="5">
        <v>4500.0</v>
      </c>
      <c r="H3224" s="3" t="str">
        <f>IFNA(VLOOKUP(F3224,Promocodes!A:E,4,0),"")</f>
        <v/>
      </c>
      <c r="I3224" s="3"/>
      <c r="J3224" s="5">
        <f t="shared" si="2"/>
        <v>4500</v>
      </c>
      <c r="K3224" s="3" t="str">
        <f>IFNA(VLOOKUP(D3224,Price!$A$2:$C$18,3,0),"")</f>
        <v>услуга</v>
      </c>
      <c r="L3224" s="6">
        <f t="shared" si="3"/>
        <v>4</v>
      </c>
      <c r="M3224" s="6" t="str">
        <f>IFNA(VLOOKUP(F3224,Promocodes!A:B,2,0),"")</f>
        <v/>
      </c>
      <c r="N3224" s="3" t="str">
        <f>IFNA(VLOOKUP(M3224,Promocodes!G:H,2,0),"")</f>
        <v/>
      </c>
      <c r="O3224" s="3" t="str">
        <f>IFNA(VLOOKUP(D3224,Price!$E$2:$F$4,2,0),"")</f>
        <v/>
      </c>
      <c r="P3224" s="7" t="str">
        <f t="shared" si="4"/>
        <v>без промо</v>
      </c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ht="15.75" customHeight="1">
      <c r="A3225" s="3">
        <v>2951.0</v>
      </c>
      <c r="B3225" s="1" t="s">
        <v>16</v>
      </c>
      <c r="C3225" s="1" t="s">
        <v>17</v>
      </c>
      <c r="D3225" s="1" t="s">
        <v>23</v>
      </c>
      <c r="E3225" s="2">
        <v>44297.0</v>
      </c>
      <c r="F3225" s="3"/>
      <c r="G3225" s="5">
        <v>5500.0</v>
      </c>
      <c r="H3225" s="3" t="str">
        <f>IFNA(VLOOKUP(F3225,Promocodes!A:E,4,0),"")</f>
        <v/>
      </c>
      <c r="I3225" s="3"/>
      <c r="J3225" s="5">
        <f t="shared" si="2"/>
        <v>5500</v>
      </c>
      <c r="K3225" s="3" t="str">
        <f>IFNA(VLOOKUP(D3225,Price!$A$2:$C$18,3,0),"")</f>
        <v>услуга</v>
      </c>
      <c r="L3225" s="6">
        <f t="shared" si="3"/>
        <v>4</v>
      </c>
      <c r="M3225" s="6" t="str">
        <f>IFNA(VLOOKUP(F3225,Promocodes!A:B,2,0),"")</f>
        <v/>
      </c>
      <c r="N3225" s="3" t="str">
        <f>IFNA(VLOOKUP(M3225,Promocodes!G:H,2,0),"")</f>
        <v/>
      </c>
      <c r="O3225" s="3" t="str">
        <f>IFNA(VLOOKUP(D3225,Price!$E$2:$F$4,2,0),"")</f>
        <v/>
      </c>
      <c r="P3225" s="7" t="str">
        <f t="shared" si="4"/>
        <v>без промо</v>
      </c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ht="15.75" customHeight="1">
      <c r="A3226" s="3">
        <v>2952.0</v>
      </c>
      <c r="B3226" s="1" t="s">
        <v>16</v>
      </c>
      <c r="C3226" s="1" t="s">
        <v>17</v>
      </c>
      <c r="D3226" s="1" t="s">
        <v>21</v>
      </c>
      <c r="E3226" s="2">
        <v>44297.0</v>
      </c>
      <c r="F3226" s="3"/>
      <c r="G3226" s="5">
        <v>3500.0</v>
      </c>
      <c r="H3226" s="3" t="str">
        <f>IFNA(VLOOKUP(F3226,Promocodes!A:E,4,0),"")</f>
        <v/>
      </c>
      <c r="I3226" s="3"/>
      <c r="J3226" s="5">
        <f t="shared" si="2"/>
        <v>3500</v>
      </c>
      <c r="K3226" s="3" t="str">
        <f>IFNA(VLOOKUP(D3226,Price!$A$2:$C$18,3,0),"")</f>
        <v>услуга</v>
      </c>
      <c r="L3226" s="6">
        <f t="shared" si="3"/>
        <v>4</v>
      </c>
      <c r="M3226" s="6" t="str">
        <f>IFNA(VLOOKUP(F3226,Promocodes!A:B,2,0),"")</f>
        <v/>
      </c>
      <c r="N3226" s="3" t="str">
        <f>IFNA(VLOOKUP(M3226,Promocodes!G:H,2,0),"")</f>
        <v/>
      </c>
      <c r="O3226" s="3" t="str">
        <f>IFNA(VLOOKUP(D3226,Price!$E$2:$F$4,2,0),"")</f>
        <v/>
      </c>
      <c r="P3226" s="7" t="str">
        <f t="shared" si="4"/>
        <v>без промо</v>
      </c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ht="15.75" customHeight="1">
      <c r="A3227" s="3">
        <v>2953.0</v>
      </c>
      <c r="B3227" s="1" t="s">
        <v>139</v>
      </c>
      <c r="C3227" s="1" t="s">
        <v>17</v>
      </c>
      <c r="D3227" s="1" t="s">
        <v>141</v>
      </c>
      <c r="E3227" s="2">
        <v>44297.0</v>
      </c>
      <c r="F3227" s="3"/>
      <c r="G3227" s="5">
        <v>300.0</v>
      </c>
      <c r="H3227" s="3" t="str">
        <f>IFNA(VLOOKUP(F3227,Promocodes!A:E,4,0),"")</f>
        <v/>
      </c>
      <c r="I3227" s="3"/>
      <c r="J3227" s="5">
        <f t="shared" si="2"/>
        <v>300</v>
      </c>
      <c r="K3227" s="3" t="str">
        <f>IFNA(VLOOKUP(D3227,Price!$A$2:$C$18,3,0),"")</f>
        <v/>
      </c>
      <c r="L3227" s="6">
        <f t="shared" si="3"/>
        <v>4</v>
      </c>
      <c r="M3227" s="6" t="str">
        <f>IFNA(VLOOKUP(F3227,Promocodes!A:B,2,0),"")</f>
        <v/>
      </c>
      <c r="N3227" s="3" t="str">
        <f>IFNA(VLOOKUP(M3227,Promocodes!G:H,2,0),"")</f>
        <v/>
      </c>
      <c r="O3227" s="3" t="str">
        <f>IFNA(VLOOKUP(D3227,Price!$E$2:$F$4,2,0),"")</f>
        <v/>
      </c>
      <c r="P3227" s="7" t="str">
        <f t="shared" si="4"/>
        <v/>
      </c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ht="15.75" customHeight="1">
      <c r="A3228" s="3">
        <v>2954.0</v>
      </c>
      <c r="B3228" s="1" t="s">
        <v>16</v>
      </c>
      <c r="C3228" s="1" t="s">
        <v>17</v>
      </c>
      <c r="D3228" s="1" t="s">
        <v>20</v>
      </c>
      <c r="E3228" s="2">
        <v>44297.0</v>
      </c>
      <c r="F3228" s="3"/>
      <c r="G3228" s="5">
        <v>500.0</v>
      </c>
      <c r="H3228" s="3" t="str">
        <f>IFNA(VLOOKUP(F3228,Promocodes!A:E,4,0),"")</f>
        <v/>
      </c>
      <c r="I3228" s="3"/>
      <c r="J3228" s="5">
        <f t="shared" si="2"/>
        <v>500</v>
      </c>
      <c r="K3228" s="3" t="str">
        <f>IFNA(VLOOKUP(D3228,Price!$A$2:$C$18,3,0),"")</f>
        <v>товар</v>
      </c>
      <c r="L3228" s="6">
        <f t="shared" si="3"/>
        <v>4</v>
      </c>
      <c r="M3228" s="6" t="str">
        <f>IFNA(VLOOKUP(F3228,Promocodes!A:B,2,0),"")</f>
        <v/>
      </c>
      <c r="N3228" s="3" t="str">
        <f>IFNA(VLOOKUP(M3228,Promocodes!G:H,2,0),"")</f>
        <v/>
      </c>
      <c r="O3228" s="3">
        <f>IFNA(VLOOKUP(D3228,Price!$E$2:$F$4,2,0),"")</f>
        <v>250</v>
      </c>
      <c r="P3228" s="7" t="str">
        <f t="shared" si="4"/>
        <v>без промо</v>
      </c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ht="15.75" customHeight="1">
      <c r="A3229" s="3">
        <v>2955.0</v>
      </c>
      <c r="B3229" s="1" t="s">
        <v>16</v>
      </c>
      <c r="C3229" s="1" t="s">
        <v>17</v>
      </c>
      <c r="D3229" s="1" t="s">
        <v>21</v>
      </c>
      <c r="E3229" s="2">
        <v>44298.0</v>
      </c>
      <c r="F3229" s="3"/>
      <c r="G3229" s="5">
        <v>3500.0</v>
      </c>
      <c r="H3229" s="3" t="str">
        <f>IFNA(VLOOKUP(F3229,Promocodes!A:E,4,0),"")</f>
        <v/>
      </c>
      <c r="I3229" s="3"/>
      <c r="J3229" s="5">
        <f t="shared" si="2"/>
        <v>3500</v>
      </c>
      <c r="K3229" s="3" t="str">
        <f>IFNA(VLOOKUP(D3229,Price!$A$2:$C$18,3,0),"")</f>
        <v>услуга</v>
      </c>
      <c r="L3229" s="6">
        <f t="shared" si="3"/>
        <v>4</v>
      </c>
      <c r="M3229" s="6" t="str">
        <f>IFNA(VLOOKUP(F3229,Promocodes!A:B,2,0),"")</f>
        <v/>
      </c>
      <c r="N3229" s="3" t="str">
        <f>IFNA(VLOOKUP(M3229,Promocodes!G:H,2,0),"")</f>
        <v/>
      </c>
      <c r="O3229" s="3" t="str">
        <f>IFNA(VLOOKUP(D3229,Price!$E$2:$F$4,2,0),"")</f>
        <v/>
      </c>
      <c r="P3229" s="7" t="str">
        <f t="shared" si="4"/>
        <v>без промо</v>
      </c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ht="15.75" customHeight="1">
      <c r="A3230" s="3">
        <v>2956.0</v>
      </c>
      <c r="B3230" s="1" t="s">
        <v>16</v>
      </c>
      <c r="C3230" s="1" t="s">
        <v>17</v>
      </c>
      <c r="D3230" s="1" t="s">
        <v>24</v>
      </c>
      <c r="E3230" s="2">
        <v>44298.0</v>
      </c>
      <c r="F3230" s="3"/>
      <c r="G3230" s="5">
        <v>4500.0</v>
      </c>
      <c r="H3230" s="3" t="str">
        <f>IFNA(VLOOKUP(F3230,Promocodes!A:E,4,0),"")</f>
        <v/>
      </c>
      <c r="I3230" s="3"/>
      <c r="J3230" s="5">
        <f t="shared" si="2"/>
        <v>4500</v>
      </c>
      <c r="K3230" s="3" t="str">
        <f>IFNA(VLOOKUP(D3230,Price!$A$2:$C$18,3,0),"")</f>
        <v>услуга</v>
      </c>
      <c r="L3230" s="6">
        <f t="shared" si="3"/>
        <v>4</v>
      </c>
      <c r="M3230" s="6" t="str">
        <f>IFNA(VLOOKUP(F3230,Promocodes!A:B,2,0),"")</f>
        <v/>
      </c>
      <c r="N3230" s="3" t="str">
        <f>IFNA(VLOOKUP(M3230,Promocodes!G:H,2,0),"")</f>
        <v/>
      </c>
      <c r="O3230" s="3" t="str">
        <f>IFNA(VLOOKUP(D3230,Price!$E$2:$F$4,2,0),"")</f>
        <v/>
      </c>
      <c r="P3230" s="7" t="str">
        <f t="shared" si="4"/>
        <v>без промо</v>
      </c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ht="15.75" customHeight="1">
      <c r="A3231" s="3">
        <v>2957.0</v>
      </c>
      <c r="B3231" s="1" t="s">
        <v>16</v>
      </c>
      <c r="C3231" s="1" t="s">
        <v>17</v>
      </c>
      <c r="D3231" s="1" t="s">
        <v>24</v>
      </c>
      <c r="E3231" s="2">
        <v>44298.0</v>
      </c>
      <c r="F3231" s="3"/>
      <c r="G3231" s="5">
        <v>4500.0</v>
      </c>
      <c r="H3231" s="3" t="str">
        <f>IFNA(VLOOKUP(F3231,Promocodes!A:E,4,0),"")</f>
        <v/>
      </c>
      <c r="I3231" s="3"/>
      <c r="J3231" s="5">
        <f t="shared" si="2"/>
        <v>4500</v>
      </c>
      <c r="K3231" s="3" t="str">
        <f>IFNA(VLOOKUP(D3231,Price!$A$2:$C$18,3,0),"")</f>
        <v>услуга</v>
      </c>
      <c r="L3231" s="6">
        <f t="shared" si="3"/>
        <v>4</v>
      </c>
      <c r="M3231" s="6" t="str">
        <f>IFNA(VLOOKUP(F3231,Promocodes!A:B,2,0),"")</f>
        <v/>
      </c>
      <c r="N3231" s="3" t="str">
        <f>IFNA(VLOOKUP(M3231,Promocodes!G:H,2,0),"")</f>
        <v/>
      </c>
      <c r="O3231" s="3" t="str">
        <f>IFNA(VLOOKUP(D3231,Price!$E$2:$F$4,2,0),"")</f>
        <v/>
      </c>
      <c r="P3231" s="7" t="str">
        <f t="shared" si="4"/>
        <v>без промо</v>
      </c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ht="15.75" customHeight="1">
      <c r="A3232" s="3">
        <v>2958.0</v>
      </c>
      <c r="B3232" s="1" t="s">
        <v>16</v>
      </c>
      <c r="C3232" s="1" t="s">
        <v>22</v>
      </c>
      <c r="D3232" s="1" t="s">
        <v>23</v>
      </c>
      <c r="E3232" s="2">
        <v>44298.0</v>
      </c>
      <c r="F3232" s="3"/>
      <c r="G3232" s="5">
        <v>5500.0</v>
      </c>
      <c r="H3232" s="3" t="str">
        <f>IFNA(VLOOKUP(F3232,Promocodes!A:E,4,0),"")</f>
        <v/>
      </c>
      <c r="I3232" s="3"/>
      <c r="J3232" s="5">
        <f t="shared" si="2"/>
        <v>5500</v>
      </c>
      <c r="K3232" s="3" t="str">
        <f>IFNA(VLOOKUP(D3232,Price!$A$2:$C$18,3,0),"")</f>
        <v>услуга</v>
      </c>
      <c r="L3232" s="6">
        <f t="shared" si="3"/>
        <v>4</v>
      </c>
      <c r="M3232" s="6" t="str">
        <f>IFNA(VLOOKUP(F3232,Promocodes!A:B,2,0),"")</f>
        <v/>
      </c>
      <c r="N3232" s="3" t="str">
        <f>IFNA(VLOOKUP(M3232,Promocodes!G:H,2,0),"")</f>
        <v/>
      </c>
      <c r="O3232" s="3" t="str">
        <f>IFNA(VLOOKUP(D3232,Price!$E$2:$F$4,2,0),"")</f>
        <v/>
      </c>
      <c r="P3232" s="7" t="str">
        <f t="shared" si="4"/>
        <v>без промо</v>
      </c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ht="15.75" customHeight="1">
      <c r="A3233" s="3">
        <v>2959.0</v>
      </c>
      <c r="B3233" s="1" t="s">
        <v>16</v>
      </c>
      <c r="C3233" s="1" t="s">
        <v>17</v>
      </c>
      <c r="D3233" s="1" t="s">
        <v>24</v>
      </c>
      <c r="E3233" s="2">
        <v>44298.0</v>
      </c>
      <c r="F3233" s="3"/>
      <c r="G3233" s="5">
        <v>4500.0</v>
      </c>
      <c r="H3233" s="3" t="str">
        <f>IFNA(VLOOKUP(F3233,Promocodes!A:E,4,0),"")</f>
        <v/>
      </c>
      <c r="I3233" s="3"/>
      <c r="J3233" s="5">
        <f t="shared" si="2"/>
        <v>4500</v>
      </c>
      <c r="K3233" s="3" t="str">
        <f>IFNA(VLOOKUP(D3233,Price!$A$2:$C$18,3,0),"")</f>
        <v>услуга</v>
      </c>
      <c r="L3233" s="6">
        <f t="shared" si="3"/>
        <v>4</v>
      </c>
      <c r="M3233" s="6" t="str">
        <f>IFNA(VLOOKUP(F3233,Promocodes!A:B,2,0),"")</f>
        <v/>
      </c>
      <c r="N3233" s="3" t="str">
        <f>IFNA(VLOOKUP(M3233,Promocodes!G:H,2,0),"")</f>
        <v/>
      </c>
      <c r="O3233" s="3" t="str">
        <f>IFNA(VLOOKUP(D3233,Price!$E$2:$F$4,2,0),"")</f>
        <v/>
      </c>
      <c r="P3233" s="7" t="str">
        <f t="shared" si="4"/>
        <v>без промо</v>
      </c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ht="15.75" customHeight="1">
      <c r="A3234" s="3">
        <v>2960.0</v>
      </c>
      <c r="B3234" s="1" t="s">
        <v>16</v>
      </c>
      <c r="C3234" s="1" t="s">
        <v>17</v>
      </c>
      <c r="D3234" s="1" t="s">
        <v>24</v>
      </c>
      <c r="E3234" s="2">
        <v>44298.0</v>
      </c>
      <c r="F3234" s="3"/>
      <c r="G3234" s="5">
        <v>4500.0</v>
      </c>
      <c r="H3234" s="3" t="str">
        <f>IFNA(VLOOKUP(F3234,Promocodes!A:E,4,0),"")</f>
        <v/>
      </c>
      <c r="I3234" s="3"/>
      <c r="J3234" s="5">
        <f t="shared" si="2"/>
        <v>4500</v>
      </c>
      <c r="K3234" s="3" t="str">
        <f>IFNA(VLOOKUP(D3234,Price!$A$2:$C$18,3,0),"")</f>
        <v>услуга</v>
      </c>
      <c r="L3234" s="6">
        <f t="shared" si="3"/>
        <v>4</v>
      </c>
      <c r="M3234" s="6" t="str">
        <f>IFNA(VLOOKUP(F3234,Promocodes!A:B,2,0),"")</f>
        <v/>
      </c>
      <c r="N3234" s="3" t="str">
        <f>IFNA(VLOOKUP(M3234,Promocodes!G:H,2,0),"")</f>
        <v/>
      </c>
      <c r="O3234" s="3" t="str">
        <f>IFNA(VLOOKUP(D3234,Price!$E$2:$F$4,2,0),"")</f>
        <v/>
      </c>
      <c r="P3234" s="7" t="str">
        <f t="shared" si="4"/>
        <v>без промо</v>
      </c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ht="15.75" customHeight="1">
      <c r="A3235" s="3">
        <v>2961.0</v>
      </c>
      <c r="B3235" s="1" t="s">
        <v>16</v>
      </c>
      <c r="C3235" s="1" t="s">
        <v>17</v>
      </c>
      <c r="D3235" s="1" t="s">
        <v>23</v>
      </c>
      <c r="E3235" s="2">
        <v>44298.0</v>
      </c>
      <c r="F3235" s="3"/>
      <c r="G3235" s="5">
        <v>5500.0</v>
      </c>
      <c r="H3235" s="3" t="str">
        <f>IFNA(VLOOKUP(F3235,Promocodes!A:E,4,0),"")</f>
        <v/>
      </c>
      <c r="I3235" s="3"/>
      <c r="J3235" s="5">
        <f t="shared" si="2"/>
        <v>5500</v>
      </c>
      <c r="K3235" s="3" t="str">
        <f>IFNA(VLOOKUP(D3235,Price!$A$2:$C$18,3,0),"")</f>
        <v>услуга</v>
      </c>
      <c r="L3235" s="6">
        <f t="shared" si="3"/>
        <v>4</v>
      </c>
      <c r="M3235" s="6" t="str">
        <f>IFNA(VLOOKUP(F3235,Promocodes!A:B,2,0),"")</f>
        <v/>
      </c>
      <c r="N3235" s="3" t="str">
        <f>IFNA(VLOOKUP(M3235,Promocodes!G:H,2,0),"")</f>
        <v/>
      </c>
      <c r="O3235" s="3" t="str">
        <f>IFNA(VLOOKUP(D3235,Price!$E$2:$F$4,2,0),"")</f>
        <v/>
      </c>
      <c r="P3235" s="7" t="str">
        <f t="shared" si="4"/>
        <v>без промо</v>
      </c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ht="15.75" customHeight="1">
      <c r="A3236" s="3">
        <v>2962.0</v>
      </c>
      <c r="B3236" s="1" t="s">
        <v>16</v>
      </c>
      <c r="C3236" s="1" t="s">
        <v>17</v>
      </c>
      <c r="D3236" s="1" t="s">
        <v>23</v>
      </c>
      <c r="E3236" s="2">
        <v>44298.0</v>
      </c>
      <c r="F3236" s="3"/>
      <c r="G3236" s="5">
        <v>5500.0</v>
      </c>
      <c r="H3236" s="3" t="str">
        <f>IFNA(VLOOKUP(F3236,Promocodes!A:E,4,0),"")</f>
        <v/>
      </c>
      <c r="I3236" s="3"/>
      <c r="J3236" s="5">
        <f t="shared" si="2"/>
        <v>5500</v>
      </c>
      <c r="K3236" s="3" t="str">
        <f>IFNA(VLOOKUP(D3236,Price!$A$2:$C$18,3,0),"")</f>
        <v>услуга</v>
      </c>
      <c r="L3236" s="6">
        <f t="shared" si="3"/>
        <v>4</v>
      </c>
      <c r="M3236" s="6" t="str">
        <f>IFNA(VLOOKUP(F3236,Promocodes!A:B,2,0),"")</f>
        <v/>
      </c>
      <c r="N3236" s="3" t="str">
        <f>IFNA(VLOOKUP(M3236,Promocodes!G:H,2,0),"")</f>
        <v/>
      </c>
      <c r="O3236" s="3" t="str">
        <f>IFNA(VLOOKUP(D3236,Price!$E$2:$F$4,2,0),"")</f>
        <v/>
      </c>
      <c r="P3236" s="7" t="str">
        <f t="shared" si="4"/>
        <v>без промо</v>
      </c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ht="15.75" customHeight="1">
      <c r="A3237" s="3">
        <v>2963.0</v>
      </c>
      <c r="B3237" s="1" t="s">
        <v>16</v>
      </c>
      <c r="C3237" s="1" t="s">
        <v>17</v>
      </c>
      <c r="D3237" s="1" t="s">
        <v>21</v>
      </c>
      <c r="E3237" s="2">
        <v>44298.0</v>
      </c>
      <c r="F3237" s="3"/>
      <c r="G3237" s="5">
        <v>3500.0</v>
      </c>
      <c r="H3237" s="3" t="str">
        <f>IFNA(VLOOKUP(F3237,Promocodes!A:E,4,0),"")</f>
        <v/>
      </c>
      <c r="I3237" s="3"/>
      <c r="J3237" s="5">
        <f t="shared" si="2"/>
        <v>3500</v>
      </c>
      <c r="K3237" s="3" t="str">
        <f>IFNA(VLOOKUP(D3237,Price!$A$2:$C$18,3,0),"")</f>
        <v>услуга</v>
      </c>
      <c r="L3237" s="6">
        <f t="shared" si="3"/>
        <v>4</v>
      </c>
      <c r="M3237" s="6" t="str">
        <f>IFNA(VLOOKUP(F3237,Promocodes!A:B,2,0),"")</f>
        <v/>
      </c>
      <c r="N3237" s="3" t="str">
        <f>IFNA(VLOOKUP(M3237,Promocodes!G:H,2,0),"")</f>
        <v/>
      </c>
      <c r="O3237" s="3" t="str">
        <f>IFNA(VLOOKUP(D3237,Price!$E$2:$F$4,2,0),"")</f>
        <v/>
      </c>
      <c r="P3237" s="7" t="str">
        <f t="shared" si="4"/>
        <v>без промо</v>
      </c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ht="15.75" customHeight="1">
      <c r="A3238" s="3">
        <v>2964.0</v>
      </c>
      <c r="B3238" s="1" t="s">
        <v>16</v>
      </c>
      <c r="C3238" s="1" t="s">
        <v>17</v>
      </c>
      <c r="D3238" s="1" t="s">
        <v>21</v>
      </c>
      <c r="E3238" s="2">
        <v>44298.0</v>
      </c>
      <c r="F3238" s="3"/>
      <c r="G3238" s="5">
        <v>3500.0</v>
      </c>
      <c r="H3238" s="3" t="str">
        <f>IFNA(VLOOKUP(F3238,Promocodes!A:E,4,0),"")</f>
        <v/>
      </c>
      <c r="I3238" s="3"/>
      <c r="J3238" s="5">
        <f t="shared" si="2"/>
        <v>3500</v>
      </c>
      <c r="K3238" s="3" t="str">
        <f>IFNA(VLOOKUP(D3238,Price!$A$2:$C$18,3,0),"")</f>
        <v>услуга</v>
      </c>
      <c r="L3238" s="6">
        <f t="shared" si="3"/>
        <v>4</v>
      </c>
      <c r="M3238" s="6" t="str">
        <f>IFNA(VLOOKUP(F3238,Promocodes!A:B,2,0),"")</f>
        <v/>
      </c>
      <c r="N3238" s="3" t="str">
        <f>IFNA(VLOOKUP(M3238,Promocodes!G:H,2,0),"")</f>
        <v/>
      </c>
      <c r="O3238" s="3" t="str">
        <f>IFNA(VLOOKUP(D3238,Price!$E$2:$F$4,2,0),"")</f>
        <v/>
      </c>
      <c r="P3238" s="7" t="str">
        <f t="shared" si="4"/>
        <v>без промо</v>
      </c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ht="15.75" customHeight="1">
      <c r="A3239" s="3">
        <v>2965.0</v>
      </c>
      <c r="B3239" s="1" t="s">
        <v>16</v>
      </c>
      <c r="C3239" s="1" t="s">
        <v>17</v>
      </c>
      <c r="D3239" s="1" t="s">
        <v>23</v>
      </c>
      <c r="E3239" s="2">
        <v>44298.0</v>
      </c>
      <c r="F3239" s="3"/>
      <c r="G3239" s="5">
        <v>5500.0</v>
      </c>
      <c r="H3239" s="3" t="str">
        <f>IFNA(VLOOKUP(F3239,Promocodes!A:E,4,0),"")</f>
        <v/>
      </c>
      <c r="I3239" s="3"/>
      <c r="J3239" s="5">
        <f t="shared" si="2"/>
        <v>5500</v>
      </c>
      <c r="K3239" s="3" t="str">
        <f>IFNA(VLOOKUP(D3239,Price!$A$2:$C$18,3,0),"")</f>
        <v>услуга</v>
      </c>
      <c r="L3239" s="6">
        <f t="shared" si="3"/>
        <v>4</v>
      </c>
      <c r="M3239" s="6" t="str">
        <f>IFNA(VLOOKUP(F3239,Promocodes!A:B,2,0),"")</f>
        <v/>
      </c>
      <c r="N3239" s="3" t="str">
        <f>IFNA(VLOOKUP(M3239,Promocodes!G:H,2,0),"")</f>
        <v/>
      </c>
      <c r="O3239" s="3" t="str">
        <f>IFNA(VLOOKUP(D3239,Price!$E$2:$F$4,2,0),"")</f>
        <v/>
      </c>
      <c r="P3239" s="7" t="str">
        <f t="shared" si="4"/>
        <v>без промо</v>
      </c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ht="15.75" customHeight="1">
      <c r="A3240" s="3">
        <v>2966.0</v>
      </c>
      <c r="B3240" s="1" t="s">
        <v>16</v>
      </c>
      <c r="C3240" s="1" t="s">
        <v>17</v>
      </c>
      <c r="D3240" s="1" t="s">
        <v>24</v>
      </c>
      <c r="E3240" s="2">
        <v>44298.0</v>
      </c>
      <c r="F3240" s="3"/>
      <c r="G3240" s="5">
        <v>4500.0</v>
      </c>
      <c r="H3240" s="3" t="str">
        <f>IFNA(VLOOKUP(F3240,Promocodes!A:E,4,0),"")</f>
        <v/>
      </c>
      <c r="I3240" s="3"/>
      <c r="J3240" s="5">
        <f t="shared" si="2"/>
        <v>4500</v>
      </c>
      <c r="K3240" s="3" t="str">
        <f>IFNA(VLOOKUP(D3240,Price!$A$2:$C$18,3,0),"")</f>
        <v>услуга</v>
      </c>
      <c r="L3240" s="6">
        <f t="shared" si="3"/>
        <v>4</v>
      </c>
      <c r="M3240" s="6" t="str">
        <f>IFNA(VLOOKUP(F3240,Promocodes!A:B,2,0),"")</f>
        <v/>
      </c>
      <c r="N3240" s="3" t="str">
        <f>IFNA(VLOOKUP(M3240,Promocodes!G:H,2,0),"")</f>
        <v/>
      </c>
      <c r="O3240" s="3" t="str">
        <f>IFNA(VLOOKUP(D3240,Price!$E$2:$F$4,2,0),"")</f>
        <v/>
      </c>
      <c r="P3240" s="7" t="str">
        <f t="shared" si="4"/>
        <v>без промо</v>
      </c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ht="15.75" customHeight="1">
      <c r="A3241" s="3">
        <v>2967.0</v>
      </c>
      <c r="B3241" s="1" t="s">
        <v>139</v>
      </c>
      <c r="C3241" s="1" t="s">
        <v>17</v>
      </c>
      <c r="D3241" s="1" t="s">
        <v>141</v>
      </c>
      <c r="E3241" s="2">
        <v>44298.0</v>
      </c>
      <c r="F3241" s="3"/>
      <c r="G3241" s="5">
        <v>300.0</v>
      </c>
      <c r="H3241" s="3" t="str">
        <f>IFNA(VLOOKUP(F3241,Promocodes!A:E,4,0),"")</f>
        <v/>
      </c>
      <c r="I3241" s="3"/>
      <c r="J3241" s="5">
        <f t="shared" si="2"/>
        <v>300</v>
      </c>
      <c r="K3241" s="3" t="str">
        <f>IFNA(VLOOKUP(D3241,Price!$A$2:$C$18,3,0),"")</f>
        <v/>
      </c>
      <c r="L3241" s="6">
        <f t="shared" si="3"/>
        <v>4</v>
      </c>
      <c r="M3241" s="6" t="str">
        <f>IFNA(VLOOKUP(F3241,Promocodes!A:B,2,0),"")</f>
        <v/>
      </c>
      <c r="N3241" s="3" t="str">
        <f>IFNA(VLOOKUP(M3241,Promocodes!G:H,2,0),"")</f>
        <v/>
      </c>
      <c r="O3241" s="3" t="str">
        <f>IFNA(VLOOKUP(D3241,Price!$E$2:$F$4,2,0),"")</f>
        <v/>
      </c>
      <c r="P3241" s="7" t="str">
        <f t="shared" si="4"/>
        <v/>
      </c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ht="15.75" customHeight="1">
      <c r="A3242" s="3">
        <v>2968.0</v>
      </c>
      <c r="B3242" s="1" t="s">
        <v>139</v>
      </c>
      <c r="C3242" s="1" t="s">
        <v>22</v>
      </c>
      <c r="D3242" s="1" t="s">
        <v>143</v>
      </c>
      <c r="E3242" s="2">
        <v>44298.0</v>
      </c>
      <c r="F3242" s="3"/>
      <c r="G3242" s="5">
        <v>500.0</v>
      </c>
      <c r="H3242" s="3" t="str">
        <f>IFNA(VLOOKUP(F3242,Promocodes!A:E,4,0),"")</f>
        <v/>
      </c>
      <c r="I3242" s="3"/>
      <c r="J3242" s="5">
        <f t="shared" si="2"/>
        <v>500</v>
      </c>
      <c r="K3242" s="3" t="str">
        <f>IFNA(VLOOKUP(D3242,Price!$A$2:$C$18,3,0),"")</f>
        <v/>
      </c>
      <c r="L3242" s="6">
        <f t="shared" si="3"/>
        <v>4</v>
      </c>
      <c r="M3242" s="6" t="str">
        <f>IFNA(VLOOKUP(F3242,Promocodes!A:B,2,0),"")</f>
        <v/>
      </c>
      <c r="N3242" s="3" t="str">
        <f>IFNA(VLOOKUP(M3242,Promocodes!G:H,2,0),"")</f>
        <v/>
      </c>
      <c r="O3242" s="3" t="str">
        <f>IFNA(VLOOKUP(D3242,Price!$E$2:$F$4,2,0),"")</f>
        <v/>
      </c>
      <c r="P3242" s="7" t="str">
        <f t="shared" si="4"/>
        <v/>
      </c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ht="15.75" customHeight="1">
      <c r="A3243" s="3">
        <v>2969.0</v>
      </c>
      <c r="B3243" s="1" t="s">
        <v>16</v>
      </c>
      <c r="C3243" s="1" t="s">
        <v>17</v>
      </c>
      <c r="D3243" s="1" t="s">
        <v>24</v>
      </c>
      <c r="E3243" s="2">
        <v>44298.0</v>
      </c>
      <c r="F3243" s="3"/>
      <c r="G3243" s="5">
        <v>4500.0</v>
      </c>
      <c r="H3243" s="3" t="str">
        <f>IFNA(VLOOKUP(F3243,Promocodes!A:E,4,0),"")</f>
        <v/>
      </c>
      <c r="I3243" s="3"/>
      <c r="J3243" s="5">
        <f t="shared" si="2"/>
        <v>4500</v>
      </c>
      <c r="K3243" s="3" t="str">
        <f>IFNA(VLOOKUP(D3243,Price!$A$2:$C$18,3,0),"")</f>
        <v>услуга</v>
      </c>
      <c r="L3243" s="6">
        <f t="shared" si="3"/>
        <v>4</v>
      </c>
      <c r="M3243" s="6" t="str">
        <f>IFNA(VLOOKUP(F3243,Promocodes!A:B,2,0),"")</f>
        <v/>
      </c>
      <c r="N3243" s="3" t="str">
        <f>IFNA(VLOOKUP(M3243,Promocodes!G:H,2,0),"")</f>
        <v/>
      </c>
      <c r="O3243" s="3" t="str">
        <f>IFNA(VLOOKUP(D3243,Price!$E$2:$F$4,2,0),"")</f>
        <v/>
      </c>
      <c r="P3243" s="7" t="str">
        <f t="shared" si="4"/>
        <v>без промо</v>
      </c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ht="15.75" customHeight="1">
      <c r="A3244" s="3">
        <v>2970.0</v>
      </c>
      <c r="B3244" s="1" t="s">
        <v>16</v>
      </c>
      <c r="C3244" s="1" t="s">
        <v>22</v>
      </c>
      <c r="D3244" s="1" t="s">
        <v>23</v>
      </c>
      <c r="E3244" s="2">
        <v>44298.0</v>
      </c>
      <c r="F3244" s="3"/>
      <c r="G3244" s="5">
        <v>5500.0</v>
      </c>
      <c r="H3244" s="3" t="str">
        <f>IFNA(VLOOKUP(F3244,Promocodes!A:E,4,0),"")</f>
        <v/>
      </c>
      <c r="I3244" s="3"/>
      <c r="J3244" s="5">
        <f t="shared" si="2"/>
        <v>5500</v>
      </c>
      <c r="K3244" s="3" t="str">
        <f>IFNA(VLOOKUP(D3244,Price!$A$2:$C$18,3,0),"")</f>
        <v>услуга</v>
      </c>
      <c r="L3244" s="6">
        <f t="shared" si="3"/>
        <v>4</v>
      </c>
      <c r="M3244" s="6" t="str">
        <f>IFNA(VLOOKUP(F3244,Promocodes!A:B,2,0),"")</f>
        <v/>
      </c>
      <c r="N3244" s="3" t="str">
        <f>IFNA(VLOOKUP(M3244,Promocodes!G:H,2,0),"")</f>
        <v/>
      </c>
      <c r="O3244" s="3" t="str">
        <f>IFNA(VLOOKUP(D3244,Price!$E$2:$F$4,2,0),"")</f>
        <v/>
      </c>
      <c r="P3244" s="7" t="str">
        <f t="shared" si="4"/>
        <v>без промо</v>
      </c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ht="15.75" customHeight="1">
      <c r="A3245" s="3">
        <v>2972.0</v>
      </c>
      <c r="B3245" s="1" t="s">
        <v>16</v>
      </c>
      <c r="C3245" s="1" t="s">
        <v>17</v>
      </c>
      <c r="D3245" s="1" t="s">
        <v>18</v>
      </c>
      <c r="E3245" s="2">
        <v>44298.0</v>
      </c>
      <c r="F3245" s="3"/>
      <c r="G3245" s="5">
        <v>1000.0</v>
      </c>
      <c r="H3245" s="3" t="str">
        <f>IFNA(VLOOKUP(F3245,Promocodes!A:E,4,0),"")</f>
        <v/>
      </c>
      <c r="I3245" s="3"/>
      <c r="J3245" s="5">
        <f t="shared" si="2"/>
        <v>1000</v>
      </c>
      <c r="K3245" s="3" t="str">
        <f>IFNA(VLOOKUP(D3245,Price!$A$2:$C$18,3,0),"")</f>
        <v>товар</v>
      </c>
      <c r="L3245" s="6">
        <f t="shared" si="3"/>
        <v>4</v>
      </c>
      <c r="M3245" s="6" t="str">
        <f>IFNA(VLOOKUP(F3245,Promocodes!A:B,2,0),"")</f>
        <v/>
      </c>
      <c r="N3245" s="3" t="str">
        <f>IFNA(VLOOKUP(M3245,Promocodes!G:H,2,0),"")</f>
        <v/>
      </c>
      <c r="O3245" s="3">
        <f>IFNA(VLOOKUP(D3245,Price!$E$2:$F$4,2,0),"")</f>
        <v>500</v>
      </c>
      <c r="P3245" s="7" t="str">
        <f t="shared" si="4"/>
        <v>без промо</v>
      </c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ht="15.75" customHeight="1">
      <c r="A3246" s="3">
        <v>2973.0</v>
      </c>
      <c r="B3246" s="1" t="s">
        <v>16</v>
      </c>
      <c r="C3246" s="1" t="s">
        <v>22</v>
      </c>
      <c r="D3246" s="1" t="s">
        <v>25</v>
      </c>
      <c r="E3246" s="2">
        <v>44298.0</v>
      </c>
      <c r="F3246" s="3"/>
      <c r="G3246" s="5">
        <v>300.0</v>
      </c>
      <c r="H3246" s="3" t="str">
        <f>IFNA(VLOOKUP(F3246,Promocodes!A:E,4,0),"")</f>
        <v/>
      </c>
      <c r="I3246" s="3"/>
      <c r="J3246" s="5">
        <f t="shared" si="2"/>
        <v>300</v>
      </c>
      <c r="K3246" s="3" t="str">
        <f>IFNA(VLOOKUP(D3246,Price!$A$2:$C$18,3,0),"")</f>
        <v>товар</v>
      </c>
      <c r="L3246" s="6">
        <f t="shared" si="3"/>
        <v>4</v>
      </c>
      <c r="M3246" s="6" t="str">
        <f>IFNA(VLOOKUP(F3246,Promocodes!A:B,2,0),"")</f>
        <v/>
      </c>
      <c r="N3246" s="3" t="str">
        <f>IFNA(VLOOKUP(M3246,Promocodes!G:H,2,0),"")</f>
        <v/>
      </c>
      <c r="O3246" s="3">
        <f>IFNA(VLOOKUP(D3246,Price!$E$2:$F$4,2,0),"")</f>
        <v>150</v>
      </c>
      <c r="P3246" s="7" t="str">
        <f t="shared" si="4"/>
        <v>без промо</v>
      </c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ht="15.75" customHeight="1">
      <c r="A3247" s="3">
        <v>2974.0</v>
      </c>
      <c r="B3247" s="1" t="s">
        <v>16</v>
      </c>
      <c r="C3247" s="1" t="s">
        <v>17</v>
      </c>
      <c r="D3247" s="1" t="s">
        <v>24</v>
      </c>
      <c r="E3247" s="2">
        <v>44298.0</v>
      </c>
      <c r="F3247" s="3"/>
      <c r="G3247" s="5">
        <v>4500.0</v>
      </c>
      <c r="H3247" s="3" t="str">
        <f>IFNA(VLOOKUP(F3247,Promocodes!A:E,4,0),"")</f>
        <v/>
      </c>
      <c r="I3247" s="3"/>
      <c r="J3247" s="5">
        <f t="shared" si="2"/>
        <v>4500</v>
      </c>
      <c r="K3247" s="3" t="str">
        <f>IFNA(VLOOKUP(D3247,Price!$A$2:$C$18,3,0),"")</f>
        <v>услуга</v>
      </c>
      <c r="L3247" s="6">
        <f t="shared" si="3"/>
        <v>4</v>
      </c>
      <c r="M3247" s="6" t="str">
        <f>IFNA(VLOOKUP(F3247,Promocodes!A:B,2,0),"")</f>
        <v/>
      </c>
      <c r="N3247" s="3" t="str">
        <f>IFNA(VLOOKUP(M3247,Promocodes!G:H,2,0),"")</f>
        <v/>
      </c>
      <c r="O3247" s="3" t="str">
        <f>IFNA(VLOOKUP(D3247,Price!$E$2:$F$4,2,0),"")</f>
        <v/>
      </c>
      <c r="P3247" s="7" t="str">
        <f t="shared" si="4"/>
        <v>без промо</v>
      </c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ht="15.75" customHeight="1">
      <c r="A3248" s="3">
        <v>2975.0</v>
      </c>
      <c r="B3248" s="1" t="s">
        <v>16</v>
      </c>
      <c r="C3248" s="1" t="s">
        <v>17</v>
      </c>
      <c r="D3248" s="1" t="s">
        <v>24</v>
      </c>
      <c r="E3248" s="2">
        <v>44298.0</v>
      </c>
      <c r="F3248" s="3"/>
      <c r="G3248" s="5">
        <v>4500.0</v>
      </c>
      <c r="H3248" s="3" t="str">
        <f>IFNA(VLOOKUP(F3248,Promocodes!A:E,4,0),"")</f>
        <v/>
      </c>
      <c r="I3248" s="3"/>
      <c r="J3248" s="5">
        <f t="shared" si="2"/>
        <v>4500</v>
      </c>
      <c r="K3248" s="3" t="str">
        <f>IFNA(VLOOKUP(D3248,Price!$A$2:$C$18,3,0),"")</f>
        <v>услуга</v>
      </c>
      <c r="L3248" s="6">
        <f t="shared" si="3"/>
        <v>4</v>
      </c>
      <c r="M3248" s="6" t="str">
        <f>IFNA(VLOOKUP(F3248,Promocodes!A:B,2,0),"")</f>
        <v/>
      </c>
      <c r="N3248" s="3" t="str">
        <f>IFNA(VLOOKUP(M3248,Promocodes!G:H,2,0),"")</f>
        <v/>
      </c>
      <c r="O3248" s="3" t="str">
        <f>IFNA(VLOOKUP(D3248,Price!$E$2:$F$4,2,0),"")</f>
        <v/>
      </c>
      <c r="P3248" s="7" t="str">
        <f t="shared" si="4"/>
        <v>без промо</v>
      </c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ht="15.75" customHeight="1">
      <c r="A3249" s="3">
        <v>2976.0</v>
      </c>
      <c r="B3249" s="1" t="s">
        <v>16</v>
      </c>
      <c r="C3249" s="1" t="s">
        <v>22</v>
      </c>
      <c r="D3249" s="1" t="s">
        <v>20</v>
      </c>
      <c r="E3249" s="2">
        <v>44298.0</v>
      </c>
      <c r="F3249" s="3"/>
      <c r="G3249" s="5">
        <v>500.0</v>
      </c>
      <c r="H3249" s="3" t="str">
        <f>IFNA(VLOOKUP(F3249,Promocodes!A:E,4,0),"")</f>
        <v/>
      </c>
      <c r="I3249" s="3"/>
      <c r="J3249" s="5">
        <f t="shared" si="2"/>
        <v>500</v>
      </c>
      <c r="K3249" s="3" t="str">
        <f>IFNA(VLOOKUP(D3249,Price!$A$2:$C$18,3,0),"")</f>
        <v>товар</v>
      </c>
      <c r="L3249" s="6">
        <f t="shared" si="3"/>
        <v>4</v>
      </c>
      <c r="M3249" s="6" t="str">
        <f>IFNA(VLOOKUP(F3249,Promocodes!A:B,2,0),"")</f>
        <v/>
      </c>
      <c r="N3249" s="3" t="str">
        <f>IFNA(VLOOKUP(M3249,Promocodes!G:H,2,0),"")</f>
        <v/>
      </c>
      <c r="O3249" s="3">
        <f>IFNA(VLOOKUP(D3249,Price!$E$2:$F$4,2,0),"")</f>
        <v>250</v>
      </c>
      <c r="P3249" s="7" t="str">
        <f t="shared" si="4"/>
        <v>без промо</v>
      </c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ht="15.75" customHeight="1">
      <c r="A3250" s="3">
        <v>2977.0</v>
      </c>
      <c r="B3250" s="1" t="s">
        <v>16</v>
      </c>
      <c r="C3250" s="1" t="s">
        <v>17</v>
      </c>
      <c r="D3250" s="1" t="s">
        <v>21</v>
      </c>
      <c r="E3250" s="2">
        <v>44298.0</v>
      </c>
      <c r="F3250" s="3"/>
      <c r="G3250" s="5">
        <v>3500.0</v>
      </c>
      <c r="H3250" s="3" t="str">
        <f>IFNA(VLOOKUP(F3250,Promocodes!A:E,4,0),"")</f>
        <v/>
      </c>
      <c r="I3250" s="3"/>
      <c r="J3250" s="5">
        <f t="shared" si="2"/>
        <v>3500</v>
      </c>
      <c r="K3250" s="3" t="str">
        <f>IFNA(VLOOKUP(D3250,Price!$A$2:$C$18,3,0),"")</f>
        <v>услуга</v>
      </c>
      <c r="L3250" s="6">
        <f t="shared" si="3"/>
        <v>4</v>
      </c>
      <c r="M3250" s="6" t="str">
        <f>IFNA(VLOOKUP(F3250,Promocodes!A:B,2,0),"")</f>
        <v/>
      </c>
      <c r="N3250" s="3" t="str">
        <f>IFNA(VLOOKUP(M3250,Promocodes!G:H,2,0),"")</f>
        <v/>
      </c>
      <c r="O3250" s="3" t="str">
        <f>IFNA(VLOOKUP(D3250,Price!$E$2:$F$4,2,0),"")</f>
        <v/>
      </c>
      <c r="P3250" s="7" t="str">
        <f t="shared" si="4"/>
        <v>без промо</v>
      </c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ht="15.75" customHeight="1">
      <c r="A3251" s="3">
        <v>2978.0</v>
      </c>
      <c r="B3251" s="1" t="s">
        <v>16</v>
      </c>
      <c r="C3251" s="1" t="s">
        <v>17</v>
      </c>
      <c r="D3251" s="1" t="s">
        <v>18</v>
      </c>
      <c r="E3251" s="2">
        <v>44298.0</v>
      </c>
      <c r="F3251" s="3"/>
      <c r="G3251" s="5">
        <v>1000.0</v>
      </c>
      <c r="H3251" s="3" t="str">
        <f>IFNA(VLOOKUP(F3251,Promocodes!A:E,4,0),"")</f>
        <v/>
      </c>
      <c r="I3251" s="3"/>
      <c r="J3251" s="5">
        <f t="shared" si="2"/>
        <v>1000</v>
      </c>
      <c r="K3251" s="3" t="str">
        <f>IFNA(VLOOKUP(D3251,Price!$A$2:$C$18,3,0),"")</f>
        <v>товар</v>
      </c>
      <c r="L3251" s="6">
        <f t="shared" si="3"/>
        <v>4</v>
      </c>
      <c r="M3251" s="6" t="str">
        <f>IFNA(VLOOKUP(F3251,Promocodes!A:B,2,0),"")</f>
        <v/>
      </c>
      <c r="N3251" s="3" t="str">
        <f>IFNA(VLOOKUP(M3251,Promocodes!G:H,2,0),"")</f>
        <v/>
      </c>
      <c r="O3251" s="3">
        <f>IFNA(VLOOKUP(D3251,Price!$E$2:$F$4,2,0),"")</f>
        <v>500</v>
      </c>
      <c r="P3251" s="7" t="str">
        <f t="shared" si="4"/>
        <v>без промо</v>
      </c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ht="15.75" customHeight="1">
      <c r="A3252" s="3">
        <v>2979.0</v>
      </c>
      <c r="B3252" s="1" t="s">
        <v>139</v>
      </c>
      <c r="C3252" s="1" t="s">
        <v>17</v>
      </c>
      <c r="D3252" s="1" t="s">
        <v>143</v>
      </c>
      <c r="E3252" s="2">
        <v>44298.0</v>
      </c>
      <c r="F3252" s="3"/>
      <c r="G3252" s="5">
        <v>500.0</v>
      </c>
      <c r="H3252" s="3" t="str">
        <f>IFNA(VLOOKUP(F3252,Promocodes!A:E,4,0),"")</f>
        <v/>
      </c>
      <c r="I3252" s="3"/>
      <c r="J3252" s="5">
        <f t="shared" si="2"/>
        <v>500</v>
      </c>
      <c r="K3252" s="3" t="str">
        <f>IFNA(VLOOKUP(D3252,Price!$A$2:$C$18,3,0),"")</f>
        <v/>
      </c>
      <c r="L3252" s="6">
        <f t="shared" si="3"/>
        <v>4</v>
      </c>
      <c r="M3252" s="6" t="str">
        <f>IFNA(VLOOKUP(F3252,Promocodes!A:B,2,0),"")</f>
        <v/>
      </c>
      <c r="N3252" s="3" t="str">
        <f>IFNA(VLOOKUP(M3252,Promocodes!G:H,2,0),"")</f>
        <v/>
      </c>
      <c r="O3252" s="3" t="str">
        <f>IFNA(VLOOKUP(D3252,Price!$E$2:$F$4,2,0),"")</f>
        <v/>
      </c>
      <c r="P3252" s="7" t="str">
        <f t="shared" si="4"/>
        <v/>
      </c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ht="15.75" customHeight="1">
      <c r="A3253" s="3">
        <v>2980.0</v>
      </c>
      <c r="B3253" s="1" t="s">
        <v>16</v>
      </c>
      <c r="C3253" s="1" t="s">
        <v>17</v>
      </c>
      <c r="D3253" s="1" t="s">
        <v>24</v>
      </c>
      <c r="E3253" s="2">
        <v>44298.0</v>
      </c>
      <c r="F3253" s="3"/>
      <c r="G3253" s="5">
        <v>4500.0</v>
      </c>
      <c r="H3253" s="3" t="str">
        <f>IFNA(VLOOKUP(F3253,Promocodes!A:E,4,0),"")</f>
        <v/>
      </c>
      <c r="I3253" s="3"/>
      <c r="J3253" s="5">
        <f t="shared" si="2"/>
        <v>4500</v>
      </c>
      <c r="K3253" s="3" t="str">
        <f>IFNA(VLOOKUP(D3253,Price!$A$2:$C$18,3,0),"")</f>
        <v>услуга</v>
      </c>
      <c r="L3253" s="6">
        <f t="shared" si="3"/>
        <v>4</v>
      </c>
      <c r="M3253" s="6" t="str">
        <f>IFNA(VLOOKUP(F3253,Promocodes!A:B,2,0),"")</f>
        <v/>
      </c>
      <c r="N3253" s="3" t="str">
        <f>IFNA(VLOOKUP(M3253,Promocodes!G:H,2,0),"")</f>
        <v/>
      </c>
      <c r="O3253" s="3" t="str">
        <f>IFNA(VLOOKUP(D3253,Price!$E$2:$F$4,2,0),"")</f>
        <v/>
      </c>
      <c r="P3253" s="7" t="str">
        <f t="shared" si="4"/>
        <v>без промо</v>
      </c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ht="15.75" customHeight="1">
      <c r="A3254" s="3">
        <v>2981.0</v>
      </c>
      <c r="B3254" s="1" t="s">
        <v>16</v>
      </c>
      <c r="C3254" s="1" t="s">
        <v>22</v>
      </c>
      <c r="D3254" s="1" t="s">
        <v>24</v>
      </c>
      <c r="E3254" s="2">
        <v>44299.0</v>
      </c>
      <c r="F3254" s="3"/>
      <c r="G3254" s="5">
        <v>4500.0</v>
      </c>
      <c r="H3254" s="3" t="str">
        <f>IFNA(VLOOKUP(F3254,Promocodes!A:E,4,0),"")</f>
        <v/>
      </c>
      <c r="I3254" s="3"/>
      <c r="J3254" s="5">
        <f t="shared" si="2"/>
        <v>4500</v>
      </c>
      <c r="K3254" s="3" t="str">
        <f>IFNA(VLOOKUP(D3254,Price!$A$2:$C$18,3,0),"")</f>
        <v>услуга</v>
      </c>
      <c r="L3254" s="6">
        <f t="shared" si="3"/>
        <v>4</v>
      </c>
      <c r="M3254" s="6" t="str">
        <f>IFNA(VLOOKUP(F3254,Promocodes!A:B,2,0),"")</f>
        <v/>
      </c>
      <c r="N3254" s="3" t="str">
        <f>IFNA(VLOOKUP(M3254,Promocodes!G:H,2,0),"")</f>
        <v/>
      </c>
      <c r="O3254" s="3" t="str">
        <f>IFNA(VLOOKUP(D3254,Price!$E$2:$F$4,2,0),"")</f>
        <v/>
      </c>
      <c r="P3254" s="7" t="str">
        <f t="shared" si="4"/>
        <v>без промо</v>
      </c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ht="15.75" customHeight="1">
      <c r="A3255" s="3">
        <v>2982.0</v>
      </c>
      <c r="B3255" s="1" t="s">
        <v>16</v>
      </c>
      <c r="C3255" s="1" t="s">
        <v>22</v>
      </c>
      <c r="D3255" s="1" t="s">
        <v>24</v>
      </c>
      <c r="E3255" s="2">
        <v>44299.0</v>
      </c>
      <c r="F3255" s="3"/>
      <c r="G3255" s="5">
        <v>4500.0</v>
      </c>
      <c r="H3255" s="3" t="str">
        <f>IFNA(VLOOKUP(F3255,Promocodes!A:E,4,0),"")</f>
        <v/>
      </c>
      <c r="I3255" s="3"/>
      <c r="J3255" s="5">
        <f t="shared" si="2"/>
        <v>4500</v>
      </c>
      <c r="K3255" s="3" t="str">
        <f>IFNA(VLOOKUP(D3255,Price!$A$2:$C$18,3,0),"")</f>
        <v>услуга</v>
      </c>
      <c r="L3255" s="6">
        <f t="shared" si="3"/>
        <v>4</v>
      </c>
      <c r="M3255" s="6" t="str">
        <f>IFNA(VLOOKUP(F3255,Promocodes!A:B,2,0),"")</f>
        <v/>
      </c>
      <c r="N3255" s="3" t="str">
        <f>IFNA(VLOOKUP(M3255,Promocodes!G:H,2,0),"")</f>
        <v/>
      </c>
      <c r="O3255" s="3" t="str">
        <f>IFNA(VLOOKUP(D3255,Price!$E$2:$F$4,2,0),"")</f>
        <v/>
      </c>
      <c r="P3255" s="7" t="str">
        <f t="shared" si="4"/>
        <v>без промо</v>
      </c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ht="15.75" customHeight="1">
      <c r="A3256" s="3">
        <v>2983.0</v>
      </c>
      <c r="B3256" s="1" t="s">
        <v>16</v>
      </c>
      <c r="C3256" s="1" t="s">
        <v>17</v>
      </c>
      <c r="D3256" s="1" t="s">
        <v>20</v>
      </c>
      <c r="E3256" s="2">
        <v>44299.0</v>
      </c>
      <c r="F3256" s="3"/>
      <c r="G3256" s="5">
        <v>500.0</v>
      </c>
      <c r="H3256" s="3" t="str">
        <f>IFNA(VLOOKUP(F3256,Promocodes!A:E,4,0),"")</f>
        <v/>
      </c>
      <c r="I3256" s="3"/>
      <c r="J3256" s="5">
        <f t="shared" si="2"/>
        <v>500</v>
      </c>
      <c r="K3256" s="3" t="str">
        <f>IFNA(VLOOKUP(D3256,Price!$A$2:$C$18,3,0),"")</f>
        <v>товар</v>
      </c>
      <c r="L3256" s="6">
        <f t="shared" si="3"/>
        <v>4</v>
      </c>
      <c r="M3256" s="6" t="str">
        <f>IFNA(VLOOKUP(F3256,Promocodes!A:B,2,0),"")</f>
        <v/>
      </c>
      <c r="N3256" s="3" t="str">
        <f>IFNA(VLOOKUP(M3256,Promocodes!G:H,2,0),"")</f>
        <v/>
      </c>
      <c r="O3256" s="3">
        <f>IFNA(VLOOKUP(D3256,Price!$E$2:$F$4,2,0),"")</f>
        <v>250</v>
      </c>
      <c r="P3256" s="7" t="str">
        <f t="shared" si="4"/>
        <v>без промо</v>
      </c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ht="15.75" customHeight="1">
      <c r="A3257" s="3">
        <v>2984.0</v>
      </c>
      <c r="B3257" s="1" t="s">
        <v>139</v>
      </c>
      <c r="C3257" s="1" t="s">
        <v>22</v>
      </c>
      <c r="D3257" s="1" t="s">
        <v>142</v>
      </c>
      <c r="E3257" s="2">
        <v>44299.0</v>
      </c>
      <c r="F3257" s="3"/>
      <c r="G3257" s="5">
        <v>1000.0</v>
      </c>
      <c r="H3257" s="3" t="str">
        <f>IFNA(VLOOKUP(F3257,Promocodes!A:E,4,0),"")</f>
        <v/>
      </c>
      <c r="I3257" s="3"/>
      <c r="J3257" s="5">
        <f t="shared" si="2"/>
        <v>1000</v>
      </c>
      <c r="K3257" s="3" t="str">
        <f>IFNA(VLOOKUP(D3257,Price!$A$2:$C$18,3,0),"")</f>
        <v/>
      </c>
      <c r="L3257" s="6">
        <f t="shared" si="3"/>
        <v>4</v>
      </c>
      <c r="M3257" s="6" t="str">
        <f>IFNA(VLOOKUP(F3257,Promocodes!A:B,2,0),"")</f>
        <v/>
      </c>
      <c r="N3257" s="3" t="str">
        <f>IFNA(VLOOKUP(M3257,Promocodes!G:H,2,0),"")</f>
        <v/>
      </c>
      <c r="O3257" s="3" t="str">
        <f>IFNA(VLOOKUP(D3257,Price!$E$2:$F$4,2,0),"")</f>
        <v/>
      </c>
      <c r="P3257" s="7" t="str">
        <f t="shared" si="4"/>
        <v/>
      </c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ht="15.75" customHeight="1">
      <c r="A3258" s="3">
        <v>2985.0</v>
      </c>
      <c r="B3258" s="1" t="s">
        <v>16</v>
      </c>
      <c r="C3258" s="1" t="s">
        <v>17</v>
      </c>
      <c r="D3258" s="1" t="s">
        <v>23</v>
      </c>
      <c r="E3258" s="2">
        <v>44299.0</v>
      </c>
      <c r="F3258" s="3"/>
      <c r="G3258" s="5">
        <v>5500.0</v>
      </c>
      <c r="H3258" s="3" t="str">
        <f>IFNA(VLOOKUP(F3258,Promocodes!A:E,4,0),"")</f>
        <v/>
      </c>
      <c r="I3258" s="3"/>
      <c r="J3258" s="5">
        <f t="shared" si="2"/>
        <v>5500</v>
      </c>
      <c r="K3258" s="3" t="str">
        <f>IFNA(VLOOKUP(D3258,Price!$A$2:$C$18,3,0),"")</f>
        <v>услуга</v>
      </c>
      <c r="L3258" s="6">
        <f t="shared" si="3"/>
        <v>4</v>
      </c>
      <c r="M3258" s="6" t="str">
        <f>IFNA(VLOOKUP(F3258,Promocodes!A:B,2,0),"")</f>
        <v/>
      </c>
      <c r="N3258" s="3" t="str">
        <f>IFNA(VLOOKUP(M3258,Promocodes!G:H,2,0),"")</f>
        <v/>
      </c>
      <c r="O3258" s="3" t="str">
        <f>IFNA(VLOOKUP(D3258,Price!$E$2:$F$4,2,0),"")</f>
        <v/>
      </c>
      <c r="P3258" s="7" t="str">
        <f t="shared" si="4"/>
        <v>без промо</v>
      </c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ht="15.75" customHeight="1">
      <c r="A3259" s="3">
        <v>2986.0</v>
      </c>
      <c r="B3259" s="1" t="s">
        <v>16</v>
      </c>
      <c r="C3259" s="1" t="s">
        <v>17</v>
      </c>
      <c r="D3259" s="1" t="s">
        <v>23</v>
      </c>
      <c r="E3259" s="2">
        <v>44299.0</v>
      </c>
      <c r="F3259" s="3"/>
      <c r="G3259" s="5">
        <v>5500.0</v>
      </c>
      <c r="H3259" s="3" t="str">
        <f>IFNA(VLOOKUP(F3259,Promocodes!A:E,4,0),"")</f>
        <v/>
      </c>
      <c r="I3259" s="3"/>
      <c r="J3259" s="5">
        <f t="shared" si="2"/>
        <v>5500</v>
      </c>
      <c r="K3259" s="3" t="str">
        <f>IFNA(VLOOKUP(D3259,Price!$A$2:$C$18,3,0),"")</f>
        <v>услуга</v>
      </c>
      <c r="L3259" s="6">
        <f t="shared" si="3"/>
        <v>4</v>
      </c>
      <c r="M3259" s="6" t="str">
        <f>IFNA(VLOOKUP(F3259,Promocodes!A:B,2,0),"")</f>
        <v/>
      </c>
      <c r="N3259" s="3" t="str">
        <f>IFNA(VLOOKUP(M3259,Promocodes!G:H,2,0),"")</f>
        <v/>
      </c>
      <c r="O3259" s="3" t="str">
        <f>IFNA(VLOOKUP(D3259,Price!$E$2:$F$4,2,0),"")</f>
        <v/>
      </c>
      <c r="P3259" s="7" t="str">
        <f t="shared" si="4"/>
        <v>без промо</v>
      </c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ht="15.75" customHeight="1">
      <c r="A3260" s="3">
        <v>2987.0</v>
      </c>
      <c r="B3260" s="1" t="s">
        <v>16</v>
      </c>
      <c r="C3260" s="1" t="s">
        <v>22</v>
      </c>
      <c r="D3260" s="1" t="s">
        <v>24</v>
      </c>
      <c r="E3260" s="2">
        <v>44299.0</v>
      </c>
      <c r="F3260" s="3"/>
      <c r="G3260" s="5">
        <v>4500.0</v>
      </c>
      <c r="H3260" s="3" t="str">
        <f>IFNA(VLOOKUP(F3260,Promocodes!A:E,4,0),"")</f>
        <v/>
      </c>
      <c r="I3260" s="3"/>
      <c r="J3260" s="5">
        <f t="shared" si="2"/>
        <v>4500</v>
      </c>
      <c r="K3260" s="3" t="str">
        <f>IFNA(VLOOKUP(D3260,Price!$A$2:$C$18,3,0),"")</f>
        <v>услуга</v>
      </c>
      <c r="L3260" s="6">
        <f t="shared" si="3"/>
        <v>4</v>
      </c>
      <c r="M3260" s="6" t="str">
        <f>IFNA(VLOOKUP(F3260,Promocodes!A:B,2,0),"")</f>
        <v/>
      </c>
      <c r="N3260" s="3" t="str">
        <f>IFNA(VLOOKUP(M3260,Promocodes!G:H,2,0),"")</f>
        <v/>
      </c>
      <c r="O3260" s="3" t="str">
        <f>IFNA(VLOOKUP(D3260,Price!$E$2:$F$4,2,0),"")</f>
        <v/>
      </c>
      <c r="P3260" s="7" t="str">
        <f t="shared" si="4"/>
        <v>без промо</v>
      </c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ht="15.75" customHeight="1">
      <c r="A3261" s="3">
        <v>2988.0</v>
      </c>
      <c r="B3261" s="1" t="s">
        <v>16</v>
      </c>
      <c r="C3261" s="1" t="s">
        <v>22</v>
      </c>
      <c r="D3261" s="1" t="s">
        <v>20</v>
      </c>
      <c r="E3261" s="2">
        <v>44299.0</v>
      </c>
      <c r="F3261" s="3"/>
      <c r="G3261" s="5">
        <v>500.0</v>
      </c>
      <c r="H3261" s="3" t="str">
        <f>IFNA(VLOOKUP(F3261,Promocodes!A:E,4,0),"")</f>
        <v/>
      </c>
      <c r="I3261" s="3"/>
      <c r="J3261" s="5">
        <f t="shared" si="2"/>
        <v>500</v>
      </c>
      <c r="K3261" s="3" t="str">
        <f>IFNA(VLOOKUP(D3261,Price!$A$2:$C$18,3,0),"")</f>
        <v>товар</v>
      </c>
      <c r="L3261" s="6">
        <f t="shared" si="3"/>
        <v>4</v>
      </c>
      <c r="M3261" s="6" t="str">
        <f>IFNA(VLOOKUP(F3261,Promocodes!A:B,2,0),"")</f>
        <v/>
      </c>
      <c r="N3261" s="3" t="str">
        <f>IFNA(VLOOKUP(M3261,Promocodes!G:H,2,0),"")</f>
        <v/>
      </c>
      <c r="O3261" s="3">
        <f>IFNA(VLOOKUP(D3261,Price!$E$2:$F$4,2,0),"")</f>
        <v>250</v>
      </c>
      <c r="P3261" s="7" t="str">
        <f t="shared" si="4"/>
        <v>без промо</v>
      </c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ht="15.75" customHeight="1">
      <c r="A3262" s="3">
        <v>2989.0</v>
      </c>
      <c r="B3262" s="1" t="s">
        <v>16</v>
      </c>
      <c r="C3262" s="1" t="s">
        <v>17</v>
      </c>
      <c r="D3262" s="1" t="s">
        <v>23</v>
      </c>
      <c r="E3262" s="2">
        <v>44299.0</v>
      </c>
      <c r="F3262" s="3"/>
      <c r="G3262" s="5">
        <v>5500.0</v>
      </c>
      <c r="H3262" s="3" t="str">
        <f>IFNA(VLOOKUP(F3262,Promocodes!A:E,4,0),"")</f>
        <v/>
      </c>
      <c r="I3262" s="3"/>
      <c r="J3262" s="5">
        <f t="shared" si="2"/>
        <v>5500</v>
      </c>
      <c r="K3262" s="3" t="str">
        <f>IFNA(VLOOKUP(D3262,Price!$A$2:$C$18,3,0),"")</f>
        <v>услуга</v>
      </c>
      <c r="L3262" s="6">
        <f t="shared" si="3"/>
        <v>4</v>
      </c>
      <c r="M3262" s="6" t="str">
        <f>IFNA(VLOOKUP(F3262,Promocodes!A:B,2,0),"")</f>
        <v/>
      </c>
      <c r="N3262" s="3" t="str">
        <f>IFNA(VLOOKUP(M3262,Promocodes!G:H,2,0),"")</f>
        <v/>
      </c>
      <c r="O3262" s="3" t="str">
        <f>IFNA(VLOOKUP(D3262,Price!$E$2:$F$4,2,0),"")</f>
        <v/>
      </c>
      <c r="P3262" s="7" t="str">
        <f t="shared" si="4"/>
        <v>без промо</v>
      </c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ht="15.75" customHeight="1">
      <c r="A3263" s="3">
        <v>2990.0</v>
      </c>
      <c r="B3263" s="1" t="s">
        <v>139</v>
      </c>
      <c r="C3263" s="1" t="s">
        <v>17</v>
      </c>
      <c r="D3263" s="1" t="s">
        <v>142</v>
      </c>
      <c r="E3263" s="2">
        <v>44299.0</v>
      </c>
      <c r="F3263" s="3"/>
      <c r="G3263" s="5">
        <v>1000.0</v>
      </c>
      <c r="H3263" s="3" t="str">
        <f>IFNA(VLOOKUP(F3263,Promocodes!A:E,4,0),"")</f>
        <v/>
      </c>
      <c r="I3263" s="3"/>
      <c r="J3263" s="5">
        <f t="shared" si="2"/>
        <v>1000</v>
      </c>
      <c r="K3263" s="3" t="str">
        <f>IFNA(VLOOKUP(D3263,Price!$A$2:$C$18,3,0),"")</f>
        <v/>
      </c>
      <c r="L3263" s="6">
        <f t="shared" si="3"/>
        <v>4</v>
      </c>
      <c r="M3263" s="6" t="str">
        <f>IFNA(VLOOKUP(F3263,Promocodes!A:B,2,0),"")</f>
        <v/>
      </c>
      <c r="N3263" s="3" t="str">
        <f>IFNA(VLOOKUP(M3263,Promocodes!G:H,2,0),"")</f>
        <v/>
      </c>
      <c r="O3263" s="3" t="str">
        <f>IFNA(VLOOKUP(D3263,Price!$E$2:$F$4,2,0),"")</f>
        <v/>
      </c>
      <c r="P3263" s="7" t="str">
        <f t="shared" si="4"/>
        <v/>
      </c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ht="15.75" customHeight="1">
      <c r="A3264" s="3">
        <v>2991.0</v>
      </c>
      <c r="B3264" s="1" t="s">
        <v>16</v>
      </c>
      <c r="C3264" s="1" t="s">
        <v>22</v>
      </c>
      <c r="D3264" s="1" t="s">
        <v>23</v>
      </c>
      <c r="E3264" s="2">
        <v>44299.0</v>
      </c>
      <c r="F3264" s="3"/>
      <c r="G3264" s="5">
        <v>5500.0</v>
      </c>
      <c r="H3264" s="3" t="str">
        <f>IFNA(VLOOKUP(F3264,Promocodes!A:E,4,0),"")</f>
        <v/>
      </c>
      <c r="I3264" s="3"/>
      <c r="J3264" s="5">
        <f t="shared" si="2"/>
        <v>5500</v>
      </c>
      <c r="K3264" s="3" t="str">
        <f>IFNA(VLOOKUP(D3264,Price!$A$2:$C$18,3,0),"")</f>
        <v>услуга</v>
      </c>
      <c r="L3264" s="6">
        <f t="shared" si="3"/>
        <v>4</v>
      </c>
      <c r="M3264" s="6" t="str">
        <f>IFNA(VLOOKUP(F3264,Promocodes!A:B,2,0),"")</f>
        <v/>
      </c>
      <c r="N3264" s="3" t="str">
        <f>IFNA(VLOOKUP(M3264,Promocodes!G:H,2,0),"")</f>
        <v/>
      </c>
      <c r="O3264" s="3" t="str">
        <f>IFNA(VLOOKUP(D3264,Price!$E$2:$F$4,2,0),"")</f>
        <v/>
      </c>
      <c r="P3264" s="7" t="str">
        <f t="shared" si="4"/>
        <v>без промо</v>
      </c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ht="15.75" customHeight="1">
      <c r="A3265" s="3">
        <v>2993.0</v>
      </c>
      <c r="B3265" s="1" t="s">
        <v>16</v>
      </c>
      <c r="C3265" s="1" t="s">
        <v>17</v>
      </c>
      <c r="D3265" s="1" t="s">
        <v>18</v>
      </c>
      <c r="E3265" s="2">
        <v>44299.0</v>
      </c>
      <c r="F3265" s="3"/>
      <c r="G3265" s="5">
        <v>1000.0</v>
      </c>
      <c r="H3265" s="3" t="str">
        <f>IFNA(VLOOKUP(F3265,Promocodes!A:E,4,0),"")</f>
        <v/>
      </c>
      <c r="I3265" s="3"/>
      <c r="J3265" s="5">
        <f t="shared" si="2"/>
        <v>1000</v>
      </c>
      <c r="K3265" s="3" t="str">
        <f>IFNA(VLOOKUP(D3265,Price!$A$2:$C$18,3,0),"")</f>
        <v>товар</v>
      </c>
      <c r="L3265" s="6">
        <f t="shared" si="3"/>
        <v>4</v>
      </c>
      <c r="M3265" s="6" t="str">
        <f>IFNA(VLOOKUP(F3265,Promocodes!A:B,2,0),"")</f>
        <v/>
      </c>
      <c r="N3265" s="3" t="str">
        <f>IFNA(VLOOKUP(M3265,Promocodes!G:H,2,0),"")</f>
        <v/>
      </c>
      <c r="O3265" s="3">
        <f>IFNA(VLOOKUP(D3265,Price!$E$2:$F$4,2,0),"")</f>
        <v>500</v>
      </c>
      <c r="P3265" s="7" t="str">
        <f t="shared" si="4"/>
        <v>без промо</v>
      </c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ht="15.75" customHeight="1">
      <c r="A3266" s="3">
        <v>2994.0</v>
      </c>
      <c r="B3266" s="1" t="s">
        <v>16</v>
      </c>
      <c r="C3266" s="1" t="s">
        <v>17</v>
      </c>
      <c r="D3266" s="1" t="s">
        <v>24</v>
      </c>
      <c r="E3266" s="2">
        <v>44299.0</v>
      </c>
      <c r="F3266" s="3"/>
      <c r="G3266" s="5">
        <v>4500.0</v>
      </c>
      <c r="H3266" s="3" t="str">
        <f>IFNA(VLOOKUP(F3266,Promocodes!A:E,4,0),"")</f>
        <v/>
      </c>
      <c r="I3266" s="3"/>
      <c r="J3266" s="5">
        <f t="shared" si="2"/>
        <v>4500</v>
      </c>
      <c r="K3266" s="3" t="str">
        <f>IFNA(VLOOKUP(D3266,Price!$A$2:$C$18,3,0),"")</f>
        <v>услуга</v>
      </c>
      <c r="L3266" s="6">
        <f t="shared" si="3"/>
        <v>4</v>
      </c>
      <c r="M3266" s="6" t="str">
        <f>IFNA(VLOOKUP(F3266,Promocodes!A:B,2,0),"")</f>
        <v/>
      </c>
      <c r="N3266" s="3" t="str">
        <f>IFNA(VLOOKUP(M3266,Promocodes!G:H,2,0),"")</f>
        <v/>
      </c>
      <c r="O3266" s="3" t="str">
        <f>IFNA(VLOOKUP(D3266,Price!$E$2:$F$4,2,0),"")</f>
        <v/>
      </c>
      <c r="P3266" s="7" t="str">
        <f t="shared" si="4"/>
        <v>без промо</v>
      </c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ht="15.75" customHeight="1">
      <c r="A3267" s="3">
        <v>2995.0</v>
      </c>
      <c r="B3267" s="1" t="s">
        <v>16</v>
      </c>
      <c r="C3267" s="1" t="s">
        <v>22</v>
      </c>
      <c r="D3267" s="1" t="s">
        <v>21</v>
      </c>
      <c r="E3267" s="2">
        <v>44299.0</v>
      </c>
      <c r="F3267" s="3"/>
      <c r="G3267" s="5">
        <v>3500.0</v>
      </c>
      <c r="H3267" s="3" t="str">
        <f>IFNA(VLOOKUP(F3267,Promocodes!A:E,4,0),"")</f>
        <v/>
      </c>
      <c r="I3267" s="3"/>
      <c r="J3267" s="5">
        <f t="shared" si="2"/>
        <v>3500</v>
      </c>
      <c r="K3267" s="3" t="str">
        <f>IFNA(VLOOKUP(D3267,Price!$A$2:$C$18,3,0),"")</f>
        <v>услуга</v>
      </c>
      <c r="L3267" s="6">
        <f t="shared" si="3"/>
        <v>4</v>
      </c>
      <c r="M3267" s="6" t="str">
        <f>IFNA(VLOOKUP(F3267,Promocodes!A:B,2,0),"")</f>
        <v/>
      </c>
      <c r="N3267" s="3" t="str">
        <f>IFNA(VLOOKUP(M3267,Promocodes!G:H,2,0),"")</f>
        <v/>
      </c>
      <c r="O3267" s="3" t="str">
        <f>IFNA(VLOOKUP(D3267,Price!$E$2:$F$4,2,0),"")</f>
        <v/>
      </c>
      <c r="P3267" s="7" t="str">
        <f t="shared" si="4"/>
        <v>без промо</v>
      </c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ht="15.75" customHeight="1">
      <c r="A3268" s="3">
        <v>2996.0</v>
      </c>
      <c r="B3268" s="1" t="s">
        <v>139</v>
      </c>
      <c r="C3268" s="1" t="s">
        <v>17</v>
      </c>
      <c r="D3268" s="1" t="s">
        <v>143</v>
      </c>
      <c r="E3268" s="2">
        <v>44299.0</v>
      </c>
      <c r="F3268" s="3"/>
      <c r="G3268" s="5">
        <v>500.0</v>
      </c>
      <c r="H3268" s="3" t="str">
        <f>IFNA(VLOOKUP(F3268,Promocodes!A:E,4,0),"")</f>
        <v/>
      </c>
      <c r="I3268" s="3"/>
      <c r="J3268" s="5">
        <f t="shared" si="2"/>
        <v>500</v>
      </c>
      <c r="K3268" s="3" t="str">
        <f>IFNA(VLOOKUP(D3268,Price!$A$2:$C$18,3,0),"")</f>
        <v/>
      </c>
      <c r="L3268" s="6">
        <f t="shared" si="3"/>
        <v>4</v>
      </c>
      <c r="M3268" s="6" t="str">
        <f>IFNA(VLOOKUP(F3268,Promocodes!A:B,2,0),"")</f>
        <v/>
      </c>
      <c r="N3268" s="3" t="str">
        <f>IFNA(VLOOKUP(M3268,Promocodes!G:H,2,0),"")</f>
        <v/>
      </c>
      <c r="O3268" s="3" t="str">
        <f>IFNA(VLOOKUP(D3268,Price!$E$2:$F$4,2,0),"")</f>
        <v/>
      </c>
      <c r="P3268" s="7" t="str">
        <f t="shared" si="4"/>
        <v/>
      </c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ht="15.75" customHeight="1">
      <c r="A3269" s="3">
        <v>2997.0</v>
      </c>
      <c r="B3269" s="1" t="s">
        <v>16</v>
      </c>
      <c r="C3269" s="1" t="s">
        <v>22</v>
      </c>
      <c r="D3269" s="1" t="s">
        <v>21</v>
      </c>
      <c r="E3269" s="2">
        <v>44299.0</v>
      </c>
      <c r="F3269" s="3"/>
      <c r="G3269" s="5">
        <v>3500.0</v>
      </c>
      <c r="H3269" s="3" t="str">
        <f>IFNA(VLOOKUP(F3269,Promocodes!A:E,4,0),"")</f>
        <v/>
      </c>
      <c r="I3269" s="3"/>
      <c r="J3269" s="5">
        <f t="shared" si="2"/>
        <v>3500</v>
      </c>
      <c r="K3269" s="3" t="str">
        <f>IFNA(VLOOKUP(D3269,Price!$A$2:$C$18,3,0),"")</f>
        <v>услуга</v>
      </c>
      <c r="L3269" s="6">
        <f t="shared" si="3"/>
        <v>4</v>
      </c>
      <c r="M3269" s="6" t="str">
        <f>IFNA(VLOOKUP(F3269,Promocodes!A:B,2,0),"")</f>
        <v/>
      </c>
      <c r="N3269" s="3" t="str">
        <f>IFNA(VLOOKUP(M3269,Promocodes!G:H,2,0),"")</f>
        <v/>
      </c>
      <c r="O3269" s="3" t="str">
        <f>IFNA(VLOOKUP(D3269,Price!$E$2:$F$4,2,0),"")</f>
        <v/>
      </c>
      <c r="P3269" s="7" t="str">
        <f t="shared" si="4"/>
        <v>без промо</v>
      </c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ht="15.75" customHeight="1">
      <c r="A3270" s="3">
        <v>2998.0</v>
      </c>
      <c r="B3270" s="1" t="s">
        <v>16</v>
      </c>
      <c r="C3270" s="1" t="s">
        <v>17</v>
      </c>
      <c r="D3270" s="1" t="s">
        <v>24</v>
      </c>
      <c r="E3270" s="2">
        <v>44299.0</v>
      </c>
      <c r="F3270" s="3"/>
      <c r="G3270" s="5">
        <v>4500.0</v>
      </c>
      <c r="H3270" s="3" t="str">
        <f>IFNA(VLOOKUP(F3270,Promocodes!A:E,4,0),"")</f>
        <v/>
      </c>
      <c r="I3270" s="3"/>
      <c r="J3270" s="5">
        <f t="shared" si="2"/>
        <v>4500</v>
      </c>
      <c r="K3270" s="3" t="str">
        <f>IFNA(VLOOKUP(D3270,Price!$A$2:$C$18,3,0),"")</f>
        <v>услуга</v>
      </c>
      <c r="L3270" s="6">
        <f t="shared" si="3"/>
        <v>4</v>
      </c>
      <c r="M3270" s="6" t="str">
        <f>IFNA(VLOOKUP(F3270,Promocodes!A:B,2,0),"")</f>
        <v/>
      </c>
      <c r="N3270" s="3" t="str">
        <f>IFNA(VLOOKUP(M3270,Promocodes!G:H,2,0),"")</f>
        <v/>
      </c>
      <c r="O3270" s="3" t="str">
        <f>IFNA(VLOOKUP(D3270,Price!$E$2:$F$4,2,0),"")</f>
        <v/>
      </c>
      <c r="P3270" s="7" t="str">
        <f t="shared" si="4"/>
        <v>без промо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ht="15.75" customHeight="1">
      <c r="A3271" s="3">
        <v>3000.0</v>
      </c>
      <c r="B3271" s="1" t="s">
        <v>16</v>
      </c>
      <c r="C3271" s="1" t="s">
        <v>17</v>
      </c>
      <c r="D3271" s="1" t="s">
        <v>23</v>
      </c>
      <c r="E3271" s="2">
        <v>44299.0</v>
      </c>
      <c r="F3271" s="3"/>
      <c r="G3271" s="5">
        <v>5500.0</v>
      </c>
      <c r="H3271" s="3" t="str">
        <f>IFNA(VLOOKUP(F3271,Promocodes!A:E,4,0),"")</f>
        <v/>
      </c>
      <c r="I3271" s="3"/>
      <c r="J3271" s="5">
        <f t="shared" si="2"/>
        <v>5500</v>
      </c>
      <c r="K3271" s="3" t="str">
        <f>IFNA(VLOOKUP(D3271,Price!$A$2:$C$18,3,0),"")</f>
        <v>услуга</v>
      </c>
      <c r="L3271" s="6">
        <f t="shared" si="3"/>
        <v>4</v>
      </c>
      <c r="M3271" s="6" t="str">
        <f>IFNA(VLOOKUP(F3271,Promocodes!A:B,2,0),"")</f>
        <v/>
      </c>
      <c r="N3271" s="3" t="str">
        <f>IFNA(VLOOKUP(M3271,Promocodes!G:H,2,0),"")</f>
        <v/>
      </c>
      <c r="O3271" s="3" t="str">
        <f>IFNA(VLOOKUP(D3271,Price!$E$2:$F$4,2,0),"")</f>
        <v/>
      </c>
      <c r="P3271" s="7" t="str">
        <f t="shared" si="4"/>
        <v>без промо</v>
      </c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ht="15.75" customHeight="1">
      <c r="A3272" s="3">
        <v>3001.0</v>
      </c>
      <c r="B3272" s="1" t="s">
        <v>16</v>
      </c>
      <c r="C3272" s="1" t="s">
        <v>17</v>
      </c>
      <c r="D3272" s="1" t="s">
        <v>25</v>
      </c>
      <c r="E3272" s="2">
        <v>44299.0</v>
      </c>
      <c r="F3272" s="3"/>
      <c r="G3272" s="5">
        <v>300.0</v>
      </c>
      <c r="H3272" s="3" t="str">
        <f>IFNA(VLOOKUP(F3272,Promocodes!A:E,4,0),"")</f>
        <v/>
      </c>
      <c r="I3272" s="3"/>
      <c r="J3272" s="5">
        <f t="shared" si="2"/>
        <v>300</v>
      </c>
      <c r="K3272" s="3" t="str">
        <f>IFNA(VLOOKUP(D3272,Price!$A$2:$C$18,3,0),"")</f>
        <v>товар</v>
      </c>
      <c r="L3272" s="6">
        <f t="shared" si="3"/>
        <v>4</v>
      </c>
      <c r="M3272" s="6" t="str">
        <f>IFNA(VLOOKUP(F3272,Promocodes!A:B,2,0),"")</f>
        <v/>
      </c>
      <c r="N3272" s="3" t="str">
        <f>IFNA(VLOOKUP(M3272,Promocodes!G:H,2,0),"")</f>
        <v/>
      </c>
      <c r="O3272" s="3">
        <f>IFNA(VLOOKUP(D3272,Price!$E$2:$F$4,2,0),"")</f>
        <v>150</v>
      </c>
      <c r="P3272" s="7" t="str">
        <f t="shared" si="4"/>
        <v>без промо</v>
      </c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ht="15.75" customHeight="1">
      <c r="A3273" s="3">
        <v>3003.0</v>
      </c>
      <c r="B3273" s="1" t="s">
        <v>16</v>
      </c>
      <c r="C3273" s="1" t="s">
        <v>22</v>
      </c>
      <c r="D3273" s="1" t="s">
        <v>21</v>
      </c>
      <c r="E3273" s="2">
        <v>44299.0</v>
      </c>
      <c r="F3273" s="3"/>
      <c r="G3273" s="5">
        <v>3500.0</v>
      </c>
      <c r="H3273" s="3" t="str">
        <f>IFNA(VLOOKUP(F3273,Promocodes!A:E,4,0),"")</f>
        <v/>
      </c>
      <c r="I3273" s="3"/>
      <c r="J3273" s="5">
        <f t="shared" si="2"/>
        <v>3500</v>
      </c>
      <c r="K3273" s="3" t="str">
        <f>IFNA(VLOOKUP(D3273,Price!$A$2:$C$18,3,0),"")</f>
        <v>услуга</v>
      </c>
      <c r="L3273" s="6">
        <f t="shared" si="3"/>
        <v>4</v>
      </c>
      <c r="M3273" s="6" t="str">
        <f>IFNA(VLOOKUP(F3273,Promocodes!A:B,2,0),"")</f>
        <v/>
      </c>
      <c r="N3273" s="3" t="str">
        <f>IFNA(VLOOKUP(M3273,Promocodes!G:H,2,0),"")</f>
        <v/>
      </c>
      <c r="O3273" s="3" t="str">
        <f>IFNA(VLOOKUP(D3273,Price!$E$2:$F$4,2,0),"")</f>
        <v/>
      </c>
      <c r="P3273" s="7" t="str">
        <f t="shared" si="4"/>
        <v>без промо</v>
      </c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ht="15.75" customHeight="1">
      <c r="A3274" s="3">
        <v>3006.0</v>
      </c>
      <c r="B3274" s="1" t="s">
        <v>16</v>
      </c>
      <c r="C3274" s="1" t="s">
        <v>17</v>
      </c>
      <c r="D3274" s="1" t="s">
        <v>21</v>
      </c>
      <c r="E3274" s="2">
        <v>44299.0</v>
      </c>
      <c r="F3274" s="3"/>
      <c r="G3274" s="5">
        <v>3500.0</v>
      </c>
      <c r="H3274" s="3" t="str">
        <f>IFNA(VLOOKUP(F3274,Promocodes!A:E,4,0),"")</f>
        <v/>
      </c>
      <c r="I3274" s="3"/>
      <c r="J3274" s="5">
        <f t="shared" si="2"/>
        <v>3500</v>
      </c>
      <c r="K3274" s="3" t="str">
        <f>IFNA(VLOOKUP(D3274,Price!$A$2:$C$18,3,0),"")</f>
        <v>услуга</v>
      </c>
      <c r="L3274" s="6">
        <f t="shared" si="3"/>
        <v>4</v>
      </c>
      <c r="M3274" s="6" t="str">
        <f>IFNA(VLOOKUP(F3274,Promocodes!A:B,2,0),"")</f>
        <v/>
      </c>
      <c r="N3274" s="3" t="str">
        <f>IFNA(VLOOKUP(M3274,Promocodes!G:H,2,0),"")</f>
        <v/>
      </c>
      <c r="O3274" s="3" t="str">
        <f>IFNA(VLOOKUP(D3274,Price!$E$2:$F$4,2,0),"")</f>
        <v/>
      </c>
      <c r="P3274" s="7" t="str">
        <f t="shared" si="4"/>
        <v>без промо</v>
      </c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ht="15.75" customHeight="1">
      <c r="A3275" s="3">
        <v>3008.0</v>
      </c>
      <c r="B3275" s="1" t="s">
        <v>139</v>
      </c>
      <c r="C3275" s="1" t="s">
        <v>17</v>
      </c>
      <c r="D3275" s="1" t="s">
        <v>141</v>
      </c>
      <c r="E3275" s="2">
        <v>44300.0</v>
      </c>
      <c r="F3275" s="3"/>
      <c r="G3275" s="5">
        <v>300.0</v>
      </c>
      <c r="H3275" s="3" t="str">
        <f>IFNA(VLOOKUP(F3275,Promocodes!A:E,4,0),"")</f>
        <v/>
      </c>
      <c r="I3275" s="3"/>
      <c r="J3275" s="5">
        <f t="shared" si="2"/>
        <v>300</v>
      </c>
      <c r="K3275" s="3" t="str">
        <f>IFNA(VLOOKUP(D3275,Price!$A$2:$C$18,3,0),"")</f>
        <v/>
      </c>
      <c r="L3275" s="6">
        <f t="shared" si="3"/>
        <v>4</v>
      </c>
      <c r="M3275" s="6" t="str">
        <f>IFNA(VLOOKUP(F3275,Promocodes!A:B,2,0),"")</f>
        <v/>
      </c>
      <c r="N3275" s="3" t="str">
        <f>IFNA(VLOOKUP(M3275,Promocodes!G:H,2,0),"")</f>
        <v/>
      </c>
      <c r="O3275" s="3" t="str">
        <f>IFNA(VLOOKUP(D3275,Price!$E$2:$F$4,2,0),"")</f>
        <v/>
      </c>
      <c r="P3275" s="7" t="str">
        <f t="shared" si="4"/>
        <v/>
      </c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ht="15.75" customHeight="1">
      <c r="A3276" s="3">
        <v>3009.0</v>
      </c>
      <c r="B3276" s="1" t="s">
        <v>16</v>
      </c>
      <c r="C3276" s="1" t="s">
        <v>17</v>
      </c>
      <c r="D3276" s="1" t="s">
        <v>21</v>
      </c>
      <c r="E3276" s="2">
        <v>44300.0</v>
      </c>
      <c r="F3276" s="3"/>
      <c r="G3276" s="5">
        <v>3500.0</v>
      </c>
      <c r="H3276" s="3" t="str">
        <f>IFNA(VLOOKUP(F3276,Promocodes!A:E,4,0),"")</f>
        <v/>
      </c>
      <c r="I3276" s="3"/>
      <c r="J3276" s="5">
        <f t="shared" si="2"/>
        <v>3500</v>
      </c>
      <c r="K3276" s="3" t="str">
        <f>IFNA(VLOOKUP(D3276,Price!$A$2:$C$18,3,0),"")</f>
        <v>услуга</v>
      </c>
      <c r="L3276" s="6">
        <f t="shared" si="3"/>
        <v>4</v>
      </c>
      <c r="M3276" s="6" t="str">
        <f>IFNA(VLOOKUP(F3276,Promocodes!A:B,2,0),"")</f>
        <v/>
      </c>
      <c r="N3276" s="3" t="str">
        <f>IFNA(VLOOKUP(M3276,Promocodes!G:H,2,0),"")</f>
        <v/>
      </c>
      <c r="O3276" s="3" t="str">
        <f>IFNA(VLOOKUP(D3276,Price!$E$2:$F$4,2,0),"")</f>
        <v/>
      </c>
      <c r="P3276" s="7" t="str">
        <f t="shared" si="4"/>
        <v>без промо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ht="15.75" customHeight="1">
      <c r="A3277" s="3">
        <v>3010.0</v>
      </c>
      <c r="B3277" s="1" t="s">
        <v>16</v>
      </c>
      <c r="C3277" s="1" t="s">
        <v>17</v>
      </c>
      <c r="D3277" s="1" t="s">
        <v>25</v>
      </c>
      <c r="E3277" s="2">
        <v>44300.0</v>
      </c>
      <c r="F3277" s="3"/>
      <c r="G3277" s="5">
        <v>300.0</v>
      </c>
      <c r="H3277" s="3" t="str">
        <f>IFNA(VLOOKUP(F3277,Promocodes!A:E,4,0),"")</f>
        <v/>
      </c>
      <c r="I3277" s="3"/>
      <c r="J3277" s="5">
        <f t="shared" si="2"/>
        <v>300</v>
      </c>
      <c r="K3277" s="3" t="str">
        <f>IFNA(VLOOKUP(D3277,Price!$A$2:$C$18,3,0),"")</f>
        <v>товар</v>
      </c>
      <c r="L3277" s="6">
        <f t="shared" si="3"/>
        <v>4</v>
      </c>
      <c r="M3277" s="6" t="str">
        <f>IFNA(VLOOKUP(F3277,Promocodes!A:B,2,0),"")</f>
        <v/>
      </c>
      <c r="N3277" s="3" t="str">
        <f>IFNA(VLOOKUP(M3277,Promocodes!G:H,2,0),"")</f>
        <v/>
      </c>
      <c r="O3277" s="3">
        <f>IFNA(VLOOKUP(D3277,Price!$E$2:$F$4,2,0),"")</f>
        <v>150</v>
      </c>
      <c r="P3277" s="7" t="str">
        <f t="shared" si="4"/>
        <v>без промо</v>
      </c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ht="15.75" customHeight="1">
      <c r="A3278" s="3">
        <v>3011.0</v>
      </c>
      <c r="B3278" s="1" t="s">
        <v>16</v>
      </c>
      <c r="C3278" s="1" t="s">
        <v>17</v>
      </c>
      <c r="D3278" s="1" t="s">
        <v>21</v>
      </c>
      <c r="E3278" s="2">
        <v>44300.0</v>
      </c>
      <c r="F3278" s="3"/>
      <c r="G3278" s="5">
        <v>3500.0</v>
      </c>
      <c r="H3278" s="3" t="str">
        <f>IFNA(VLOOKUP(F3278,Promocodes!A:E,4,0),"")</f>
        <v/>
      </c>
      <c r="I3278" s="3"/>
      <c r="J3278" s="5">
        <f t="shared" si="2"/>
        <v>3500</v>
      </c>
      <c r="K3278" s="3" t="str">
        <f>IFNA(VLOOKUP(D3278,Price!$A$2:$C$18,3,0),"")</f>
        <v>услуга</v>
      </c>
      <c r="L3278" s="6">
        <f t="shared" si="3"/>
        <v>4</v>
      </c>
      <c r="M3278" s="6" t="str">
        <f>IFNA(VLOOKUP(F3278,Promocodes!A:B,2,0),"")</f>
        <v/>
      </c>
      <c r="N3278" s="3" t="str">
        <f>IFNA(VLOOKUP(M3278,Promocodes!G:H,2,0),"")</f>
        <v/>
      </c>
      <c r="O3278" s="3" t="str">
        <f>IFNA(VLOOKUP(D3278,Price!$E$2:$F$4,2,0),"")</f>
        <v/>
      </c>
      <c r="P3278" s="7" t="str">
        <f t="shared" si="4"/>
        <v>без промо</v>
      </c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ht="15.75" customHeight="1">
      <c r="A3279" s="3">
        <v>3013.0</v>
      </c>
      <c r="B3279" s="1" t="s">
        <v>16</v>
      </c>
      <c r="C3279" s="1" t="s">
        <v>17</v>
      </c>
      <c r="D3279" s="1" t="s">
        <v>24</v>
      </c>
      <c r="E3279" s="2">
        <v>44300.0</v>
      </c>
      <c r="F3279" s="3"/>
      <c r="G3279" s="5">
        <v>4500.0</v>
      </c>
      <c r="H3279" s="3" t="str">
        <f>IFNA(VLOOKUP(F3279,Promocodes!A:E,4,0),"")</f>
        <v/>
      </c>
      <c r="I3279" s="3"/>
      <c r="J3279" s="5">
        <f t="shared" si="2"/>
        <v>4500</v>
      </c>
      <c r="K3279" s="3" t="str">
        <f>IFNA(VLOOKUP(D3279,Price!$A$2:$C$18,3,0),"")</f>
        <v>услуга</v>
      </c>
      <c r="L3279" s="6">
        <f t="shared" si="3"/>
        <v>4</v>
      </c>
      <c r="M3279" s="6" t="str">
        <f>IFNA(VLOOKUP(F3279,Promocodes!A:B,2,0),"")</f>
        <v/>
      </c>
      <c r="N3279" s="3" t="str">
        <f>IFNA(VLOOKUP(M3279,Promocodes!G:H,2,0),"")</f>
        <v/>
      </c>
      <c r="O3279" s="3" t="str">
        <f>IFNA(VLOOKUP(D3279,Price!$E$2:$F$4,2,0),"")</f>
        <v/>
      </c>
      <c r="P3279" s="7" t="str">
        <f t="shared" si="4"/>
        <v>без промо</v>
      </c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ht="15.75" customHeight="1">
      <c r="A3280" s="3">
        <v>3014.0</v>
      </c>
      <c r="B3280" s="1" t="s">
        <v>139</v>
      </c>
      <c r="C3280" s="1" t="s">
        <v>17</v>
      </c>
      <c r="D3280" s="1" t="s">
        <v>142</v>
      </c>
      <c r="E3280" s="2">
        <v>44300.0</v>
      </c>
      <c r="F3280" s="3"/>
      <c r="G3280" s="5">
        <v>1000.0</v>
      </c>
      <c r="H3280" s="3" t="str">
        <f>IFNA(VLOOKUP(F3280,Promocodes!A:E,4,0),"")</f>
        <v/>
      </c>
      <c r="I3280" s="3"/>
      <c r="J3280" s="5">
        <f t="shared" si="2"/>
        <v>1000</v>
      </c>
      <c r="K3280" s="3" t="str">
        <f>IFNA(VLOOKUP(D3280,Price!$A$2:$C$18,3,0),"")</f>
        <v/>
      </c>
      <c r="L3280" s="6">
        <f t="shared" si="3"/>
        <v>4</v>
      </c>
      <c r="M3280" s="6" t="str">
        <f>IFNA(VLOOKUP(F3280,Promocodes!A:B,2,0),"")</f>
        <v/>
      </c>
      <c r="N3280" s="3" t="str">
        <f>IFNA(VLOOKUP(M3280,Promocodes!G:H,2,0),"")</f>
        <v/>
      </c>
      <c r="O3280" s="3" t="str">
        <f>IFNA(VLOOKUP(D3280,Price!$E$2:$F$4,2,0),"")</f>
        <v/>
      </c>
      <c r="P3280" s="7" t="str">
        <f t="shared" si="4"/>
        <v/>
      </c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ht="15.75" customHeight="1">
      <c r="A3281" s="3">
        <v>3015.0</v>
      </c>
      <c r="B3281" s="1" t="s">
        <v>16</v>
      </c>
      <c r="C3281" s="1" t="s">
        <v>17</v>
      </c>
      <c r="D3281" s="1" t="s">
        <v>25</v>
      </c>
      <c r="E3281" s="2">
        <v>44300.0</v>
      </c>
      <c r="F3281" s="3"/>
      <c r="G3281" s="5">
        <v>300.0</v>
      </c>
      <c r="H3281" s="3" t="str">
        <f>IFNA(VLOOKUP(F3281,Promocodes!A:E,4,0),"")</f>
        <v/>
      </c>
      <c r="I3281" s="3"/>
      <c r="J3281" s="5">
        <f t="shared" si="2"/>
        <v>300</v>
      </c>
      <c r="K3281" s="3" t="str">
        <f>IFNA(VLOOKUP(D3281,Price!$A$2:$C$18,3,0),"")</f>
        <v>товар</v>
      </c>
      <c r="L3281" s="6">
        <f t="shared" si="3"/>
        <v>4</v>
      </c>
      <c r="M3281" s="6" t="str">
        <f>IFNA(VLOOKUP(F3281,Promocodes!A:B,2,0),"")</f>
        <v/>
      </c>
      <c r="N3281" s="3" t="str">
        <f>IFNA(VLOOKUP(M3281,Promocodes!G:H,2,0),"")</f>
        <v/>
      </c>
      <c r="O3281" s="3">
        <f>IFNA(VLOOKUP(D3281,Price!$E$2:$F$4,2,0),"")</f>
        <v>150</v>
      </c>
      <c r="P3281" s="7" t="str">
        <f t="shared" si="4"/>
        <v>без промо</v>
      </c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ht="15.75" customHeight="1">
      <c r="A3282" s="3">
        <v>3016.0</v>
      </c>
      <c r="B3282" s="1" t="s">
        <v>16</v>
      </c>
      <c r="C3282" s="1" t="s">
        <v>17</v>
      </c>
      <c r="D3282" s="1" t="s">
        <v>21</v>
      </c>
      <c r="E3282" s="2">
        <v>44300.0</v>
      </c>
      <c r="F3282" s="3"/>
      <c r="G3282" s="5">
        <v>3500.0</v>
      </c>
      <c r="H3282" s="3" t="str">
        <f>IFNA(VLOOKUP(F3282,Promocodes!A:E,4,0),"")</f>
        <v/>
      </c>
      <c r="I3282" s="3"/>
      <c r="J3282" s="5">
        <f t="shared" si="2"/>
        <v>3500</v>
      </c>
      <c r="K3282" s="3" t="str">
        <f>IFNA(VLOOKUP(D3282,Price!$A$2:$C$18,3,0),"")</f>
        <v>услуга</v>
      </c>
      <c r="L3282" s="6">
        <f t="shared" si="3"/>
        <v>4</v>
      </c>
      <c r="M3282" s="6" t="str">
        <f>IFNA(VLOOKUP(F3282,Promocodes!A:B,2,0),"")</f>
        <v/>
      </c>
      <c r="N3282" s="3" t="str">
        <f>IFNA(VLOOKUP(M3282,Promocodes!G:H,2,0),"")</f>
        <v/>
      </c>
      <c r="O3282" s="3" t="str">
        <f>IFNA(VLOOKUP(D3282,Price!$E$2:$F$4,2,0),"")</f>
        <v/>
      </c>
      <c r="P3282" s="7" t="str">
        <f t="shared" si="4"/>
        <v>без промо</v>
      </c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ht="15.75" customHeight="1">
      <c r="A3283" s="3">
        <v>3017.0</v>
      </c>
      <c r="B3283" s="1" t="s">
        <v>16</v>
      </c>
      <c r="C3283" s="1" t="s">
        <v>17</v>
      </c>
      <c r="D3283" s="1" t="s">
        <v>21</v>
      </c>
      <c r="E3283" s="2">
        <v>44300.0</v>
      </c>
      <c r="F3283" s="3"/>
      <c r="G3283" s="5">
        <v>3500.0</v>
      </c>
      <c r="H3283" s="3" t="str">
        <f>IFNA(VLOOKUP(F3283,Promocodes!A:E,4,0),"")</f>
        <v/>
      </c>
      <c r="I3283" s="3"/>
      <c r="J3283" s="5">
        <f t="shared" si="2"/>
        <v>3500</v>
      </c>
      <c r="K3283" s="3" t="str">
        <f>IFNA(VLOOKUP(D3283,Price!$A$2:$C$18,3,0),"")</f>
        <v>услуга</v>
      </c>
      <c r="L3283" s="6">
        <f t="shared" si="3"/>
        <v>4</v>
      </c>
      <c r="M3283" s="6" t="str">
        <f>IFNA(VLOOKUP(F3283,Promocodes!A:B,2,0),"")</f>
        <v/>
      </c>
      <c r="N3283" s="3" t="str">
        <f>IFNA(VLOOKUP(M3283,Promocodes!G:H,2,0),"")</f>
        <v/>
      </c>
      <c r="O3283" s="3" t="str">
        <f>IFNA(VLOOKUP(D3283,Price!$E$2:$F$4,2,0),"")</f>
        <v/>
      </c>
      <c r="P3283" s="7" t="str">
        <f t="shared" si="4"/>
        <v>без промо</v>
      </c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ht="15.75" customHeight="1">
      <c r="A3284" s="3">
        <v>3018.0</v>
      </c>
      <c r="B3284" s="1" t="s">
        <v>139</v>
      </c>
      <c r="C3284" s="1" t="s">
        <v>17</v>
      </c>
      <c r="D3284" s="1" t="s">
        <v>143</v>
      </c>
      <c r="E3284" s="2">
        <v>44300.0</v>
      </c>
      <c r="F3284" s="3"/>
      <c r="G3284" s="5">
        <v>500.0</v>
      </c>
      <c r="H3284" s="3" t="str">
        <f>IFNA(VLOOKUP(F3284,Promocodes!A:E,4,0),"")</f>
        <v/>
      </c>
      <c r="I3284" s="3"/>
      <c r="J3284" s="5">
        <f t="shared" si="2"/>
        <v>500</v>
      </c>
      <c r="K3284" s="3" t="str">
        <f>IFNA(VLOOKUP(D3284,Price!$A$2:$C$18,3,0),"")</f>
        <v/>
      </c>
      <c r="L3284" s="6">
        <f t="shared" si="3"/>
        <v>4</v>
      </c>
      <c r="M3284" s="6" t="str">
        <f>IFNA(VLOOKUP(F3284,Promocodes!A:B,2,0),"")</f>
        <v/>
      </c>
      <c r="N3284" s="3" t="str">
        <f>IFNA(VLOOKUP(M3284,Promocodes!G:H,2,0),"")</f>
        <v/>
      </c>
      <c r="O3284" s="3" t="str">
        <f>IFNA(VLOOKUP(D3284,Price!$E$2:$F$4,2,0),"")</f>
        <v/>
      </c>
      <c r="P3284" s="7" t="str">
        <f t="shared" si="4"/>
        <v/>
      </c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ht="15.75" customHeight="1">
      <c r="A3285" s="3">
        <v>3020.0</v>
      </c>
      <c r="B3285" s="1" t="s">
        <v>16</v>
      </c>
      <c r="C3285" s="1" t="s">
        <v>17</v>
      </c>
      <c r="D3285" s="1" t="s">
        <v>23</v>
      </c>
      <c r="E3285" s="2">
        <v>44300.0</v>
      </c>
      <c r="F3285" s="3"/>
      <c r="G3285" s="5">
        <v>5500.0</v>
      </c>
      <c r="H3285" s="3" t="str">
        <f>IFNA(VLOOKUP(F3285,Promocodes!A:E,4,0),"")</f>
        <v/>
      </c>
      <c r="I3285" s="3"/>
      <c r="J3285" s="5">
        <f t="shared" si="2"/>
        <v>5500</v>
      </c>
      <c r="K3285" s="3" t="str">
        <f>IFNA(VLOOKUP(D3285,Price!$A$2:$C$18,3,0),"")</f>
        <v>услуга</v>
      </c>
      <c r="L3285" s="6">
        <f t="shared" si="3"/>
        <v>4</v>
      </c>
      <c r="M3285" s="6" t="str">
        <f>IFNA(VLOOKUP(F3285,Promocodes!A:B,2,0),"")</f>
        <v/>
      </c>
      <c r="N3285" s="3" t="str">
        <f>IFNA(VLOOKUP(M3285,Promocodes!G:H,2,0),"")</f>
        <v/>
      </c>
      <c r="O3285" s="3" t="str">
        <f>IFNA(VLOOKUP(D3285,Price!$E$2:$F$4,2,0),"")</f>
        <v/>
      </c>
      <c r="P3285" s="7" t="str">
        <f t="shared" si="4"/>
        <v>без промо</v>
      </c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ht="15.75" customHeight="1">
      <c r="A3286" s="3">
        <v>3021.0</v>
      </c>
      <c r="B3286" s="1" t="s">
        <v>16</v>
      </c>
      <c r="C3286" s="1" t="s">
        <v>17</v>
      </c>
      <c r="D3286" s="1" t="s">
        <v>23</v>
      </c>
      <c r="E3286" s="2">
        <v>44300.0</v>
      </c>
      <c r="F3286" s="3"/>
      <c r="G3286" s="5">
        <v>5500.0</v>
      </c>
      <c r="H3286" s="3" t="str">
        <f>IFNA(VLOOKUP(F3286,Promocodes!A:E,4,0),"")</f>
        <v/>
      </c>
      <c r="I3286" s="3"/>
      <c r="J3286" s="5">
        <f t="shared" si="2"/>
        <v>5500</v>
      </c>
      <c r="K3286" s="3" t="str">
        <f>IFNA(VLOOKUP(D3286,Price!$A$2:$C$18,3,0),"")</f>
        <v>услуга</v>
      </c>
      <c r="L3286" s="6">
        <f t="shared" si="3"/>
        <v>4</v>
      </c>
      <c r="M3286" s="6" t="str">
        <f>IFNA(VLOOKUP(F3286,Promocodes!A:B,2,0),"")</f>
        <v/>
      </c>
      <c r="N3286" s="3" t="str">
        <f>IFNA(VLOOKUP(M3286,Promocodes!G:H,2,0),"")</f>
        <v/>
      </c>
      <c r="O3286" s="3" t="str">
        <f>IFNA(VLOOKUP(D3286,Price!$E$2:$F$4,2,0),"")</f>
        <v/>
      </c>
      <c r="P3286" s="7" t="str">
        <f t="shared" si="4"/>
        <v>без промо</v>
      </c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ht="15.75" customHeight="1">
      <c r="A3287" s="3">
        <v>3022.0</v>
      </c>
      <c r="B3287" s="1" t="s">
        <v>16</v>
      </c>
      <c r="C3287" s="1" t="s">
        <v>22</v>
      </c>
      <c r="D3287" s="1" t="s">
        <v>18</v>
      </c>
      <c r="E3287" s="2">
        <v>44300.0</v>
      </c>
      <c r="F3287" s="3"/>
      <c r="G3287" s="5">
        <v>1000.0</v>
      </c>
      <c r="H3287" s="3" t="str">
        <f>IFNA(VLOOKUP(F3287,Promocodes!A:E,4,0),"")</f>
        <v/>
      </c>
      <c r="I3287" s="3"/>
      <c r="J3287" s="5">
        <f t="shared" si="2"/>
        <v>1000</v>
      </c>
      <c r="K3287" s="3" t="str">
        <f>IFNA(VLOOKUP(D3287,Price!$A$2:$C$18,3,0),"")</f>
        <v>товар</v>
      </c>
      <c r="L3287" s="6">
        <f t="shared" si="3"/>
        <v>4</v>
      </c>
      <c r="M3287" s="6" t="str">
        <f>IFNA(VLOOKUP(F3287,Promocodes!A:B,2,0),"")</f>
        <v/>
      </c>
      <c r="N3287" s="3" t="str">
        <f>IFNA(VLOOKUP(M3287,Promocodes!G:H,2,0),"")</f>
        <v/>
      </c>
      <c r="O3287" s="3">
        <f>IFNA(VLOOKUP(D3287,Price!$E$2:$F$4,2,0),"")</f>
        <v>500</v>
      </c>
      <c r="P3287" s="7" t="str">
        <f t="shared" si="4"/>
        <v>без промо</v>
      </c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ht="15.75" customHeight="1">
      <c r="A3288" s="3">
        <v>3023.0</v>
      </c>
      <c r="B3288" s="1" t="s">
        <v>16</v>
      </c>
      <c r="C3288" s="1" t="s">
        <v>17</v>
      </c>
      <c r="D3288" s="1" t="s">
        <v>18</v>
      </c>
      <c r="E3288" s="2">
        <v>44300.0</v>
      </c>
      <c r="F3288" s="3"/>
      <c r="G3288" s="5">
        <v>1000.0</v>
      </c>
      <c r="H3288" s="3" t="str">
        <f>IFNA(VLOOKUP(F3288,Promocodes!A:E,4,0),"")</f>
        <v/>
      </c>
      <c r="I3288" s="3"/>
      <c r="J3288" s="5">
        <f t="shared" si="2"/>
        <v>1000</v>
      </c>
      <c r="K3288" s="3" t="str">
        <f>IFNA(VLOOKUP(D3288,Price!$A$2:$C$18,3,0),"")</f>
        <v>товар</v>
      </c>
      <c r="L3288" s="6">
        <f t="shared" si="3"/>
        <v>4</v>
      </c>
      <c r="M3288" s="6" t="str">
        <f>IFNA(VLOOKUP(F3288,Promocodes!A:B,2,0),"")</f>
        <v/>
      </c>
      <c r="N3288" s="3" t="str">
        <f>IFNA(VLOOKUP(M3288,Promocodes!G:H,2,0),"")</f>
        <v/>
      </c>
      <c r="O3288" s="3">
        <f>IFNA(VLOOKUP(D3288,Price!$E$2:$F$4,2,0),"")</f>
        <v>500</v>
      </c>
      <c r="P3288" s="7" t="str">
        <f t="shared" si="4"/>
        <v>без промо</v>
      </c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ht="15.75" customHeight="1">
      <c r="A3289" s="3">
        <v>3024.0</v>
      </c>
      <c r="B3289" s="1" t="s">
        <v>16</v>
      </c>
      <c r="C3289" s="1" t="s">
        <v>22</v>
      </c>
      <c r="D3289" s="1" t="s">
        <v>24</v>
      </c>
      <c r="E3289" s="2">
        <v>44300.0</v>
      </c>
      <c r="F3289" s="3"/>
      <c r="G3289" s="5">
        <v>4500.0</v>
      </c>
      <c r="H3289" s="3" t="str">
        <f>IFNA(VLOOKUP(F3289,Promocodes!A:E,4,0),"")</f>
        <v/>
      </c>
      <c r="I3289" s="3"/>
      <c r="J3289" s="5">
        <f t="shared" si="2"/>
        <v>4500</v>
      </c>
      <c r="K3289" s="3" t="str">
        <f>IFNA(VLOOKUP(D3289,Price!$A$2:$C$18,3,0),"")</f>
        <v>услуга</v>
      </c>
      <c r="L3289" s="6">
        <f t="shared" si="3"/>
        <v>4</v>
      </c>
      <c r="M3289" s="6" t="str">
        <f>IFNA(VLOOKUP(F3289,Promocodes!A:B,2,0),"")</f>
        <v/>
      </c>
      <c r="N3289" s="3" t="str">
        <f>IFNA(VLOOKUP(M3289,Promocodes!G:H,2,0),"")</f>
        <v/>
      </c>
      <c r="O3289" s="3" t="str">
        <f>IFNA(VLOOKUP(D3289,Price!$E$2:$F$4,2,0),"")</f>
        <v/>
      </c>
      <c r="P3289" s="7" t="str">
        <f t="shared" si="4"/>
        <v>без промо</v>
      </c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ht="15.75" customHeight="1">
      <c r="A3290" s="3">
        <v>3026.0</v>
      </c>
      <c r="B3290" s="1" t="s">
        <v>16</v>
      </c>
      <c r="C3290" s="1" t="s">
        <v>22</v>
      </c>
      <c r="D3290" s="1" t="s">
        <v>25</v>
      </c>
      <c r="E3290" s="2">
        <v>44300.0</v>
      </c>
      <c r="F3290" s="3"/>
      <c r="G3290" s="5">
        <v>300.0</v>
      </c>
      <c r="H3290" s="3" t="str">
        <f>IFNA(VLOOKUP(F3290,Promocodes!A:E,4,0),"")</f>
        <v/>
      </c>
      <c r="I3290" s="3"/>
      <c r="J3290" s="5">
        <f t="shared" si="2"/>
        <v>300</v>
      </c>
      <c r="K3290" s="3" t="str">
        <f>IFNA(VLOOKUP(D3290,Price!$A$2:$C$18,3,0),"")</f>
        <v>товар</v>
      </c>
      <c r="L3290" s="6">
        <f t="shared" si="3"/>
        <v>4</v>
      </c>
      <c r="M3290" s="6" t="str">
        <f>IFNA(VLOOKUP(F3290,Promocodes!A:B,2,0),"")</f>
        <v/>
      </c>
      <c r="N3290" s="3" t="str">
        <f>IFNA(VLOOKUP(M3290,Promocodes!G:H,2,0),"")</f>
        <v/>
      </c>
      <c r="O3290" s="3">
        <f>IFNA(VLOOKUP(D3290,Price!$E$2:$F$4,2,0),"")</f>
        <v>150</v>
      </c>
      <c r="P3290" s="7" t="str">
        <f t="shared" si="4"/>
        <v>без промо</v>
      </c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ht="15.75" customHeight="1">
      <c r="A3291" s="3">
        <v>3027.0</v>
      </c>
      <c r="B3291" s="1" t="s">
        <v>139</v>
      </c>
      <c r="C3291" s="1" t="s">
        <v>17</v>
      </c>
      <c r="D3291" s="1" t="s">
        <v>142</v>
      </c>
      <c r="E3291" s="2">
        <v>44300.0</v>
      </c>
      <c r="F3291" s="3"/>
      <c r="G3291" s="5">
        <v>1000.0</v>
      </c>
      <c r="H3291" s="3" t="str">
        <f>IFNA(VLOOKUP(F3291,Promocodes!A:E,4,0),"")</f>
        <v/>
      </c>
      <c r="I3291" s="3"/>
      <c r="J3291" s="5">
        <f t="shared" si="2"/>
        <v>1000</v>
      </c>
      <c r="K3291" s="3" t="str">
        <f>IFNA(VLOOKUP(D3291,Price!$A$2:$C$18,3,0),"")</f>
        <v/>
      </c>
      <c r="L3291" s="6">
        <f t="shared" si="3"/>
        <v>4</v>
      </c>
      <c r="M3291" s="6" t="str">
        <f>IFNA(VLOOKUP(F3291,Promocodes!A:B,2,0),"")</f>
        <v/>
      </c>
      <c r="N3291" s="3" t="str">
        <f>IFNA(VLOOKUP(M3291,Promocodes!G:H,2,0),"")</f>
        <v/>
      </c>
      <c r="O3291" s="3" t="str">
        <f>IFNA(VLOOKUP(D3291,Price!$E$2:$F$4,2,0),"")</f>
        <v/>
      </c>
      <c r="P3291" s="7" t="str">
        <f t="shared" si="4"/>
        <v/>
      </c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ht="15.75" customHeight="1">
      <c r="A3292" s="3">
        <v>3028.0</v>
      </c>
      <c r="B3292" s="1" t="s">
        <v>16</v>
      </c>
      <c r="C3292" s="1" t="s">
        <v>22</v>
      </c>
      <c r="D3292" s="1" t="s">
        <v>24</v>
      </c>
      <c r="E3292" s="2">
        <v>44300.0</v>
      </c>
      <c r="F3292" s="3"/>
      <c r="G3292" s="5">
        <v>4500.0</v>
      </c>
      <c r="H3292" s="3" t="str">
        <f>IFNA(VLOOKUP(F3292,Promocodes!A:E,4,0),"")</f>
        <v/>
      </c>
      <c r="I3292" s="3"/>
      <c r="J3292" s="5">
        <f t="shared" si="2"/>
        <v>4500</v>
      </c>
      <c r="K3292" s="3" t="str">
        <f>IFNA(VLOOKUP(D3292,Price!$A$2:$C$18,3,0),"")</f>
        <v>услуга</v>
      </c>
      <c r="L3292" s="6">
        <f t="shared" si="3"/>
        <v>4</v>
      </c>
      <c r="M3292" s="6" t="str">
        <f>IFNA(VLOOKUP(F3292,Promocodes!A:B,2,0),"")</f>
        <v/>
      </c>
      <c r="N3292" s="3" t="str">
        <f>IFNA(VLOOKUP(M3292,Promocodes!G:H,2,0),"")</f>
        <v/>
      </c>
      <c r="O3292" s="3" t="str">
        <f>IFNA(VLOOKUP(D3292,Price!$E$2:$F$4,2,0),"")</f>
        <v/>
      </c>
      <c r="P3292" s="7" t="str">
        <f t="shared" si="4"/>
        <v>без промо</v>
      </c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ht="15.75" customHeight="1">
      <c r="A3293" s="3">
        <v>3030.0</v>
      </c>
      <c r="B3293" s="1" t="s">
        <v>16</v>
      </c>
      <c r="C3293" s="1" t="s">
        <v>17</v>
      </c>
      <c r="D3293" s="1" t="s">
        <v>24</v>
      </c>
      <c r="E3293" s="2">
        <v>44300.0</v>
      </c>
      <c r="F3293" s="3"/>
      <c r="G3293" s="5">
        <v>4500.0</v>
      </c>
      <c r="H3293" s="3" t="str">
        <f>IFNA(VLOOKUP(F3293,Promocodes!A:E,4,0),"")</f>
        <v/>
      </c>
      <c r="I3293" s="3"/>
      <c r="J3293" s="5">
        <f t="shared" si="2"/>
        <v>4500</v>
      </c>
      <c r="K3293" s="3" t="str">
        <f>IFNA(VLOOKUP(D3293,Price!$A$2:$C$18,3,0),"")</f>
        <v>услуга</v>
      </c>
      <c r="L3293" s="6">
        <f t="shared" si="3"/>
        <v>4</v>
      </c>
      <c r="M3293" s="6" t="str">
        <f>IFNA(VLOOKUP(F3293,Promocodes!A:B,2,0),"")</f>
        <v/>
      </c>
      <c r="N3293" s="3" t="str">
        <f>IFNA(VLOOKUP(M3293,Promocodes!G:H,2,0),"")</f>
        <v/>
      </c>
      <c r="O3293" s="3" t="str">
        <f>IFNA(VLOOKUP(D3293,Price!$E$2:$F$4,2,0),"")</f>
        <v/>
      </c>
      <c r="P3293" s="7" t="str">
        <f t="shared" si="4"/>
        <v>без промо</v>
      </c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ht="15.75" customHeight="1">
      <c r="A3294" s="3">
        <v>3031.0</v>
      </c>
      <c r="B3294" s="1" t="s">
        <v>16</v>
      </c>
      <c r="C3294" s="1" t="s">
        <v>17</v>
      </c>
      <c r="D3294" s="1" t="s">
        <v>23</v>
      </c>
      <c r="E3294" s="2">
        <v>44300.0</v>
      </c>
      <c r="F3294" s="3"/>
      <c r="G3294" s="5">
        <v>5500.0</v>
      </c>
      <c r="H3294" s="3" t="str">
        <f>IFNA(VLOOKUP(F3294,Promocodes!A:E,4,0),"")</f>
        <v/>
      </c>
      <c r="I3294" s="3"/>
      <c r="J3294" s="5">
        <f t="shared" si="2"/>
        <v>5500</v>
      </c>
      <c r="K3294" s="3" t="str">
        <f>IFNA(VLOOKUP(D3294,Price!$A$2:$C$18,3,0),"")</f>
        <v>услуга</v>
      </c>
      <c r="L3294" s="6">
        <f t="shared" si="3"/>
        <v>4</v>
      </c>
      <c r="M3294" s="6" t="str">
        <f>IFNA(VLOOKUP(F3294,Promocodes!A:B,2,0),"")</f>
        <v/>
      </c>
      <c r="N3294" s="3" t="str">
        <f>IFNA(VLOOKUP(M3294,Promocodes!G:H,2,0),"")</f>
        <v/>
      </c>
      <c r="O3294" s="3" t="str">
        <f>IFNA(VLOOKUP(D3294,Price!$E$2:$F$4,2,0),"")</f>
        <v/>
      </c>
      <c r="P3294" s="7" t="str">
        <f t="shared" si="4"/>
        <v>без промо</v>
      </c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ht="15.75" customHeight="1">
      <c r="A3295" s="3">
        <v>3032.0</v>
      </c>
      <c r="B3295" s="1" t="s">
        <v>16</v>
      </c>
      <c r="C3295" s="1" t="s">
        <v>17</v>
      </c>
      <c r="D3295" s="1" t="s">
        <v>21</v>
      </c>
      <c r="E3295" s="2">
        <v>44300.0</v>
      </c>
      <c r="F3295" s="3"/>
      <c r="G3295" s="5">
        <v>3500.0</v>
      </c>
      <c r="H3295" s="3" t="str">
        <f>IFNA(VLOOKUP(F3295,Promocodes!A:E,4,0),"")</f>
        <v/>
      </c>
      <c r="I3295" s="3"/>
      <c r="J3295" s="5">
        <f t="shared" si="2"/>
        <v>3500</v>
      </c>
      <c r="K3295" s="3" t="str">
        <f>IFNA(VLOOKUP(D3295,Price!$A$2:$C$18,3,0),"")</f>
        <v>услуга</v>
      </c>
      <c r="L3295" s="6">
        <f t="shared" si="3"/>
        <v>4</v>
      </c>
      <c r="M3295" s="6" t="str">
        <f>IFNA(VLOOKUP(F3295,Promocodes!A:B,2,0),"")</f>
        <v/>
      </c>
      <c r="N3295" s="3" t="str">
        <f>IFNA(VLOOKUP(M3295,Promocodes!G:H,2,0),"")</f>
        <v/>
      </c>
      <c r="O3295" s="3" t="str">
        <f>IFNA(VLOOKUP(D3295,Price!$E$2:$F$4,2,0),"")</f>
        <v/>
      </c>
      <c r="P3295" s="7" t="str">
        <f t="shared" si="4"/>
        <v>без промо</v>
      </c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ht="15.75" customHeight="1">
      <c r="A3296" s="3">
        <v>3033.0</v>
      </c>
      <c r="B3296" s="1" t="s">
        <v>16</v>
      </c>
      <c r="C3296" s="1" t="s">
        <v>17</v>
      </c>
      <c r="D3296" s="1" t="s">
        <v>24</v>
      </c>
      <c r="E3296" s="2">
        <v>44301.0</v>
      </c>
      <c r="F3296" s="3"/>
      <c r="G3296" s="5">
        <v>4500.0</v>
      </c>
      <c r="H3296" s="3" t="str">
        <f>IFNA(VLOOKUP(F3296,Promocodes!A:E,4,0),"")</f>
        <v/>
      </c>
      <c r="I3296" s="3"/>
      <c r="J3296" s="5">
        <f t="shared" si="2"/>
        <v>4500</v>
      </c>
      <c r="K3296" s="3" t="str">
        <f>IFNA(VLOOKUP(D3296,Price!$A$2:$C$18,3,0),"")</f>
        <v>услуга</v>
      </c>
      <c r="L3296" s="6">
        <f t="shared" si="3"/>
        <v>4</v>
      </c>
      <c r="M3296" s="6" t="str">
        <f>IFNA(VLOOKUP(F3296,Promocodes!A:B,2,0),"")</f>
        <v/>
      </c>
      <c r="N3296" s="3" t="str">
        <f>IFNA(VLOOKUP(M3296,Promocodes!G:H,2,0),"")</f>
        <v/>
      </c>
      <c r="O3296" s="3" t="str">
        <f>IFNA(VLOOKUP(D3296,Price!$E$2:$F$4,2,0),"")</f>
        <v/>
      </c>
      <c r="P3296" s="7" t="str">
        <f t="shared" si="4"/>
        <v>без промо</v>
      </c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ht="15.75" customHeight="1">
      <c r="A3297" s="3">
        <v>3034.0</v>
      </c>
      <c r="B3297" s="1" t="s">
        <v>16</v>
      </c>
      <c r="C3297" s="1" t="s">
        <v>17</v>
      </c>
      <c r="D3297" s="1" t="s">
        <v>24</v>
      </c>
      <c r="E3297" s="2">
        <v>44301.0</v>
      </c>
      <c r="F3297" s="3"/>
      <c r="G3297" s="5">
        <v>4500.0</v>
      </c>
      <c r="H3297" s="3" t="str">
        <f>IFNA(VLOOKUP(F3297,Promocodes!A:E,4,0),"")</f>
        <v/>
      </c>
      <c r="I3297" s="3"/>
      <c r="J3297" s="5">
        <f t="shared" si="2"/>
        <v>4500</v>
      </c>
      <c r="K3297" s="3" t="str">
        <f>IFNA(VLOOKUP(D3297,Price!$A$2:$C$18,3,0),"")</f>
        <v>услуга</v>
      </c>
      <c r="L3297" s="6">
        <f t="shared" si="3"/>
        <v>4</v>
      </c>
      <c r="M3297" s="6" t="str">
        <f>IFNA(VLOOKUP(F3297,Promocodes!A:B,2,0),"")</f>
        <v/>
      </c>
      <c r="N3297" s="3" t="str">
        <f>IFNA(VLOOKUP(M3297,Promocodes!G:H,2,0),"")</f>
        <v/>
      </c>
      <c r="O3297" s="3" t="str">
        <f>IFNA(VLOOKUP(D3297,Price!$E$2:$F$4,2,0),"")</f>
        <v/>
      </c>
      <c r="P3297" s="7" t="str">
        <f t="shared" si="4"/>
        <v>без промо</v>
      </c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ht="15.75" customHeight="1">
      <c r="A3298" s="3">
        <v>3035.0</v>
      </c>
      <c r="B3298" s="1" t="s">
        <v>16</v>
      </c>
      <c r="C3298" s="1" t="s">
        <v>17</v>
      </c>
      <c r="D3298" s="1" t="s">
        <v>23</v>
      </c>
      <c r="E3298" s="2">
        <v>44301.0</v>
      </c>
      <c r="F3298" s="3"/>
      <c r="G3298" s="5">
        <v>5500.0</v>
      </c>
      <c r="H3298" s="3" t="str">
        <f>IFNA(VLOOKUP(F3298,Promocodes!A:E,4,0),"")</f>
        <v/>
      </c>
      <c r="I3298" s="3"/>
      <c r="J3298" s="5">
        <f t="shared" si="2"/>
        <v>5500</v>
      </c>
      <c r="K3298" s="3" t="str">
        <f>IFNA(VLOOKUP(D3298,Price!$A$2:$C$18,3,0),"")</f>
        <v>услуга</v>
      </c>
      <c r="L3298" s="6">
        <f t="shared" si="3"/>
        <v>4</v>
      </c>
      <c r="M3298" s="6" t="str">
        <f>IFNA(VLOOKUP(F3298,Promocodes!A:B,2,0),"")</f>
        <v/>
      </c>
      <c r="N3298" s="3" t="str">
        <f>IFNA(VLOOKUP(M3298,Promocodes!G:H,2,0),"")</f>
        <v/>
      </c>
      <c r="O3298" s="3" t="str">
        <f>IFNA(VLOOKUP(D3298,Price!$E$2:$F$4,2,0),"")</f>
        <v/>
      </c>
      <c r="P3298" s="7" t="str">
        <f t="shared" si="4"/>
        <v>без промо</v>
      </c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ht="15.75" customHeight="1">
      <c r="A3299" s="3">
        <v>3036.0</v>
      </c>
      <c r="B3299" s="1" t="s">
        <v>139</v>
      </c>
      <c r="C3299" s="1" t="s">
        <v>17</v>
      </c>
      <c r="D3299" s="1" t="s">
        <v>143</v>
      </c>
      <c r="E3299" s="2">
        <v>44301.0</v>
      </c>
      <c r="F3299" s="3"/>
      <c r="G3299" s="5">
        <v>500.0</v>
      </c>
      <c r="H3299" s="3" t="str">
        <f>IFNA(VLOOKUP(F3299,Promocodes!A:E,4,0),"")</f>
        <v/>
      </c>
      <c r="I3299" s="3"/>
      <c r="J3299" s="5">
        <f t="shared" si="2"/>
        <v>500</v>
      </c>
      <c r="K3299" s="3" t="str">
        <f>IFNA(VLOOKUP(D3299,Price!$A$2:$C$18,3,0),"")</f>
        <v/>
      </c>
      <c r="L3299" s="6">
        <f t="shared" si="3"/>
        <v>4</v>
      </c>
      <c r="M3299" s="6" t="str">
        <f>IFNA(VLOOKUP(F3299,Promocodes!A:B,2,0),"")</f>
        <v/>
      </c>
      <c r="N3299" s="3" t="str">
        <f>IFNA(VLOOKUP(M3299,Promocodes!G:H,2,0),"")</f>
        <v/>
      </c>
      <c r="O3299" s="3" t="str">
        <f>IFNA(VLOOKUP(D3299,Price!$E$2:$F$4,2,0),"")</f>
        <v/>
      </c>
      <c r="P3299" s="7" t="str">
        <f t="shared" si="4"/>
        <v/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ht="15.75" customHeight="1">
      <c r="A3300" s="3">
        <v>3037.0</v>
      </c>
      <c r="B3300" s="1" t="s">
        <v>16</v>
      </c>
      <c r="C3300" s="1" t="s">
        <v>17</v>
      </c>
      <c r="D3300" s="1" t="s">
        <v>18</v>
      </c>
      <c r="E3300" s="2">
        <v>44301.0</v>
      </c>
      <c r="F3300" s="3"/>
      <c r="G3300" s="5">
        <v>1000.0</v>
      </c>
      <c r="H3300" s="3" t="str">
        <f>IFNA(VLOOKUP(F3300,Promocodes!A:E,4,0),"")</f>
        <v/>
      </c>
      <c r="I3300" s="3"/>
      <c r="J3300" s="5">
        <f t="shared" si="2"/>
        <v>1000</v>
      </c>
      <c r="K3300" s="3" t="str">
        <f>IFNA(VLOOKUP(D3300,Price!$A$2:$C$18,3,0),"")</f>
        <v>товар</v>
      </c>
      <c r="L3300" s="6">
        <f t="shared" si="3"/>
        <v>4</v>
      </c>
      <c r="M3300" s="6" t="str">
        <f>IFNA(VLOOKUP(F3300,Promocodes!A:B,2,0),"")</f>
        <v/>
      </c>
      <c r="N3300" s="3" t="str">
        <f>IFNA(VLOOKUP(M3300,Promocodes!G:H,2,0),"")</f>
        <v/>
      </c>
      <c r="O3300" s="3">
        <f>IFNA(VLOOKUP(D3300,Price!$E$2:$F$4,2,0),"")</f>
        <v>500</v>
      </c>
      <c r="P3300" s="7" t="str">
        <f t="shared" si="4"/>
        <v>без промо</v>
      </c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ht="15.75" customHeight="1">
      <c r="A3301" s="3">
        <v>3039.0</v>
      </c>
      <c r="B3301" s="1" t="s">
        <v>139</v>
      </c>
      <c r="C3301" s="1" t="s">
        <v>17</v>
      </c>
      <c r="D3301" s="1" t="s">
        <v>142</v>
      </c>
      <c r="E3301" s="2">
        <v>44301.0</v>
      </c>
      <c r="F3301" s="3"/>
      <c r="G3301" s="5">
        <v>1000.0</v>
      </c>
      <c r="H3301" s="3" t="str">
        <f>IFNA(VLOOKUP(F3301,Promocodes!A:E,4,0),"")</f>
        <v/>
      </c>
      <c r="I3301" s="3"/>
      <c r="J3301" s="5">
        <f t="shared" si="2"/>
        <v>1000</v>
      </c>
      <c r="K3301" s="3" t="str">
        <f>IFNA(VLOOKUP(D3301,Price!$A$2:$C$18,3,0),"")</f>
        <v/>
      </c>
      <c r="L3301" s="6">
        <f t="shared" si="3"/>
        <v>4</v>
      </c>
      <c r="M3301" s="6" t="str">
        <f>IFNA(VLOOKUP(F3301,Promocodes!A:B,2,0),"")</f>
        <v/>
      </c>
      <c r="N3301" s="3" t="str">
        <f>IFNA(VLOOKUP(M3301,Promocodes!G:H,2,0),"")</f>
        <v/>
      </c>
      <c r="O3301" s="3" t="str">
        <f>IFNA(VLOOKUP(D3301,Price!$E$2:$F$4,2,0),"")</f>
        <v/>
      </c>
      <c r="P3301" s="7" t="str">
        <f t="shared" si="4"/>
        <v/>
      </c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ht="15.75" customHeight="1">
      <c r="A3302" s="3">
        <v>3041.0</v>
      </c>
      <c r="B3302" s="1" t="s">
        <v>139</v>
      </c>
      <c r="C3302" s="1" t="s">
        <v>22</v>
      </c>
      <c r="D3302" s="1" t="s">
        <v>141</v>
      </c>
      <c r="E3302" s="2">
        <v>44301.0</v>
      </c>
      <c r="F3302" s="3"/>
      <c r="G3302" s="5">
        <v>300.0</v>
      </c>
      <c r="H3302" s="3" t="str">
        <f>IFNA(VLOOKUP(F3302,Promocodes!A:E,4,0),"")</f>
        <v/>
      </c>
      <c r="I3302" s="3"/>
      <c r="J3302" s="5">
        <f t="shared" si="2"/>
        <v>300</v>
      </c>
      <c r="K3302" s="3" t="str">
        <f>IFNA(VLOOKUP(D3302,Price!$A$2:$C$18,3,0),"")</f>
        <v/>
      </c>
      <c r="L3302" s="6">
        <f t="shared" si="3"/>
        <v>4</v>
      </c>
      <c r="M3302" s="6" t="str">
        <f>IFNA(VLOOKUP(F3302,Promocodes!A:B,2,0),"")</f>
        <v/>
      </c>
      <c r="N3302" s="3" t="str">
        <f>IFNA(VLOOKUP(M3302,Promocodes!G:H,2,0),"")</f>
        <v/>
      </c>
      <c r="O3302" s="3" t="str">
        <f>IFNA(VLOOKUP(D3302,Price!$E$2:$F$4,2,0),"")</f>
        <v/>
      </c>
      <c r="P3302" s="7" t="str">
        <f t="shared" si="4"/>
        <v/>
      </c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ht="15.75" customHeight="1">
      <c r="A3303" s="3">
        <v>3042.0</v>
      </c>
      <c r="B3303" s="1" t="s">
        <v>139</v>
      </c>
      <c r="C3303" s="1" t="s">
        <v>17</v>
      </c>
      <c r="D3303" s="1" t="s">
        <v>143</v>
      </c>
      <c r="E3303" s="2">
        <v>44301.0</v>
      </c>
      <c r="F3303" s="3"/>
      <c r="G3303" s="5">
        <v>500.0</v>
      </c>
      <c r="H3303" s="3" t="str">
        <f>IFNA(VLOOKUP(F3303,Promocodes!A:E,4,0),"")</f>
        <v/>
      </c>
      <c r="I3303" s="3"/>
      <c r="J3303" s="5">
        <f t="shared" si="2"/>
        <v>500</v>
      </c>
      <c r="K3303" s="3" t="str">
        <f>IFNA(VLOOKUP(D3303,Price!$A$2:$C$18,3,0),"")</f>
        <v/>
      </c>
      <c r="L3303" s="6">
        <f t="shared" si="3"/>
        <v>4</v>
      </c>
      <c r="M3303" s="6" t="str">
        <f>IFNA(VLOOKUP(F3303,Promocodes!A:B,2,0),"")</f>
        <v/>
      </c>
      <c r="N3303" s="3" t="str">
        <f>IFNA(VLOOKUP(M3303,Promocodes!G:H,2,0),"")</f>
        <v/>
      </c>
      <c r="O3303" s="3" t="str">
        <f>IFNA(VLOOKUP(D3303,Price!$E$2:$F$4,2,0),"")</f>
        <v/>
      </c>
      <c r="P3303" s="7" t="str">
        <f t="shared" si="4"/>
        <v/>
      </c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ht="15.75" customHeight="1">
      <c r="A3304" s="3">
        <v>3043.0</v>
      </c>
      <c r="B3304" s="1" t="s">
        <v>16</v>
      </c>
      <c r="C3304" s="1" t="s">
        <v>17</v>
      </c>
      <c r="D3304" s="1" t="s">
        <v>24</v>
      </c>
      <c r="E3304" s="2">
        <v>44301.0</v>
      </c>
      <c r="F3304" s="3"/>
      <c r="G3304" s="5">
        <v>4500.0</v>
      </c>
      <c r="H3304" s="3" t="str">
        <f>IFNA(VLOOKUP(F3304,Promocodes!A:E,4,0),"")</f>
        <v/>
      </c>
      <c r="I3304" s="3"/>
      <c r="J3304" s="5">
        <f t="shared" si="2"/>
        <v>4500</v>
      </c>
      <c r="K3304" s="3" t="str">
        <f>IFNA(VLOOKUP(D3304,Price!$A$2:$C$18,3,0),"")</f>
        <v>услуга</v>
      </c>
      <c r="L3304" s="6">
        <f t="shared" si="3"/>
        <v>4</v>
      </c>
      <c r="M3304" s="6" t="str">
        <f>IFNA(VLOOKUP(F3304,Promocodes!A:B,2,0),"")</f>
        <v/>
      </c>
      <c r="N3304" s="3" t="str">
        <f>IFNA(VLOOKUP(M3304,Promocodes!G:H,2,0),"")</f>
        <v/>
      </c>
      <c r="O3304" s="3" t="str">
        <f>IFNA(VLOOKUP(D3304,Price!$E$2:$F$4,2,0),"")</f>
        <v/>
      </c>
      <c r="P3304" s="7" t="str">
        <f t="shared" si="4"/>
        <v>без промо</v>
      </c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ht="15.75" customHeight="1">
      <c r="A3305" s="3">
        <v>3044.0</v>
      </c>
      <c r="B3305" s="1" t="s">
        <v>16</v>
      </c>
      <c r="C3305" s="1" t="s">
        <v>22</v>
      </c>
      <c r="D3305" s="1" t="s">
        <v>24</v>
      </c>
      <c r="E3305" s="2">
        <v>44301.0</v>
      </c>
      <c r="F3305" s="3"/>
      <c r="G3305" s="5">
        <v>4500.0</v>
      </c>
      <c r="H3305" s="3" t="str">
        <f>IFNA(VLOOKUP(F3305,Promocodes!A:E,4,0),"")</f>
        <v/>
      </c>
      <c r="I3305" s="3"/>
      <c r="J3305" s="5">
        <f t="shared" si="2"/>
        <v>4500</v>
      </c>
      <c r="K3305" s="3" t="str">
        <f>IFNA(VLOOKUP(D3305,Price!$A$2:$C$18,3,0),"")</f>
        <v>услуга</v>
      </c>
      <c r="L3305" s="6">
        <f t="shared" si="3"/>
        <v>4</v>
      </c>
      <c r="M3305" s="6" t="str">
        <f>IFNA(VLOOKUP(F3305,Promocodes!A:B,2,0),"")</f>
        <v/>
      </c>
      <c r="N3305" s="3" t="str">
        <f>IFNA(VLOOKUP(M3305,Promocodes!G:H,2,0),"")</f>
        <v/>
      </c>
      <c r="O3305" s="3" t="str">
        <f>IFNA(VLOOKUP(D3305,Price!$E$2:$F$4,2,0),"")</f>
        <v/>
      </c>
      <c r="P3305" s="7" t="str">
        <f t="shared" si="4"/>
        <v>без промо</v>
      </c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ht="15.75" customHeight="1">
      <c r="A3306" s="3">
        <v>3045.0</v>
      </c>
      <c r="B3306" s="1" t="s">
        <v>16</v>
      </c>
      <c r="C3306" s="1" t="s">
        <v>22</v>
      </c>
      <c r="D3306" s="1" t="s">
        <v>23</v>
      </c>
      <c r="E3306" s="2">
        <v>44301.0</v>
      </c>
      <c r="F3306" s="3"/>
      <c r="G3306" s="5">
        <v>5500.0</v>
      </c>
      <c r="H3306" s="3" t="str">
        <f>IFNA(VLOOKUP(F3306,Promocodes!A:E,4,0),"")</f>
        <v/>
      </c>
      <c r="I3306" s="3"/>
      <c r="J3306" s="5">
        <f t="shared" si="2"/>
        <v>5500</v>
      </c>
      <c r="K3306" s="3" t="str">
        <f>IFNA(VLOOKUP(D3306,Price!$A$2:$C$18,3,0),"")</f>
        <v>услуга</v>
      </c>
      <c r="L3306" s="6">
        <f t="shared" si="3"/>
        <v>4</v>
      </c>
      <c r="M3306" s="6" t="str">
        <f>IFNA(VLOOKUP(F3306,Promocodes!A:B,2,0),"")</f>
        <v/>
      </c>
      <c r="N3306" s="3" t="str">
        <f>IFNA(VLOOKUP(M3306,Promocodes!G:H,2,0),"")</f>
        <v/>
      </c>
      <c r="O3306" s="3" t="str">
        <f>IFNA(VLOOKUP(D3306,Price!$E$2:$F$4,2,0),"")</f>
        <v/>
      </c>
      <c r="P3306" s="7" t="str">
        <f t="shared" si="4"/>
        <v>без промо</v>
      </c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ht="15.75" customHeight="1">
      <c r="A3307" s="3">
        <v>3046.0</v>
      </c>
      <c r="B3307" s="1" t="s">
        <v>16</v>
      </c>
      <c r="C3307" s="1" t="s">
        <v>17</v>
      </c>
      <c r="D3307" s="1" t="s">
        <v>18</v>
      </c>
      <c r="E3307" s="2">
        <v>44301.0</v>
      </c>
      <c r="F3307" s="3"/>
      <c r="G3307" s="5">
        <v>1000.0</v>
      </c>
      <c r="H3307" s="3" t="str">
        <f>IFNA(VLOOKUP(F3307,Promocodes!A:E,4,0),"")</f>
        <v/>
      </c>
      <c r="I3307" s="3"/>
      <c r="J3307" s="5">
        <f t="shared" si="2"/>
        <v>1000</v>
      </c>
      <c r="K3307" s="3" t="str">
        <f>IFNA(VLOOKUP(D3307,Price!$A$2:$C$18,3,0),"")</f>
        <v>товар</v>
      </c>
      <c r="L3307" s="6">
        <f t="shared" si="3"/>
        <v>4</v>
      </c>
      <c r="M3307" s="6" t="str">
        <f>IFNA(VLOOKUP(F3307,Promocodes!A:B,2,0),"")</f>
        <v/>
      </c>
      <c r="N3307" s="3" t="str">
        <f>IFNA(VLOOKUP(M3307,Promocodes!G:H,2,0),"")</f>
        <v/>
      </c>
      <c r="O3307" s="3">
        <f>IFNA(VLOOKUP(D3307,Price!$E$2:$F$4,2,0),"")</f>
        <v>500</v>
      </c>
      <c r="P3307" s="7" t="str">
        <f t="shared" si="4"/>
        <v>без промо</v>
      </c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ht="15.75" customHeight="1">
      <c r="A3308" s="3">
        <v>3047.0</v>
      </c>
      <c r="B3308" s="1" t="s">
        <v>16</v>
      </c>
      <c r="C3308" s="1" t="s">
        <v>17</v>
      </c>
      <c r="D3308" s="1" t="s">
        <v>24</v>
      </c>
      <c r="E3308" s="2">
        <v>44301.0</v>
      </c>
      <c r="F3308" s="3"/>
      <c r="G3308" s="5">
        <v>4500.0</v>
      </c>
      <c r="H3308" s="3" t="str">
        <f>IFNA(VLOOKUP(F3308,Promocodes!A:E,4,0),"")</f>
        <v/>
      </c>
      <c r="I3308" s="3"/>
      <c r="J3308" s="5">
        <f t="shared" si="2"/>
        <v>4500</v>
      </c>
      <c r="K3308" s="3" t="str">
        <f>IFNA(VLOOKUP(D3308,Price!$A$2:$C$18,3,0),"")</f>
        <v>услуга</v>
      </c>
      <c r="L3308" s="6">
        <f t="shared" si="3"/>
        <v>4</v>
      </c>
      <c r="M3308" s="6" t="str">
        <f>IFNA(VLOOKUP(F3308,Promocodes!A:B,2,0),"")</f>
        <v/>
      </c>
      <c r="N3308" s="3" t="str">
        <f>IFNA(VLOOKUP(M3308,Promocodes!G:H,2,0),"")</f>
        <v/>
      </c>
      <c r="O3308" s="3" t="str">
        <f>IFNA(VLOOKUP(D3308,Price!$E$2:$F$4,2,0),"")</f>
        <v/>
      </c>
      <c r="P3308" s="7" t="str">
        <f t="shared" si="4"/>
        <v>без промо</v>
      </c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ht="15.75" customHeight="1">
      <c r="A3309" s="3">
        <v>3048.0</v>
      </c>
      <c r="B3309" s="1" t="s">
        <v>16</v>
      </c>
      <c r="C3309" s="1" t="s">
        <v>17</v>
      </c>
      <c r="D3309" s="1" t="s">
        <v>21</v>
      </c>
      <c r="E3309" s="2">
        <v>44301.0</v>
      </c>
      <c r="F3309" s="3"/>
      <c r="G3309" s="5">
        <v>3500.0</v>
      </c>
      <c r="H3309" s="3" t="str">
        <f>IFNA(VLOOKUP(F3309,Promocodes!A:E,4,0),"")</f>
        <v/>
      </c>
      <c r="I3309" s="3"/>
      <c r="J3309" s="5">
        <f t="shared" si="2"/>
        <v>3500</v>
      </c>
      <c r="K3309" s="3" t="str">
        <f>IFNA(VLOOKUP(D3309,Price!$A$2:$C$18,3,0),"")</f>
        <v>услуга</v>
      </c>
      <c r="L3309" s="6">
        <f t="shared" si="3"/>
        <v>4</v>
      </c>
      <c r="M3309" s="6" t="str">
        <f>IFNA(VLOOKUP(F3309,Promocodes!A:B,2,0),"")</f>
        <v/>
      </c>
      <c r="N3309" s="3" t="str">
        <f>IFNA(VLOOKUP(M3309,Promocodes!G:H,2,0),"")</f>
        <v/>
      </c>
      <c r="O3309" s="3" t="str">
        <f>IFNA(VLOOKUP(D3309,Price!$E$2:$F$4,2,0),"")</f>
        <v/>
      </c>
      <c r="P3309" s="7" t="str">
        <f t="shared" si="4"/>
        <v>без промо</v>
      </c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ht="15.75" customHeight="1">
      <c r="A3310" s="3">
        <v>3049.0</v>
      </c>
      <c r="B3310" s="1" t="s">
        <v>16</v>
      </c>
      <c r="C3310" s="1" t="s">
        <v>22</v>
      </c>
      <c r="D3310" s="1" t="s">
        <v>20</v>
      </c>
      <c r="E3310" s="2">
        <v>44301.0</v>
      </c>
      <c r="F3310" s="3"/>
      <c r="G3310" s="5">
        <v>500.0</v>
      </c>
      <c r="H3310" s="3" t="str">
        <f>IFNA(VLOOKUP(F3310,Promocodes!A:E,4,0),"")</f>
        <v/>
      </c>
      <c r="I3310" s="3"/>
      <c r="J3310" s="5">
        <f t="shared" si="2"/>
        <v>500</v>
      </c>
      <c r="K3310" s="3" t="str">
        <f>IFNA(VLOOKUP(D3310,Price!$A$2:$C$18,3,0),"")</f>
        <v>товар</v>
      </c>
      <c r="L3310" s="6">
        <f t="shared" si="3"/>
        <v>4</v>
      </c>
      <c r="M3310" s="6" t="str">
        <f>IFNA(VLOOKUP(F3310,Promocodes!A:B,2,0),"")</f>
        <v/>
      </c>
      <c r="N3310" s="3" t="str">
        <f>IFNA(VLOOKUP(M3310,Promocodes!G:H,2,0),"")</f>
        <v/>
      </c>
      <c r="O3310" s="3">
        <f>IFNA(VLOOKUP(D3310,Price!$E$2:$F$4,2,0),"")</f>
        <v>250</v>
      </c>
      <c r="P3310" s="7" t="str">
        <f t="shared" si="4"/>
        <v>без промо</v>
      </c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ht="15.75" customHeight="1">
      <c r="A3311" s="3">
        <v>3050.0</v>
      </c>
      <c r="B3311" s="1" t="s">
        <v>16</v>
      </c>
      <c r="C3311" s="1" t="s">
        <v>17</v>
      </c>
      <c r="D3311" s="1" t="s">
        <v>24</v>
      </c>
      <c r="E3311" s="2">
        <v>44301.0</v>
      </c>
      <c r="F3311" s="3"/>
      <c r="G3311" s="5">
        <v>4500.0</v>
      </c>
      <c r="H3311" s="3" t="str">
        <f>IFNA(VLOOKUP(F3311,Promocodes!A:E,4,0),"")</f>
        <v/>
      </c>
      <c r="I3311" s="3"/>
      <c r="J3311" s="5">
        <f t="shared" si="2"/>
        <v>4500</v>
      </c>
      <c r="K3311" s="3" t="str">
        <f>IFNA(VLOOKUP(D3311,Price!$A$2:$C$18,3,0),"")</f>
        <v>услуга</v>
      </c>
      <c r="L3311" s="6">
        <f t="shared" si="3"/>
        <v>4</v>
      </c>
      <c r="M3311" s="6" t="str">
        <f>IFNA(VLOOKUP(F3311,Promocodes!A:B,2,0),"")</f>
        <v/>
      </c>
      <c r="N3311" s="3" t="str">
        <f>IFNA(VLOOKUP(M3311,Promocodes!G:H,2,0),"")</f>
        <v/>
      </c>
      <c r="O3311" s="3" t="str">
        <f>IFNA(VLOOKUP(D3311,Price!$E$2:$F$4,2,0),"")</f>
        <v/>
      </c>
      <c r="P3311" s="7" t="str">
        <f t="shared" si="4"/>
        <v>без промо</v>
      </c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ht="15.75" customHeight="1">
      <c r="A3312" s="3">
        <v>3052.0</v>
      </c>
      <c r="B3312" s="1" t="s">
        <v>16</v>
      </c>
      <c r="C3312" s="1" t="s">
        <v>17</v>
      </c>
      <c r="D3312" s="1" t="s">
        <v>20</v>
      </c>
      <c r="E3312" s="2">
        <v>44301.0</v>
      </c>
      <c r="F3312" s="3"/>
      <c r="G3312" s="5">
        <v>500.0</v>
      </c>
      <c r="H3312" s="3" t="str">
        <f>IFNA(VLOOKUP(F3312,Promocodes!A:E,4,0),"")</f>
        <v/>
      </c>
      <c r="I3312" s="3"/>
      <c r="J3312" s="5">
        <f t="shared" si="2"/>
        <v>500</v>
      </c>
      <c r="K3312" s="3" t="str">
        <f>IFNA(VLOOKUP(D3312,Price!$A$2:$C$18,3,0),"")</f>
        <v>товар</v>
      </c>
      <c r="L3312" s="6">
        <f t="shared" si="3"/>
        <v>4</v>
      </c>
      <c r="M3312" s="6" t="str">
        <f>IFNA(VLOOKUP(F3312,Promocodes!A:B,2,0),"")</f>
        <v/>
      </c>
      <c r="N3312" s="3" t="str">
        <f>IFNA(VLOOKUP(M3312,Promocodes!G:H,2,0),"")</f>
        <v/>
      </c>
      <c r="O3312" s="3">
        <f>IFNA(VLOOKUP(D3312,Price!$E$2:$F$4,2,0),"")</f>
        <v>250</v>
      </c>
      <c r="P3312" s="7" t="str">
        <f t="shared" si="4"/>
        <v>без промо</v>
      </c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ht="15.75" customHeight="1">
      <c r="A3313" s="3">
        <v>3053.0</v>
      </c>
      <c r="B3313" s="1" t="s">
        <v>16</v>
      </c>
      <c r="C3313" s="1" t="s">
        <v>17</v>
      </c>
      <c r="D3313" s="1" t="s">
        <v>23</v>
      </c>
      <c r="E3313" s="2">
        <v>44301.0</v>
      </c>
      <c r="F3313" s="3"/>
      <c r="G3313" s="5">
        <v>5500.0</v>
      </c>
      <c r="H3313" s="3" t="str">
        <f>IFNA(VLOOKUP(F3313,Promocodes!A:E,4,0),"")</f>
        <v/>
      </c>
      <c r="I3313" s="3"/>
      <c r="J3313" s="5">
        <f t="shared" si="2"/>
        <v>5500</v>
      </c>
      <c r="K3313" s="3" t="str">
        <f>IFNA(VLOOKUP(D3313,Price!$A$2:$C$18,3,0),"")</f>
        <v>услуга</v>
      </c>
      <c r="L3313" s="6">
        <f t="shared" si="3"/>
        <v>4</v>
      </c>
      <c r="M3313" s="6" t="str">
        <f>IFNA(VLOOKUP(F3313,Promocodes!A:B,2,0),"")</f>
        <v/>
      </c>
      <c r="N3313" s="3" t="str">
        <f>IFNA(VLOOKUP(M3313,Promocodes!G:H,2,0),"")</f>
        <v/>
      </c>
      <c r="O3313" s="3" t="str">
        <f>IFNA(VLOOKUP(D3313,Price!$E$2:$F$4,2,0),"")</f>
        <v/>
      </c>
      <c r="P3313" s="7" t="str">
        <f t="shared" si="4"/>
        <v>без промо</v>
      </c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ht="15.75" customHeight="1">
      <c r="A3314" s="3">
        <v>3054.0</v>
      </c>
      <c r="B3314" s="1" t="s">
        <v>16</v>
      </c>
      <c r="C3314" s="1" t="s">
        <v>17</v>
      </c>
      <c r="D3314" s="1" t="s">
        <v>18</v>
      </c>
      <c r="E3314" s="2">
        <v>44301.0</v>
      </c>
      <c r="F3314" s="3"/>
      <c r="G3314" s="5">
        <v>1000.0</v>
      </c>
      <c r="H3314" s="3" t="str">
        <f>IFNA(VLOOKUP(F3314,Promocodes!A:E,4,0),"")</f>
        <v/>
      </c>
      <c r="I3314" s="3"/>
      <c r="J3314" s="5">
        <f t="shared" si="2"/>
        <v>1000</v>
      </c>
      <c r="K3314" s="3" t="str">
        <f>IFNA(VLOOKUP(D3314,Price!$A$2:$C$18,3,0),"")</f>
        <v>товар</v>
      </c>
      <c r="L3314" s="6">
        <f t="shared" si="3"/>
        <v>4</v>
      </c>
      <c r="M3314" s="6" t="str">
        <f>IFNA(VLOOKUP(F3314,Promocodes!A:B,2,0),"")</f>
        <v/>
      </c>
      <c r="N3314" s="3" t="str">
        <f>IFNA(VLOOKUP(M3314,Promocodes!G:H,2,0),"")</f>
        <v/>
      </c>
      <c r="O3314" s="3">
        <f>IFNA(VLOOKUP(D3314,Price!$E$2:$F$4,2,0),"")</f>
        <v>500</v>
      </c>
      <c r="P3314" s="7" t="str">
        <f t="shared" si="4"/>
        <v>без промо</v>
      </c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ht="15.75" customHeight="1">
      <c r="A3315" s="3">
        <v>3056.0</v>
      </c>
      <c r="B3315" s="1" t="s">
        <v>16</v>
      </c>
      <c r="C3315" s="1" t="s">
        <v>17</v>
      </c>
      <c r="D3315" s="1" t="s">
        <v>24</v>
      </c>
      <c r="E3315" s="2">
        <v>44301.0</v>
      </c>
      <c r="F3315" s="3"/>
      <c r="G3315" s="5">
        <v>4500.0</v>
      </c>
      <c r="H3315" s="3" t="str">
        <f>IFNA(VLOOKUP(F3315,Promocodes!A:E,4,0),"")</f>
        <v/>
      </c>
      <c r="I3315" s="3"/>
      <c r="J3315" s="5">
        <f t="shared" si="2"/>
        <v>4500</v>
      </c>
      <c r="K3315" s="3" t="str">
        <f>IFNA(VLOOKUP(D3315,Price!$A$2:$C$18,3,0),"")</f>
        <v>услуга</v>
      </c>
      <c r="L3315" s="6">
        <f t="shared" si="3"/>
        <v>4</v>
      </c>
      <c r="M3315" s="6" t="str">
        <f>IFNA(VLOOKUP(F3315,Promocodes!A:B,2,0),"")</f>
        <v/>
      </c>
      <c r="N3315" s="3" t="str">
        <f>IFNA(VLOOKUP(M3315,Promocodes!G:H,2,0),"")</f>
        <v/>
      </c>
      <c r="O3315" s="3" t="str">
        <f>IFNA(VLOOKUP(D3315,Price!$E$2:$F$4,2,0),"")</f>
        <v/>
      </c>
      <c r="P3315" s="7" t="str">
        <f t="shared" si="4"/>
        <v>без промо</v>
      </c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ht="15.75" customHeight="1">
      <c r="A3316" s="3">
        <v>3057.0</v>
      </c>
      <c r="B3316" s="1" t="s">
        <v>16</v>
      </c>
      <c r="C3316" s="1" t="s">
        <v>17</v>
      </c>
      <c r="D3316" s="1" t="s">
        <v>21</v>
      </c>
      <c r="E3316" s="2">
        <v>44301.0</v>
      </c>
      <c r="F3316" s="3"/>
      <c r="G3316" s="5">
        <v>3500.0</v>
      </c>
      <c r="H3316" s="3" t="str">
        <f>IFNA(VLOOKUP(F3316,Promocodes!A:E,4,0),"")</f>
        <v/>
      </c>
      <c r="I3316" s="3"/>
      <c r="J3316" s="5">
        <f t="shared" si="2"/>
        <v>3500</v>
      </c>
      <c r="K3316" s="3" t="str">
        <f>IFNA(VLOOKUP(D3316,Price!$A$2:$C$18,3,0),"")</f>
        <v>услуга</v>
      </c>
      <c r="L3316" s="6">
        <f t="shared" si="3"/>
        <v>4</v>
      </c>
      <c r="M3316" s="6" t="str">
        <f>IFNA(VLOOKUP(F3316,Promocodes!A:B,2,0),"")</f>
        <v/>
      </c>
      <c r="N3316" s="3" t="str">
        <f>IFNA(VLOOKUP(M3316,Promocodes!G:H,2,0),"")</f>
        <v/>
      </c>
      <c r="O3316" s="3" t="str">
        <f>IFNA(VLOOKUP(D3316,Price!$E$2:$F$4,2,0),"")</f>
        <v/>
      </c>
      <c r="P3316" s="7" t="str">
        <f t="shared" si="4"/>
        <v>без промо</v>
      </c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ht="15.75" customHeight="1">
      <c r="A3317" s="3">
        <v>3058.0</v>
      </c>
      <c r="B3317" s="1" t="s">
        <v>16</v>
      </c>
      <c r="C3317" s="1" t="s">
        <v>17</v>
      </c>
      <c r="D3317" s="1" t="s">
        <v>23</v>
      </c>
      <c r="E3317" s="2">
        <v>44301.0</v>
      </c>
      <c r="F3317" s="3"/>
      <c r="G3317" s="5">
        <v>5500.0</v>
      </c>
      <c r="H3317" s="3" t="str">
        <f>IFNA(VLOOKUP(F3317,Promocodes!A:E,4,0),"")</f>
        <v/>
      </c>
      <c r="I3317" s="3"/>
      <c r="J3317" s="5">
        <f t="shared" si="2"/>
        <v>5500</v>
      </c>
      <c r="K3317" s="3" t="str">
        <f>IFNA(VLOOKUP(D3317,Price!$A$2:$C$18,3,0),"")</f>
        <v>услуга</v>
      </c>
      <c r="L3317" s="6">
        <f t="shared" si="3"/>
        <v>4</v>
      </c>
      <c r="M3317" s="6" t="str">
        <f>IFNA(VLOOKUP(F3317,Promocodes!A:B,2,0),"")</f>
        <v/>
      </c>
      <c r="N3317" s="3" t="str">
        <f>IFNA(VLOOKUP(M3317,Promocodes!G:H,2,0),"")</f>
        <v/>
      </c>
      <c r="O3317" s="3" t="str">
        <f>IFNA(VLOOKUP(D3317,Price!$E$2:$F$4,2,0),"")</f>
        <v/>
      </c>
      <c r="P3317" s="7" t="str">
        <f t="shared" si="4"/>
        <v>без промо</v>
      </c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ht="15.75" customHeight="1">
      <c r="A3318" s="3">
        <v>3059.0</v>
      </c>
      <c r="B3318" s="1" t="s">
        <v>16</v>
      </c>
      <c r="C3318" s="1" t="s">
        <v>17</v>
      </c>
      <c r="D3318" s="1" t="s">
        <v>24</v>
      </c>
      <c r="E3318" s="2">
        <v>44302.0</v>
      </c>
      <c r="F3318" s="3"/>
      <c r="G3318" s="5">
        <v>4500.0</v>
      </c>
      <c r="H3318" s="3" t="str">
        <f>IFNA(VLOOKUP(F3318,Promocodes!A:E,4,0),"")</f>
        <v/>
      </c>
      <c r="I3318" s="3"/>
      <c r="J3318" s="5">
        <f t="shared" si="2"/>
        <v>4500</v>
      </c>
      <c r="K3318" s="3" t="str">
        <f>IFNA(VLOOKUP(D3318,Price!$A$2:$C$18,3,0),"")</f>
        <v>услуга</v>
      </c>
      <c r="L3318" s="6">
        <f t="shared" si="3"/>
        <v>4</v>
      </c>
      <c r="M3318" s="6" t="str">
        <f>IFNA(VLOOKUP(F3318,Promocodes!A:B,2,0),"")</f>
        <v/>
      </c>
      <c r="N3318" s="3" t="str">
        <f>IFNA(VLOOKUP(M3318,Promocodes!G:H,2,0),"")</f>
        <v/>
      </c>
      <c r="O3318" s="3" t="str">
        <f>IFNA(VLOOKUP(D3318,Price!$E$2:$F$4,2,0),"")</f>
        <v/>
      </c>
      <c r="P3318" s="7" t="str">
        <f t="shared" si="4"/>
        <v>без промо</v>
      </c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ht="15.75" customHeight="1">
      <c r="A3319" s="3">
        <v>3060.0</v>
      </c>
      <c r="B3319" s="1" t="s">
        <v>16</v>
      </c>
      <c r="C3319" s="1" t="s">
        <v>17</v>
      </c>
      <c r="D3319" s="1" t="s">
        <v>23</v>
      </c>
      <c r="E3319" s="2">
        <v>44302.0</v>
      </c>
      <c r="F3319" s="3"/>
      <c r="G3319" s="5">
        <v>5500.0</v>
      </c>
      <c r="H3319" s="3" t="str">
        <f>IFNA(VLOOKUP(F3319,Promocodes!A:E,4,0),"")</f>
        <v/>
      </c>
      <c r="I3319" s="3"/>
      <c r="J3319" s="5">
        <f t="shared" si="2"/>
        <v>5500</v>
      </c>
      <c r="K3319" s="3" t="str">
        <f>IFNA(VLOOKUP(D3319,Price!$A$2:$C$18,3,0),"")</f>
        <v>услуга</v>
      </c>
      <c r="L3319" s="6">
        <f t="shared" si="3"/>
        <v>4</v>
      </c>
      <c r="M3319" s="6" t="str">
        <f>IFNA(VLOOKUP(F3319,Promocodes!A:B,2,0),"")</f>
        <v/>
      </c>
      <c r="N3319" s="3" t="str">
        <f>IFNA(VLOOKUP(M3319,Promocodes!G:H,2,0),"")</f>
        <v/>
      </c>
      <c r="O3319" s="3" t="str">
        <f>IFNA(VLOOKUP(D3319,Price!$E$2:$F$4,2,0),"")</f>
        <v/>
      </c>
      <c r="P3319" s="7" t="str">
        <f t="shared" si="4"/>
        <v>без промо</v>
      </c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ht="15.75" customHeight="1">
      <c r="A3320" s="3">
        <v>3061.0</v>
      </c>
      <c r="B3320" s="1" t="s">
        <v>16</v>
      </c>
      <c r="C3320" s="1" t="s">
        <v>17</v>
      </c>
      <c r="D3320" s="1" t="s">
        <v>20</v>
      </c>
      <c r="E3320" s="2">
        <v>44302.0</v>
      </c>
      <c r="F3320" s="3"/>
      <c r="G3320" s="5">
        <v>500.0</v>
      </c>
      <c r="H3320" s="3" t="str">
        <f>IFNA(VLOOKUP(F3320,Promocodes!A:E,4,0),"")</f>
        <v/>
      </c>
      <c r="I3320" s="3"/>
      <c r="J3320" s="5">
        <f t="shared" si="2"/>
        <v>500</v>
      </c>
      <c r="K3320" s="3" t="str">
        <f>IFNA(VLOOKUP(D3320,Price!$A$2:$C$18,3,0),"")</f>
        <v>товар</v>
      </c>
      <c r="L3320" s="6">
        <f t="shared" si="3"/>
        <v>4</v>
      </c>
      <c r="M3320" s="6" t="str">
        <f>IFNA(VLOOKUP(F3320,Promocodes!A:B,2,0),"")</f>
        <v/>
      </c>
      <c r="N3320" s="3" t="str">
        <f>IFNA(VLOOKUP(M3320,Promocodes!G:H,2,0),"")</f>
        <v/>
      </c>
      <c r="O3320" s="3">
        <f>IFNA(VLOOKUP(D3320,Price!$E$2:$F$4,2,0),"")</f>
        <v>250</v>
      </c>
      <c r="P3320" s="7" t="str">
        <f t="shared" si="4"/>
        <v>без промо</v>
      </c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ht="15.75" customHeight="1">
      <c r="A3321" s="3">
        <v>3062.0</v>
      </c>
      <c r="B3321" s="1" t="s">
        <v>16</v>
      </c>
      <c r="C3321" s="1" t="s">
        <v>17</v>
      </c>
      <c r="D3321" s="1" t="s">
        <v>21</v>
      </c>
      <c r="E3321" s="2">
        <v>44302.0</v>
      </c>
      <c r="F3321" s="3"/>
      <c r="G3321" s="5">
        <v>3500.0</v>
      </c>
      <c r="H3321" s="3" t="str">
        <f>IFNA(VLOOKUP(F3321,Promocodes!A:E,4,0),"")</f>
        <v/>
      </c>
      <c r="I3321" s="3"/>
      <c r="J3321" s="5">
        <f t="shared" si="2"/>
        <v>3500</v>
      </c>
      <c r="K3321" s="3" t="str">
        <f>IFNA(VLOOKUP(D3321,Price!$A$2:$C$18,3,0),"")</f>
        <v>услуга</v>
      </c>
      <c r="L3321" s="6">
        <f t="shared" si="3"/>
        <v>4</v>
      </c>
      <c r="M3321" s="6" t="str">
        <f>IFNA(VLOOKUP(F3321,Promocodes!A:B,2,0),"")</f>
        <v/>
      </c>
      <c r="N3321" s="3" t="str">
        <f>IFNA(VLOOKUP(M3321,Promocodes!G:H,2,0),"")</f>
        <v/>
      </c>
      <c r="O3321" s="3" t="str">
        <f>IFNA(VLOOKUP(D3321,Price!$E$2:$F$4,2,0),"")</f>
        <v/>
      </c>
      <c r="P3321" s="7" t="str">
        <f t="shared" si="4"/>
        <v>без промо</v>
      </c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ht="15.75" customHeight="1">
      <c r="A3322" s="3">
        <v>3063.0</v>
      </c>
      <c r="B3322" s="1" t="s">
        <v>16</v>
      </c>
      <c r="C3322" s="1" t="s">
        <v>17</v>
      </c>
      <c r="D3322" s="1" t="s">
        <v>23</v>
      </c>
      <c r="E3322" s="2">
        <v>44302.0</v>
      </c>
      <c r="F3322" s="3"/>
      <c r="G3322" s="5">
        <v>5500.0</v>
      </c>
      <c r="H3322" s="3" t="str">
        <f>IFNA(VLOOKUP(F3322,Promocodes!A:E,4,0),"")</f>
        <v/>
      </c>
      <c r="I3322" s="3"/>
      <c r="J3322" s="5">
        <f t="shared" si="2"/>
        <v>5500</v>
      </c>
      <c r="K3322" s="3" t="str">
        <f>IFNA(VLOOKUP(D3322,Price!$A$2:$C$18,3,0),"")</f>
        <v>услуга</v>
      </c>
      <c r="L3322" s="6">
        <f t="shared" si="3"/>
        <v>4</v>
      </c>
      <c r="M3322" s="6" t="str">
        <f>IFNA(VLOOKUP(F3322,Promocodes!A:B,2,0),"")</f>
        <v/>
      </c>
      <c r="N3322" s="3" t="str">
        <f>IFNA(VLOOKUP(M3322,Promocodes!G:H,2,0),"")</f>
        <v/>
      </c>
      <c r="O3322" s="3" t="str">
        <f>IFNA(VLOOKUP(D3322,Price!$E$2:$F$4,2,0),"")</f>
        <v/>
      </c>
      <c r="P3322" s="7" t="str">
        <f t="shared" si="4"/>
        <v>без промо</v>
      </c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ht="15.75" customHeight="1">
      <c r="A3323" s="3">
        <v>3064.0</v>
      </c>
      <c r="B3323" s="1" t="s">
        <v>139</v>
      </c>
      <c r="C3323" s="1" t="s">
        <v>17</v>
      </c>
      <c r="D3323" s="1" t="s">
        <v>140</v>
      </c>
      <c r="E3323" s="2">
        <v>44302.0</v>
      </c>
      <c r="F3323" s="3"/>
      <c r="G3323" s="5">
        <v>50000.0</v>
      </c>
      <c r="H3323" s="3" t="str">
        <f>IFNA(VLOOKUP(F3323,Promocodes!A:E,4,0),"")</f>
        <v/>
      </c>
      <c r="I3323" s="3"/>
      <c r="J3323" s="5">
        <f t="shared" si="2"/>
        <v>50000</v>
      </c>
      <c r="K3323" s="3" t="str">
        <f>IFNA(VLOOKUP(D3323,Price!$A$2:$C$18,3,0),"")</f>
        <v/>
      </c>
      <c r="L3323" s="6">
        <f t="shared" si="3"/>
        <v>4</v>
      </c>
      <c r="M3323" s="6" t="str">
        <f>IFNA(VLOOKUP(F3323,Promocodes!A:B,2,0),"")</f>
        <v/>
      </c>
      <c r="N3323" s="3" t="str">
        <f>IFNA(VLOOKUP(M3323,Promocodes!G:H,2,0),"")</f>
        <v/>
      </c>
      <c r="O3323" s="3" t="str">
        <f>IFNA(VLOOKUP(D3323,Price!$E$2:$F$4,2,0),"")</f>
        <v/>
      </c>
      <c r="P3323" s="7" t="str">
        <f t="shared" si="4"/>
        <v/>
      </c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ht="15.75" customHeight="1">
      <c r="A3324" s="3">
        <v>3065.0</v>
      </c>
      <c r="B3324" s="1" t="s">
        <v>16</v>
      </c>
      <c r="C3324" s="1" t="s">
        <v>17</v>
      </c>
      <c r="D3324" s="1" t="s">
        <v>21</v>
      </c>
      <c r="E3324" s="2">
        <v>44302.0</v>
      </c>
      <c r="F3324" s="3"/>
      <c r="G3324" s="5">
        <v>3500.0</v>
      </c>
      <c r="H3324" s="3" t="str">
        <f>IFNA(VLOOKUP(F3324,Promocodes!A:E,4,0),"")</f>
        <v/>
      </c>
      <c r="I3324" s="3"/>
      <c r="J3324" s="5">
        <f t="shared" si="2"/>
        <v>3500</v>
      </c>
      <c r="K3324" s="3" t="str">
        <f>IFNA(VLOOKUP(D3324,Price!$A$2:$C$18,3,0),"")</f>
        <v>услуга</v>
      </c>
      <c r="L3324" s="6">
        <f t="shared" si="3"/>
        <v>4</v>
      </c>
      <c r="M3324" s="6" t="str">
        <f>IFNA(VLOOKUP(F3324,Promocodes!A:B,2,0),"")</f>
        <v/>
      </c>
      <c r="N3324" s="3" t="str">
        <f>IFNA(VLOOKUP(M3324,Promocodes!G:H,2,0),"")</f>
        <v/>
      </c>
      <c r="O3324" s="3" t="str">
        <f>IFNA(VLOOKUP(D3324,Price!$E$2:$F$4,2,0),"")</f>
        <v/>
      </c>
      <c r="P3324" s="7" t="str">
        <f t="shared" si="4"/>
        <v>без промо</v>
      </c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ht="15.75" customHeight="1">
      <c r="A3325" s="3">
        <v>3066.0</v>
      </c>
      <c r="B3325" s="1" t="s">
        <v>16</v>
      </c>
      <c r="C3325" s="1" t="s">
        <v>17</v>
      </c>
      <c r="D3325" s="1" t="s">
        <v>23</v>
      </c>
      <c r="E3325" s="2">
        <v>44302.0</v>
      </c>
      <c r="F3325" s="3"/>
      <c r="G3325" s="5">
        <v>5500.0</v>
      </c>
      <c r="H3325" s="3" t="str">
        <f>IFNA(VLOOKUP(F3325,Promocodes!A:E,4,0),"")</f>
        <v/>
      </c>
      <c r="I3325" s="3"/>
      <c r="J3325" s="5">
        <f t="shared" si="2"/>
        <v>5500</v>
      </c>
      <c r="K3325" s="3" t="str">
        <f>IFNA(VLOOKUP(D3325,Price!$A$2:$C$18,3,0),"")</f>
        <v>услуга</v>
      </c>
      <c r="L3325" s="6">
        <f t="shared" si="3"/>
        <v>4</v>
      </c>
      <c r="M3325" s="6" t="str">
        <f>IFNA(VLOOKUP(F3325,Promocodes!A:B,2,0),"")</f>
        <v/>
      </c>
      <c r="N3325" s="3" t="str">
        <f>IFNA(VLOOKUP(M3325,Promocodes!G:H,2,0),"")</f>
        <v/>
      </c>
      <c r="O3325" s="3" t="str">
        <f>IFNA(VLOOKUP(D3325,Price!$E$2:$F$4,2,0),"")</f>
        <v/>
      </c>
      <c r="P3325" s="7" t="str">
        <f t="shared" si="4"/>
        <v>без промо</v>
      </c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ht="15.75" customHeight="1">
      <c r="A3326" s="3">
        <v>3067.0</v>
      </c>
      <c r="B3326" s="1" t="s">
        <v>16</v>
      </c>
      <c r="C3326" s="1" t="s">
        <v>17</v>
      </c>
      <c r="D3326" s="1" t="s">
        <v>21</v>
      </c>
      <c r="E3326" s="2">
        <v>44302.0</v>
      </c>
      <c r="F3326" s="3"/>
      <c r="G3326" s="5">
        <v>3500.0</v>
      </c>
      <c r="H3326" s="3" t="str">
        <f>IFNA(VLOOKUP(F3326,Promocodes!A:E,4,0),"")</f>
        <v/>
      </c>
      <c r="I3326" s="3"/>
      <c r="J3326" s="5">
        <f t="shared" si="2"/>
        <v>3500</v>
      </c>
      <c r="K3326" s="3" t="str">
        <f>IFNA(VLOOKUP(D3326,Price!$A$2:$C$18,3,0),"")</f>
        <v>услуга</v>
      </c>
      <c r="L3326" s="6">
        <f t="shared" si="3"/>
        <v>4</v>
      </c>
      <c r="M3326" s="6" t="str">
        <f>IFNA(VLOOKUP(F3326,Promocodes!A:B,2,0),"")</f>
        <v/>
      </c>
      <c r="N3326" s="3" t="str">
        <f>IFNA(VLOOKUP(M3326,Promocodes!G:H,2,0),"")</f>
        <v/>
      </c>
      <c r="O3326" s="3" t="str">
        <f>IFNA(VLOOKUP(D3326,Price!$E$2:$F$4,2,0),"")</f>
        <v/>
      </c>
      <c r="P3326" s="7" t="str">
        <f t="shared" si="4"/>
        <v>без промо</v>
      </c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ht="15.75" customHeight="1">
      <c r="A3327" s="3">
        <v>3068.0</v>
      </c>
      <c r="B3327" s="1" t="s">
        <v>16</v>
      </c>
      <c r="C3327" s="1" t="s">
        <v>22</v>
      </c>
      <c r="D3327" s="1" t="s">
        <v>23</v>
      </c>
      <c r="E3327" s="2">
        <v>44302.0</v>
      </c>
      <c r="F3327" s="3"/>
      <c r="G3327" s="5">
        <v>5500.0</v>
      </c>
      <c r="H3327" s="3" t="str">
        <f>IFNA(VLOOKUP(F3327,Promocodes!A:E,4,0),"")</f>
        <v/>
      </c>
      <c r="I3327" s="3"/>
      <c r="J3327" s="5">
        <f t="shared" si="2"/>
        <v>5500</v>
      </c>
      <c r="K3327" s="3" t="str">
        <f>IFNA(VLOOKUP(D3327,Price!$A$2:$C$18,3,0),"")</f>
        <v>услуга</v>
      </c>
      <c r="L3327" s="6">
        <f t="shared" si="3"/>
        <v>4</v>
      </c>
      <c r="M3327" s="6" t="str">
        <f>IFNA(VLOOKUP(F3327,Promocodes!A:B,2,0),"")</f>
        <v/>
      </c>
      <c r="N3327" s="3" t="str">
        <f>IFNA(VLOOKUP(M3327,Promocodes!G:H,2,0),"")</f>
        <v/>
      </c>
      <c r="O3327" s="3" t="str">
        <f>IFNA(VLOOKUP(D3327,Price!$E$2:$F$4,2,0),"")</f>
        <v/>
      </c>
      <c r="P3327" s="7" t="str">
        <f t="shared" si="4"/>
        <v>без промо</v>
      </c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ht="15.75" customHeight="1">
      <c r="A3328" s="3">
        <v>3069.0</v>
      </c>
      <c r="B3328" s="1" t="s">
        <v>16</v>
      </c>
      <c r="C3328" s="1" t="s">
        <v>17</v>
      </c>
      <c r="D3328" s="1" t="s">
        <v>20</v>
      </c>
      <c r="E3328" s="2">
        <v>44302.0</v>
      </c>
      <c r="F3328" s="3"/>
      <c r="G3328" s="5">
        <v>500.0</v>
      </c>
      <c r="H3328" s="3" t="str">
        <f>IFNA(VLOOKUP(F3328,Promocodes!A:E,4,0),"")</f>
        <v/>
      </c>
      <c r="I3328" s="3"/>
      <c r="J3328" s="5">
        <f t="shared" si="2"/>
        <v>500</v>
      </c>
      <c r="K3328" s="3" t="str">
        <f>IFNA(VLOOKUP(D3328,Price!$A$2:$C$18,3,0),"")</f>
        <v>товар</v>
      </c>
      <c r="L3328" s="6">
        <f t="shared" si="3"/>
        <v>4</v>
      </c>
      <c r="M3328" s="6" t="str">
        <f>IFNA(VLOOKUP(F3328,Promocodes!A:B,2,0),"")</f>
        <v/>
      </c>
      <c r="N3328" s="3" t="str">
        <f>IFNA(VLOOKUP(M3328,Promocodes!G:H,2,0),"")</f>
        <v/>
      </c>
      <c r="O3328" s="3">
        <f>IFNA(VLOOKUP(D3328,Price!$E$2:$F$4,2,0),"")</f>
        <v>250</v>
      </c>
      <c r="P3328" s="7" t="str">
        <f t="shared" si="4"/>
        <v>без промо</v>
      </c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ht="15.75" customHeight="1">
      <c r="A3329" s="3">
        <v>3070.0</v>
      </c>
      <c r="B3329" s="1" t="s">
        <v>16</v>
      </c>
      <c r="C3329" s="1" t="s">
        <v>17</v>
      </c>
      <c r="D3329" s="1" t="s">
        <v>24</v>
      </c>
      <c r="E3329" s="2">
        <v>44302.0</v>
      </c>
      <c r="F3329" s="3"/>
      <c r="G3329" s="5">
        <v>4500.0</v>
      </c>
      <c r="H3329" s="3" t="str">
        <f>IFNA(VLOOKUP(F3329,Promocodes!A:E,4,0),"")</f>
        <v/>
      </c>
      <c r="I3329" s="3"/>
      <c r="J3329" s="5">
        <f t="shared" si="2"/>
        <v>4500</v>
      </c>
      <c r="K3329" s="3" t="str">
        <f>IFNA(VLOOKUP(D3329,Price!$A$2:$C$18,3,0),"")</f>
        <v>услуга</v>
      </c>
      <c r="L3329" s="6">
        <f t="shared" si="3"/>
        <v>4</v>
      </c>
      <c r="M3329" s="6" t="str">
        <f>IFNA(VLOOKUP(F3329,Promocodes!A:B,2,0),"")</f>
        <v/>
      </c>
      <c r="N3329" s="3" t="str">
        <f>IFNA(VLOOKUP(M3329,Promocodes!G:H,2,0),"")</f>
        <v/>
      </c>
      <c r="O3329" s="3" t="str">
        <f>IFNA(VLOOKUP(D3329,Price!$E$2:$F$4,2,0),"")</f>
        <v/>
      </c>
      <c r="P3329" s="7" t="str">
        <f t="shared" si="4"/>
        <v>без промо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ht="15.75" customHeight="1">
      <c r="A3330" s="3">
        <v>3071.0</v>
      </c>
      <c r="B3330" s="1" t="s">
        <v>16</v>
      </c>
      <c r="C3330" s="1" t="s">
        <v>17</v>
      </c>
      <c r="D3330" s="1" t="s">
        <v>23</v>
      </c>
      <c r="E3330" s="2">
        <v>44302.0</v>
      </c>
      <c r="F3330" s="3"/>
      <c r="G3330" s="5">
        <v>5500.0</v>
      </c>
      <c r="H3330" s="3" t="str">
        <f>IFNA(VLOOKUP(F3330,Promocodes!A:E,4,0),"")</f>
        <v/>
      </c>
      <c r="I3330" s="3"/>
      <c r="J3330" s="5">
        <f t="shared" si="2"/>
        <v>5500</v>
      </c>
      <c r="K3330" s="3" t="str">
        <f>IFNA(VLOOKUP(D3330,Price!$A$2:$C$18,3,0),"")</f>
        <v>услуга</v>
      </c>
      <c r="L3330" s="6">
        <f t="shared" si="3"/>
        <v>4</v>
      </c>
      <c r="M3330" s="6" t="str">
        <f>IFNA(VLOOKUP(F3330,Promocodes!A:B,2,0),"")</f>
        <v/>
      </c>
      <c r="N3330" s="3" t="str">
        <f>IFNA(VLOOKUP(M3330,Promocodes!G:H,2,0),"")</f>
        <v/>
      </c>
      <c r="O3330" s="3" t="str">
        <f>IFNA(VLOOKUP(D3330,Price!$E$2:$F$4,2,0),"")</f>
        <v/>
      </c>
      <c r="P3330" s="7" t="str">
        <f t="shared" si="4"/>
        <v>без промо</v>
      </c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ht="15.75" customHeight="1">
      <c r="A3331" s="3">
        <v>3072.0</v>
      </c>
      <c r="B3331" s="1" t="s">
        <v>16</v>
      </c>
      <c r="C3331" s="1" t="s">
        <v>17</v>
      </c>
      <c r="D3331" s="1" t="s">
        <v>23</v>
      </c>
      <c r="E3331" s="2">
        <v>44302.0</v>
      </c>
      <c r="F3331" s="3"/>
      <c r="G3331" s="5">
        <v>5500.0</v>
      </c>
      <c r="H3331" s="3" t="str">
        <f>IFNA(VLOOKUP(F3331,Promocodes!A:E,4,0),"")</f>
        <v/>
      </c>
      <c r="I3331" s="3"/>
      <c r="J3331" s="5">
        <f t="shared" si="2"/>
        <v>5500</v>
      </c>
      <c r="K3331" s="3" t="str">
        <f>IFNA(VLOOKUP(D3331,Price!$A$2:$C$18,3,0),"")</f>
        <v>услуга</v>
      </c>
      <c r="L3331" s="6">
        <f t="shared" si="3"/>
        <v>4</v>
      </c>
      <c r="M3331" s="6" t="str">
        <f>IFNA(VLOOKUP(F3331,Promocodes!A:B,2,0),"")</f>
        <v/>
      </c>
      <c r="N3331" s="3" t="str">
        <f>IFNA(VLOOKUP(M3331,Promocodes!G:H,2,0),"")</f>
        <v/>
      </c>
      <c r="O3331" s="3" t="str">
        <f>IFNA(VLOOKUP(D3331,Price!$E$2:$F$4,2,0),"")</f>
        <v/>
      </c>
      <c r="P3331" s="7" t="str">
        <f t="shared" si="4"/>
        <v>без промо</v>
      </c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ht="15.75" customHeight="1">
      <c r="A3332" s="3">
        <v>3074.0</v>
      </c>
      <c r="B3332" s="1" t="s">
        <v>16</v>
      </c>
      <c r="C3332" s="1" t="s">
        <v>17</v>
      </c>
      <c r="D3332" s="1" t="s">
        <v>23</v>
      </c>
      <c r="E3332" s="2">
        <v>44302.0</v>
      </c>
      <c r="F3332" s="3"/>
      <c r="G3332" s="5">
        <v>5500.0</v>
      </c>
      <c r="H3332" s="3" t="str">
        <f>IFNA(VLOOKUP(F3332,Promocodes!A:E,4,0),"")</f>
        <v/>
      </c>
      <c r="I3332" s="3"/>
      <c r="J3332" s="5">
        <f t="shared" si="2"/>
        <v>5500</v>
      </c>
      <c r="K3332" s="3" t="str">
        <f>IFNA(VLOOKUP(D3332,Price!$A$2:$C$18,3,0),"")</f>
        <v>услуга</v>
      </c>
      <c r="L3332" s="6">
        <f t="shared" si="3"/>
        <v>4</v>
      </c>
      <c r="M3332" s="6" t="str">
        <f>IFNA(VLOOKUP(F3332,Promocodes!A:B,2,0),"")</f>
        <v/>
      </c>
      <c r="N3332" s="3" t="str">
        <f>IFNA(VLOOKUP(M3332,Promocodes!G:H,2,0),"")</f>
        <v/>
      </c>
      <c r="O3332" s="3" t="str">
        <f>IFNA(VLOOKUP(D3332,Price!$E$2:$F$4,2,0),"")</f>
        <v/>
      </c>
      <c r="P3332" s="7" t="str">
        <f t="shared" si="4"/>
        <v>без промо</v>
      </c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ht="15.75" customHeight="1">
      <c r="A3333" s="3">
        <v>3075.0</v>
      </c>
      <c r="B3333" s="1" t="s">
        <v>16</v>
      </c>
      <c r="C3333" s="1" t="s">
        <v>17</v>
      </c>
      <c r="D3333" s="1" t="s">
        <v>25</v>
      </c>
      <c r="E3333" s="2">
        <v>44302.0</v>
      </c>
      <c r="F3333" s="3"/>
      <c r="G3333" s="5">
        <v>300.0</v>
      </c>
      <c r="H3333" s="3" t="str">
        <f>IFNA(VLOOKUP(F3333,Promocodes!A:E,4,0),"")</f>
        <v/>
      </c>
      <c r="I3333" s="3"/>
      <c r="J3333" s="5">
        <f t="shared" si="2"/>
        <v>300</v>
      </c>
      <c r="K3333" s="3" t="str">
        <f>IFNA(VLOOKUP(D3333,Price!$A$2:$C$18,3,0),"")</f>
        <v>товар</v>
      </c>
      <c r="L3333" s="6">
        <f t="shared" si="3"/>
        <v>4</v>
      </c>
      <c r="M3333" s="6" t="str">
        <f>IFNA(VLOOKUP(F3333,Promocodes!A:B,2,0),"")</f>
        <v/>
      </c>
      <c r="N3333" s="3" t="str">
        <f>IFNA(VLOOKUP(M3333,Promocodes!G:H,2,0),"")</f>
        <v/>
      </c>
      <c r="O3333" s="3">
        <f>IFNA(VLOOKUP(D3333,Price!$E$2:$F$4,2,0),"")</f>
        <v>150</v>
      </c>
      <c r="P3333" s="7" t="str">
        <f t="shared" si="4"/>
        <v>без промо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ht="15.75" customHeight="1">
      <c r="A3334" s="3">
        <v>3077.0</v>
      </c>
      <c r="B3334" s="1" t="s">
        <v>139</v>
      </c>
      <c r="C3334" s="1" t="s">
        <v>17</v>
      </c>
      <c r="D3334" s="1" t="s">
        <v>141</v>
      </c>
      <c r="E3334" s="2">
        <v>44302.0</v>
      </c>
      <c r="F3334" s="3"/>
      <c r="G3334" s="5">
        <v>300.0</v>
      </c>
      <c r="H3334" s="3" t="str">
        <f>IFNA(VLOOKUP(F3334,Promocodes!A:E,4,0),"")</f>
        <v/>
      </c>
      <c r="I3334" s="3"/>
      <c r="J3334" s="5">
        <f t="shared" si="2"/>
        <v>300</v>
      </c>
      <c r="K3334" s="3" t="str">
        <f>IFNA(VLOOKUP(D3334,Price!$A$2:$C$18,3,0),"")</f>
        <v/>
      </c>
      <c r="L3334" s="6">
        <f t="shared" si="3"/>
        <v>4</v>
      </c>
      <c r="M3334" s="6" t="str">
        <f>IFNA(VLOOKUP(F3334,Promocodes!A:B,2,0),"")</f>
        <v/>
      </c>
      <c r="N3334" s="3" t="str">
        <f>IFNA(VLOOKUP(M3334,Promocodes!G:H,2,0),"")</f>
        <v/>
      </c>
      <c r="O3334" s="3" t="str">
        <f>IFNA(VLOOKUP(D3334,Price!$E$2:$F$4,2,0),"")</f>
        <v/>
      </c>
      <c r="P3334" s="7" t="str">
        <f t="shared" si="4"/>
        <v/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ht="15.75" customHeight="1">
      <c r="A3335" s="3">
        <v>3078.0</v>
      </c>
      <c r="B3335" s="1" t="s">
        <v>16</v>
      </c>
      <c r="C3335" s="1" t="s">
        <v>17</v>
      </c>
      <c r="D3335" s="1" t="s">
        <v>23</v>
      </c>
      <c r="E3335" s="2">
        <v>44302.0</v>
      </c>
      <c r="F3335" s="3"/>
      <c r="G3335" s="5">
        <v>5500.0</v>
      </c>
      <c r="H3335" s="3" t="str">
        <f>IFNA(VLOOKUP(F3335,Promocodes!A:E,4,0),"")</f>
        <v/>
      </c>
      <c r="I3335" s="3"/>
      <c r="J3335" s="5">
        <f t="shared" si="2"/>
        <v>5500</v>
      </c>
      <c r="K3335" s="3" t="str">
        <f>IFNA(VLOOKUP(D3335,Price!$A$2:$C$18,3,0),"")</f>
        <v>услуга</v>
      </c>
      <c r="L3335" s="6">
        <f t="shared" si="3"/>
        <v>4</v>
      </c>
      <c r="M3335" s="6" t="str">
        <f>IFNA(VLOOKUP(F3335,Promocodes!A:B,2,0),"")</f>
        <v/>
      </c>
      <c r="N3335" s="3" t="str">
        <f>IFNA(VLOOKUP(M3335,Promocodes!G:H,2,0),"")</f>
        <v/>
      </c>
      <c r="O3335" s="3" t="str">
        <f>IFNA(VLOOKUP(D3335,Price!$E$2:$F$4,2,0),"")</f>
        <v/>
      </c>
      <c r="P3335" s="7" t="str">
        <f t="shared" si="4"/>
        <v>без промо</v>
      </c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ht="15.75" customHeight="1">
      <c r="A3336" s="3">
        <v>3079.0</v>
      </c>
      <c r="B3336" s="1" t="s">
        <v>16</v>
      </c>
      <c r="C3336" s="1" t="s">
        <v>17</v>
      </c>
      <c r="D3336" s="1" t="s">
        <v>21</v>
      </c>
      <c r="E3336" s="2">
        <v>44302.0</v>
      </c>
      <c r="F3336" s="3"/>
      <c r="G3336" s="5">
        <v>3500.0</v>
      </c>
      <c r="H3336" s="3" t="str">
        <f>IFNA(VLOOKUP(F3336,Promocodes!A:E,4,0),"")</f>
        <v/>
      </c>
      <c r="I3336" s="3"/>
      <c r="J3336" s="5">
        <f t="shared" si="2"/>
        <v>3500</v>
      </c>
      <c r="K3336" s="3" t="str">
        <f>IFNA(VLOOKUP(D3336,Price!$A$2:$C$18,3,0),"")</f>
        <v>услуга</v>
      </c>
      <c r="L3336" s="6">
        <f t="shared" si="3"/>
        <v>4</v>
      </c>
      <c r="M3336" s="6" t="str">
        <f>IFNA(VLOOKUP(F3336,Promocodes!A:B,2,0),"")</f>
        <v/>
      </c>
      <c r="N3336" s="3" t="str">
        <f>IFNA(VLOOKUP(M3336,Promocodes!G:H,2,0),"")</f>
        <v/>
      </c>
      <c r="O3336" s="3" t="str">
        <f>IFNA(VLOOKUP(D3336,Price!$E$2:$F$4,2,0),"")</f>
        <v/>
      </c>
      <c r="P3336" s="7" t="str">
        <f t="shared" si="4"/>
        <v>без промо</v>
      </c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ht="15.75" customHeight="1">
      <c r="A3337" s="3">
        <v>3081.0</v>
      </c>
      <c r="B3337" s="1" t="s">
        <v>139</v>
      </c>
      <c r="C3337" s="1" t="s">
        <v>17</v>
      </c>
      <c r="D3337" s="1" t="s">
        <v>141</v>
      </c>
      <c r="E3337" s="2">
        <v>44302.0</v>
      </c>
      <c r="F3337" s="3"/>
      <c r="G3337" s="5">
        <v>300.0</v>
      </c>
      <c r="H3337" s="3" t="str">
        <f>IFNA(VLOOKUP(F3337,Promocodes!A:E,4,0),"")</f>
        <v/>
      </c>
      <c r="I3337" s="3"/>
      <c r="J3337" s="5">
        <f t="shared" si="2"/>
        <v>300</v>
      </c>
      <c r="K3337" s="3" t="str">
        <f>IFNA(VLOOKUP(D3337,Price!$A$2:$C$18,3,0),"")</f>
        <v/>
      </c>
      <c r="L3337" s="6">
        <f t="shared" si="3"/>
        <v>4</v>
      </c>
      <c r="M3337" s="6" t="str">
        <f>IFNA(VLOOKUP(F3337,Promocodes!A:B,2,0),"")</f>
        <v/>
      </c>
      <c r="N3337" s="3" t="str">
        <f>IFNA(VLOOKUP(M3337,Promocodes!G:H,2,0),"")</f>
        <v/>
      </c>
      <c r="O3337" s="3" t="str">
        <f>IFNA(VLOOKUP(D3337,Price!$E$2:$F$4,2,0),"")</f>
        <v/>
      </c>
      <c r="P3337" s="7" t="str">
        <f t="shared" si="4"/>
        <v/>
      </c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ht="15.75" customHeight="1">
      <c r="A3338" s="3">
        <v>3082.0</v>
      </c>
      <c r="B3338" s="1" t="s">
        <v>16</v>
      </c>
      <c r="C3338" s="1" t="s">
        <v>17</v>
      </c>
      <c r="D3338" s="1" t="s">
        <v>21</v>
      </c>
      <c r="E3338" s="2">
        <v>44302.0</v>
      </c>
      <c r="F3338" s="3"/>
      <c r="G3338" s="5">
        <v>3500.0</v>
      </c>
      <c r="H3338" s="3" t="str">
        <f>IFNA(VLOOKUP(F3338,Promocodes!A:E,4,0),"")</f>
        <v/>
      </c>
      <c r="I3338" s="3"/>
      <c r="J3338" s="5">
        <f t="shared" si="2"/>
        <v>3500</v>
      </c>
      <c r="K3338" s="3" t="str">
        <f>IFNA(VLOOKUP(D3338,Price!$A$2:$C$18,3,0),"")</f>
        <v>услуга</v>
      </c>
      <c r="L3338" s="6">
        <f t="shared" si="3"/>
        <v>4</v>
      </c>
      <c r="M3338" s="6" t="str">
        <f>IFNA(VLOOKUP(F3338,Promocodes!A:B,2,0),"")</f>
        <v/>
      </c>
      <c r="N3338" s="3" t="str">
        <f>IFNA(VLOOKUP(M3338,Promocodes!G:H,2,0),"")</f>
        <v/>
      </c>
      <c r="O3338" s="3" t="str">
        <f>IFNA(VLOOKUP(D3338,Price!$E$2:$F$4,2,0),"")</f>
        <v/>
      </c>
      <c r="P3338" s="7" t="str">
        <f t="shared" si="4"/>
        <v>без промо</v>
      </c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ht="15.75" customHeight="1">
      <c r="A3339" s="3">
        <v>3083.0</v>
      </c>
      <c r="B3339" s="1" t="s">
        <v>16</v>
      </c>
      <c r="C3339" s="1" t="s">
        <v>17</v>
      </c>
      <c r="D3339" s="1" t="s">
        <v>24</v>
      </c>
      <c r="E3339" s="2">
        <v>44302.0</v>
      </c>
      <c r="F3339" s="3"/>
      <c r="G3339" s="5">
        <v>4500.0</v>
      </c>
      <c r="H3339" s="3" t="str">
        <f>IFNA(VLOOKUP(F3339,Promocodes!A:E,4,0),"")</f>
        <v/>
      </c>
      <c r="I3339" s="3"/>
      <c r="J3339" s="5">
        <f t="shared" si="2"/>
        <v>4500</v>
      </c>
      <c r="K3339" s="3" t="str">
        <f>IFNA(VLOOKUP(D3339,Price!$A$2:$C$18,3,0),"")</f>
        <v>услуга</v>
      </c>
      <c r="L3339" s="6">
        <f t="shared" si="3"/>
        <v>4</v>
      </c>
      <c r="M3339" s="6" t="str">
        <f>IFNA(VLOOKUP(F3339,Promocodes!A:B,2,0),"")</f>
        <v/>
      </c>
      <c r="N3339" s="3" t="str">
        <f>IFNA(VLOOKUP(M3339,Promocodes!G:H,2,0),"")</f>
        <v/>
      </c>
      <c r="O3339" s="3" t="str">
        <f>IFNA(VLOOKUP(D3339,Price!$E$2:$F$4,2,0),"")</f>
        <v/>
      </c>
      <c r="P3339" s="7" t="str">
        <f t="shared" si="4"/>
        <v>без промо</v>
      </c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ht="15.75" customHeight="1">
      <c r="A3340" s="3">
        <v>3084.0</v>
      </c>
      <c r="B3340" s="1" t="s">
        <v>16</v>
      </c>
      <c r="C3340" s="1" t="s">
        <v>17</v>
      </c>
      <c r="D3340" s="1" t="s">
        <v>24</v>
      </c>
      <c r="E3340" s="2">
        <v>44302.0</v>
      </c>
      <c r="F3340" s="3"/>
      <c r="G3340" s="5">
        <v>4500.0</v>
      </c>
      <c r="H3340" s="3" t="str">
        <f>IFNA(VLOOKUP(F3340,Promocodes!A:E,4,0),"")</f>
        <v/>
      </c>
      <c r="I3340" s="3"/>
      <c r="J3340" s="5">
        <f t="shared" si="2"/>
        <v>4500</v>
      </c>
      <c r="K3340" s="3" t="str">
        <f>IFNA(VLOOKUP(D3340,Price!$A$2:$C$18,3,0),"")</f>
        <v>услуга</v>
      </c>
      <c r="L3340" s="6">
        <f t="shared" si="3"/>
        <v>4</v>
      </c>
      <c r="M3340" s="6" t="str">
        <f>IFNA(VLOOKUP(F3340,Promocodes!A:B,2,0),"")</f>
        <v/>
      </c>
      <c r="N3340" s="3" t="str">
        <f>IFNA(VLOOKUP(M3340,Promocodes!G:H,2,0),"")</f>
        <v/>
      </c>
      <c r="O3340" s="3" t="str">
        <f>IFNA(VLOOKUP(D3340,Price!$E$2:$F$4,2,0),"")</f>
        <v/>
      </c>
      <c r="P3340" s="7" t="str">
        <f t="shared" si="4"/>
        <v>без промо</v>
      </c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ht="15.75" customHeight="1">
      <c r="A3341" s="3">
        <v>3086.0</v>
      </c>
      <c r="B3341" s="1" t="s">
        <v>16</v>
      </c>
      <c r="C3341" s="1" t="s">
        <v>17</v>
      </c>
      <c r="D3341" s="1" t="s">
        <v>21</v>
      </c>
      <c r="E3341" s="2">
        <v>44303.0</v>
      </c>
      <c r="F3341" s="3"/>
      <c r="G3341" s="5">
        <v>3500.0</v>
      </c>
      <c r="H3341" s="3" t="str">
        <f>IFNA(VLOOKUP(F3341,Promocodes!A:E,4,0),"")</f>
        <v/>
      </c>
      <c r="I3341" s="3"/>
      <c r="J3341" s="5">
        <f t="shared" si="2"/>
        <v>3500</v>
      </c>
      <c r="K3341" s="3" t="str">
        <f>IFNA(VLOOKUP(D3341,Price!$A$2:$C$18,3,0),"")</f>
        <v>услуга</v>
      </c>
      <c r="L3341" s="6">
        <f t="shared" si="3"/>
        <v>4</v>
      </c>
      <c r="M3341" s="6" t="str">
        <f>IFNA(VLOOKUP(F3341,Promocodes!A:B,2,0),"")</f>
        <v/>
      </c>
      <c r="N3341" s="3" t="str">
        <f>IFNA(VLOOKUP(M3341,Promocodes!G:H,2,0),"")</f>
        <v/>
      </c>
      <c r="O3341" s="3" t="str">
        <f>IFNA(VLOOKUP(D3341,Price!$E$2:$F$4,2,0),"")</f>
        <v/>
      </c>
      <c r="P3341" s="7" t="str">
        <f t="shared" si="4"/>
        <v>без промо</v>
      </c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ht="15.75" customHeight="1">
      <c r="A3342" s="3">
        <v>3087.0</v>
      </c>
      <c r="B3342" s="1" t="s">
        <v>16</v>
      </c>
      <c r="C3342" s="1" t="s">
        <v>22</v>
      </c>
      <c r="D3342" s="1" t="s">
        <v>24</v>
      </c>
      <c r="E3342" s="2">
        <v>44303.0</v>
      </c>
      <c r="F3342" s="3"/>
      <c r="G3342" s="5">
        <v>4500.0</v>
      </c>
      <c r="H3342" s="3" t="str">
        <f>IFNA(VLOOKUP(F3342,Promocodes!A:E,4,0),"")</f>
        <v/>
      </c>
      <c r="I3342" s="3"/>
      <c r="J3342" s="5">
        <f t="shared" si="2"/>
        <v>4500</v>
      </c>
      <c r="K3342" s="3" t="str">
        <f>IFNA(VLOOKUP(D3342,Price!$A$2:$C$18,3,0),"")</f>
        <v>услуга</v>
      </c>
      <c r="L3342" s="6">
        <f t="shared" si="3"/>
        <v>4</v>
      </c>
      <c r="M3342" s="6" t="str">
        <f>IFNA(VLOOKUP(F3342,Promocodes!A:B,2,0),"")</f>
        <v/>
      </c>
      <c r="N3342" s="3" t="str">
        <f>IFNA(VLOOKUP(M3342,Promocodes!G:H,2,0),"")</f>
        <v/>
      </c>
      <c r="O3342" s="3" t="str">
        <f>IFNA(VLOOKUP(D3342,Price!$E$2:$F$4,2,0),"")</f>
        <v/>
      </c>
      <c r="P3342" s="7" t="str">
        <f t="shared" si="4"/>
        <v>без промо</v>
      </c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ht="15.75" customHeight="1">
      <c r="A3343" s="3">
        <v>3088.0</v>
      </c>
      <c r="B3343" s="1" t="s">
        <v>16</v>
      </c>
      <c r="C3343" s="1" t="s">
        <v>22</v>
      </c>
      <c r="D3343" s="1" t="s">
        <v>21</v>
      </c>
      <c r="E3343" s="2">
        <v>44303.0</v>
      </c>
      <c r="F3343" s="3"/>
      <c r="G3343" s="5">
        <v>3500.0</v>
      </c>
      <c r="H3343" s="3" t="str">
        <f>IFNA(VLOOKUP(F3343,Promocodes!A:E,4,0),"")</f>
        <v/>
      </c>
      <c r="I3343" s="3"/>
      <c r="J3343" s="5">
        <f t="shared" si="2"/>
        <v>3500</v>
      </c>
      <c r="K3343" s="3" t="str">
        <f>IFNA(VLOOKUP(D3343,Price!$A$2:$C$18,3,0),"")</f>
        <v>услуга</v>
      </c>
      <c r="L3343" s="6">
        <f t="shared" si="3"/>
        <v>4</v>
      </c>
      <c r="M3343" s="6" t="str">
        <f>IFNA(VLOOKUP(F3343,Promocodes!A:B,2,0),"")</f>
        <v/>
      </c>
      <c r="N3343" s="3" t="str">
        <f>IFNA(VLOOKUP(M3343,Promocodes!G:H,2,0),"")</f>
        <v/>
      </c>
      <c r="O3343" s="3" t="str">
        <f>IFNA(VLOOKUP(D3343,Price!$E$2:$F$4,2,0),"")</f>
        <v/>
      </c>
      <c r="P3343" s="7" t="str">
        <f t="shared" si="4"/>
        <v>без промо</v>
      </c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ht="15.75" customHeight="1">
      <c r="A3344" s="3">
        <v>3089.0</v>
      </c>
      <c r="B3344" s="1" t="s">
        <v>16</v>
      </c>
      <c r="C3344" s="1" t="s">
        <v>17</v>
      </c>
      <c r="D3344" s="1" t="s">
        <v>24</v>
      </c>
      <c r="E3344" s="2">
        <v>44303.0</v>
      </c>
      <c r="F3344" s="3"/>
      <c r="G3344" s="5">
        <v>4500.0</v>
      </c>
      <c r="H3344" s="3" t="str">
        <f>IFNA(VLOOKUP(F3344,Promocodes!A:E,4,0),"")</f>
        <v/>
      </c>
      <c r="I3344" s="3"/>
      <c r="J3344" s="5">
        <f t="shared" si="2"/>
        <v>4500</v>
      </c>
      <c r="K3344" s="3" t="str">
        <f>IFNA(VLOOKUP(D3344,Price!$A$2:$C$18,3,0),"")</f>
        <v>услуга</v>
      </c>
      <c r="L3344" s="6">
        <f t="shared" si="3"/>
        <v>4</v>
      </c>
      <c r="M3344" s="6" t="str">
        <f>IFNA(VLOOKUP(F3344,Promocodes!A:B,2,0),"")</f>
        <v/>
      </c>
      <c r="N3344" s="3" t="str">
        <f>IFNA(VLOOKUP(M3344,Promocodes!G:H,2,0),"")</f>
        <v/>
      </c>
      <c r="O3344" s="3" t="str">
        <f>IFNA(VLOOKUP(D3344,Price!$E$2:$F$4,2,0),"")</f>
        <v/>
      </c>
      <c r="P3344" s="7" t="str">
        <f t="shared" si="4"/>
        <v>без промо</v>
      </c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ht="15.75" customHeight="1">
      <c r="A3345" s="3">
        <v>3090.0</v>
      </c>
      <c r="B3345" s="1" t="s">
        <v>16</v>
      </c>
      <c r="C3345" s="1" t="s">
        <v>17</v>
      </c>
      <c r="D3345" s="1" t="s">
        <v>24</v>
      </c>
      <c r="E3345" s="2">
        <v>44303.0</v>
      </c>
      <c r="F3345" s="3"/>
      <c r="G3345" s="5">
        <v>4500.0</v>
      </c>
      <c r="H3345" s="3" t="str">
        <f>IFNA(VLOOKUP(F3345,Promocodes!A:E,4,0),"")</f>
        <v/>
      </c>
      <c r="I3345" s="3"/>
      <c r="J3345" s="5">
        <f t="shared" si="2"/>
        <v>4500</v>
      </c>
      <c r="K3345" s="3" t="str">
        <f>IFNA(VLOOKUP(D3345,Price!$A$2:$C$18,3,0),"")</f>
        <v>услуга</v>
      </c>
      <c r="L3345" s="6">
        <f t="shared" si="3"/>
        <v>4</v>
      </c>
      <c r="M3345" s="6" t="str">
        <f>IFNA(VLOOKUP(F3345,Promocodes!A:B,2,0),"")</f>
        <v/>
      </c>
      <c r="N3345" s="3" t="str">
        <f>IFNA(VLOOKUP(M3345,Promocodes!G:H,2,0),"")</f>
        <v/>
      </c>
      <c r="O3345" s="3" t="str">
        <f>IFNA(VLOOKUP(D3345,Price!$E$2:$F$4,2,0),"")</f>
        <v/>
      </c>
      <c r="P3345" s="7" t="str">
        <f t="shared" si="4"/>
        <v>без промо</v>
      </c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ht="15.75" customHeight="1">
      <c r="A3346" s="3">
        <v>3091.0</v>
      </c>
      <c r="B3346" s="1" t="s">
        <v>16</v>
      </c>
      <c r="C3346" s="1" t="s">
        <v>22</v>
      </c>
      <c r="D3346" s="1" t="s">
        <v>21</v>
      </c>
      <c r="E3346" s="2">
        <v>44303.0</v>
      </c>
      <c r="F3346" s="3"/>
      <c r="G3346" s="5">
        <v>3500.0</v>
      </c>
      <c r="H3346" s="3" t="str">
        <f>IFNA(VLOOKUP(F3346,Promocodes!A:E,4,0),"")</f>
        <v/>
      </c>
      <c r="I3346" s="3"/>
      <c r="J3346" s="5">
        <f t="shared" si="2"/>
        <v>3500</v>
      </c>
      <c r="K3346" s="3" t="str">
        <f>IFNA(VLOOKUP(D3346,Price!$A$2:$C$18,3,0),"")</f>
        <v>услуга</v>
      </c>
      <c r="L3346" s="6">
        <f t="shared" si="3"/>
        <v>4</v>
      </c>
      <c r="M3346" s="6" t="str">
        <f>IFNA(VLOOKUP(F3346,Promocodes!A:B,2,0),"")</f>
        <v/>
      </c>
      <c r="N3346" s="3" t="str">
        <f>IFNA(VLOOKUP(M3346,Promocodes!G:H,2,0),"")</f>
        <v/>
      </c>
      <c r="O3346" s="3" t="str">
        <f>IFNA(VLOOKUP(D3346,Price!$E$2:$F$4,2,0),"")</f>
        <v/>
      </c>
      <c r="P3346" s="7" t="str">
        <f t="shared" si="4"/>
        <v>без промо</v>
      </c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ht="15.75" customHeight="1">
      <c r="A3347" s="3">
        <v>3092.0</v>
      </c>
      <c r="B3347" s="1" t="s">
        <v>16</v>
      </c>
      <c r="C3347" s="1" t="s">
        <v>22</v>
      </c>
      <c r="D3347" s="1" t="s">
        <v>25</v>
      </c>
      <c r="E3347" s="2">
        <v>44303.0</v>
      </c>
      <c r="F3347" s="3"/>
      <c r="G3347" s="5">
        <v>300.0</v>
      </c>
      <c r="H3347" s="3" t="str">
        <f>IFNA(VLOOKUP(F3347,Promocodes!A:E,4,0),"")</f>
        <v/>
      </c>
      <c r="I3347" s="3"/>
      <c r="J3347" s="5">
        <f t="shared" si="2"/>
        <v>300</v>
      </c>
      <c r="K3347" s="3" t="str">
        <f>IFNA(VLOOKUP(D3347,Price!$A$2:$C$18,3,0),"")</f>
        <v>товар</v>
      </c>
      <c r="L3347" s="6">
        <f t="shared" si="3"/>
        <v>4</v>
      </c>
      <c r="M3347" s="6" t="str">
        <f>IFNA(VLOOKUP(F3347,Promocodes!A:B,2,0),"")</f>
        <v/>
      </c>
      <c r="N3347" s="3" t="str">
        <f>IFNA(VLOOKUP(M3347,Promocodes!G:H,2,0),"")</f>
        <v/>
      </c>
      <c r="O3347" s="3">
        <f>IFNA(VLOOKUP(D3347,Price!$E$2:$F$4,2,0),"")</f>
        <v>150</v>
      </c>
      <c r="P3347" s="7" t="str">
        <f t="shared" si="4"/>
        <v>без промо</v>
      </c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ht="15.75" customHeight="1">
      <c r="A3348" s="3">
        <v>3093.0</v>
      </c>
      <c r="B3348" s="1" t="s">
        <v>16</v>
      </c>
      <c r="C3348" s="1" t="s">
        <v>17</v>
      </c>
      <c r="D3348" s="1" t="s">
        <v>21</v>
      </c>
      <c r="E3348" s="2">
        <v>44303.0</v>
      </c>
      <c r="F3348" s="3"/>
      <c r="G3348" s="5">
        <v>3500.0</v>
      </c>
      <c r="H3348" s="3" t="str">
        <f>IFNA(VLOOKUP(F3348,Promocodes!A:E,4,0),"")</f>
        <v/>
      </c>
      <c r="I3348" s="3"/>
      <c r="J3348" s="5">
        <f t="shared" si="2"/>
        <v>3500</v>
      </c>
      <c r="K3348" s="3" t="str">
        <f>IFNA(VLOOKUP(D3348,Price!$A$2:$C$18,3,0),"")</f>
        <v>услуга</v>
      </c>
      <c r="L3348" s="6">
        <f t="shared" si="3"/>
        <v>4</v>
      </c>
      <c r="M3348" s="6" t="str">
        <f>IFNA(VLOOKUP(F3348,Promocodes!A:B,2,0),"")</f>
        <v/>
      </c>
      <c r="N3348" s="3" t="str">
        <f>IFNA(VLOOKUP(M3348,Promocodes!G:H,2,0),"")</f>
        <v/>
      </c>
      <c r="O3348" s="3" t="str">
        <f>IFNA(VLOOKUP(D3348,Price!$E$2:$F$4,2,0),"")</f>
        <v/>
      </c>
      <c r="P3348" s="7" t="str">
        <f t="shared" si="4"/>
        <v>без промо</v>
      </c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ht="15.75" customHeight="1">
      <c r="A3349" s="3">
        <v>3094.0</v>
      </c>
      <c r="B3349" s="1" t="s">
        <v>139</v>
      </c>
      <c r="C3349" s="1" t="s">
        <v>17</v>
      </c>
      <c r="D3349" s="1" t="s">
        <v>142</v>
      </c>
      <c r="E3349" s="2">
        <v>44303.0</v>
      </c>
      <c r="F3349" s="3"/>
      <c r="G3349" s="5">
        <v>1000.0</v>
      </c>
      <c r="H3349" s="3" t="str">
        <f>IFNA(VLOOKUP(F3349,Promocodes!A:E,4,0),"")</f>
        <v/>
      </c>
      <c r="I3349" s="3"/>
      <c r="J3349" s="5">
        <f t="shared" si="2"/>
        <v>1000</v>
      </c>
      <c r="K3349" s="3" t="str">
        <f>IFNA(VLOOKUP(D3349,Price!$A$2:$C$18,3,0),"")</f>
        <v/>
      </c>
      <c r="L3349" s="6">
        <f t="shared" si="3"/>
        <v>4</v>
      </c>
      <c r="M3349" s="6" t="str">
        <f>IFNA(VLOOKUP(F3349,Promocodes!A:B,2,0),"")</f>
        <v/>
      </c>
      <c r="N3349" s="3" t="str">
        <f>IFNA(VLOOKUP(M3349,Promocodes!G:H,2,0),"")</f>
        <v/>
      </c>
      <c r="O3349" s="3" t="str">
        <f>IFNA(VLOOKUP(D3349,Price!$E$2:$F$4,2,0),"")</f>
        <v/>
      </c>
      <c r="P3349" s="7" t="str">
        <f t="shared" si="4"/>
        <v/>
      </c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ht="15.75" customHeight="1">
      <c r="A3350" s="3">
        <v>3095.0</v>
      </c>
      <c r="B3350" s="1" t="s">
        <v>16</v>
      </c>
      <c r="C3350" s="1" t="s">
        <v>22</v>
      </c>
      <c r="D3350" s="1" t="s">
        <v>25</v>
      </c>
      <c r="E3350" s="2">
        <v>44303.0</v>
      </c>
      <c r="F3350" s="3"/>
      <c r="G3350" s="5">
        <v>300.0</v>
      </c>
      <c r="H3350" s="3" t="str">
        <f>IFNA(VLOOKUP(F3350,Promocodes!A:E,4,0),"")</f>
        <v/>
      </c>
      <c r="I3350" s="3"/>
      <c r="J3350" s="5">
        <f t="shared" si="2"/>
        <v>300</v>
      </c>
      <c r="K3350" s="3" t="str">
        <f>IFNA(VLOOKUP(D3350,Price!$A$2:$C$18,3,0),"")</f>
        <v>товар</v>
      </c>
      <c r="L3350" s="6">
        <f t="shared" si="3"/>
        <v>4</v>
      </c>
      <c r="M3350" s="6" t="str">
        <f>IFNA(VLOOKUP(F3350,Promocodes!A:B,2,0),"")</f>
        <v/>
      </c>
      <c r="N3350" s="3" t="str">
        <f>IFNA(VLOOKUP(M3350,Promocodes!G:H,2,0),"")</f>
        <v/>
      </c>
      <c r="O3350" s="3">
        <f>IFNA(VLOOKUP(D3350,Price!$E$2:$F$4,2,0),"")</f>
        <v>150</v>
      </c>
      <c r="P3350" s="7" t="str">
        <f t="shared" si="4"/>
        <v>без промо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ht="15.75" customHeight="1">
      <c r="A3351" s="3">
        <v>3096.0</v>
      </c>
      <c r="B3351" s="1" t="s">
        <v>139</v>
      </c>
      <c r="C3351" s="1" t="s">
        <v>17</v>
      </c>
      <c r="D3351" s="1" t="s">
        <v>141</v>
      </c>
      <c r="E3351" s="2">
        <v>44303.0</v>
      </c>
      <c r="F3351" s="3"/>
      <c r="G3351" s="5">
        <v>300.0</v>
      </c>
      <c r="H3351" s="3" t="str">
        <f>IFNA(VLOOKUP(F3351,Promocodes!A:E,4,0),"")</f>
        <v/>
      </c>
      <c r="I3351" s="3"/>
      <c r="J3351" s="5">
        <f t="shared" si="2"/>
        <v>300</v>
      </c>
      <c r="K3351" s="3" t="str">
        <f>IFNA(VLOOKUP(D3351,Price!$A$2:$C$18,3,0),"")</f>
        <v/>
      </c>
      <c r="L3351" s="6">
        <f t="shared" si="3"/>
        <v>4</v>
      </c>
      <c r="M3351" s="6" t="str">
        <f>IFNA(VLOOKUP(F3351,Promocodes!A:B,2,0),"")</f>
        <v/>
      </c>
      <c r="N3351" s="3" t="str">
        <f>IFNA(VLOOKUP(M3351,Promocodes!G:H,2,0),"")</f>
        <v/>
      </c>
      <c r="O3351" s="3" t="str">
        <f>IFNA(VLOOKUP(D3351,Price!$E$2:$F$4,2,0),"")</f>
        <v/>
      </c>
      <c r="P3351" s="7" t="str">
        <f t="shared" si="4"/>
        <v/>
      </c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ht="15.75" customHeight="1">
      <c r="A3352" s="3">
        <v>3097.0</v>
      </c>
      <c r="B3352" s="1" t="s">
        <v>16</v>
      </c>
      <c r="C3352" s="1" t="s">
        <v>22</v>
      </c>
      <c r="D3352" s="1" t="s">
        <v>21</v>
      </c>
      <c r="E3352" s="2">
        <v>44303.0</v>
      </c>
      <c r="F3352" s="3"/>
      <c r="G3352" s="5">
        <v>3500.0</v>
      </c>
      <c r="H3352" s="3" t="str">
        <f>IFNA(VLOOKUP(F3352,Promocodes!A:E,4,0),"")</f>
        <v/>
      </c>
      <c r="I3352" s="3"/>
      <c r="J3352" s="5">
        <f t="shared" si="2"/>
        <v>3500</v>
      </c>
      <c r="K3352" s="3" t="str">
        <f>IFNA(VLOOKUP(D3352,Price!$A$2:$C$18,3,0),"")</f>
        <v>услуга</v>
      </c>
      <c r="L3352" s="6">
        <f t="shared" si="3"/>
        <v>4</v>
      </c>
      <c r="M3352" s="6" t="str">
        <f>IFNA(VLOOKUP(F3352,Promocodes!A:B,2,0),"")</f>
        <v/>
      </c>
      <c r="N3352" s="3" t="str">
        <f>IFNA(VLOOKUP(M3352,Promocodes!G:H,2,0),"")</f>
        <v/>
      </c>
      <c r="O3352" s="3" t="str">
        <f>IFNA(VLOOKUP(D3352,Price!$E$2:$F$4,2,0),"")</f>
        <v/>
      </c>
      <c r="P3352" s="7" t="str">
        <f t="shared" si="4"/>
        <v>без промо</v>
      </c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ht="15.75" customHeight="1">
      <c r="A3353" s="3">
        <v>3098.0</v>
      </c>
      <c r="B3353" s="1" t="s">
        <v>16</v>
      </c>
      <c r="C3353" s="1" t="s">
        <v>17</v>
      </c>
      <c r="D3353" s="1" t="s">
        <v>18</v>
      </c>
      <c r="E3353" s="2">
        <v>44303.0</v>
      </c>
      <c r="F3353" s="3"/>
      <c r="G3353" s="5">
        <v>1000.0</v>
      </c>
      <c r="H3353" s="3" t="str">
        <f>IFNA(VLOOKUP(F3353,Promocodes!A:E,4,0),"")</f>
        <v/>
      </c>
      <c r="I3353" s="3"/>
      <c r="J3353" s="5">
        <f t="shared" si="2"/>
        <v>1000</v>
      </c>
      <c r="K3353" s="3" t="str">
        <f>IFNA(VLOOKUP(D3353,Price!$A$2:$C$18,3,0),"")</f>
        <v>товар</v>
      </c>
      <c r="L3353" s="6">
        <f t="shared" si="3"/>
        <v>4</v>
      </c>
      <c r="M3353" s="6" t="str">
        <f>IFNA(VLOOKUP(F3353,Promocodes!A:B,2,0),"")</f>
        <v/>
      </c>
      <c r="N3353" s="3" t="str">
        <f>IFNA(VLOOKUP(M3353,Promocodes!G:H,2,0),"")</f>
        <v/>
      </c>
      <c r="O3353" s="3">
        <f>IFNA(VLOOKUP(D3353,Price!$E$2:$F$4,2,0),"")</f>
        <v>500</v>
      </c>
      <c r="P3353" s="7" t="str">
        <f t="shared" si="4"/>
        <v>без промо</v>
      </c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ht="15.75" customHeight="1">
      <c r="A3354" s="3">
        <v>3099.0</v>
      </c>
      <c r="B3354" s="1" t="s">
        <v>139</v>
      </c>
      <c r="C3354" s="1" t="s">
        <v>17</v>
      </c>
      <c r="D3354" s="1" t="s">
        <v>141</v>
      </c>
      <c r="E3354" s="2">
        <v>44303.0</v>
      </c>
      <c r="F3354" s="3"/>
      <c r="G3354" s="5">
        <v>300.0</v>
      </c>
      <c r="H3354" s="3" t="str">
        <f>IFNA(VLOOKUP(F3354,Promocodes!A:E,4,0),"")</f>
        <v/>
      </c>
      <c r="I3354" s="3"/>
      <c r="J3354" s="5">
        <f t="shared" si="2"/>
        <v>300</v>
      </c>
      <c r="K3354" s="3" t="str">
        <f>IFNA(VLOOKUP(D3354,Price!$A$2:$C$18,3,0),"")</f>
        <v/>
      </c>
      <c r="L3354" s="6">
        <f t="shared" si="3"/>
        <v>4</v>
      </c>
      <c r="M3354" s="6" t="str">
        <f>IFNA(VLOOKUP(F3354,Promocodes!A:B,2,0),"")</f>
        <v/>
      </c>
      <c r="N3354" s="3" t="str">
        <f>IFNA(VLOOKUP(M3354,Promocodes!G:H,2,0),"")</f>
        <v/>
      </c>
      <c r="O3354" s="3" t="str">
        <f>IFNA(VLOOKUP(D3354,Price!$E$2:$F$4,2,0),"")</f>
        <v/>
      </c>
      <c r="P3354" s="7" t="str">
        <f t="shared" si="4"/>
        <v/>
      </c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ht="15.75" customHeight="1">
      <c r="A3355" s="3">
        <v>3101.0</v>
      </c>
      <c r="B3355" s="1" t="s">
        <v>139</v>
      </c>
      <c r="C3355" s="1" t="s">
        <v>17</v>
      </c>
      <c r="D3355" s="1" t="s">
        <v>143</v>
      </c>
      <c r="E3355" s="2">
        <v>44303.0</v>
      </c>
      <c r="F3355" s="3"/>
      <c r="G3355" s="5">
        <v>500.0</v>
      </c>
      <c r="H3355" s="3" t="str">
        <f>IFNA(VLOOKUP(F3355,Promocodes!A:E,4,0),"")</f>
        <v/>
      </c>
      <c r="I3355" s="3"/>
      <c r="J3355" s="5">
        <f t="shared" si="2"/>
        <v>500</v>
      </c>
      <c r="K3355" s="3" t="str">
        <f>IFNA(VLOOKUP(D3355,Price!$A$2:$C$18,3,0),"")</f>
        <v/>
      </c>
      <c r="L3355" s="6">
        <f t="shared" si="3"/>
        <v>4</v>
      </c>
      <c r="M3355" s="6" t="str">
        <f>IFNA(VLOOKUP(F3355,Promocodes!A:B,2,0),"")</f>
        <v/>
      </c>
      <c r="N3355" s="3" t="str">
        <f>IFNA(VLOOKUP(M3355,Promocodes!G:H,2,0),"")</f>
        <v/>
      </c>
      <c r="O3355" s="3" t="str">
        <f>IFNA(VLOOKUP(D3355,Price!$E$2:$F$4,2,0),"")</f>
        <v/>
      </c>
      <c r="P3355" s="7" t="str">
        <f t="shared" si="4"/>
        <v/>
      </c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ht="15.75" customHeight="1">
      <c r="A3356" s="3">
        <v>3102.0</v>
      </c>
      <c r="B3356" s="1" t="s">
        <v>16</v>
      </c>
      <c r="C3356" s="1" t="s">
        <v>17</v>
      </c>
      <c r="D3356" s="1" t="s">
        <v>23</v>
      </c>
      <c r="E3356" s="2">
        <v>44303.0</v>
      </c>
      <c r="F3356" s="3"/>
      <c r="G3356" s="5">
        <v>5500.0</v>
      </c>
      <c r="H3356" s="3" t="str">
        <f>IFNA(VLOOKUP(F3356,Promocodes!A:E,4,0),"")</f>
        <v/>
      </c>
      <c r="I3356" s="3"/>
      <c r="J3356" s="5">
        <f t="shared" si="2"/>
        <v>5500</v>
      </c>
      <c r="K3356" s="3" t="str">
        <f>IFNA(VLOOKUP(D3356,Price!$A$2:$C$18,3,0),"")</f>
        <v>услуга</v>
      </c>
      <c r="L3356" s="6">
        <f t="shared" si="3"/>
        <v>4</v>
      </c>
      <c r="M3356" s="6" t="str">
        <f>IFNA(VLOOKUP(F3356,Promocodes!A:B,2,0),"")</f>
        <v/>
      </c>
      <c r="N3356" s="3" t="str">
        <f>IFNA(VLOOKUP(M3356,Promocodes!G:H,2,0),"")</f>
        <v/>
      </c>
      <c r="O3356" s="3" t="str">
        <f>IFNA(VLOOKUP(D3356,Price!$E$2:$F$4,2,0),"")</f>
        <v/>
      </c>
      <c r="P3356" s="7" t="str">
        <f t="shared" si="4"/>
        <v>без промо</v>
      </c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ht="15.75" customHeight="1">
      <c r="A3357" s="3">
        <v>3104.0</v>
      </c>
      <c r="B3357" s="1" t="s">
        <v>16</v>
      </c>
      <c r="C3357" s="1" t="s">
        <v>17</v>
      </c>
      <c r="D3357" s="1" t="s">
        <v>23</v>
      </c>
      <c r="E3357" s="2">
        <v>44303.0</v>
      </c>
      <c r="F3357" s="3"/>
      <c r="G3357" s="5">
        <v>5500.0</v>
      </c>
      <c r="H3357" s="3" t="str">
        <f>IFNA(VLOOKUP(F3357,Promocodes!A:E,4,0),"")</f>
        <v/>
      </c>
      <c r="I3357" s="3"/>
      <c r="J3357" s="5">
        <f t="shared" si="2"/>
        <v>5500</v>
      </c>
      <c r="K3357" s="3" t="str">
        <f>IFNA(VLOOKUP(D3357,Price!$A$2:$C$18,3,0),"")</f>
        <v>услуга</v>
      </c>
      <c r="L3357" s="6">
        <f t="shared" si="3"/>
        <v>4</v>
      </c>
      <c r="M3357" s="6" t="str">
        <f>IFNA(VLOOKUP(F3357,Promocodes!A:B,2,0),"")</f>
        <v/>
      </c>
      <c r="N3357" s="3" t="str">
        <f>IFNA(VLOOKUP(M3357,Promocodes!G:H,2,0),"")</f>
        <v/>
      </c>
      <c r="O3357" s="3" t="str">
        <f>IFNA(VLOOKUP(D3357,Price!$E$2:$F$4,2,0),"")</f>
        <v/>
      </c>
      <c r="P3357" s="7" t="str">
        <f t="shared" si="4"/>
        <v>без промо</v>
      </c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ht="15.75" customHeight="1">
      <c r="A3358" s="3">
        <v>3105.0</v>
      </c>
      <c r="B3358" s="1" t="s">
        <v>16</v>
      </c>
      <c r="C3358" s="1" t="s">
        <v>17</v>
      </c>
      <c r="D3358" s="1" t="s">
        <v>25</v>
      </c>
      <c r="E3358" s="2">
        <v>44303.0</v>
      </c>
      <c r="F3358" s="3"/>
      <c r="G3358" s="5">
        <v>300.0</v>
      </c>
      <c r="H3358" s="3" t="str">
        <f>IFNA(VLOOKUP(F3358,Promocodes!A:E,4,0),"")</f>
        <v/>
      </c>
      <c r="I3358" s="3"/>
      <c r="J3358" s="5">
        <f t="shared" si="2"/>
        <v>300</v>
      </c>
      <c r="K3358" s="3" t="str">
        <f>IFNA(VLOOKUP(D3358,Price!$A$2:$C$18,3,0),"")</f>
        <v>товар</v>
      </c>
      <c r="L3358" s="6">
        <f t="shared" si="3"/>
        <v>4</v>
      </c>
      <c r="M3358" s="6" t="str">
        <f>IFNA(VLOOKUP(F3358,Promocodes!A:B,2,0),"")</f>
        <v/>
      </c>
      <c r="N3358" s="3" t="str">
        <f>IFNA(VLOOKUP(M3358,Promocodes!G:H,2,0),"")</f>
        <v/>
      </c>
      <c r="O3358" s="3">
        <f>IFNA(VLOOKUP(D3358,Price!$E$2:$F$4,2,0),"")</f>
        <v>150</v>
      </c>
      <c r="P3358" s="7" t="str">
        <f t="shared" si="4"/>
        <v>без промо</v>
      </c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ht="15.75" customHeight="1">
      <c r="A3359" s="3">
        <v>3106.0</v>
      </c>
      <c r="B3359" s="1" t="s">
        <v>16</v>
      </c>
      <c r="C3359" s="1" t="s">
        <v>17</v>
      </c>
      <c r="D3359" s="1" t="s">
        <v>24</v>
      </c>
      <c r="E3359" s="2">
        <v>44303.0</v>
      </c>
      <c r="F3359" s="3"/>
      <c r="G3359" s="5">
        <v>4500.0</v>
      </c>
      <c r="H3359" s="3" t="str">
        <f>IFNA(VLOOKUP(F3359,Promocodes!A:E,4,0),"")</f>
        <v/>
      </c>
      <c r="I3359" s="3"/>
      <c r="J3359" s="5">
        <f t="shared" si="2"/>
        <v>4500</v>
      </c>
      <c r="K3359" s="3" t="str">
        <f>IFNA(VLOOKUP(D3359,Price!$A$2:$C$18,3,0),"")</f>
        <v>услуга</v>
      </c>
      <c r="L3359" s="6">
        <f t="shared" si="3"/>
        <v>4</v>
      </c>
      <c r="M3359" s="6" t="str">
        <f>IFNA(VLOOKUP(F3359,Promocodes!A:B,2,0),"")</f>
        <v/>
      </c>
      <c r="N3359" s="3" t="str">
        <f>IFNA(VLOOKUP(M3359,Promocodes!G:H,2,0),"")</f>
        <v/>
      </c>
      <c r="O3359" s="3" t="str">
        <f>IFNA(VLOOKUP(D3359,Price!$E$2:$F$4,2,0),"")</f>
        <v/>
      </c>
      <c r="P3359" s="7" t="str">
        <f t="shared" si="4"/>
        <v>без промо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ht="15.75" customHeight="1">
      <c r="A3360" s="3">
        <v>3107.0</v>
      </c>
      <c r="B3360" s="1" t="s">
        <v>16</v>
      </c>
      <c r="C3360" s="1" t="s">
        <v>22</v>
      </c>
      <c r="D3360" s="1" t="s">
        <v>23</v>
      </c>
      <c r="E3360" s="2">
        <v>44303.0</v>
      </c>
      <c r="F3360" s="3"/>
      <c r="G3360" s="5">
        <v>5500.0</v>
      </c>
      <c r="H3360" s="3" t="str">
        <f>IFNA(VLOOKUP(F3360,Promocodes!A:E,4,0),"")</f>
        <v/>
      </c>
      <c r="I3360" s="3"/>
      <c r="J3360" s="5">
        <f t="shared" si="2"/>
        <v>5500</v>
      </c>
      <c r="K3360" s="3" t="str">
        <f>IFNA(VLOOKUP(D3360,Price!$A$2:$C$18,3,0),"")</f>
        <v>услуга</v>
      </c>
      <c r="L3360" s="6">
        <f t="shared" si="3"/>
        <v>4</v>
      </c>
      <c r="M3360" s="6" t="str">
        <f>IFNA(VLOOKUP(F3360,Promocodes!A:B,2,0),"")</f>
        <v/>
      </c>
      <c r="N3360" s="3" t="str">
        <f>IFNA(VLOOKUP(M3360,Promocodes!G:H,2,0),"")</f>
        <v/>
      </c>
      <c r="O3360" s="3" t="str">
        <f>IFNA(VLOOKUP(D3360,Price!$E$2:$F$4,2,0),"")</f>
        <v/>
      </c>
      <c r="P3360" s="7" t="str">
        <f t="shared" si="4"/>
        <v>без промо</v>
      </c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ht="15.75" customHeight="1">
      <c r="A3361" s="3">
        <v>3108.0</v>
      </c>
      <c r="B3361" s="1" t="s">
        <v>16</v>
      </c>
      <c r="C3361" s="1" t="s">
        <v>17</v>
      </c>
      <c r="D3361" s="1" t="s">
        <v>23</v>
      </c>
      <c r="E3361" s="2">
        <v>44303.0</v>
      </c>
      <c r="F3361" s="3"/>
      <c r="G3361" s="5">
        <v>5500.0</v>
      </c>
      <c r="H3361" s="3" t="str">
        <f>IFNA(VLOOKUP(F3361,Promocodes!A:E,4,0),"")</f>
        <v/>
      </c>
      <c r="I3361" s="3"/>
      <c r="J3361" s="5">
        <f t="shared" si="2"/>
        <v>5500</v>
      </c>
      <c r="K3361" s="3" t="str">
        <f>IFNA(VLOOKUP(D3361,Price!$A$2:$C$18,3,0),"")</f>
        <v>услуга</v>
      </c>
      <c r="L3361" s="6">
        <f t="shared" si="3"/>
        <v>4</v>
      </c>
      <c r="M3361" s="6" t="str">
        <f>IFNA(VLOOKUP(F3361,Promocodes!A:B,2,0),"")</f>
        <v/>
      </c>
      <c r="N3361" s="3" t="str">
        <f>IFNA(VLOOKUP(M3361,Promocodes!G:H,2,0),"")</f>
        <v/>
      </c>
      <c r="O3361" s="3" t="str">
        <f>IFNA(VLOOKUP(D3361,Price!$E$2:$F$4,2,0),"")</f>
        <v/>
      </c>
      <c r="P3361" s="7" t="str">
        <f t="shared" si="4"/>
        <v>без промо</v>
      </c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ht="15.75" customHeight="1">
      <c r="A3362" s="3">
        <v>3109.0</v>
      </c>
      <c r="B3362" s="1" t="s">
        <v>16</v>
      </c>
      <c r="C3362" s="1" t="s">
        <v>17</v>
      </c>
      <c r="D3362" s="1" t="s">
        <v>24</v>
      </c>
      <c r="E3362" s="2">
        <v>44303.0</v>
      </c>
      <c r="F3362" s="3"/>
      <c r="G3362" s="5">
        <v>4500.0</v>
      </c>
      <c r="H3362" s="3" t="str">
        <f>IFNA(VLOOKUP(F3362,Promocodes!A:E,4,0),"")</f>
        <v/>
      </c>
      <c r="I3362" s="3"/>
      <c r="J3362" s="5">
        <f t="shared" si="2"/>
        <v>4500</v>
      </c>
      <c r="K3362" s="3" t="str">
        <f>IFNA(VLOOKUP(D3362,Price!$A$2:$C$18,3,0),"")</f>
        <v>услуга</v>
      </c>
      <c r="L3362" s="6">
        <f t="shared" si="3"/>
        <v>4</v>
      </c>
      <c r="M3362" s="6" t="str">
        <f>IFNA(VLOOKUP(F3362,Promocodes!A:B,2,0),"")</f>
        <v/>
      </c>
      <c r="N3362" s="3" t="str">
        <f>IFNA(VLOOKUP(M3362,Promocodes!G:H,2,0),"")</f>
        <v/>
      </c>
      <c r="O3362" s="3" t="str">
        <f>IFNA(VLOOKUP(D3362,Price!$E$2:$F$4,2,0),"")</f>
        <v/>
      </c>
      <c r="P3362" s="7" t="str">
        <f t="shared" si="4"/>
        <v>без промо</v>
      </c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ht="15.75" customHeight="1">
      <c r="A3363" s="3">
        <v>3110.0</v>
      </c>
      <c r="B3363" s="1" t="s">
        <v>16</v>
      </c>
      <c r="C3363" s="1" t="s">
        <v>17</v>
      </c>
      <c r="D3363" s="1" t="s">
        <v>21</v>
      </c>
      <c r="E3363" s="2">
        <v>44303.0</v>
      </c>
      <c r="F3363" s="3"/>
      <c r="G3363" s="5">
        <v>3500.0</v>
      </c>
      <c r="H3363" s="3" t="str">
        <f>IFNA(VLOOKUP(F3363,Promocodes!A:E,4,0),"")</f>
        <v/>
      </c>
      <c r="I3363" s="3"/>
      <c r="J3363" s="5">
        <f t="shared" si="2"/>
        <v>3500</v>
      </c>
      <c r="K3363" s="3" t="str">
        <f>IFNA(VLOOKUP(D3363,Price!$A$2:$C$18,3,0),"")</f>
        <v>услуга</v>
      </c>
      <c r="L3363" s="6">
        <f t="shared" si="3"/>
        <v>4</v>
      </c>
      <c r="M3363" s="6" t="str">
        <f>IFNA(VLOOKUP(F3363,Promocodes!A:B,2,0),"")</f>
        <v/>
      </c>
      <c r="N3363" s="3" t="str">
        <f>IFNA(VLOOKUP(M3363,Promocodes!G:H,2,0),"")</f>
        <v/>
      </c>
      <c r="O3363" s="3" t="str">
        <f>IFNA(VLOOKUP(D3363,Price!$E$2:$F$4,2,0),"")</f>
        <v/>
      </c>
      <c r="P3363" s="7" t="str">
        <f t="shared" si="4"/>
        <v>без промо</v>
      </c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ht="15.75" customHeight="1">
      <c r="A3364" s="3">
        <v>3111.0</v>
      </c>
      <c r="B3364" s="1" t="s">
        <v>16</v>
      </c>
      <c r="C3364" s="1" t="s">
        <v>17</v>
      </c>
      <c r="D3364" s="1" t="s">
        <v>24</v>
      </c>
      <c r="E3364" s="2">
        <v>44304.0</v>
      </c>
      <c r="F3364" s="3"/>
      <c r="G3364" s="5">
        <v>4500.0</v>
      </c>
      <c r="H3364" s="3" t="str">
        <f>IFNA(VLOOKUP(F3364,Promocodes!A:E,4,0),"")</f>
        <v/>
      </c>
      <c r="I3364" s="3"/>
      <c r="J3364" s="5">
        <f t="shared" si="2"/>
        <v>4500</v>
      </c>
      <c r="K3364" s="3" t="str">
        <f>IFNA(VLOOKUP(D3364,Price!$A$2:$C$18,3,0),"")</f>
        <v>услуга</v>
      </c>
      <c r="L3364" s="6">
        <f t="shared" si="3"/>
        <v>4</v>
      </c>
      <c r="M3364" s="6" t="str">
        <f>IFNA(VLOOKUP(F3364,Promocodes!A:B,2,0),"")</f>
        <v/>
      </c>
      <c r="N3364" s="3" t="str">
        <f>IFNA(VLOOKUP(M3364,Promocodes!G:H,2,0),"")</f>
        <v/>
      </c>
      <c r="O3364" s="3" t="str">
        <f>IFNA(VLOOKUP(D3364,Price!$E$2:$F$4,2,0),"")</f>
        <v/>
      </c>
      <c r="P3364" s="7" t="str">
        <f t="shared" si="4"/>
        <v>без промо</v>
      </c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ht="15.75" customHeight="1">
      <c r="A3365" s="3">
        <v>3112.0</v>
      </c>
      <c r="B3365" s="1" t="s">
        <v>16</v>
      </c>
      <c r="C3365" s="1" t="s">
        <v>22</v>
      </c>
      <c r="D3365" s="1" t="s">
        <v>21</v>
      </c>
      <c r="E3365" s="2">
        <v>44304.0</v>
      </c>
      <c r="F3365" s="3"/>
      <c r="G3365" s="5">
        <v>3500.0</v>
      </c>
      <c r="H3365" s="3" t="str">
        <f>IFNA(VLOOKUP(F3365,Promocodes!A:E,4,0),"")</f>
        <v/>
      </c>
      <c r="I3365" s="3"/>
      <c r="J3365" s="5">
        <f t="shared" si="2"/>
        <v>3500</v>
      </c>
      <c r="K3365" s="3" t="str">
        <f>IFNA(VLOOKUP(D3365,Price!$A$2:$C$18,3,0),"")</f>
        <v>услуга</v>
      </c>
      <c r="L3365" s="6">
        <f t="shared" si="3"/>
        <v>4</v>
      </c>
      <c r="M3365" s="6" t="str">
        <f>IFNA(VLOOKUP(F3365,Promocodes!A:B,2,0),"")</f>
        <v/>
      </c>
      <c r="N3365" s="3" t="str">
        <f>IFNA(VLOOKUP(M3365,Promocodes!G:H,2,0),"")</f>
        <v/>
      </c>
      <c r="O3365" s="3" t="str">
        <f>IFNA(VLOOKUP(D3365,Price!$E$2:$F$4,2,0),"")</f>
        <v/>
      </c>
      <c r="P3365" s="7" t="str">
        <f t="shared" si="4"/>
        <v>без промо</v>
      </c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ht="15.75" customHeight="1">
      <c r="A3366" s="3">
        <v>3113.0</v>
      </c>
      <c r="B3366" s="1" t="s">
        <v>16</v>
      </c>
      <c r="C3366" s="1" t="s">
        <v>17</v>
      </c>
      <c r="D3366" s="1" t="s">
        <v>23</v>
      </c>
      <c r="E3366" s="2">
        <v>44304.0</v>
      </c>
      <c r="F3366" s="3"/>
      <c r="G3366" s="5">
        <v>5500.0</v>
      </c>
      <c r="H3366" s="3" t="str">
        <f>IFNA(VLOOKUP(F3366,Promocodes!A:E,4,0),"")</f>
        <v/>
      </c>
      <c r="I3366" s="3"/>
      <c r="J3366" s="5">
        <f t="shared" si="2"/>
        <v>5500</v>
      </c>
      <c r="K3366" s="3" t="str">
        <f>IFNA(VLOOKUP(D3366,Price!$A$2:$C$18,3,0),"")</f>
        <v>услуга</v>
      </c>
      <c r="L3366" s="6">
        <f t="shared" si="3"/>
        <v>4</v>
      </c>
      <c r="M3366" s="6" t="str">
        <f>IFNA(VLOOKUP(F3366,Promocodes!A:B,2,0),"")</f>
        <v/>
      </c>
      <c r="N3366" s="3" t="str">
        <f>IFNA(VLOOKUP(M3366,Promocodes!G:H,2,0),"")</f>
        <v/>
      </c>
      <c r="O3366" s="3" t="str">
        <f>IFNA(VLOOKUP(D3366,Price!$E$2:$F$4,2,0),"")</f>
        <v/>
      </c>
      <c r="P3366" s="7" t="str">
        <f t="shared" si="4"/>
        <v>без промо</v>
      </c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ht="15.75" customHeight="1">
      <c r="A3367" s="3">
        <v>3115.0</v>
      </c>
      <c r="B3367" s="1" t="s">
        <v>16</v>
      </c>
      <c r="C3367" s="1" t="s">
        <v>17</v>
      </c>
      <c r="D3367" s="1" t="s">
        <v>18</v>
      </c>
      <c r="E3367" s="2">
        <v>44304.0</v>
      </c>
      <c r="F3367" s="3"/>
      <c r="G3367" s="5">
        <v>1000.0</v>
      </c>
      <c r="H3367" s="3" t="str">
        <f>IFNA(VLOOKUP(F3367,Promocodes!A:E,4,0),"")</f>
        <v/>
      </c>
      <c r="I3367" s="3"/>
      <c r="J3367" s="5">
        <f t="shared" si="2"/>
        <v>1000</v>
      </c>
      <c r="K3367" s="3" t="str">
        <f>IFNA(VLOOKUP(D3367,Price!$A$2:$C$18,3,0),"")</f>
        <v>товар</v>
      </c>
      <c r="L3367" s="6">
        <f t="shared" si="3"/>
        <v>4</v>
      </c>
      <c r="M3367" s="6" t="str">
        <f>IFNA(VLOOKUP(F3367,Promocodes!A:B,2,0),"")</f>
        <v/>
      </c>
      <c r="N3367" s="3" t="str">
        <f>IFNA(VLOOKUP(M3367,Promocodes!G:H,2,0),"")</f>
        <v/>
      </c>
      <c r="O3367" s="3">
        <f>IFNA(VLOOKUP(D3367,Price!$E$2:$F$4,2,0),"")</f>
        <v>500</v>
      </c>
      <c r="P3367" s="7" t="str">
        <f t="shared" si="4"/>
        <v>без промо</v>
      </c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ht="15.75" customHeight="1">
      <c r="A3368" s="3">
        <v>3116.0</v>
      </c>
      <c r="B3368" s="1" t="s">
        <v>16</v>
      </c>
      <c r="C3368" s="1" t="s">
        <v>22</v>
      </c>
      <c r="D3368" s="1" t="s">
        <v>24</v>
      </c>
      <c r="E3368" s="2">
        <v>44304.0</v>
      </c>
      <c r="F3368" s="3"/>
      <c r="G3368" s="5">
        <v>4500.0</v>
      </c>
      <c r="H3368" s="3" t="str">
        <f>IFNA(VLOOKUP(F3368,Promocodes!A:E,4,0),"")</f>
        <v/>
      </c>
      <c r="I3368" s="3"/>
      <c r="J3368" s="5">
        <f t="shared" si="2"/>
        <v>4500</v>
      </c>
      <c r="K3368" s="3" t="str">
        <f>IFNA(VLOOKUP(D3368,Price!$A$2:$C$18,3,0),"")</f>
        <v>услуга</v>
      </c>
      <c r="L3368" s="6">
        <f t="shared" si="3"/>
        <v>4</v>
      </c>
      <c r="M3368" s="6" t="str">
        <f>IFNA(VLOOKUP(F3368,Promocodes!A:B,2,0),"")</f>
        <v/>
      </c>
      <c r="N3368" s="3" t="str">
        <f>IFNA(VLOOKUP(M3368,Promocodes!G:H,2,0),"")</f>
        <v/>
      </c>
      <c r="O3368" s="3" t="str">
        <f>IFNA(VLOOKUP(D3368,Price!$E$2:$F$4,2,0),"")</f>
        <v/>
      </c>
      <c r="P3368" s="7" t="str">
        <f t="shared" si="4"/>
        <v>без промо</v>
      </c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ht="15.75" customHeight="1">
      <c r="A3369" s="3">
        <v>3117.0</v>
      </c>
      <c r="B3369" s="1" t="s">
        <v>16</v>
      </c>
      <c r="C3369" s="1" t="s">
        <v>17</v>
      </c>
      <c r="D3369" s="1" t="s">
        <v>23</v>
      </c>
      <c r="E3369" s="2">
        <v>44304.0</v>
      </c>
      <c r="F3369" s="3"/>
      <c r="G3369" s="5">
        <v>5500.0</v>
      </c>
      <c r="H3369" s="3" t="str">
        <f>IFNA(VLOOKUP(F3369,Promocodes!A:E,4,0),"")</f>
        <v/>
      </c>
      <c r="I3369" s="3"/>
      <c r="J3369" s="5">
        <f t="shared" si="2"/>
        <v>5500</v>
      </c>
      <c r="K3369" s="3" t="str">
        <f>IFNA(VLOOKUP(D3369,Price!$A$2:$C$18,3,0),"")</f>
        <v>услуга</v>
      </c>
      <c r="L3369" s="6">
        <f t="shared" si="3"/>
        <v>4</v>
      </c>
      <c r="M3369" s="6" t="str">
        <f>IFNA(VLOOKUP(F3369,Promocodes!A:B,2,0),"")</f>
        <v/>
      </c>
      <c r="N3369" s="3" t="str">
        <f>IFNA(VLOOKUP(M3369,Promocodes!G:H,2,0),"")</f>
        <v/>
      </c>
      <c r="O3369" s="3" t="str">
        <f>IFNA(VLOOKUP(D3369,Price!$E$2:$F$4,2,0),"")</f>
        <v/>
      </c>
      <c r="P3369" s="7" t="str">
        <f t="shared" si="4"/>
        <v>без промо</v>
      </c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ht="15.75" customHeight="1">
      <c r="A3370" s="3">
        <v>3118.0</v>
      </c>
      <c r="B3370" s="1" t="s">
        <v>139</v>
      </c>
      <c r="C3370" s="1" t="s">
        <v>22</v>
      </c>
      <c r="D3370" s="1" t="s">
        <v>143</v>
      </c>
      <c r="E3370" s="2">
        <v>44304.0</v>
      </c>
      <c r="F3370" s="3"/>
      <c r="G3370" s="5">
        <v>500.0</v>
      </c>
      <c r="H3370" s="3" t="str">
        <f>IFNA(VLOOKUP(F3370,Promocodes!A:E,4,0),"")</f>
        <v/>
      </c>
      <c r="I3370" s="3"/>
      <c r="J3370" s="5">
        <f t="shared" si="2"/>
        <v>500</v>
      </c>
      <c r="K3370" s="3" t="str">
        <f>IFNA(VLOOKUP(D3370,Price!$A$2:$C$18,3,0),"")</f>
        <v/>
      </c>
      <c r="L3370" s="6">
        <f t="shared" si="3"/>
        <v>4</v>
      </c>
      <c r="M3370" s="6" t="str">
        <f>IFNA(VLOOKUP(F3370,Promocodes!A:B,2,0),"")</f>
        <v/>
      </c>
      <c r="N3370" s="3" t="str">
        <f>IFNA(VLOOKUP(M3370,Promocodes!G:H,2,0),"")</f>
        <v/>
      </c>
      <c r="O3370" s="3" t="str">
        <f>IFNA(VLOOKUP(D3370,Price!$E$2:$F$4,2,0),"")</f>
        <v/>
      </c>
      <c r="P3370" s="7" t="str">
        <f t="shared" si="4"/>
        <v/>
      </c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ht="15.75" customHeight="1">
      <c r="A3371" s="3">
        <v>3119.0</v>
      </c>
      <c r="B3371" s="1" t="s">
        <v>139</v>
      </c>
      <c r="C3371" s="1" t="s">
        <v>17</v>
      </c>
      <c r="D3371" s="1" t="s">
        <v>142</v>
      </c>
      <c r="E3371" s="2">
        <v>44304.0</v>
      </c>
      <c r="F3371" s="3"/>
      <c r="G3371" s="5">
        <v>1000.0</v>
      </c>
      <c r="H3371" s="3" t="str">
        <f>IFNA(VLOOKUP(F3371,Promocodes!A:E,4,0),"")</f>
        <v/>
      </c>
      <c r="I3371" s="3"/>
      <c r="J3371" s="5">
        <f t="shared" si="2"/>
        <v>1000</v>
      </c>
      <c r="K3371" s="3" t="str">
        <f>IFNA(VLOOKUP(D3371,Price!$A$2:$C$18,3,0),"")</f>
        <v/>
      </c>
      <c r="L3371" s="6">
        <f t="shared" si="3"/>
        <v>4</v>
      </c>
      <c r="M3371" s="6" t="str">
        <f>IFNA(VLOOKUP(F3371,Promocodes!A:B,2,0),"")</f>
        <v/>
      </c>
      <c r="N3371" s="3" t="str">
        <f>IFNA(VLOOKUP(M3371,Promocodes!G:H,2,0),"")</f>
        <v/>
      </c>
      <c r="O3371" s="3" t="str">
        <f>IFNA(VLOOKUP(D3371,Price!$E$2:$F$4,2,0),"")</f>
        <v/>
      </c>
      <c r="P3371" s="7" t="str">
        <f t="shared" si="4"/>
        <v/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ht="15.75" customHeight="1">
      <c r="A3372" s="3">
        <v>3120.0</v>
      </c>
      <c r="B3372" s="1" t="s">
        <v>16</v>
      </c>
      <c r="C3372" s="1" t="s">
        <v>17</v>
      </c>
      <c r="D3372" s="1" t="s">
        <v>23</v>
      </c>
      <c r="E3372" s="2">
        <v>44304.0</v>
      </c>
      <c r="F3372" s="3"/>
      <c r="G3372" s="5">
        <v>5500.0</v>
      </c>
      <c r="H3372" s="3" t="str">
        <f>IFNA(VLOOKUP(F3372,Promocodes!A:E,4,0),"")</f>
        <v/>
      </c>
      <c r="I3372" s="3"/>
      <c r="J3372" s="5">
        <f t="shared" si="2"/>
        <v>5500</v>
      </c>
      <c r="K3372" s="3" t="str">
        <f>IFNA(VLOOKUP(D3372,Price!$A$2:$C$18,3,0),"")</f>
        <v>услуга</v>
      </c>
      <c r="L3372" s="6">
        <f t="shared" si="3"/>
        <v>4</v>
      </c>
      <c r="M3372" s="6" t="str">
        <f>IFNA(VLOOKUP(F3372,Promocodes!A:B,2,0),"")</f>
        <v/>
      </c>
      <c r="N3372" s="3" t="str">
        <f>IFNA(VLOOKUP(M3372,Promocodes!G:H,2,0),"")</f>
        <v/>
      </c>
      <c r="O3372" s="3" t="str">
        <f>IFNA(VLOOKUP(D3372,Price!$E$2:$F$4,2,0),"")</f>
        <v/>
      </c>
      <c r="P3372" s="7" t="str">
        <f t="shared" si="4"/>
        <v>без промо</v>
      </c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ht="15.75" customHeight="1">
      <c r="A3373" s="3">
        <v>3121.0</v>
      </c>
      <c r="B3373" s="1" t="s">
        <v>139</v>
      </c>
      <c r="C3373" s="1" t="s">
        <v>17</v>
      </c>
      <c r="D3373" s="1" t="s">
        <v>141</v>
      </c>
      <c r="E3373" s="2">
        <v>44304.0</v>
      </c>
      <c r="F3373" s="3"/>
      <c r="G3373" s="5">
        <v>300.0</v>
      </c>
      <c r="H3373" s="3" t="str">
        <f>IFNA(VLOOKUP(F3373,Promocodes!A:E,4,0),"")</f>
        <v/>
      </c>
      <c r="I3373" s="3"/>
      <c r="J3373" s="5">
        <f t="shared" si="2"/>
        <v>300</v>
      </c>
      <c r="K3373" s="3" t="str">
        <f>IFNA(VLOOKUP(D3373,Price!$A$2:$C$18,3,0),"")</f>
        <v/>
      </c>
      <c r="L3373" s="6">
        <f t="shared" si="3"/>
        <v>4</v>
      </c>
      <c r="M3373" s="6" t="str">
        <f>IFNA(VLOOKUP(F3373,Promocodes!A:B,2,0),"")</f>
        <v/>
      </c>
      <c r="N3373" s="3" t="str">
        <f>IFNA(VLOOKUP(M3373,Promocodes!G:H,2,0),"")</f>
        <v/>
      </c>
      <c r="O3373" s="3" t="str">
        <f>IFNA(VLOOKUP(D3373,Price!$E$2:$F$4,2,0),"")</f>
        <v/>
      </c>
      <c r="P3373" s="7" t="str">
        <f t="shared" si="4"/>
        <v/>
      </c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ht="15.75" customHeight="1">
      <c r="A3374" s="3">
        <v>3122.0</v>
      </c>
      <c r="B3374" s="1" t="s">
        <v>16</v>
      </c>
      <c r="C3374" s="1" t="s">
        <v>17</v>
      </c>
      <c r="D3374" s="1" t="s">
        <v>23</v>
      </c>
      <c r="E3374" s="2">
        <v>44304.0</v>
      </c>
      <c r="F3374" s="3"/>
      <c r="G3374" s="5">
        <v>5500.0</v>
      </c>
      <c r="H3374" s="3" t="str">
        <f>IFNA(VLOOKUP(F3374,Promocodes!A:E,4,0),"")</f>
        <v/>
      </c>
      <c r="I3374" s="3"/>
      <c r="J3374" s="5">
        <f t="shared" si="2"/>
        <v>5500</v>
      </c>
      <c r="K3374" s="3" t="str">
        <f>IFNA(VLOOKUP(D3374,Price!$A$2:$C$18,3,0),"")</f>
        <v>услуга</v>
      </c>
      <c r="L3374" s="6">
        <f t="shared" si="3"/>
        <v>4</v>
      </c>
      <c r="M3374" s="6" t="str">
        <f>IFNA(VLOOKUP(F3374,Promocodes!A:B,2,0),"")</f>
        <v/>
      </c>
      <c r="N3374" s="3" t="str">
        <f>IFNA(VLOOKUP(M3374,Promocodes!G:H,2,0),"")</f>
        <v/>
      </c>
      <c r="O3374" s="3" t="str">
        <f>IFNA(VLOOKUP(D3374,Price!$E$2:$F$4,2,0),"")</f>
        <v/>
      </c>
      <c r="P3374" s="7" t="str">
        <f t="shared" si="4"/>
        <v>без промо</v>
      </c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ht="15.75" customHeight="1">
      <c r="A3375" s="3">
        <v>3123.0</v>
      </c>
      <c r="B3375" s="1" t="s">
        <v>16</v>
      </c>
      <c r="C3375" s="1" t="s">
        <v>17</v>
      </c>
      <c r="D3375" s="1" t="s">
        <v>21</v>
      </c>
      <c r="E3375" s="2">
        <v>44304.0</v>
      </c>
      <c r="F3375" s="3"/>
      <c r="G3375" s="5">
        <v>3500.0</v>
      </c>
      <c r="H3375" s="3" t="str">
        <f>IFNA(VLOOKUP(F3375,Promocodes!A:E,4,0),"")</f>
        <v/>
      </c>
      <c r="I3375" s="3"/>
      <c r="J3375" s="5">
        <f t="shared" si="2"/>
        <v>3500</v>
      </c>
      <c r="K3375" s="3" t="str">
        <f>IFNA(VLOOKUP(D3375,Price!$A$2:$C$18,3,0),"")</f>
        <v>услуга</v>
      </c>
      <c r="L3375" s="6">
        <f t="shared" si="3"/>
        <v>4</v>
      </c>
      <c r="M3375" s="6" t="str">
        <f>IFNA(VLOOKUP(F3375,Promocodes!A:B,2,0),"")</f>
        <v/>
      </c>
      <c r="N3375" s="3" t="str">
        <f>IFNA(VLOOKUP(M3375,Promocodes!G:H,2,0),"")</f>
        <v/>
      </c>
      <c r="O3375" s="3" t="str">
        <f>IFNA(VLOOKUP(D3375,Price!$E$2:$F$4,2,0),"")</f>
        <v/>
      </c>
      <c r="P3375" s="7" t="str">
        <f t="shared" si="4"/>
        <v>без промо</v>
      </c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ht="15.75" customHeight="1">
      <c r="A3376" s="3">
        <v>3124.0</v>
      </c>
      <c r="B3376" s="1" t="s">
        <v>16</v>
      </c>
      <c r="C3376" s="1" t="s">
        <v>17</v>
      </c>
      <c r="D3376" s="1" t="s">
        <v>24</v>
      </c>
      <c r="E3376" s="2">
        <v>44304.0</v>
      </c>
      <c r="F3376" s="3"/>
      <c r="G3376" s="5">
        <v>4500.0</v>
      </c>
      <c r="H3376" s="3" t="str">
        <f>IFNA(VLOOKUP(F3376,Promocodes!A:E,4,0),"")</f>
        <v/>
      </c>
      <c r="I3376" s="3"/>
      <c r="J3376" s="5">
        <f t="shared" si="2"/>
        <v>4500</v>
      </c>
      <c r="K3376" s="3" t="str">
        <f>IFNA(VLOOKUP(D3376,Price!$A$2:$C$18,3,0),"")</f>
        <v>услуга</v>
      </c>
      <c r="L3376" s="6">
        <f t="shared" si="3"/>
        <v>4</v>
      </c>
      <c r="M3376" s="6" t="str">
        <f>IFNA(VLOOKUP(F3376,Promocodes!A:B,2,0),"")</f>
        <v/>
      </c>
      <c r="N3376" s="3" t="str">
        <f>IFNA(VLOOKUP(M3376,Promocodes!G:H,2,0),"")</f>
        <v/>
      </c>
      <c r="O3376" s="3" t="str">
        <f>IFNA(VLOOKUP(D3376,Price!$E$2:$F$4,2,0),"")</f>
        <v/>
      </c>
      <c r="P3376" s="7" t="str">
        <f t="shared" si="4"/>
        <v>без промо</v>
      </c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ht="15.75" customHeight="1">
      <c r="A3377" s="3">
        <v>3126.0</v>
      </c>
      <c r="B3377" s="1" t="s">
        <v>139</v>
      </c>
      <c r="C3377" s="1" t="s">
        <v>17</v>
      </c>
      <c r="D3377" s="1" t="s">
        <v>142</v>
      </c>
      <c r="E3377" s="2">
        <v>44304.0</v>
      </c>
      <c r="F3377" s="3"/>
      <c r="G3377" s="5">
        <v>1000.0</v>
      </c>
      <c r="H3377" s="3" t="str">
        <f>IFNA(VLOOKUP(F3377,Promocodes!A:E,4,0),"")</f>
        <v/>
      </c>
      <c r="I3377" s="3"/>
      <c r="J3377" s="5">
        <f t="shared" si="2"/>
        <v>1000</v>
      </c>
      <c r="K3377" s="3" t="str">
        <f>IFNA(VLOOKUP(D3377,Price!$A$2:$C$18,3,0),"")</f>
        <v/>
      </c>
      <c r="L3377" s="6">
        <f t="shared" si="3"/>
        <v>4</v>
      </c>
      <c r="M3377" s="6" t="str">
        <f>IFNA(VLOOKUP(F3377,Promocodes!A:B,2,0),"")</f>
        <v/>
      </c>
      <c r="N3377" s="3" t="str">
        <f>IFNA(VLOOKUP(M3377,Promocodes!G:H,2,0),"")</f>
        <v/>
      </c>
      <c r="O3377" s="3" t="str">
        <f>IFNA(VLOOKUP(D3377,Price!$E$2:$F$4,2,0),"")</f>
        <v/>
      </c>
      <c r="P3377" s="7" t="str">
        <f t="shared" si="4"/>
        <v/>
      </c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ht="15.75" customHeight="1">
      <c r="A3378" s="3">
        <v>3127.0</v>
      </c>
      <c r="B3378" s="1" t="s">
        <v>16</v>
      </c>
      <c r="C3378" s="1" t="s">
        <v>17</v>
      </c>
      <c r="D3378" s="1" t="s">
        <v>18</v>
      </c>
      <c r="E3378" s="2">
        <v>44304.0</v>
      </c>
      <c r="F3378" s="3"/>
      <c r="G3378" s="5">
        <v>1000.0</v>
      </c>
      <c r="H3378" s="3" t="str">
        <f>IFNA(VLOOKUP(F3378,Promocodes!A:E,4,0),"")</f>
        <v/>
      </c>
      <c r="I3378" s="3"/>
      <c r="J3378" s="5">
        <f t="shared" si="2"/>
        <v>1000</v>
      </c>
      <c r="K3378" s="3" t="str">
        <f>IFNA(VLOOKUP(D3378,Price!$A$2:$C$18,3,0),"")</f>
        <v>товар</v>
      </c>
      <c r="L3378" s="6">
        <f t="shared" si="3"/>
        <v>4</v>
      </c>
      <c r="M3378" s="6" t="str">
        <f>IFNA(VLOOKUP(F3378,Promocodes!A:B,2,0),"")</f>
        <v/>
      </c>
      <c r="N3378" s="3" t="str">
        <f>IFNA(VLOOKUP(M3378,Promocodes!G:H,2,0),"")</f>
        <v/>
      </c>
      <c r="O3378" s="3">
        <f>IFNA(VLOOKUP(D3378,Price!$E$2:$F$4,2,0),"")</f>
        <v>500</v>
      </c>
      <c r="P3378" s="7" t="str">
        <f t="shared" si="4"/>
        <v>без промо</v>
      </c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ht="15.75" customHeight="1">
      <c r="A3379" s="3">
        <v>3128.0</v>
      </c>
      <c r="B3379" s="1" t="s">
        <v>139</v>
      </c>
      <c r="C3379" s="1" t="s">
        <v>17</v>
      </c>
      <c r="D3379" s="1" t="s">
        <v>143</v>
      </c>
      <c r="E3379" s="2">
        <v>44304.0</v>
      </c>
      <c r="F3379" s="3"/>
      <c r="G3379" s="5">
        <v>500.0</v>
      </c>
      <c r="H3379" s="3" t="str">
        <f>IFNA(VLOOKUP(F3379,Promocodes!A:E,4,0),"")</f>
        <v/>
      </c>
      <c r="I3379" s="3"/>
      <c r="J3379" s="5">
        <f t="shared" si="2"/>
        <v>500</v>
      </c>
      <c r="K3379" s="3" t="str">
        <f>IFNA(VLOOKUP(D3379,Price!$A$2:$C$18,3,0),"")</f>
        <v/>
      </c>
      <c r="L3379" s="6">
        <f t="shared" si="3"/>
        <v>4</v>
      </c>
      <c r="M3379" s="6" t="str">
        <f>IFNA(VLOOKUP(F3379,Promocodes!A:B,2,0),"")</f>
        <v/>
      </c>
      <c r="N3379" s="3" t="str">
        <f>IFNA(VLOOKUP(M3379,Promocodes!G:H,2,0),"")</f>
        <v/>
      </c>
      <c r="O3379" s="3" t="str">
        <f>IFNA(VLOOKUP(D3379,Price!$E$2:$F$4,2,0),"")</f>
        <v/>
      </c>
      <c r="P3379" s="7" t="str">
        <f t="shared" si="4"/>
        <v/>
      </c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ht="15.75" customHeight="1">
      <c r="A3380" s="3">
        <v>3129.0</v>
      </c>
      <c r="B3380" s="1" t="s">
        <v>16</v>
      </c>
      <c r="C3380" s="1" t="s">
        <v>17</v>
      </c>
      <c r="D3380" s="1" t="s">
        <v>21</v>
      </c>
      <c r="E3380" s="2">
        <v>44304.0</v>
      </c>
      <c r="F3380" s="3"/>
      <c r="G3380" s="5">
        <v>3500.0</v>
      </c>
      <c r="H3380" s="3" t="str">
        <f>IFNA(VLOOKUP(F3380,Promocodes!A:E,4,0),"")</f>
        <v/>
      </c>
      <c r="I3380" s="3"/>
      <c r="J3380" s="5">
        <f t="shared" si="2"/>
        <v>3500</v>
      </c>
      <c r="K3380" s="3" t="str">
        <f>IFNA(VLOOKUP(D3380,Price!$A$2:$C$18,3,0),"")</f>
        <v>услуга</v>
      </c>
      <c r="L3380" s="6">
        <f t="shared" si="3"/>
        <v>4</v>
      </c>
      <c r="M3380" s="6" t="str">
        <f>IFNA(VLOOKUP(F3380,Promocodes!A:B,2,0),"")</f>
        <v/>
      </c>
      <c r="N3380" s="3" t="str">
        <f>IFNA(VLOOKUP(M3380,Promocodes!G:H,2,0),"")</f>
        <v/>
      </c>
      <c r="O3380" s="3" t="str">
        <f>IFNA(VLOOKUP(D3380,Price!$E$2:$F$4,2,0),"")</f>
        <v/>
      </c>
      <c r="P3380" s="7" t="str">
        <f t="shared" si="4"/>
        <v>без промо</v>
      </c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ht="15.75" customHeight="1">
      <c r="A3381" s="3">
        <v>3130.0</v>
      </c>
      <c r="B3381" s="1" t="s">
        <v>16</v>
      </c>
      <c r="C3381" s="1" t="s">
        <v>22</v>
      </c>
      <c r="D3381" s="1" t="s">
        <v>23</v>
      </c>
      <c r="E3381" s="2">
        <v>44304.0</v>
      </c>
      <c r="F3381" s="3"/>
      <c r="G3381" s="5">
        <v>5500.0</v>
      </c>
      <c r="H3381" s="3" t="str">
        <f>IFNA(VLOOKUP(F3381,Promocodes!A:E,4,0),"")</f>
        <v/>
      </c>
      <c r="I3381" s="3"/>
      <c r="J3381" s="5">
        <f t="shared" si="2"/>
        <v>5500</v>
      </c>
      <c r="K3381" s="3" t="str">
        <f>IFNA(VLOOKUP(D3381,Price!$A$2:$C$18,3,0),"")</f>
        <v>услуга</v>
      </c>
      <c r="L3381" s="6">
        <f t="shared" si="3"/>
        <v>4</v>
      </c>
      <c r="M3381" s="6" t="str">
        <f>IFNA(VLOOKUP(F3381,Promocodes!A:B,2,0),"")</f>
        <v/>
      </c>
      <c r="N3381" s="3" t="str">
        <f>IFNA(VLOOKUP(M3381,Promocodes!G:H,2,0),"")</f>
        <v/>
      </c>
      <c r="O3381" s="3" t="str">
        <f>IFNA(VLOOKUP(D3381,Price!$E$2:$F$4,2,0),"")</f>
        <v/>
      </c>
      <c r="P3381" s="7" t="str">
        <f t="shared" si="4"/>
        <v>без промо</v>
      </c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ht="15.75" customHeight="1">
      <c r="A3382" s="3">
        <v>3131.0</v>
      </c>
      <c r="B3382" s="1" t="s">
        <v>16</v>
      </c>
      <c r="C3382" s="1" t="s">
        <v>17</v>
      </c>
      <c r="D3382" s="1" t="s">
        <v>23</v>
      </c>
      <c r="E3382" s="2">
        <v>44304.0</v>
      </c>
      <c r="F3382" s="3"/>
      <c r="G3382" s="5">
        <v>5500.0</v>
      </c>
      <c r="H3382" s="3" t="str">
        <f>IFNA(VLOOKUP(F3382,Promocodes!A:E,4,0),"")</f>
        <v/>
      </c>
      <c r="I3382" s="3"/>
      <c r="J3382" s="5">
        <f t="shared" si="2"/>
        <v>5500</v>
      </c>
      <c r="K3382" s="3" t="str">
        <f>IFNA(VLOOKUP(D3382,Price!$A$2:$C$18,3,0),"")</f>
        <v>услуга</v>
      </c>
      <c r="L3382" s="6">
        <f t="shared" si="3"/>
        <v>4</v>
      </c>
      <c r="M3382" s="6" t="str">
        <f>IFNA(VLOOKUP(F3382,Promocodes!A:B,2,0),"")</f>
        <v/>
      </c>
      <c r="N3382" s="3" t="str">
        <f>IFNA(VLOOKUP(M3382,Promocodes!G:H,2,0),"")</f>
        <v/>
      </c>
      <c r="O3382" s="3" t="str">
        <f>IFNA(VLOOKUP(D3382,Price!$E$2:$F$4,2,0),"")</f>
        <v/>
      </c>
      <c r="P3382" s="7" t="str">
        <f t="shared" si="4"/>
        <v>без промо</v>
      </c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ht="15.75" customHeight="1">
      <c r="A3383" s="3">
        <v>3132.0</v>
      </c>
      <c r="B3383" s="1" t="s">
        <v>16</v>
      </c>
      <c r="C3383" s="1" t="s">
        <v>17</v>
      </c>
      <c r="D3383" s="1" t="s">
        <v>23</v>
      </c>
      <c r="E3383" s="2">
        <v>44304.0</v>
      </c>
      <c r="F3383" s="3"/>
      <c r="G3383" s="5">
        <v>5500.0</v>
      </c>
      <c r="H3383" s="3" t="str">
        <f>IFNA(VLOOKUP(F3383,Promocodes!A:E,4,0),"")</f>
        <v/>
      </c>
      <c r="I3383" s="3"/>
      <c r="J3383" s="5">
        <f t="shared" si="2"/>
        <v>5500</v>
      </c>
      <c r="K3383" s="3" t="str">
        <f>IFNA(VLOOKUP(D3383,Price!$A$2:$C$18,3,0),"")</f>
        <v>услуга</v>
      </c>
      <c r="L3383" s="6">
        <f t="shared" si="3"/>
        <v>4</v>
      </c>
      <c r="M3383" s="6" t="str">
        <f>IFNA(VLOOKUP(F3383,Promocodes!A:B,2,0),"")</f>
        <v/>
      </c>
      <c r="N3383" s="3" t="str">
        <f>IFNA(VLOOKUP(M3383,Promocodes!G:H,2,0),"")</f>
        <v/>
      </c>
      <c r="O3383" s="3" t="str">
        <f>IFNA(VLOOKUP(D3383,Price!$E$2:$F$4,2,0),"")</f>
        <v/>
      </c>
      <c r="P3383" s="7" t="str">
        <f t="shared" si="4"/>
        <v>без промо</v>
      </c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ht="15.75" customHeight="1">
      <c r="A3384" s="3">
        <v>3133.0</v>
      </c>
      <c r="B3384" s="1" t="s">
        <v>16</v>
      </c>
      <c r="C3384" s="1" t="s">
        <v>17</v>
      </c>
      <c r="D3384" s="1" t="s">
        <v>24</v>
      </c>
      <c r="E3384" s="2">
        <v>44304.0</v>
      </c>
      <c r="F3384" s="3"/>
      <c r="G3384" s="5">
        <v>4500.0</v>
      </c>
      <c r="H3384" s="3" t="str">
        <f>IFNA(VLOOKUP(F3384,Promocodes!A:E,4,0),"")</f>
        <v/>
      </c>
      <c r="I3384" s="3"/>
      <c r="J3384" s="5">
        <f t="shared" si="2"/>
        <v>4500</v>
      </c>
      <c r="K3384" s="3" t="str">
        <f>IFNA(VLOOKUP(D3384,Price!$A$2:$C$18,3,0),"")</f>
        <v>услуга</v>
      </c>
      <c r="L3384" s="6">
        <f t="shared" si="3"/>
        <v>4</v>
      </c>
      <c r="M3384" s="6" t="str">
        <f>IFNA(VLOOKUP(F3384,Promocodes!A:B,2,0),"")</f>
        <v/>
      </c>
      <c r="N3384" s="3" t="str">
        <f>IFNA(VLOOKUP(M3384,Promocodes!G:H,2,0),"")</f>
        <v/>
      </c>
      <c r="O3384" s="3" t="str">
        <f>IFNA(VLOOKUP(D3384,Price!$E$2:$F$4,2,0),"")</f>
        <v/>
      </c>
      <c r="P3384" s="7" t="str">
        <f t="shared" si="4"/>
        <v>без промо</v>
      </c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ht="15.75" customHeight="1">
      <c r="A3385" s="3">
        <v>3134.0</v>
      </c>
      <c r="B3385" s="1" t="s">
        <v>16</v>
      </c>
      <c r="C3385" s="1" t="s">
        <v>17</v>
      </c>
      <c r="D3385" s="1" t="s">
        <v>20</v>
      </c>
      <c r="E3385" s="2">
        <v>44304.0</v>
      </c>
      <c r="F3385" s="3"/>
      <c r="G3385" s="5">
        <v>500.0</v>
      </c>
      <c r="H3385" s="3" t="str">
        <f>IFNA(VLOOKUP(F3385,Promocodes!A:E,4,0),"")</f>
        <v/>
      </c>
      <c r="I3385" s="3"/>
      <c r="J3385" s="5">
        <f t="shared" si="2"/>
        <v>500</v>
      </c>
      <c r="K3385" s="3" t="str">
        <f>IFNA(VLOOKUP(D3385,Price!$A$2:$C$18,3,0),"")</f>
        <v>товар</v>
      </c>
      <c r="L3385" s="6">
        <f t="shared" si="3"/>
        <v>4</v>
      </c>
      <c r="M3385" s="6" t="str">
        <f>IFNA(VLOOKUP(F3385,Promocodes!A:B,2,0),"")</f>
        <v/>
      </c>
      <c r="N3385" s="3" t="str">
        <f>IFNA(VLOOKUP(M3385,Promocodes!G:H,2,0),"")</f>
        <v/>
      </c>
      <c r="O3385" s="3">
        <f>IFNA(VLOOKUP(D3385,Price!$E$2:$F$4,2,0),"")</f>
        <v>250</v>
      </c>
      <c r="P3385" s="7" t="str">
        <f t="shared" si="4"/>
        <v>без промо</v>
      </c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ht="15.75" customHeight="1">
      <c r="A3386" s="3">
        <v>3135.0</v>
      </c>
      <c r="B3386" s="1" t="s">
        <v>16</v>
      </c>
      <c r="C3386" s="1" t="s">
        <v>17</v>
      </c>
      <c r="D3386" s="1" t="s">
        <v>24</v>
      </c>
      <c r="E3386" s="2">
        <v>44304.0</v>
      </c>
      <c r="F3386" s="3"/>
      <c r="G3386" s="5">
        <v>4500.0</v>
      </c>
      <c r="H3386" s="3" t="str">
        <f>IFNA(VLOOKUP(F3386,Promocodes!A:E,4,0),"")</f>
        <v/>
      </c>
      <c r="I3386" s="3"/>
      <c r="J3386" s="5">
        <f t="shared" si="2"/>
        <v>4500</v>
      </c>
      <c r="K3386" s="3" t="str">
        <f>IFNA(VLOOKUP(D3386,Price!$A$2:$C$18,3,0),"")</f>
        <v>услуга</v>
      </c>
      <c r="L3386" s="6">
        <f t="shared" si="3"/>
        <v>4</v>
      </c>
      <c r="M3386" s="6" t="str">
        <f>IFNA(VLOOKUP(F3386,Promocodes!A:B,2,0),"")</f>
        <v/>
      </c>
      <c r="N3386" s="3" t="str">
        <f>IFNA(VLOOKUP(M3386,Promocodes!G:H,2,0),"")</f>
        <v/>
      </c>
      <c r="O3386" s="3" t="str">
        <f>IFNA(VLOOKUP(D3386,Price!$E$2:$F$4,2,0),"")</f>
        <v/>
      </c>
      <c r="P3386" s="7" t="str">
        <f t="shared" si="4"/>
        <v>без промо</v>
      </c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ht="15.75" customHeight="1">
      <c r="A3387" s="3">
        <v>3136.0</v>
      </c>
      <c r="B3387" s="1" t="s">
        <v>16</v>
      </c>
      <c r="C3387" s="1" t="s">
        <v>17</v>
      </c>
      <c r="D3387" s="1" t="s">
        <v>23</v>
      </c>
      <c r="E3387" s="2">
        <v>44304.0</v>
      </c>
      <c r="F3387" s="3"/>
      <c r="G3387" s="5">
        <v>5500.0</v>
      </c>
      <c r="H3387" s="3" t="str">
        <f>IFNA(VLOOKUP(F3387,Promocodes!A:E,4,0),"")</f>
        <v/>
      </c>
      <c r="I3387" s="3"/>
      <c r="J3387" s="5">
        <f t="shared" si="2"/>
        <v>5500</v>
      </c>
      <c r="K3387" s="3" t="str">
        <f>IFNA(VLOOKUP(D3387,Price!$A$2:$C$18,3,0),"")</f>
        <v>услуга</v>
      </c>
      <c r="L3387" s="6">
        <f t="shared" si="3"/>
        <v>4</v>
      </c>
      <c r="M3387" s="6" t="str">
        <f>IFNA(VLOOKUP(F3387,Promocodes!A:B,2,0),"")</f>
        <v/>
      </c>
      <c r="N3387" s="3" t="str">
        <f>IFNA(VLOOKUP(M3387,Promocodes!G:H,2,0),"")</f>
        <v/>
      </c>
      <c r="O3387" s="3" t="str">
        <f>IFNA(VLOOKUP(D3387,Price!$E$2:$F$4,2,0),"")</f>
        <v/>
      </c>
      <c r="P3387" s="7" t="str">
        <f t="shared" si="4"/>
        <v>без промо</v>
      </c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ht="15.75" customHeight="1">
      <c r="A3388" s="3">
        <v>3137.0</v>
      </c>
      <c r="B3388" s="1" t="s">
        <v>16</v>
      </c>
      <c r="C3388" s="1" t="s">
        <v>17</v>
      </c>
      <c r="D3388" s="1" t="s">
        <v>20</v>
      </c>
      <c r="E3388" s="2">
        <v>44305.0</v>
      </c>
      <c r="F3388" s="3"/>
      <c r="G3388" s="5">
        <v>500.0</v>
      </c>
      <c r="H3388" s="3" t="str">
        <f>IFNA(VLOOKUP(F3388,Promocodes!A:E,4,0),"")</f>
        <v/>
      </c>
      <c r="I3388" s="3"/>
      <c r="J3388" s="5">
        <f t="shared" si="2"/>
        <v>500</v>
      </c>
      <c r="K3388" s="3" t="str">
        <f>IFNA(VLOOKUP(D3388,Price!$A$2:$C$18,3,0),"")</f>
        <v>товар</v>
      </c>
      <c r="L3388" s="6">
        <f t="shared" si="3"/>
        <v>4</v>
      </c>
      <c r="M3388" s="6" t="str">
        <f>IFNA(VLOOKUP(F3388,Promocodes!A:B,2,0),"")</f>
        <v/>
      </c>
      <c r="N3388" s="3" t="str">
        <f>IFNA(VLOOKUP(M3388,Promocodes!G:H,2,0),"")</f>
        <v/>
      </c>
      <c r="O3388" s="3">
        <f>IFNA(VLOOKUP(D3388,Price!$E$2:$F$4,2,0),"")</f>
        <v>250</v>
      </c>
      <c r="P3388" s="7" t="str">
        <f t="shared" si="4"/>
        <v>без промо</v>
      </c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ht="15.75" customHeight="1">
      <c r="A3389" s="3">
        <v>3138.0</v>
      </c>
      <c r="B3389" s="1" t="s">
        <v>16</v>
      </c>
      <c r="C3389" s="1" t="s">
        <v>17</v>
      </c>
      <c r="D3389" s="1" t="s">
        <v>21</v>
      </c>
      <c r="E3389" s="2">
        <v>44305.0</v>
      </c>
      <c r="F3389" s="3"/>
      <c r="G3389" s="5">
        <v>3500.0</v>
      </c>
      <c r="H3389" s="3" t="str">
        <f>IFNA(VLOOKUP(F3389,Promocodes!A:E,4,0),"")</f>
        <v/>
      </c>
      <c r="I3389" s="3"/>
      <c r="J3389" s="5">
        <f t="shared" si="2"/>
        <v>3500</v>
      </c>
      <c r="K3389" s="3" t="str">
        <f>IFNA(VLOOKUP(D3389,Price!$A$2:$C$18,3,0),"")</f>
        <v>услуга</v>
      </c>
      <c r="L3389" s="6">
        <f t="shared" si="3"/>
        <v>4</v>
      </c>
      <c r="M3389" s="6" t="str">
        <f>IFNA(VLOOKUP(F3389,Promocodes!A:B,2,0),"")</f>
        <v/>
      </c>
      <c r="N3389" s="3" t="str">
        <f>IFNA(VLOOKUP(M3389,Promocodes!G:H,2,0),"")</f>
        <v/>
      </c>
      <c r="O3389" s="3" t="str">
        <f>IFNA(VLOOKUP(D3389,Price!$E$2:$F$4,2,0),"")</f>
        <v/>
      </c>
      <c r="P3389" s="7" t="str">
        <f t="shared" si="4"/>
        <v>без промо</v>
      </c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ht="15.75" customHeight="1">
      <c r="A3390" s="3">
        <v>3139.0</v>
      </c>
      <c r="B3390" s="1" t="s">
        <v>16</v>
      </c>
      <c r="C3390" s="1" t="s">
        <v>17</v>
      </c>
      <c r="D3390" s="1" t="s">
        <v>23</v>
      </c>
      <c r="E3390" s="2">
        <v>44305.0</v>
      </c>
      <c r="F3390" s="3"/>
      <c r="G3390" s="5">
        <v>5500.0</v>
      </c>
      <c r="H3390" s="3" t="str">
        <f>IFNA(VLOOKUP(F3390,Promocodes!A:E,4,0),"")</f>
        <v/>
      </c>
      <c r="I3390" s="3"/>
      <c r="J3390" s="5">
        <f t="shared" si="2"/>
        <v>5500</v>
      </c>
      <c r="K3390" s="3" t="str">
        <f>IFNA(VLOOKUP(D3390,Price!$A$2:$C$18,3,0),"")</f>
        <v>услуга</v>
      </c>
      <c r="L3390" s="6">
        <f t="shared" si="3"/>
        <v>4</v>
      </c>
      <c r="M3390" s="6" t="str">
        <f>IFNA(VLOOKUP(F3390,Promocodes!A:B,2,0),"")</f>
        <v/>
      </c>
      <c r="N3390" s="3" t="str">
        <f>IFNA(VLOOKUP(M3390,Promocodes!G:H,2,0),"")</f>
        <v/>
      </c>
      <c r="O3390" s="3" t="str">
        <f>IFNA(VLOOKUP(D3390,Price!$E$2:$F$4,2,0),"")</f>
        <v/>
      </c>
      <c r="P3390" s="7" t="str">
        <f t="shared" si="4"/>
        <v>без промо</v>
      </c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ht="15.75" customHeight="1">
      <c r="A3391" s="3">
        <v>3140.0</v>
      </c>
      <c r="B3391" s="1" t="s">
        <v>139</v>
      </c>
      <c r="C3391" s="1" t="s">
        <v>17</v>
      </c>
      <c r="D3391" s="1" t="s">
        <v>143</v>
      </c>
      <c r="E3391" s="2">
        <v>44305.0</v>
      </c>
      <c r="F3391" s="3"/>
      <c r="G3391" s="5">
        <v>500.0</v>
      </c>
      <c r="H3391" s="3" t="str">
        <f>IFNA(VLOOKUP(F3391,Promocodes!A:E,4,0),"")</f>
        <v/>
      </c>
      <c r="I3391" s="3"/>
      <c r="J3391" s="5">
        <f t="shared" si="2"/>
        <v>500</v>
      </c>
      <c r="K3391" s="3" t="str">
        <f>IFNA(VLOOKUP(D3391,Price!$A$2:$C$18,3,0),"")</f>
        <v/>
      </c>
      <c r="L3391" s="6">
        <f t="shared" si="3"/>
        <v>4</v>
      </c>
      <c r="M3391" s="6" t="str">
        <f>IFNA(VLOOKUP(F3391,Promocodes!A:B,2,0),"")</f>
        <v/>
      </c>
      <c r="N3391" s="3" t="str">
        <f>IFNA(VLOOKUP(M3391,Promocodes!G:H,2,0),"")</f>
        <v/>
      </c>
      <c r="O3391" s="3" t="str">
        <f>IFNA(VLOOKUP(D3391,Price!$E$2:$F$4,2,0),"")</f>
        <v/>
      </c>
      <c r="P3391" s="7" t="str">
        <f t="shared" si="4"/>
        <v/>
      </c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ht="15.75" customHeight="1">
      <c r="A3392" s="3">
        <v>3141.0</v>
      </c>
      <c r="B3392" s="1" t="s">
        <v>16</v>
      </c>
      <c r="C3392" s="1" t="s">
        <v>17</v>
      </c>
      <c r="D3392" s="1" t="s">
        <v>21</v>
      </c>
      <c r="E3392" s="2">
        <v>44305.0</v>
      </c>
      <c r="F3392" s="3"/>
      <c r="G3392" s="5">
        <v>3500.0</v>
      </c>
      <c r="H3392" s="3" t="str">
        <f>IFNA(VLOOKUP(F3392,Promocodes!A:E,4,0),"")</f>
        <v/>
      </c>
      <c r="I3392" s="3"/>
      <c r="J3392" s="5">
        <f t="shared" si="2"/>
        <v>3500</v>
      </c>
      <c r="K3392" s="3" t="str">
        <f>IFNA(VLOOKUP(D3392,Price!$A$2:$C$18,3,0),"")</f>
        <v>услуга</v>
      </c>
      <c r="L3392" s="6">
        <f t="shared" si="3"/>
        <v>4</v>
      </c>
      <c r="M3392" s="6" t="str">
        <f>IFNA(VLOOKUP(F3392,Promocodes!A:B,2,0),"")</f>
        <v/>
      </c>
      <c r="N3392" s="3" t="str">
        <f>IFNA(VLOOKUP(M3392,Promocodes!G:H,2,0),"")</f>
        <v/>
      </c>
      <c r="O3392" s="3" t="str">
        <f>IFNA(VLOOKUP(D3392,Price!$E$2:$F$4,2,0),"")</f>
        <v/>
      </c>
      <c r="P3392" s="7" t="str">
        <f t="shared" si="4"/>
        <v>без промо</v>
      </c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ht="15.75" customHeight="1">
      <c r="A3393" s="3">
        <v>3142.0</v>
      </c>
      <c r="B3393" s="1" t="s">
        <v>16</v>
      </c>
      <c r="C3393" s="1" t="s">
        <v>17</v>
      </c>
      <c r="D3393" s="1" t="s">
        <v>24</v>
      </c>
      <c r="E3393" s="2">
        <v>44305.0</v>
      </c>
      <c r="F3393" s="3"/>
      <c r="G3393" s="5">
        <v>4500.0</v>
      </c>
      <c r="H3393" s="3" t="str">
        <f>IFNA(VLOOKUP(F3393,Promocodes!A:E,4,0),"")</f>
        <v/>
      </c>
      <c r="I3393" s="3"/>
      <c r="J3393" s="5">
        <f t="shared" si="2"/>
        <v>4500</v>
      </c>
      <c r="K3393" s="3" t="str">
        <f>IFNA(VLOOKUP(D3393,Price!$A$2:$C$18,3,0),"")</f>
        <v>услуга</v>
      </c>
      <c r="L3393" s="6">
        <f t="shared" si="3"/>
        <v>4</v>
      </c>
      <c r="M3393" s="6" t="str">
        <f>IFNA(VLOOKUP(F3393,Promocodes!A:B,2,0),"")</f>
        <v/>
      </c>
      <c r="N3393" s="3" t="str">
        <f>IFNA(VLOOKUP(M3393,Promocodes!G:H,2,0),"")</f>
        <v/>
      </c>
      <c r="O3393" s="3" t="str">
        <f>IFNA(VLOOKUP(D3393,Price!$E$2:$F$4,2,0),"")</f>
        <v/>
      </c>
      <c r="P3393" s="7" t="str">
        <f t="shared" si="4"/>
        <v>без промо</v>
      </c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ht="15.75" customHeight="1">
      <c r="A3394" s="3">
        <v>3143.0</v>
      </c>
      <c r="B3394" s="1" t="s">
        <v>16</v>
      </c>
      <c r="C3394" s="1" t="s">
        <v>17</v>
      </c>
      <c r="D3394" s="1" t="s">
        <v>23</v>
      </c>
      <c r="E3394" s="2">
        <v>44305.0</v>
      </c>
      <c r="F3394" s="3"/>
      <c r="G3394" s="5">
        <v>5500.0</v>
      </c>
      <c r="H3394" s="3" t="str">
        <f>IFNA(VLOOKUP(F3394,Promocodes!A:E,4,0),"")</f>
        <v/>
      </c>
      <c r="I3394" s="3"/>
      <c r="J3394" s="5">
        <f t="shared" si="2"/>
        <v>5500</v>
      </c>
      <c r="K3394" s="3" t="str">
        <f>IFNA(VLOOKUP(D3394,Price!$A$2:$C$18,3,0),"")</f>
        <v>услуга</v>
      </c>
      <c r="L3394" s="6">
        <f t="shared" si="3"/>
        <v>4</v>
      </c>
      <c r="M3394" s="6" t="str">
        <f>IFNA(VLOOKUP(F3394,Promocodes!A:B,2,0),"")</f>
        <v/>
      </c>
      <c r="N3394" s="3" t="str">
        <f>IFNA(VLOOKUP(M3394,Promocodes!G:H,2,0),"")</f>
        <v/>
      </c>
      <c r="O3394" s="3" t="str">
        <f>IFNA(VLOOKUP(D3394,Price!$E$2:$F$4,2,0),"")</f>
        <v/>
      </c>
      <c r="P3394" s="7" t="str">
        <f t="shared" si="4"/>
        <v>без промо</v>
      </c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ht="15.75" customHeight="1">
      <c r="A3395" s="3">
        <v>3144.0</v>
      </c>
      <c r="B3395" s="1" t="s">
        <v>16</v>
      </c>
      <c r="C3395" s="1" t="s">
        <v>17</v>
      </c>
      <c r="D3395" s="1" t="s">
        <v>20</v>
      </c>
      <c r="E3395" s="2">
        <v>44305.0</v>
      </c>
      <c r="F3395" s="3"/>
      <c r="G3395" s="5">
        <v>500.0</v>
      </c>
      <c r="H3395" s="3" t="str">
        <f>IFNA(VLOOKUP(F3395,Promocodes!A:E,4,0),"")</f>
        <v/>
      </c>
      <c r="I3395" s="3"/>
      <c r="J3395" s="5">
        <f t="shared" si="2"/>
        <v>500</v>
      </c>
      <c r="K3395" s="3" t="str">
        <f>IFNA(VLOOKUP(D3395,Price!$A$2:$C$18,3,0),"")</f>
        <v>товар</v>
      </c>
      <c r="L3395" s="6">
        <f t="shared" si="3"/>
        <v>4</v>
      </c>
      <c r="M3395" s="6" t="str">
        <f>IFNA(VLOOKUP(F3395,Promocodes!A:B,2,0),"")</f>
        <v/>
      </c>
      <c r="N3395" s="3" t="str">
        <f>IFNA(VLOOKUP(M3395,Promocodes!G:H,2,0),"")</f>
        <v/>
      </c>
      <c r="O3395" s="3">
        <f>IFNA(VLOOKUP(D3395,Price!$E$2:$F$4,2,0),"")</f>
        <v>250</v>
      </c>
      <c r="P3395" s="7" t="str">
        <f t="shared" si="4"/>
        <v>без промо</v>
      </c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ht="15.75" customHeight="1">
      <c r="A3396" s="3">
        <v>3145.0</v>
      </c>
      <c r="B3396" s="1" t="s">
        <v>139</v>
      </c>
      <c r="C3396" s="1" t="s">
        <v>17</v>
      </c>
      <c r="D3396" s="1" t="s">
        <v>142</v>
      </c>
      <c r="E3396" s="2">
        <v>44305.0</v>
      </c>
      <c r="F3396" s="3"/>
      <c r="G3396" s="5">
        <v>1000.0</v>
      </c>
      <c r="H3396" s="3" t="str">
        <f>IFNA(VLOOKUP(F3396,Promocodes!A:E,4,0),"")</f>
        <v/>
      </c>
      <c r="I3396" s="3"/>
      <c r="J3396" s="5">
        <f t="shared" si="2"/>
        <v>1000</v>
      </c>
      <c r="K3396" s="3" t="str">
        <f>IFNA(VLOOKUP(D3396,Price!$A$2:$C$18,3,0),"")</f>
        <v/>
      </c>
      <c r="L3396" s="6">
        <f t="shared" si="3"/>
        <v>4</v>
      </c>
      <c r="M3396" s="6" t="str">
        <f>IFNA(VLOOKUP(F3396,Promocodes!A:B,2,0),"")</f>
        <v/>
      </c>
      <c r="N3396" s="3" t="str">
        <f>IFNA(VLOOKUP(M3396,Promocodes!G:H,2,0),"")</f>
        <v/>
      </c>
      <c r="O3396" s="3" t="str">
        <f>IFNA(VLOOKUP(D3396,Price!$E$2:$F$4,2,0),"")</f>
        <v/>
      </c>
      <c r="P3396" s="7" t="str">
        <f t="shared" si="4"/>
        <v/>
      </c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ht="15.75" customHeight="1">
      <c r="A3397" s="3">
        <v>3146.0</v>
      </c>
      <c r="B3397" s="1" t="s">
        <v>16</v>
      </c>
      <c r="C3397" s="1" t="s">
        <v>17</v>
      </c>
      <c r="D3397" s="1" t="s">
        <v>21</v>
      </c>
      <c r="E3397" s="2">
        <v>44305.0</v>
      </c>
      <c r="F3397" s="3"/>
      <c r="G3397" s="5">
        <v>3500.0</v>
      </c>
      <c r="H3397" s="3" t="str">
        <f>IFNA(VLOOKUP(F3397,Promocodes!A:E,4,0),"")</f>
        <v/>
      </c>
      <c r="I3397" s="3"/>
      <c r="J3397" s="5">
        <f t="shared" si="2"/>
        <v>3500</v>
      </c>
      <c r="K3397" s="3" t="str">
        <f>IFNA(VLOOKUP(D3397,Price!$A$2:$C$18,3,0),"")</f>
        <v>услуга</v>
      </c>
      <c r="L3397" s="6">
        <f t="shared" si="3"/>
        <v>4</v>
      </c>
      <c r="M3397" s="6" t="str">
        <f>IFNA(VLOOKUP(F3397,Promocodes!A:B,2,0),"")</f>
        <v/>
      </c>
      <c r="N3397" s="3" t="str">
        <f>IFNA(VLOOKUP(M3397,Promocodes!G:H,2,0),"")</f>
        <v/>
      </c>
      <c r="O3397" s="3" t="str">
        <f>IFNA(VLOOKUP(D3397,Price!$E$2:$F$4,2,0),"")</f>
        <v/>
      </c>
      <c r="P3397" s="7" t="str">
        <f t="shared" si="4"/>
        <v>без промо</v>
      </c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ht="15.75" customHeight="1">
      <c r="A3398" s="3">
        <v>3147.0</v>
      </c>
      <c r="B3398" s="1" t="s">
        <v>16</v>
      </c>
      <c r="C3398" s="1" t="s">
        <v>17</v>
      </c>
      <c r="D3398" s="1" t="s">
        <v>24</v>
      </c>
      <c r="E3398" s="2">
        <v>44305.0</v>
      </c>
      <c r="F3398" s="3"/>
      <c r="G3398" s="5">
        <v>4500.0</v>
      </c>
      <c r="H3398" s="3" t="str">
        <f>IFNA(VLOOKUP(F3398,Promocodes!A:E,4,0),"")</f>
        <v/>
      </c>
      <c r="I3398" s="3"/>
      <c r="J3398" s="5">
        <f t="shared" si="2"/>
        <v>4500</v>
      </c>
      <c r="K3398" s="3" t="str">
        <f>IFNA(VLOOKUP(D3398,Price!$A$2:$C$18,3,0),"")</f>
        <v>услуга</v>
      </c>
      <c r="L3398" s="6">
        <f t="shared" si="3"/>
        <v>4</v>
      </c>
      <c r="M3398" s="6" t="str">
        <f>IFNA(VLOOKUP(F3398,Promocodes!A:B,2,0),"")</f>
        <v/>
      </c>
      <c r="N3398" s="3" t="str">
        <f>IFNA(VLOOKUP(M3398,Promocodes!G:H,2,0),"")</f>
        <v/>
      </c>
      <c r="O3398" s="3" t="str">
        <f>IFNA(VLOOKUP(D3398,Price!$E$2:$F$4,2,0),"")</f>
        <v/>
      </c>
      <c r="P3398" s="7" t="str">
        <f t="shared" si="4"/>
        <v>без промо</v>
      </c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ht="15.75" customHeight="1">
      <c r="A3399" s="3">
        <v>3148.0</v>
      </c>
      <c r="B3399" s="1" t="s">
        <v>16</v>
      </c>
      <c r="C3399" s="1" t="s">
        <v>17</v>
      </c>
      <c r="D3399" s="1" t="s">
        <v>25</v>
      </c>
      <c r="E3399" s="2">
        <v>44305.0</v>
      </c>
      <c r="F3399" s="3"/>
      <c r="G3399" s="5">
        <v>300.0</v>
      </c>
      <c r="H3399" s="3" t="str">
        <f>IFNA(VLOOKUP(F3399,Promocodes!A:E,4,0),"")</f>
        <v/>
      </c>
      <c r="I3399" s="3"/>
      <c r="J3399" s="5">
        <f t="shared" si="2"/>
        <v>300</v>
      </c>
      <c r="K3399" s="3" t="str">
        <f>IFNA(VLOOKUP(D3399,Price!$A$2:$C$18,3,0),"")</f>
        <v>товар</v>
      </c>
      <c r="L3399" s="6">
        <f t="shared" si="3"/>
        <v>4</v>
      </c>
      <c r="M3399" s="6" t="str">
        <f>IFNA(VLOOKUP(F3399,Promocodes!A:B,2,0),"")</f>
        <v/>
      </c>
      <c r="N3399" s="3" t="str">
        <f>IFNA(VLOOKUP(M3399,Promocodes!G:H,2,0),"")</f>
        <v/>
      </c>
      <c r="O3399" s="3">
        <f>IFNA(VLOOKUP(D3399,Price!$E$2:$F$4,2,0),"")</f>
        <v>150</v>
      </c>
      <c r="P3399" s="7" t="str">
        <f t="shared" si="4"/>
        <v>без промо</v>
      </c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ht="15.75" customHeight="1">
      <c r="A3400" s="3">
        <v>3149.0</v>
      </c>
      <c r="B3400" s="1" t="s">
        <v>16</v>
      </c>
      <c r="C3400" s="1" t="s">
        <v>17</v>
      </c>
      <c r="D3400" s="1" t="s">
        <v>18</v>
      </c>
      <c r="E3400" s="2">
        <v>44305.0</v>
      </c>
      <c r="F3400" s="3"/>
      <c r="G3400" s="5">
        <v>1000.0</v>
      </c>
      <c r="H3400" s="3" t="str">
        <f>IFNA(VLOOKUP(F3400,Promocodes!A:E,4,0),"")</f>
        <v/>
      </c>
      <c r="I3400" s="3"/>
      <c r="J3400" s="5">
        <f t="shared" si="2"/>
        <v>1000</v>
      </c>
      <c r="K3400" s="3" t="str">
        <f>IFNA(VLOOKUP(D3400,Price!$A$2:$C$18,3,0),"")</f>
        <v>товар</v>
      </c>
      <c r="L3400" s="6">
        <f t="shared" si="3"/>
        <v>4</v>
      </c>
      <c r="M3400" s="6" t="str">
        <f>IFNA(VLOOKUP(F3400,Promocodes!A:B,2,0),"")</f>
        <v/>
      </c>
      <c r="N3400" s="3" t="str">
        <f>IFNA(VLOOKUP(M3400,Promocodes!G:H,2,0),"")</f>
        <v/>
      </c>
      <c r="O3400" s="3">
        <f>IFNA(VLOOKUP(D3400,Price!$E$2:$F$4,2,0),"")</f>
        <v>500</v>
      </c>
      <c r="P3400" s="7" t="str">
        <f t="shared" si="4"/>
        <v>без промо</v>
      </c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ht="15.75" customHeight="1">
      <c r="A3401" s="3">
        <v>3150.0</v>
      </c>
      <c r="B3401" s="1" t="s">
        <v>16</v>
      </c>
      <c r="C3401" s="1" t="s">
        <v>17</v>
      </c>
      <c r="D3401" s="1" t="s">
        <v>21</v>
      </c>
      <c r="E3401" s="2">
        <v>44305.0</v>
      </c>
      <c r="F3401" s="3"/>
      <c r="G3401" s="5">
        <v>3500.0</v>
      </c>
      <c r="H3401" s="3" t="str">
        <f>IFNA(VLOOKUP(F3401,Promocodes!A:E,4,0),"")</f>
        <v/>
      </c>
      <c r="I3401" s="3"/>
      <c r="J3401" s="5">
        <f t="shared" si="2"/>
        <v>3500</v>
      </c>
      <c r="K3401" s="3" t="str">
        <f>IFNA(VLOOKUP(D3401,Price!$A$2:$C$18,3,0),"")</f>
        <v>услуга</v>
      </c>
      <c r="L3401" s="6">
        <f t="shared" si="3"/>
        <v>4</v>
      </c>
      <c r="M3401" s="6" t="str">
        <f>IFNA(VLOOKUP(F3401,Promocodes!A:B,2,0),"")</f>
        <v/>
      </c>
      <c r="N3401" s="3" t="str">
        <f>IFNA(VLOOKUP(M3401,Promocodes!G:H,2,0),"")</f>
        <v/>
      </c>
      <c r="O3401" s="3" t="str">
        <f>IFNA(VLOOKUP(D3401,Price!$E$2:$F$4,2,0),"")</f>
        <v/>
      </c>
      <c r="P3401" s="7" t="str">
        <f t="shared" si="4"/>
        <v>без промо</v>
      </c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ht="15.75" customHeight="1">
      <c r="A3402" s="3">
        <v>3151.0</v>
      </c>
      <c r="B3402" s="1" t="s">
        <v>16</v>
      </c>
      <c r="C3402" s="1" t="s">
        <v>17</v>
      </c>
      <c r="D3402" s="1" t="s">
        <v>23</v>
      </c>
      <c r="E3402" s="2">
        <v>44305.0</v>
      </c>
      <c r="F3402" s="3"/>
      <c r="G3402" s="5">
        <v>5500.0</v>
      </c>
      <c r="H3402" s="3" t="str">
        <f>IFNA(VLOOKUP(F3402,Promocodes!A:E,4,0),"")</f>
        <v/>
      </c>
      <c r="I3402" s="3"/>
      <c r="J3402" s="5">
        <f t="shared" si="2"/>
        <v>5500</v>
      </c>
      <c r="K3402" s="3" t="str">
        <f>IFNA(VLOOKUP(D3402,Price!$A$2:$C$18,3,0),"")</f>
        <v>услуга</v>
      </c>
      <c r="L3402" s="6">
        <f t="shared" si="3"/>
        <v>4</v>
      </c>
      <c r="M3402" s="6" t="str">
        <f>IFNA(VLOOKUP(F3402,Promocodes!A:B,2,0),"")</f>
        <v/>
      </c>
      <c r="N3402" s="3" t="str">
        <f>IFNA(VLOOKUP(M3402,Promocodes!G:H,2,0),"")</f>
        <v/>
      </c>
      <c r="O3402" s="3" t="str">
        <f>IFNA(VLOOKUP(D3402,Price!$E$2:$F$4,2,0),"")</f>
        <v/>
      </c>
      <c r="P3402" s="7" t="str">
        <f t="shared" si="4"/>
        <v>без промо</v>
      </c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ht="15.75" customHeight="1">
      <c r="A3403" s="3">
        <v>3152.0</v>
      </c>
      <c r="B3403" s="1" t="s">
        <v>16</v>
      </c>
      <c r="C3403" s="1" t="s">
        <v>17</v>
      </c>
      <c r="D3403" s="1" t="s">
        <v>24</v>
      </c>
      <c r="E3403" s="2">
        <v>44305.0</v>
      </c>
      <c r="F3403" s="3"/>
      <c r="G3403" s="5">
        <v>4500.0</v>
      </c>
      <c r="H3403" s="3" t="str">
        <f>IFNA(VLOOKUP(F3403,Promocodes!A:E,4,0),"")</f>
        <v/>
      </c>
      <c r="I3403" s="3"/>
      <c r="J3403" s="5">
        <f t="shared" si="2"/>
        <v>4500</v>
      </c>
      <c r="K3403" s="3" t="str">
        <f>IFNA(VLOOKUP(D3403,Price!$A$2:$C$18,3,0),"")</f>
        <v>услуга</v>
      </c>
      <c r="L3403" s="6">
        <f t="shared" si="3"/>
        <v>4</v>
      </c>
      <c r="M3403" s="6" t="str">
        <f>IFNA(VLOOKUP(F3403,Promocodes!A:B,2,0),"")</f>
        <v/>
      </c>
      <c r="N3403" s="3" t="str">
        <f>IFNA(VLOOKUP(M3403,Promocodes!G:H,2,0),"")</f>
        <v/>
      </c>
      <c r="O3403" s="3" t="str">
        <f>IFNA(VLOOKUP(D3403,Price!$E$2:$F$4,2,0),"")</f>
        <v/>
      </c>
      <c r="P3403" s="7" t="str">
        <f t="shared" si="4"/>
        <v>без промо</v>
      </c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ht="15.75" customHeight="1">
      <c r="A3404" s="3">
        <v>3153.0</v>
      </c>
      <c r="B3404" s="1" t="s">
        <v>139</v>
      </c>
      <c r="C3404" s="1" t="s">
        <v>22</v>
      </c>
      <c r="D3404" s="1" t="s">
        <v>141</v>
      </c>
      <c r="E3404" s="2">
        <v>44305.0</v>
      </c>
      <c r="F3404" s="3"/>
      <c r="G3404" s="5">
        <v>300.0</v>
      </c>
      <c r="H3404" s="3" t="str">
        <f>IFNA(VLOOKUP(F3404,Promocodes!A:E,4,0),"")</f>
        <v/>
      </c>
      <c r="I3404" s="3"/>
      <c r="J3404" s="5">
        <f t="shared" si="2"/>
        <v>300</v>
      </c>
      <c r="K3404" s="3" t="str">
        <f>IFNA(VLOOKUP(D3404,Price!$A$2:$C$18,3,0),"")</f>
        <v/>
      </c>
      <c r="L3404" s="6">
        <f t="shared" si="3"/>
        <v>4</v>
      </c>
      <c r="M3404" s="6" t="str">
        <f>IFNA(VLOOKUP(F3404,Promocodes!A:B,2,0),"")</f>
        <v/>
      </c>
      <c r="N3404" s="3" t="str">
        <f>IFNA(VLOOKUP(M3404,Promocodes!G:H,2,0),"")</f>
        <v/>
      </c>
      <c r="O3404" s="3" t="str">
        <f>IFNA(VLOOKUP(D3404,Price!$E$2:$F$4,2,0),"")</f>
        <v/>
      </c>
      <c r="P3404" s="7" t="str">
        <f t="shared" si="4"/>
        <v/>
      </c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ht="15.75" customHeight="1">
      <c r="A3405" s="3">
        <v>3154.0</v>
      </c>
      <c r="B3405" s="1" t="s">
        <v>16</v>
      </c>
      <c r="C3405" s="1" t="s">
        <v>17</v>
      </c>
      <c r="D3405" s="1" t="s">
        <v>23</v>
      </c>
      <c r="E3405" s="2">
        <v>44305.0</v>
      </c>
      <c r="F3405" s="3"/>
      <c r="G3405" s="5">
        <v>5500.0</v>
      </c>
      <c r="H3405" s="3" t="str">
        <f>IFNA(VLOOKUP(F3405,Promocodes!A:E,4,0),"")</f>
        <v/>
      </c>
      <c r="I3405" s="3"/>
      <c r="J3405" s="5">
        <f t="shared" si="2"/>
        <v>5500</v>
      </c>
      <c r="K3405" s="3" t="str">
        <f>IFNA(VLOOKUP(D3405,Price!$A$2:$C$18,3,0),"")</f>
        <v>услуга</v>
      </c>
      <c r="L3405" s="6">
        <f t="shared" si="3"/>
        <v>4</v>
      </c>
      <c r="M3405" s="6" t="str">
        <f>IFNA(VLOOKUP(F3405,Promocodes!A:B,2,0),"")</f>
        <v/>
      </c>
      <c r="N3405" s="3" t="str">
        <f>IFNA(VLOOKUP(M3405,Promocodes!G:H,2,0),"")</f>
        <v/>
      </c>
      <c r="O3405" s="3" t="str">
        <f>IFNA(VLOOKUP(D3405,Price!$E$2:$F$4,2,0),"")</f>
        <v/>
      </c>
      <c r="P3405" s="7" t="str">
        <f t="shared" si="4"/>
        <v>без промо</v>
      </c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ht="15.75" customHeight="1">
      <c r="A3406" s="3">
        <v>3156.0</v>
      </c>
      <c r="B3406" s="1" t="s">
        <v>16</v>
      </c>
      <c r="C3406" s="1" t="s">
        <v>22</v>
      </c>
      <c r="D3406" s="1" t="s">
        <v>21</v>
      </c>
      <c r="E3406" s="2">
        <v>44305.0</v>
      </c>
      <c r="F3406" s="3"/>
      <c r="G3406" s="5">
        <v>3500.0</v>
      </c>
      <c r="H3406" s="3" t="str">
        <f>IFNA(VLOOKUP(F3406,Promocodes!A:E,4,0),"")</f>
        <v/>
      </c>
      <c r="I3406" s="3"/>
      <c r="J3406" s="5">
        <f t="shared" si="2"/>
        <v>3500</v>
      </c>
      <c r="K3406" s="3" t="str">
        <f>IFNA(VLOOKUP(D3406,Price!$A$2:$C$18,3,0),"")</f>
        <v>услуга</v>
      </c>
      <c r="L3406" s="6">
        <f t="shared" si="3"/>
        <v>4</v>
      </c>
      <c r="M3406" s="6" t="str">
        <f>IFNA(VLOOKUP(F3406,Promocodes!A:B,2,0),"")</f>
        <v/>
      </c>
      <c r="N3406" s="3" t="str">
        <f>IFNA(VLOOKUP(M3406,Promocodes!G:H,2,0),"")</f>
        <v/>
      </c>
      <c r="O3406" s="3" t="str">
        <f>IFNA(VLOOKUP(D3406,Price!$E$2:$F$4,2,0),"")</f>
        <v/>
      </c>
      <c r="P3406" s="7" t="str">
        <f t="shared" si="4"/>
        <v>без промо</v>
      </c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ht="15.75" customHeight="1">
      <c r="A3407" s="3">
        <v>3157.0</v>
      </c>
      <c r="B3407" s="1" t="s">
        <v>16</v>
      </c>
      <c r="C3407" s="1" t="s">
        <v>22</v>
      </c>
      <c r="D3407" s="1" t="s">
        <v>23</v>
      </c>
      <c r="E3407" s="2">
        <v>44305.0</v>
      </c>
      <c r="F3407" s="3"/>
      <c r="G3407" s="5">
        <v>5500.0</v>
      </c>
      <c r="H3407" s="3" t="str">
        <f>IFNA(VLOOKUP(F3407,Promocodes!A:E,4,0),"")</f>
        <v/>
      </c>
      <c r="I3407" s="3"/>
      <c r="J3407" s="5">
        <f t="shared" si="2"/>
        <v>5500</v>
      </c>
      <c r="K3407" s="3" t="str">
        <f>IFNA(VLOOKUP(D3407,Price!$A$2:$C$18,3,0),"")</f>
        <v>услуга</v>
      </c>
      <c r="L3407" s="6">
        <f t="shared" si="3"/>
        <v>4</v>
      </c>
      <c r="M3407" s="6" t="str">
        <f>IFNA(VLOOKUP(F3407,Promocodes!A:B,2,0),"")</f>
        <v/>
      </c>
      <c r="N3407" s="3" t="str">
        <f>IFNA(VLOOKUP(M3407,Promocodes!G:H,2,0),"")</f>
        <v/>
      </c>
      <c r="O3407" s="3" t="str">
        <f>IFNA(VLOOKUP(D3407,Price!$E$2:$F$4,2,0),"")</f>
        <v/>
      </c>
      <c r="P3407" s="7" t="str">
        <f t="shared" si="4"/>
        <v>без промо</v>
      </c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ht="15.75" customHeight="1">
      <c r="A3408" s="3">
        <v>3158.0</v>
      </c>
      <c r="B3408" s="1" t="s">
        <v>16</v>
      </c>
      <c r="C3408" s="1" t="s">
        <v>17</v>
      </c>
      <c r="D3408" s="1" t="s">
        <v>25</v>
      </c>
      <c r="E3408" s="2">
        <v>44305.0</v>
      </c>
      <c r="F3408" s="3"/>
      <c r="G3408" s="5">
        <v>300.0</v>
      </c>
      <c r="H3408" s="3" t="str">
        <f>IFNA(VLOOKUP(F3408,Promocodes!A:E,4,0),"")</f>
        <v/>
      </c>
      <c r="I3408" s="3"/>
      <c r="J3408" s="5">
        <f t="shared" si="2"/>
        <v>300</v>
      </c>
      <c r="K3408" s="3" t="str">
        <f>IFNA(VLOOKUP(D3408,Price!$A$2:$C$18,3,0),"")</f>
        <v>товар</v>
      </c>
      <c r="L3408" s="6">
        <f t="shared" si="3"/>
        <v>4</v>
      </c>
      <c r="M3408" s="6" t="str">
        <f>IFNA(VLOOKUP(F3408,Promocodes!A:B,2,0),"")</f>
        <v/>
      </c>
      <c r="N3408" s="3" t="str">
        <f>IFNA(VLOOKUP(M3408,Promocodes!G:H,2,0),"")</f>
        <v/>
      </c>
      <c r="O3408" s="3">
        <f>IFNA(VLOOKUP(D3408,Price!$E$2:$F$4,2,0),"")</f>
        <v>150</v>
      </c>
      <c r="P3408" s="7" t="str">
        <f t="shared" si="4"/>
        <v>без промо</v>
      </c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ht="15.75" customHeight="1">
      <c r="A3409" s="3">
        <v>3159.0</v>
      </c>
      <c r="B3409" s="1" t="s">
        <v>139</v>
      </c>
      <c r="C3409" s="1" t="s">
        <v>22</v>
      </c>
      <c r="D3409" s="1" t="s">
        <v>142</v>
      </c>
      <c r="E3409" s="2">
        <v>44305.0</v>
      </c>
      <c r="F3409" s="3"/>
      <c r="G3409" s="5">
        <v>1000.0</v>
      </c>
      <c r="H3409" s="3" t="str">
        <f>IFNA(VLOOKUP(F3409,Promocodes!A:E,4,0),"")</f>
        <v/>
      </c>
      <c r="I3409" s="3"/>
      <c r="J3409" s="5">
        <f t="shared" si="2"/>
        <v>1000</v>
      </c>
      <c r="K3409" s="3" t="str">
        <f>IFNA(VLOOKUP(D3409,Price!$A$2:$C$18,3,0),"")</f>
        <v/>
      </c>
      <c r="L3409" s="6">
        <f t="shared" si="3"/>
        <v>4</v>
      </c>
      <c r="M3409" s="6" t="str">
        <f>IFNA(VLOOKUP(F3409,Promocodes!A:B,2,0),"")</f>
        <v/>
      </c>
      <c r="N3409" s="3" t="str">
        <f>IFNA(VLOOKUP(M3409,Promocodes!G:H,2,0),"")</f>
        <v/>
      </c>
      <c r="O3409" s="3" t="str">
        <f>IFNA(VLOOKUP(D3409,Price!$E$2:$F$4,2,0),"")</f>
        <v/>
      </c>
      <c r="P3409" s="7" t="str">
        <f t="shared" si="4"/>
        <v/>
      </c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ht="15.75" customHeight="1">
      <c r="A3410" s="3">
        <v>3160.0</v>
      </c>
      <c r="B3410" s="1" t="s">
        <v>16</v>
      </c>
      <c r="C3410" s="1" t="s">
        <v>17</v>
      </c>
      <c r="D3410" s="1" t="s">
        <v>24</v>
      </c>
      <c r="E3410" s="2">
        <v>44305.0</v>
      </c>
      <c r="F3410" s="3"/>
      <c r="G3410" s="5">
        <v>4500.0</v>
      </c>
      <c r="H3410" s="3" t="str">
        <f>IFNA(VLOOKUP(F3410,Promocodes!A:E,4,0),"")</f>
        <v/>
      </c>
      <c r="I3410" s="3"/>
      <c r="J3410" s="5">
        <f t="shared" si="2"/>
        <v>4500</v>
      </c>
      <c r="K3410" s="3" t="str">
        <f>IFNA(VLOOKUP(D3410,Price!$A$2:$C$18,3,0),"")</f>
        <v>услуга</v>
      </c>
      <c r="L3410" s="6">
        <f t="shared" si="3"/>
        <v>4</v>
      </c>
      <c r="M3410" s="6" t="str">
        <f>IFNA(VLOOKUP(F3410,Promocodes!A:B,2,0),"")</f>
        <v/>
      </c>
      <c r="N3410" s="3" t="str">
        <f>IFNA(VLOOKUP(M3410,Promocodes!G:H,2,0),"")</f>
        <v/>
      </c>
      <c r="O3410" s="3" t="str">
        <f>IFNA(VLOOKUP(D3410,Price!$E$2:$F$4,2,0),"")</f>
        <v/>
      </c>
      <c r="P3410" s="7" t="str">
        <f t="shared" si="4"/>
        <v>без промо</v>
      </c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ht="15.75" customHeight="1">
      <c r="A3411" s="3">
        <v>3161.0</v>
      </c>
      <c r="B3411" s="1" t="s">
        <v>16</v>
      </c>
      <c r="C3411" s="1" t="s">
        <v>22</v>
      </c>
      <c r="D3411" s="1" t="s">
        <v>23</v>
      </c>
      <c r="E3411" s="2">
        <v>44305.0</v>
      </c>
      <c r="F3411" s="3"/>
      <c r="G3411" s="5">
        <v>5500.0</v>
      </c>
      <c r="H3411" s="3" t="str">
        <f>IFNA(VLOOKUP(F3411,Promocodes!A:E,4,0),"")</f>
        <v/>
      </c>
      <c r="I3411" s="3"/>
      <c r="J3411" s="5">
        <f t="shared" si="2"/>
        <v>5500</v>
      </c>
      <c r="K3411" s="3" t="str">
        <f>IFNA(VLOOKUP(D3411,Price!$A$2:$C$18,3,0),"")</f>
        <v>услуга</v>
      </c>
      <c r="L3411" s="6">
        <f t="shared" si="3"/>
        <v>4</v>
      </c>
      <c r="M3411" s="6" t="str">
        <f>IFNA(VLOOKUP(F3411,Promocodes!A:B,2,0),"")</f>
        <v/>
      </c>
      <c r="N3411" s="3" t="str">
        <f>IFNA(VLOOKUP(M3411,Promocodes!G:H,2,0),"")</f>
        <v/>
      </c>
      <c r="O3411" s="3" t="str">
        <f>IFNA(VLOOKUP(D3411,Price!$E$2:$F$4,2,0),"")</f>
        <v/>
      </c>
      <c r="P3411" s="7" t="str">
        <f t="shared" si="4"/>
        <v>без промо</v>
      </c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ht="15.75" customHeight="1">
      <c r="A3412" s="3">
        <v>3162.0</v>
      </c>
      <c r="B3412" s="1" t="s">
        <v>16</v>
      </c>
      <c r="C3412" s="1" t="s">
        <v>22</v>
      </c>
      <c r="D3412" s="1" t="s">
        <v>24</v>
      </c>
      <c r="E3412" s="2">
        <v>44305.0</v>
      </c>
      <c r="F3412" s="3"/>
      <c r="G3412" s="5">
        <v>4500.0</v>
      </c>
      <c r="H3412" s="3" t="str">
        <f>IFNA(VLOOKUP(F3412,Promocodes!A:E,4,0),"")</f>
        <v/>
      </c>
      <c r="I3412" s="3"/>
      <c r="J3412" s="5">
        <f t="shared" si="2"/>
        <v>4500</v>
      </c>
      <c r="K3412" s="3" t="str">
        <f>IFNA(VLOOKUP(D3412,Price!$A$2:$C$18,3,0),"")</f>
        <v>услуга</v>
      </c>
      <c r="L3412" s="6">
        <f t="shared" si="3"/>
        <v>4</v>
      </c>
      <c r="M3412" s="6" t="str">
        <f>IFNA(VLOOKUP(F3412,Promocodes!A:B,2,0),"")</f>
        <v/>
      </c>
      <c r="N3412" s="3" t="str">
        <f>IFNA(VLOOKUP(M3412,Promocodes!G:H,2,0),"")</f>
        <v/>
      </c>
      <c r="O3412" s="3" t="str">
        <f>IFNA(VLOOKUP(D3412,Price!$E$2:$F$4,2,0),"")</f>
        <v/>
      </c>
      <c r="P3412" s="7" t="str">
        <f t="shared" si="4"/>
        <v>без промо</v>
      </c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ht="15.75" customHeight="1">
      <c r="A3413" s="3">
        <v>3163.0</v>
      </c>
      <c r="B3413" s="1" t="s">
        <v>139</v>
      </c>
      <c r="C3413" s="1" t="s">
        <v>17</v>
      </c>
      <c r="D3413" s="1" t="s">
        <v>141</v>
      </c>
      <c r="E3413" s="2">
        <v>44306.0</v>
      </c>
      <c r="F3413" s="3"/>
      <c r="G3413" s="5">
        <v>300.0</v>
      </c>
      <c r="H3413" s="3" t="str">
        <f>IFNA(VLOOKUP(F3413,Promocodes!A:E,4,0),"")</f>
        <v/>
      </c>
      <c r="I3413" s="3"/>
      <c r="J3413" s="5">
        <f t="shared" si="2"/>
        <v>300</v>
      </c>
      <c r="K3413" s="3" t="str">
        <f>IFNA(VLOOKUP(D3413,Price!$A$2:$C$18,3,0),"")</f>
        <v/>
      </c>
      <c r="L3413" s="6">
        <f t="shared" si="3"/>
        <v>4</v>
      </c>
      <c r="M3413" s="6" t="str">
        <f>IFNA(VLOOKUP(F3413,Promocodes!A:B,2,0),"")</f>
        <v/>
      </c>
      <c r="N3413" s="3" t="str">
        <f>IFNA(VLOOKUP(M3413,Promocodes!G:H,2,0),"")</f>
        <v/>
      </c>
      <c r="O3413" s="3" t="str">
        <f>IFNA(VLOOKUP(D3413,Price!$E$2:$F$4,2,0),"")</f>
        <v/>
      </c>
      <c r="P3413" s="7" t="str">
        <f t="shared" si="4"/>
        <v/>
      </c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ht="15.75" customHeight="1">
      <c r="A3414" s="3">
        <v>3164.0</v>
      </c>
      <c r="B3414" s="1" t="s">
        <v>139</v>
      </c>
      <c r="C3414" s="1" t="s">
        <v>17</v>
      </c>
      <c r="D3414" s="1" t="s">
        <v>141</v>
      </c>
      <c r="E3414" s="2">
        <v>44306.0</v>
      </c>
      <c r="F3414" s="3"/>
      <c r="G3414" s="5">
        <v>300.0</v>
      </c>
      <c r="H3414" s="3" t="str">
        <f>IFNA(VLOOKUP(F3414,Promocodes!A:E,4,0),"")</f>
        <v/>
      </c>
      <c r="I3414" s="3"/>
      <c r="J3414" s="5">
        <f t="shared" si="2"/>
        <v>300</v>
      </c>
      <c r="K3414" s="3" t="str">
        <f>IFNA(VLOOKUP(D3414,Price!$A$2:$C$18,3,0),"")</f>
        <v/>
      </c>
      <c r="L3414" s="6">
        <f t="shared" si="3"/>
        <v>4</v>
      </c>
      <c r="M3414" s="6" t="str">
        <f>IFNA(VLOOKUP(F3414,Promocodes!A:B,2,0),"")</f>
        <v/>
      </c>
      <c r="N3414" s="3" t="str">
        <f>IFNA(VLOOKUP(M3414,Promocodes!G:H,2,0),"")</f>
        <v/>
      </c>
      <c r="O3414" s="3" t="str">
        <f>IFNA(VLOOKUP(D3414,Price!$E$2:$F$4,2,0),"")</f>
        <v/>
      </c>
      <c r="P3414" s="7" t="str">
        <f t="shared" si="4"/>
        <v/>
      </c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ht="15.75" customHeight="1">
      <c r="A3415" s="3">
        <v>3165.0</v>
      </c>
      <c r="B3415" s="1" t="s">
        <v>16</v>
      </c>
      <c r="C3415" s="1" t="s">
        <v>17</v>
      </c>
      <c r="D3415" s="1" t="s">
        <v>24</v>
      </c>
      <c r="E3415" s="2">
        <v>44306.0</v>
      </c>
      <c r="F3415" s="3"/>
      <c r="G3415" s="5">
        <v>4500.0</v>
      </c>
      <c r="H3415" s="3" t="str">
        <f>IFNA(VLOOKUP(F3415,Promocodes!A:E,4,0),"")</f>
        <v/>
      </c>
      <c r="I3415" s="3"/>
      <c r="J3415" s="5">
        <f t="shared" si="2"/>
        <v>4500</v>
      </c>
      <c r="K3415" s="3" t="str">
        <f>IFNA(VLOOKUP(D3415,Price!$A$2:$C$18,3,0),"")</f>
        <v>услуга</v>
      </c>
      <c r="L3415" s="6">
        <f t="shared" si="3"/>
        <v>4</v>
      </c>
      <c r="M3415" s="6" t="str">
        <f>IFNA(VLOOKUP(F3415,Promocodes!A:B,2,0),"")</f>
        <v/>
      </c>
      <c r="N3415" s="3" t="str">
        <f>IFNA(VLOOKUP(M3415,Promocodes!G:H,2,0),"")</f>
        <v/>
      </c>
      <c r="O3415" s="3" t="str">
        <f>IFNA(VLOOKUP(D3415,Price!$E$2:$F$4,2,0),"")</f>
        <v/>
      </c>
      <c r="P3415" s="7" t="str">
        <f t="shared" si="4"/>
        <v>без промо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ht="15.75" customHeight="1">
      <c r="A3416" s="3">
        <v>3166.0</v>
      </c>
      <c r="B3416" s="1" t="s">
        <v>16</v>
      </c>
      <c r="C3416" s="1" t="s">
        <v>17</v>
      </c>
      <c r="D3416" s="1" t="s">
        <v>21</v>
      </c>
      <c r="E3416" s="2">
        <v>44306.0</v>
      </c>
      <c r="F3416" s="3"/>
      <c r="G3416" s="5">
        <v>3500.0</v>
      </c>
      <c r="H3416" s="3" t="str">
        <f>IFNA(VLOOKUP(F3416,Promocodes!A:E,4,0),"")</f>
        <v/>
      </c>
      <c r="I3416" s="3"/>
      <c r="J3416" s="5">
        <f t="shared" si="2"/>
        <v>3500</v>
      </c>
      <c r="K3416" s="3" t="str">
        <f>IFNA(VLOOKUP(D3416,Price!$A$2:$C$18,3,0),"")</f>
        <v>услуга</v>
      </c>
      <c r="L3416" s="6">
        <f t="shared" si="3"/>
        <v>4</v>
      </c>
      <c r="M3416" s="6" t="str">
        <f>IFNA(VLOOKUP(F3416,Promocodes!A:B,2,0),"")</f>
        <v/>
      </c>
      <c r="N3416" s="3" t="str">
        <f>IFNA(VLOOKUP(M3416,Promocodes!G:H,2,0),"")</f>
        <v/>
      </c>
      <c r="O3416" s="3" t="str">
        <f>IFNA(VLOOKUP(D3416,Price!$E$2:$F$4,2,0),"")</f>
        <v/>
      </c>
      <c r="P3416" s="7" t="str">
        <f t="shared" si="4"/>
        <v>без промо</v>
      </c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ht="15.75" customHeight="1">
      <c r="A3417" s="3">
        <v>3167.0</v>
      </c>
      <c r="B3417" s="1" t="s">
        <v>16</v>
      </c>
      <c r="C3417" s="1" t="s">
        <v>17</v>
      </c>
      <c r="D3417" s="1" t="s">
        <v>24</v>
      </c>
      <c r="E3417" s="2">
        <v>44306.0</v>
      </c>
      <c r="F3417" s="3"/>
      <c r="G3417" s="5">
        <v>4500.0</v>
      </c>
      <c r="H3417" s="3" t="str">
        <f>IFNA(VLOOKUP(F3417,Promocodes!A:E,4,0),"")</f>
        <v/>
      </c>
      <c r="I3417" s="3"/>
      <c r="J3417" s="5">
        <f t="shared" si="2"/>
        <v>4500</v>
      </c>
      <c r="K3417" s="3" t="str">
        <f>IFNA(VLOOKUP(D3417,Price!$A$2:$C$18,3,0),"")</f>
        <v>услуга</v>
      </c>
      <c r="L3417" s="6">
        <f t="shared" si="3"/>
        <v>4</v>
      </c>
      <c r="M3417" s="6" t="str">
        <f>IFNA(VLOOKUP(F3417,Promocodes!A:B,2,0),"")</f>
        <v/>
      </c>
      <c r="N3417" s="3" t="str">
        <f>IFNA(VLOOKUP(M3417,Promocodes!G:H,2,0),"")</f>
        <v/>
      </c>
      <c r="O3417" s="3" t="str">
        <f>IFNA(VLOOKUP(D3417,Price!$E$2:$F$4,2,0),"")</f>
        <v/>
      </c>
      <c r="P3417" s="7" t="str">
        <f t="shared" si="4"/>
        <v>без промо</v>
      </c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ht="15.75" customHeight="1">
      <c r="A3418" s="3">
        <v>3168.0</v>
      </c>
      <c r="B3418" s="1" t="s">
        <v>16</v>
      </c>
      <c r="C3418" s="1" t="s">
        <v>22</v>
      </c>
      <c r="D3418" s="1" t="s">
        <v>24</v>
      </c>
      <c r="E3418" s="2">
        <v>44306.0</v>
      </c>
      <c r="F3418" s="3"/>
      <c r="G3418" s="5">
        <v>4500.0</v>
      </c>
      <c r="H3418" s="3" t="str">
        <f>IFNA(VLOOKUP(F3418,Promocodes!A:E,4,0),"")</f>
        <v/>
      </c>
      <c r="I3418" s="3"/>
      <c r="J3418" s="5">
        <f t="shared" si="2"/>
        <v>4500</v>
      </c>
      <c r="K3418" s="3" t="str">
        <f>IFNA(VLOOKUP(D3418,Price!$A$2:$C$18,3,0),"")</f>
        <v>услуга</v>
      </c>
      <c r="L3418" s="6">
        <f t="shared" si="3"/>
        <v>4</v>
      </c>
      <c r="M3418" s="6" t="str">
        <f>IFNA(VLOOKUP(F3418,Promocodes!A:B,2,0),"")</f>
        <v/>
      </c>
      <c r="N3418" s="3" t="str">
        <f>IFNA(VLOOKUP(M3418,Promocodes!G:H,2,0),"")</f>
        <v/>
      </c>
      <c r="O3418" s="3" t="str">
        <f>IFNA(VLOOKUP(D3418,Price!$E$2:$F$4,2,0),"")</f>
        <v/>
      </c>
      <c r="P3418" s="7" t="str">
        <f t="shared" si="4"/>
        <v>без промо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ht="15.75" customHeight="1">
      <c r="A3419" s="3">
        <v>3169.0</v>
      </c>
      <c r="B3419" s="1" t="s">
        <v>16</v>
      </c>
      <c r="C3419" s="1" t="s">
        <v>22</v>
      </c>
      <c r="D3419" s="1" t="s">
        <v>20</v>
      </c>
      <c r="E3419" s="2">
        <v>44306.0</v>
      </c>
      <c r="F3419" s="3"/>
      <c r="G3419" s="5">
        <v>500.0</v>
      </c>
      <c r="H3419" s="3" t="str">
        <f>IFNA(VLOOKUP(F3419,Promocodes!A:E,4,0),"")</f>
        <v/>
      </c>
      <c r="I3419" s="3"/>
      <c r="J3419" s="5">
        <f t="shared" si="2"/>
        <v>500</v>
      </c>
      <c r="K3419" s="3" t="str">
        <f>IFNA(VLOOKUP(D3419,Price!$A$2:$C$18,3,0),"")</f>
        <v>товар</v>
      </c>
      <c r="L3419" s="6">
        <f t="shared" si="3"/>
        <v>4</v>
      </c>
      <c r="M3419" s="6" t="str">
        <f>IFNA(VLOOKUP(F3419,Promocodes!A:B,2,0),"")</f>
        <v/>
      </c>
      <c r="N3419" s="3" t="str">
        <f>IFNA(VLOOKUP(M3419,Promocodes!G:H,2,0),"")</f>
        <v/>
      </c>
      <c r="O3419" s="3">
        <f>IFNA(VLOOKUP(D3419,Price!$E$2:$F$4,2,0),"")</f>
        <v>250</v>
      </c>
      <c r="P3419" s="7" t="str">
        <f t="shared" si="4"/>
        <v>без промо</v>
      </c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ht="15.75" customHeight="1">
      <c r="A3420" s="3">
        <v>3170.0</v>
      </c>
      <c r="B3420" s="1" t="s">
        <v>16</v>
      </c>
      <c r="C3420" s="1" t="s">
        <v>17</v>
      </c>
      <c r="D3420" s="1" t="s">
        <v>24</v>
      </c>
      <c r="E3420" s="2">
        <v>44306.0</v>
      </c>
      <c r="F3420" s="3"/>
      <c r="G3420" s="5">
        <v>4500.0</v>
      </c>
      <c r="H3420" s="3" t="str">
        <f>IFNA(VLOOKUP(F3420,Promocodes!A:E,4,0),"")</f>
        <v/>
      </c>
      <c r="I3420" s="3"/>
      <c r="J3420" s="5">
        <f t="shared" si="2"/>
        <v>4500</v>
      </c>
      <c r="K3420" s="3" t="str">
        <f>IFNA(VLOOKUP(D3420,Price!$A$2:$C$18,3,0),"")</f>
        <v>услуга</v>
      </c>
      <c r="L3420" s="6">
        <f t="shared" si="3"/>
        <v>4</v>
      </c>
      <c r="M3420" s="6" t="str">
        <f>IFNA(VLOOKUP(F3420,Promocodes!A:B,2,0),"")</f>
        <v/>
      </c>
      <c r="N3420" s="3" t="str">
        <f>IFNA(VLOOKUP(M3420,Promocodes!G:H,2,0),"")</f>
        <v/>
      </c>
      <c r="O3420" s="3" t="str">
        <f>IFNA(VLOOKUP(D3420,Price!$E$2:$F$4,2,0),"")</f>
        <v/>
      </c>
      <c r="P3420" s="7" t="str">
        <f t="shared" si="4"/>
        <v>без промо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ht="15.75" customHeight="1">
      <c r="A3421" s="3">
        <v>3171.0</v>
      </c>
      <c r="B3421" s="1" t="s">
        <v>139</v>
      </c>
      <c r="C3421" s="1" t="s">
        <v>22</v>
      </c>
      <c r="D3421" s="1" t="s">
        <v>143</v>
      </c>
      <c r="E3421" s="2">
        <v>44306.0</v>
      </c>
      <c r="F3421" s="3"/>
      <c r="G3421" s="5">
        <v>500.0</v>
      </c>
      <c r="H3421" s="3" t="str">
        <f>IFNA(VLOOKUP(F3421,Promocodes!A:E,4,0),"")</f>
        <v/>
      </c>
      <c r="I3421" s="3"/>
      <c r="J3421" s="5">
        <f t="shared" si="2"/>
        <v>500</v>
      </c>
      <c r="K3421" s="3" t="str">
        <f>IFNA(VLOOKUP(D3421,Price!$A$2:$C$18,3,0),"")</f>
        <v/>
      </c>
      <c r="L3421" s="6">
        <f t="shared" si="3"/>
        <v>4</v>
      </c>
      <c r="M3421" s="6" t="str">
        <f>IFNA(VLOOKUP(F3421,Promocodes!A:B,2,0),"")</f>
        <v/>
      </c>
      <c r="N3421" s="3" t="str">
        <f>IFNA(VLOOKUP(M3421,Promocodes!G:H,2,0),"")</f>
        <v/>
      </c>
      <c r="O3421" s="3" t="str">
        <f>IFNA(VLOOKUP(D3421,Price!$E$2:$F$4,2,0),"")</f>
        <v/>
      </c>
      <c r="P3421" s="7" t="str">
        <f t="shared" si="4"/>
        <v/>
      </c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ht="15.75" customHeight="1">
      <c r="A3422" s="3">
        <v>3172.0</v>
      </c>
      <c r="B3422" s="1" t="s">
        <v>16</v>
      </c>
      <c r="C3422" s="1" t="s">
        <v>17</v>
      </c>
      <c r="D3422" s="1" t="s">
        <v>25</v>
      </c>
      <c r="E3422" s="2">
        <v>44306.0</v>
      </c>
      <c r="F3422" s="3"/>
      <c r="G3422" s="5">
        <v>300.0</v>
      </c>
      <c r="H3422" s="3" t="str">
        <f>IFNA(VLOOKUP(F3422,Promocodes!A:E,4,0),"")</f>
        <v/>
      </c>
      <c r="I3422" s="3"/>
      <c r="J3422" s="5">
        <f t="shared" si="2"/>
        <v>300</v>
      </c>
      <c r="K3422" s="3" t="str">
        <f>IFNA(VLOOKUP(D3422,Price!$A$2:$C$18,3,0),"")</f>
        <v>товар</v>
      </c>
      <c r="L3422" s="6">
        <f t="shared" si="3"/>
        <v>4</v>
      </c>
      <c r="M3422" s="6" t="str">
        <f>IFNA(VLOOKUP(F3422,Promocodes!A:B,2,0),"")</f>
        <v/>
      </c>
      <c r="N3422" s="3" t="str">
        <f>IFNA(VLOOKUP(M3422,Promocodes!G:H,2,0),"")</f>
        <v/>
      </c>
      <c r="O3422" s="3">
        <f>IFNA(VLOOKUP(D3422,Price!$E$2:$F$4,2,0),"")</f>
        <v>150</v>
      </c>
      <c r="P3422" s="7" t="str">
        <f t="shared" si="4"/>
        <v>без промо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ht="15.75" customHeight="1">
      <c r="A3423" s="3">
        <v>3173.0</v>
      </c>
      <c r="B3423" s="1" t="s">
        <v>139</v>
      </c>
      <c r="C3423" s="1" t="s">
        <v>22</v>
      </c>
      <c r="D3423" s="1" t="s">
        <v>142</v>
      </c>
      <c r="E3423" s="2">
        <v>44306.0</v>
      </c>
      <c r="F3423" s="3"/>
      <c r="G3423" s="5">
        <v>1000.0</v>
      </c>
      <c r="H3423" s="3" t="str">
        <f>IFNA(VLOOKUP(F3423,Promocodes!A:E,4,0),"")</f>
        <v/>
      </c>
      <c r="I3423" s="3"/>
      <c r="J3423" s="5">
        <f t="shared" si="2"/>
        <v>1000</v>
      </c>
      <c r="K3423" s="3" t="str">
        <f>IFNA(VLOOKUP(D3423,Price!$A$2:$C$18,3,0),"")</f>
        <v/>
      </c>
      <c r="L3423" s="6">
        <f t="shared" si="3"/>
        <v>4</v>
      </c>
      <c r="M3423" s="6" t="str">
        <f>IFNA(VLOOKUP(F3423,Promocodes!A:B,2,0),"")</f>
        <v/>
      </c>
      <c r="N3423" s="3" t="str">
        <f>IFNA(VLOOKUP(M3423,Promocodes!G:H,2,0),"")</f>
        <v/>
      </c>
      <c r="O3423" s="3" t="str">
        <f>IFNA(VLOOKUP(D3423,Price!$E$2:$F$4,2,0),"")</f>
        <v/>
      </c>
      <c r="P3423" s="7" t="str">
        <f t="shared" si="4"/>
        <v/>
      </c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ht="15.75" customHeight="1">
      <c r="A3424" s="3">
        <v>3174.0</v>
      </c>
      <c r="B3424" s="1" t="s">
        <v>16</v>
      </c>
      <c r="C3424" s="1" t="s">
        <v>17</v>
      </c>
      <c r="D3424" s="1" t="s">
        <v>20</v>
      </c>
      <c r="E3424" s="2">
        <v>44306.0</v>
      </c>
      <c r="F3424" s="3"/>
      <c r="G3424" s="5">
        <v>500.0</v>
      </c>
      <c r="H3424" s="3" t="str">
        <f>IFNA(VLOOKUP(F3424,Promocodes!A:E,4,0),"")</f>
        <v/>
      </c>
      <c r="I3424" s="3"/>
      <c r="J3424" s="5">
        <f t="shared" si="2"/>
        <v>500</v>
      </c>
      <c r="K3424" s="3" t="str">
        <f>IFNA(VLOOKUP(D3424,Price!$A$2:$C$18,3,0),"")</f>
        <v>товар</v>
      </c>
      <c r="L3424" s="6">
        <f t="shared" si="3"/>
        <v>4</v>
      </c>
      <c r="M3424" s="6" t="str">
        <f>IFNA(VLOOKUP(F3424,Promocodes!A:B,2,0),"")</f>
        <v/>
      </c>
      <c r="N3424" s="3" t="str">
        <f>IFNA(VLOOKUP(M3424,Promocodes!G:H,2,0),"")</f>
        <v/>
      </c>
      <c r="O3424" s="3">
        <f>IFNA(VLOOKUP(D3424,Price!$E$2:$F$4,2,0),"")</f>
        <v>250</v>
      </c>
      <c r="P3424" s="7" t="str">
        <f t="shared" si="4"/>
        <v>без промо</v>
      </c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ht="15.75" customHeight="1">
      <c r="A3425" s="3">
        <v>3175.0</v>
      </c>
      <c r="B3425" s="1" t="s">
        <v>16</v>
      </c>
      <c r="C3425" s="1" t="s">
        <v>17</v>
      </c>
      <c r="D3425" s="1" t="s">
        <v>21</v>
      </c>
      <c r="E3425" s="2">
        <v>44306.0</v>
      </c>
      <c r="F3425" s="3"/>
      <c r="G3425" s="5">
        <v>3500.0</v>
      </c>
      <c r="H3425" s="3" t="str">
        <f>IFNA(VLOOKUP(F3425,Promocodes!A:E,4,0),"")</f>
        <v/>
      </c>
      <c r="I3425" s="3"/>
      <c r="J3425" s="5">
        <f t="shared" si="2"/>
        <v>3500</v>
      </c>
      <c r="K3425" s="3" t="str">
        <f>IFNA(VLOOKUP(D3425,Price!$A$2:$C$18,3,0),"")</f>
        <v>услуга</v>
      </c>
      <c r="L3425" s="6">
        <f t="shared" si="3"/>
        <v>4</v>
      </c>
      <c r="M3425" s="6" t="str">
        <f>IFNA(VLOOKUP(F3425,Promocodes!A:B,2,0),"")</f>
        <v/>
      </c>
      <c r="N3425" s="3" t="str">
        <f>IFNA(VLOOKUP(M3425,Promocodes!G:H,2,0),"")</f>
        <v/>
      </c>
      <c r="O3425" s="3" t="str">
        <f>IFNA(VLOOKUP(D3425,Price!$E$2:$F$4,2,0),"")</f>
        <v/>
      </c>
      <c r="P3425" s="7" t="str">
        <f t="shared" si="4"/>
        <v>без промо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ht="15.75" customHeight="1">
      <c r="A3426" s="3">
        <v>3176.0</v>
      </c>
      <c r="B3426" s="1" t="s">
        <v>16</v>
      </c>
      <c r="C3426" s="1" t="s">
        <v>17</v>
      </c>
      <c r="D3426" s="1" t="s">
        <v>21</v>
      </c>
      <c r="E3426" s="2">
        <v>44306.0</v>
      </c>
      <c r="F3426" s="3"/>
      <c r="G3426" s="5">
        <v>3500.0</v>
      </c>
      <c r="H3426" s="3" t="str">
        <f>IFNA(VLOOKUP(F3426,Promocodes!A:E,4,0),"")</f>
        <v/>
      </c>
      <c r="I3426" s="3"/>
      <c r="J3426" s="5">
        <f t="shared" si="2"/>
        <v>3500</v>
      </c>
      <c r="K3426" s="3" t="str">
        <f>IFNA(VLOOKUP(D3426,Price!$A$2:$C$18,3,0),"")</f>
        <v>услуга</v>
      </c>
      <c r="L3426" s="6">
        <f t="shared" si="3"/>
        <v>4</v>
      </c>
      <c r="M3426" s="6" t="str">
        <f>IFNA(VLOOKUP(F3426,Promocodes!A:B,2,0),"")</f>
        <v/>
      </c>
      <c r="N3426" s="3" t="str">
        <f>IFNA(VLOOKUP(M3426,Promocodes!G:H,2,0),"")</f>
        <v/>
      </c>
      <c r="O3426" s="3" t="str">
        <f>IFNA(VLOOKUP(D3426,Price!$E$2:$F$4,2,0),"")</f>
        <v/>
      </c>
      <c r="P3426" s="7" t="str">
        <f t="shared" si="4"/>
        <v>без промо</v>
      </c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ht="15.75" customHeight="1">
      <c r="A3427" s="3">
        <v>3177.0</v>
      </c>
      <c r="B3427" s="1" t="s">
        <v>139</v>
      </c>
      <c r="C3427" s="1" t="s">
        <v>17</v>
      </c>
      <c r="D3427" s="1" t="s">
        <v>142</v>
      </c>
      <c r="E3427" s="2">
        <v>44306.0</v>
      </c>
      <c r="F3427" s="3"/>
      <c r="G3427" s="5">
        <v>1000.0</v>
      </c>
      <c r="H3427" s="3" t="str">
        <f>IFNA(VLOOKUP(F3427,Promocodes!A:E,4,0),"")</f>
        <v/>
      </c>
      <c r="I3427" s="3"/>
      <c r="J3427" s="5">
        <f t="shared" si="2"/>
        <v>1000</v>
      </c>
      <c r="K3427" s="3" t="str">
        <f>IFNA(VLOOKUP(D3427,Price!$A$2:$C$18,3,0),"")</f>
        <v/>
      </c>
      <c r="L3427" s="6">
        <f t="shared" si="3"/>
        <v>4</v>
      </c>
      <c r="M3427" s="6" t="str">
        <f>IFNA(VLOOKUP(F3427,Promocodes!A:B,2,0),"")</f>
        <v/>
      </c>
      <c r="N3427" s="3" t="str">
        <f>IFNA(VLOOKUP(M3427,Promocodes!G:H,2,0),"")</f>
        <v/>
      </c>
      <c r="O3427" s="3" t="str">
        <f>IFNA(VLOOKUP(D3427,Price!$E$2:$F$4,2,0),"")</f>
        <v/>
      </c>
      <c r="P3427" s="7" t="str">
        <f t="shared" si="4"/>
        <v/>
      </c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ht="15.75" customHeight="1">
      <c r="A3428" s="3">
        <v>3178.0</v>
      </c>
      <c r="B3428" s="1" t="s">
        <v>139</v>
      </c>
      <c r="C3428" s="1" t="s">
        <v>17</v>
      </c>
      <c r="D3428" s="1" t="s">
        <v>141</v>
      </c>
      <c r="E3428" s="2">
        <v>44306.0</v>
      </c>
      <c r="F3428" s="3"/>
      <c r="G3428" s="5">
        <v>300.0</v>
      </c>
      <c r="H3428" s="3" t="str">
        <f>IFNA(VLOOKUP(F3428,Promocodes!A:E,4,0),"")</f>
        <v/>
      </c>
      <c r="I3428" s="3"/>
      <c r="J3428" s="5">
        <f t="shared" si="2"/>
        <v>300</v>
      </c>
      <c r="K3428" s="3" t="str">
        <f>IFNA(VLOOKUP(D3428,Price!$A$2:$C$18,3,0),"")</f>
        <v/>
      </c>
      <c r="L3428" s="6">
        <f t="shared" si="3"/>
        <v>4</v>
      </c>
      <c r="M3428" s="6" t="str">
        <f>IFNA(VLOOKUP(F3428,Promocodes!A:B,2,0),"")</f>
        <v/>
      </c>
      <c r="N3428" s="3" t="str">
        <f>IFNA(VLOOKUP(M3428,Promocodes!G:H,2,0),"")</f>
        <v/>
      </c>
      <c r="O3428" s="3" t="str">
        <f>IFNA(VLOOKUP(D3428,Price!$E$2:$F$4,2,0),"")</f>
        <v/>
      </c>
      <c r="P3428" s="7" t="str">
        <f t="shared" si="4"/>
        <v/>
      </c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ht="15.75" customHeight="1">
      <c r="A3429" s="3">
        <v>3179.0</v>
      </c>
      <c r="B3429" s="1" t="s">
        <v>139</v>
      </c>
      <c r="C3429" s="1" t="s">
        <v>17</v>
      </c>
      <c r="D3429" s="1" t="s">
        <v>143</v>
      </c>
      <c r="E3429" s="2">
        <v>44306.0</v>
      </c>
      <c r="F3429" s="3"/>
      <c r="G3429" s="5">
        <v>500.0</v>
      </c>
      <c r="H3429" s="3" t="str">
        <f>IFNA(VLOOKUP(F3429,Promocodes!A:E,4,0),"")</f>
        <v/>
      </c>
      <c r="I3429" s="3"/>
      <c r="J3429" s="5">
        <f t="shared" si="2"/>
        <v>500</v>
      </c>
      <c r="K3429" s="3" t="str">
        <f>IFNA(VLOOKUP(D3429,Price!$A$2:$C$18,3,0),"")</f>
        <v/>
      </c>
      <c r="L3429" s="6">
        <f t="shared" si="3"/>
        <v>4</v>
      </c>
      <c r="M3429" s="6" t="str">
        <f>IFNA(VLOOKUP(F3429,Promocodes!A:B,2,0),"")</f>
        <v/>
      </c>
      <c r="N3429" s="3" t="str">
        <f>IFNA(VLOOKUP(M3429,Promocodes!G:H,2,0),"")</f>
        <v/>
      </c>
      <c r="O3429" s="3" t="str">
        <f>IFNA(VLOOKUP(D3429,Price!$E$2:$F$4,2,0),"")</f>
        <v/>
      </c>
      <c r="P3429" s="7" t="str">
        <f t="shared" si="4"/>
        <v/>
      </c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ht="15.75" customHeight="1">
      <c r="A3430" s="3">
        <v>3180.0</v>
      </c>
      <c r="B3430" s="1" t="s">
        <v>16</v>
      </c>
      <c r="C3430" s="1" t="s">
        <v>17</v>
      </c>
      <c r="D3430" s="1" t="s">
        <v>21</v>
      </c>
      <c r="E3430" s="2">
        <v>44306.0</v>
      </c>
      <c r="F3430" s="3"/>
      <c r="G3430" s="5">
        <v>3500.0</v>
      </c>
      <c r="H3430" s="3" t="str">
        <f>IFNA(VLOOKUP(F3430,Promocodes!A:E,4,0),"")</f>
        <v/>
      </c>
      <c r="I3430" s="3"/>
      <c r="J3430" s="5">
        <f t="shared" si="2"/>
        <v>3500</v>
      </c>
      <c r="K3430" s="3" t="str">
        <f>IFNA(VLOOKUP(D3430,Price!$A$2:$C$18,3,0),"")</f>
        <v>услуга</v>
      </c>
      <c r="L3430" s="6">
        <f t="shared" si="3"/>
        <v>4</v>
      </c>
      <c r="M3430" s="6" t="str">
        <f>IFNA(VLOOKUP(F3430,Promocodes!A:B,2,0),"")</f>
        <v/>
      </c>
      <c r="N3430" s="3" t="str">
        <f>IFNA(VLOOKUP(M3430,Promocodes!G:H,2,0),"")</f>
        <v/>
      </c>
      <c r="O3430" s="3" t="str">
        <f>IFNA(VLOOKUP(D3430,Price!$E$2:$F$4,2,0),"")</f>
        <v/>
      </c>
      <c r="P3430" s="7" t="str">
        <f t="shared" si="4"/>
        <v>без промо</v>
      </c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ht="15.75" customHeight="1">
      <c r="A3431" s="3">
        <v>3181.0</v>
      </c>
      <c r="B3431" s="1" t="s">
        <v>16</v>
      </c>
      <c r="C3431" s="1" t="s">
        <v>17</v>
      </c>
      <c r="D3431" s="1" t="s">
        <v>24</v>
      </c>
      <c r="E3431" s="2">
        <v>44306.0</v>
      </c>
      <c r="F3431" s="3"/>
      <c r="G3431" s="5">
        <v>4500.0</v>
      </c>
      <c r="H3431" s="3" t="str">
        <f>IFNA(VLOOKUP(F3431,Promocodes!A:E,4,0),"")</f>
        <v/>
      </c>
      <c r="I3431" s="3"/>
      <c r="J3431" s="5">
        <f t="shared" si="2"/>
        <v>4500</v>
      </c>
      <c r="K3431" s="3" t="str">
        <f>IFNA(VLOOKUP(D3431,Price!$A$2:$C$18,3,0),"")</f>
        <v>услуга</v>
      </c>
      <c r="L3431" s="6">
        <f t="shared" si="3"/>
        <v>4</v>
      </c>
      <c r="M3431" s="6" t="str">
        <f>IFNA(VLOOKUP(F3431,Promocodes!A:B,2,0),"")</f>
        <v/>
      </c>
      <c r="N3431" s="3" t="str">
        <f>IFNA(VLOOKUP(M3431,Promocodes!G:H,2,0),"")</f>
        <v/>
      </c>
      <c r="O3431" s="3" t="str">
        <f>IFNA(VLOOKUP(D3431,Price!$E$2:$F$4,2,0),"")</f>
        <v/>
      </c>
      <c r="P3431" s="7" t="str">
        <f t="shared" si="4"/>
        <v>без промо</v>
      </c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ht="15.75" customHeight="1">
      <c r="A3432" s="3">
        <v>3182.0</v>
      </c>
      <c r="B3432" s="1" t="s">
        <v>16</v>
      </c>
      <c r="C3432" s="1" t="s">
        <v>22</v>
      </c>
      <c r="D3432" s="1" t="s">
        <v>20</v>
      </c>
      <c r="E3432" s="2">
        <v>44306.0</v>
      </c>
      <c r="F3432" s="3"/>
      <c r="G3432" s="5">
        <v>500.0</v>
      </c>
      <c r="H3432" s="3" t="str">
        <f>IFNA(VLOOKUP(F3432,Promocodes!A:E,4,0),"")</f>
        <v/>
      </c>
      <c r="I3432" s="3"/>
      <c r="J3432" s="5">
        <f t="shared" si="2"/>
        <v>500</v>
      </c>
      <c r="K3432" s="3" t="str">
        <f>IFNA(VLOOKUP(D3432,Price!$A$2:$C$18,3,0),"")</f>
        <v>товар</v>
      </c>
      <c r="L3432" s="6">
        <f t="shared" si="3"/>
        <v>4</v>
      </c>
      <c r="M3432" s="6" t="str">
        <f>IFNA(VLOOKUP(F3432,Promocodes!A:B,2,0),"")</f>
        <v/>
      </c>
      <c r="N3432" s="3" t="str">
        <f>IFNA(VLOOKUP(M3432,Promocodes!G:H,2,0),"")</f>
        <v/>
      </c>
      <c r="O3432" s="3">
        <f>IFNA(VLOOKUP(D3432,Price!$E$2:$F$4,2,0),"")</f>
        <v>250</v>
      </c>
      <c r="P3432" s="7" t="str">
        <f t="shared" si="4"/>
        <v>без промо</v>
      </c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ht="15.75" customHeight="1">
      <c r="A3433" s="3">
        <v>3183.0</v>
      </c>
      <c r="B3433" s="1" t="s">
        <v>16</v>
      </c>
      <c r="C3433" s="1" t="s">
        <v>17</v>
      </c>
      <c r="D3433" s="1" t="s">
        <v>24</v>
      </c>
      <c r="E3433" s="2">
        <v>44306.0</v>
      </c>
      <c r="F3433" s="3"/>
      <c r="G3433" s="5">
        <v>4500.0</v>
      </c>
      <c r="H3433" s="3" t="str">
        <f>IFNA(VLOOKUP(F3433,Promocodes!A:E,4,0),"")</f>
        <v/>
      </c>
      <c r="I3433" s="3"/>
      <c r="J3433" s="5">
        <f t="shared" si="2"/>
        <v>4500</v>
      </c>
      <c r="K3433" s="3" t="str">
        <f>IFNA(VLOOKUP(D3433,Price!$A$2:$C$18,3,0),"")</f>
        <v>услуга</v>
      </c>
      <c r="L3433" s="6">
        <f t="shared" si="3"/>
        <v>4</v>
      </c>
      <c r="M3433" s="6" t="str">
        <f>IFNA(VLOOKUP(F3433,Promocodes!A:B,2,0),"")</f>
        <v/>
      </c>
      <c r="N3433" s="3" t="str">
        <f>IFNA(VLOOKUP(M3433,Promocodes!G:H,2,0),"")</f>
        <v/>
      </c>
      <c r="O3433" s="3" t="str">
        <f>IFNA(VLOOKUP(D3433,Price!$E$2:$F$4,2,0),"")</f>
        <v/>
      </c>
      <c r="P3433" s="7" t="str">
        <f t="shared" si="4"/>
        <v>без промо</v>
      </c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ht="15.75" customHeight="1">
      <c r="A3434" s="3">
        <v>3184.0</v>
      </c>
      <c r="B3434" s="1" t="s">
        <v>16</v>
      </c>
      <c r="C3434" s="1" t="s">
        <v>17</v>
      </c>
      <c r="D3434" s="1" t="s">
        <v>24</v>
      </c>
      <c r="E3434" s="2">
        <v>44306.0</v>
      </c>
      <c r="F3434" s="3"/>
      <c r="G3434" s="5">
        <v>4500.0</v>
      </c>
      <c r="H3434" s="3" t="str">
        <f>IFNA(VLOOKUP(F3434,Promocodes!A:E,4,0),"")</f>
        <v/>
      </c>
      <c r="I3434" s="3"/>
      <c r="J3434" s="5">
        <f t="shared" si="2"/>
        <v>4500</v>
      </c>
      <c r="K3434" s="3" t="str">
        <f>IFNA(VLOOKUP(D3434,Price!$A$2:$C$18,3,0),"")</f>
        <v>услуга</v>
      </c>
      <c r="L3434" s="6">
        <f t="shared" si="3"/>
        <v>4</v>
      </c>
      <c r="M3434" s="6" t="str">
        <f>IFNA(VLOOKUP(F3434,Promocodes!A:B,2,0),"")</f>
        <v/>
      </c>
      <c r="N3434" s="3" t="str">
        <f>IFNA(VLOOKUP(M3434,Promocodes!G:H,2,0),"")</f>
        <v/>
      </c>
      <c r="O3434" s="3" t="str">
        <f>IFNA(VLOOKUP(D3434,Price!$E$2:$F$4,2,0),"")</f>
        <v/>
      </c>
      <c r="P3434" s="7" t="str">
        <f t="shared" si="4"/>
        <v>без промо</v>
      </c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ht="15.75" customHeight="1">
      <c r="A3435" s="3">
        <v>3185.0</v>
      </c>
      <c r="B3435" s="1" t="s">
        <v>16</v>
      </c>
      <c r="C3435" s="1" t="s">
        <v>22</v>
      </c>
      <c r="D3435" s="1" t="s">
        <v>23</v>
      </c>
      <c r="E3435" s="2">
        <v>44306.0</v>
      </c>
      <c r="F3435" s="3"/>
      <c r="G3435" s="5">
        <v>5500.0</v>
      </c>
      <c r="H3435" s="3" t="str">
        <f>IFNA(VLOOKUP(F3435,Promocodes!A:E,4,0),"")</f>
        <v/>
      </c>
      <c r="I3435" s="3"/>
      <c r="J3435" s="5">
        <f t="shared" si="2"/>
        <v>5500</v>
      </c>
      <c r="K3435" s="3" t="str">
        <f>IFNA(VLOOKUP(D3435,Price!$A$2:$C$18,3,0),"")</f>
        <v>услуга</v>
      </c>
      <c r="L3435" s="6">
        <f t="shared" si="3"/>
        <v>4</v>
      </c>
      <c r="M3435" s="6" t="str">
        <f>IFNA(VLOOKUP(F3435,Promocodes!A:B,2,0),"")</f>
        <v/>
      </c>
      <c r="N3435" s="3" t="str">
        <f>IFNA(VLOOKUP(M3435,Promocodes!G:H,2,0),"")</f>
        <v/>
      </c>
      <c r="O3435" s="3" t="str">
        <f>IFNA(VLOOKUP(D3435,Price!$E$2:$F$4,2,0),"")</f>
        <v/>
      </c>
      <c r="P3435" s="7" t="str">
        <f t="shared" si="4"/>
        <v>без промо</v>
      </c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ht="15.75" customHeight="1">
      <c r="A3436" s="3">
        <v>3186.0</v>
      </c>
      <c r="B3436" s="1" t="s">
        <v>16</v>
      </c>
      <c r="C3436" s="1" t="s">
        <v>22</v>
      </c>
      <c r="D3436" s="1" t="s">
        <v>21</v>
      </c>
      <c r="E3436" s="2">
        <v>44306.0</v>
      </c>
      <c r="F3436" s="3"/>
      <c r="G3436" s="5">
        <v>3500.0</v>
      </c>
      <c r="H3436" s="3" t="str">
        <f>IFNA(VLOOKUP(F3436,Promocodes!A:E,4,0),"")</f>
        <v/>
      </c>
      <c r="I3436" s="3"/>
      <c r="J3436" s="5">
        <f t="shared" si="2"/>
        <v>3500</v>
      </c>
      <c r="K3436" s="3" t="str">
        <f>IFNA(VLOOKUP(D3436,Price!$A$2:$C$18,3,0),"")</f>
        <v>услуга</v>
      </c>
      <c r="L3436" s="6">
        <f t="shared" si="3"/>
        <v>4</v>
      </c>
      <c r="M3436" s="6" t="str">
        <f>IFNA(VLOOKUP(F3436,Promocodes!A:B,2,0),"")</f>
        <v/>
      </c>
      <c r="N3436" s="3" t="str">
        <f>IFNA(VLOOKUP(M3436,Promocodes!G:H,2,0),"")</f>
        <v/>
      </c>
      <c r="O3436" s="3" t="str">
        <f>IFNA(VLOOKUP(D3436,Price!$E$2:$F$4,2,0),"")</f>
        <v/>
      </c>
      <c r="P3436" s="7" t="str">
        <f t="shared" si="4"/>
        <v>без промо</v>
      </c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ht="15.75" customHeight="1">
      <c r="A3437" s="3">
        <v>3187.0</v>
      </c>
      <c r="B3437" s="1" t="s">
        <v>16</v>
      </c>
      <c r="C3437" s="1" t="s">
        <v>17</v>
      </c>
      <c r="D3437" s="1" t="s">
        <v>25</v>
      </c>
      <c r="E3437" s="2">
        <v>44306.0</v>
      </c>
      <c r="F3437" s="3"/>
      <c r="G3437" s="5">
        <v>300.0</v>
      </c>
      <c r="H3437" s="3" t="str">
        <f>IFNA(VLOOKUP(F3437,Promocodes!A:E,4,0),"")</f>
        <v/>
      </c>
      <c r="I3437" s="3"/>
      <c r="J3437" s="5">
        <f t="shared" si="2"/>
        <v>300</v>
      </c>
      <c r="K3437" s="3" t="str">
        <f>IFNA(VLOOKUP(D3437,Price!$A$2:$C$18,3,0),"")</f>
        <v>товар</v>
      </c>
      <c r="L3437" s="6">
        <f t="shared" si="3"/>
        <v>4</v>
      </c>
      <c r="M3437" s="6" t="str">
        <f>IFNA(VLOOKUP(F3437,Promocodes!A:B,2,0),"")</f>
        <v/>
      </c>
      <c r="N3437" s="3" t="str">
        <f>IFNA(VLOOKUP(M3437,Promocodes!G:H,2,0),"")</f>
        <v/>
      </c>
      <c r="O3437" s="3">
        <f>IFNA(VLOOKUP(D3437,Price!$E$2:$F$4,2,0),"")</f>
        <v>150</v>
      </c>
      <c r="P3437" s="7" t="str">
        <f t="shared" si="4"/>
        <v>без промо</v>
      </c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ht="15.75" customHeight="1">
      <c r="A3438" s="3">
        <v>3189.0</v>
      </c>
      <c r="B3438" s="1" t="s">
        <v>16</v>
      </c>
      <c r="C3438" s="1" t="s">
        <v>17</v>
      </c>
      <c r="D3438" s="1" t="s">
        <v>25</v>
      </c>
      <c r="E3438" s="2">
        <v>44307.0</v>
      </c>
      <c r="F3438" s="3"/>
      <c r="G3438" s="5">
        <v>300.0</v>
      </c>
      <c r="H3438" s="3" t="str">
        <f>IFNA(VLOOKUP(F3438,Promocodes!A:E,4,0),"")</f>
        <v/>
      </c>
      <c r="I3438" s="3"/>
      <c r="J3438" s="5">
        <f t="shared" si="2"/>
        <v>300</v>
      </c>
      <c r="K3438" s="3" t="str">
        <f>IFNA(VLOOKUP(D3438,Price!$A$2:$C$18,3,0),"")</f>
        <v>товар</v>
      </c>
      <c r="L3438" s="6">
        <f t="shared" si="3"/>
        <v>4</v>
      </c>
      <c r="M3438" s="6" t="str">
        <f>IFNA(VLOOKUP(F3438,Promocodes!A:B,2,0),"")</f>
        <v/>
      </c>
      <c r="N3438" s="3" t="str">
        <f>IFNA(VLOOKUP(M3438,Promocodes!G:H,2,0),"")</f>
        <v/>
      </c>
      <c r="O3438" s="3">
        <f>IFNA(VLOOKUP(D3438,Price!$E$2:$F$4,2,0),"")</f>
        <v>150</v>
      </c>
      <c r="P3438" s="7" t="str">
        <f t="shared" si="4"/>
        <v>без промо</v>
      </c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ht="15.75" customHeight="1">
      <c r="A3439" s="3">
        <v>3190.0</v>
      </c>
      <c r="B3439" s="1" t="s">
        <v>16</v>
      </c>
      <c r="C3439" s="1" t="s">
        <v>17</v>
      </c>
      <c r="D3439" s="1" t="s">
        <v>23</v>
      </c>
      <c r="E3439" s="2">
        <v>44307.0</v>
      </c>
      <c r="F3439" s="3"/>
      <c r="G3439" s="5">
        <v>5500.0</v>
      </c>
      <c r="H3439" s="3" t="str">
        <f>IFNA(VLOOKUP(F3439,Promocodes!A:E,4,0),"")</f>
        <v/>
      </c>
      <c r="I3439" s="3"/>
      <c r="J3439" s="5">
        <f t="shared" si="2"/>
        <v>5500</v>
      </c>
      <c r="K3439" s="3" t="str">
        <f>IFNA(VLOOKUP(D3439,Price!$A$2:$C$18,3,0),"")</f>
        <v>услуга</v>
      </c>
      <c r="L3439" s="6">
        <f t="shared" si="3"/>
        <v>4</v>
      </c>
      <c r="M3439" s="6" t="str">
        <f>IFNA(VLOOKUP(F3439,Promocodes!A:B,2,0),"")</f>
        <v/>
      </c>
      <c r="N3439" s="3" t="str">
        <f>IFNA(VLOOKUP(M3439,Promocodes!G:H,2,0),"")</f>
        <v/>
      </c>
      <c r="O3439" s="3" t="str">
        <f>IFNA(VLOOKUP(D3439,Price!$E$2:$F$4,2,0),"")</f>
        <v/>
      </c>
      <c r="P3439" s="7" t="str">
        <f t="shared" si="4"/>
        <v>без промо</v>
      </c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ht="15.75" customHeight="1">
      <c r="A3440" s="3">
        <v>3191.0</v>
      </c>
      <c r="B3440" s="1" t="s">
        <v>16</v>
      </c>
      <c r="C3440" s="1" t="s">
        <v>17</v>
      </c>
      <c r="D3440" s="1" t="s">
        <v>20</v>
      </c>
      <c r="E3440" s="2">
        <v>44307.0</v>
      </c>
      <c r="F3440" s="3"/>
      <c r="G3440" s="5">
        <v>500.0</v>
      </c>
      <c r="H3440" s="3" t="str">
        <f>IFNA(VLOOKUP(F3440,Promocodes!A:E,4,0),"")</f>
        <v/>
      </c>
      <c r="I3440" s="3"/>
      <c r="J3440" s="5">
        <f t="shared" si="2"/>
        <v>500</v>
      </c>
      <c r="K3440" s="3" t="str">
        <f>IFNA(VLOOKUP(D3440,Price!$A$2:$C$18,3,0),"")</f>
        <v>товар</v>
      </c>
      <c r="L3440" s="6">
        <f t="shared" si="3"/>
        <v>4</v>
      </c>
      <c r="M3440" s="6" t="str">
        <f>IFNA(VLOOKUP(F3440,Promocodes!A:B,2,0),"")</f>
        <v/>
      </c>
      <c r="N3440" s="3" t="str">
        <f>IFNA(VLOOKUP(M3440,Promocodes!G:H,2,0),"")</f>
        <v/>
      </c>
      <c r="O3440" s="3">
        <f>IFNA(VLOOKUP(D3440,Price!$E$2:$F$4,2,0),"")</f>
        <v>250</v>
      </c>
      <c r="P3440" s="7" t="str">
        <f t="shared" si="4"/>
        <v>без промо</v>
      </c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ht="15.75" customHeight="1">
      <c r="A3441" s="3">
        <v>3192.0</v>
      </c>
      <c r="B3441" s="1" t="s">
        <v>139</v>
      </c>
      <c r="C3441" s="1" t="s">
        <v>17</v>
      </c>
      <c r="D3441" s="1" t="s">
        <v>142</v>
      </c>
      <c r="E3441" s="2">
        <v>44307.0</v>
      </c>
      <c r="F3441" s="3"/>
      <c r="G3441" s="5">
        <v>1000.0</v>
      </c>
      <c r="H3441" s="3" t="str">
        <f>IFNA(VLOOKUP(F3441,Promocodes!A:E,4,0),"")</f>
        <v/>
      </c>
      <c r="I3441" s="3"/>
      <c r="J3441" s="5">
        <f t="shared" si="2"/>
        <v>1000</v>
      </c>
      <c r="K3441" s="3" t="str">
        <f>IFNA(VLOOKUP(D3441,Price!$A$2:$C$18,3,0),"")</f>
        <v/>
      </c>
      <c r="L3441" s="6">
        <f t="shared" si="3"/>
        <v>4</v>
      </c>
      <c r="M3441" s="6" t="str">
        <f>IFNA(VLOOKUP(F3441,Promocodes!A:B,2,0),"")</f>
        <v/>
      </c>
      <c r="N3441" s="3" t="str">
        <f>IFNA(VLOOKUP(M3441,Promocodes!G:H,2,0),"")</f>
        <v/>
      </c>
      <c r="O3441" s="3" t="str">
        <f>IFNA(VLOOKUP(D3441,Price!$E$2:$F$4,2,0),"")</f>
        <v/>
      </c>
      <c r="P3441" s="7" t="str">
        <f t="shared" si="4"/>
        <v/>
      </c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ht="15.75" customHeight="1">
      <c r="A3442" s="3">
        <v>3193.0</v>
      </c>
      <c r="B3442" s="1" t="s">
        <v>16</v>
      </c>
      <c r="C3442" s="1" t="s">
        <v>17</v>
      </c>
      <c r="D3442" s="1" t="s">
        <v>20</v>
      </c>
      <c r="E3442" s="2">
        <v>44307.0</v>
      </c>
      <c r="F3442" s="3"/>
      <c r="G3442" s="5">
        <v>500.0</v>
      </c>
      <c r="H3442" s="3" t="str">
        <f>IFNA(VLOOKUP(F3442,Promocodes!A:E,4,0),"")</f>
        <v/>
      </c>
      <c r="I3442" s="3"/>
      <c r="J3442" s="5">
        <f t="shared" si="2"/>
        <v>500</v>
      </c>
      <c r="K3442" s="3" t="str">
        <f>IFNA(VLOOKUP(D3442,Price!$A$2:$C$18,3,0),"")</f>
        <v>товар</v>
      </c>
      <c r="L3442" s="6">
        <f t="shared" si="3"/>
        <v>4</v>
      </c>
      <c r="M3442" s="6" t="str">
        <f>IFNA(VLOOKUP(F3442,Promocodes!A:B,2,0),"")</f>
        <v/>
      </c>
      <c r="N3442" s="3" t="str">
        <f>IFNA(VLOOKUP(M3442,Promocodes!G:H,2,0),"")</f>
        <v/>
      </c>
      <c r="O3442" s="3">
        <f>IFNA(VLOOKUP(D3442,Price!$E$2:$F$4,2,0),"")</f>
        <v>250</v>
      </c>
      <c r="P3442" s="7" t="str">
        <f t="shared" si="4"/>
        <v>без промо</v>
      </c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ht="15.75" customHeight="1">
      <c r="A3443" s="3">
        <v>3194.0</v>
      </c>
      <c r="B3443" s="1" t="s">
        <v>16</v>
      </c>
      <c r="C3443" s="1" t="s">
        <v>17</v>
      </c>
      <c r="D3443" s="1" t="s">
        <v>21</v>
      </c>
      <c r="E3443" s="2">
        <v>44307.0</v>
      </c>
      <c r="F3443" s="3"/>
      <c r="G3443" s="5">
        <v>3500.0</v>
      </c>
      <c r="H3443" s="3" t="str">
        <f>IFNA(VLOOKUP(F3443,Promocodes!A:E,4,0),"")</f>
        <v/>
      </c>
      <c r="I3443" s="3"/>
      <c r="J3443" s="5">
        <f t="shared" si="2"/>
        <v>3500</v>
      </c>
      <c r="K3443" s="3" t="str">
        <f>IFNA(VLOOKUP(D3443,Price!$A$2:$C$18,3,0),"")</f>
        <v>услуга</v>
      </c>
      <c r="L3443" s="6">
        <f t="shared" si="3"/>
        <v>4</v>
      </c>
      <c r="M3443" s="6" t="str">
        <f>IFNA(VLOOKUP(F3443,Promocodes!A:B,2,0),"")</f>
        <v/>
      </c>
      <c r="N3443" s="3" t="str">
        <f>IFNA(VLOOKUP(M3443,Promocodes!G:H,2,0),"")</f>
        <v/>
      </c>
      <c r="O3443" s="3" t="str">
        <f>IFNA(VLOOKUP(D3443,Price!$E$2:$F$4,2,0),"")</f>
        <v/>
      </c>
      <c r="P3443" s="7" t="str">
        <f t="shared" si="4"/>
        <v>без промо</v>
      </c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ht="15.75" customHeight="1">
      <c r="A3444" s="3">
        <v>3195.0</v>
      </c>
      <c r="B3444" s="1" t="s">
        <v>139</v>
      </c>
      <c r="C3444" s="1" t="s">
        <v>17</v>
      </c>
      <c r="D3444" s="1" t="s">
        <v>142</v>
      </c>
      <c r="E3444" s="2">
        <v>44307.0</v>
      </c>
      <c r="F3444" s="3"/>
      <c r="G3444" s="5">
        <v>1000.0</v>
      </c>
      <c r="H3444" s="3" t="str">
        <f>IFNA(VLOOKUP(F3444,Promocodes!A:E,4,0),"")</f>
        <v/>
      </c>
      <c r="I3444" s="3"/>
      <c r="J3444" s="5">
        <f t="shared" si="2"/>
        <v>1000</v>
      </c>
      <c r="K3444" s="3" t="str">
        <f>IFNA(VLOOKUP(D3444,Price!$A$2:$C$18,3,0),"")</f>
        <v/>
      </c>
      <c r="L3444" s="6">
        <f t="shared" si="3"/>
        <v>4</v>
      </c>
      <c r="M3444" s="6" t="str">
        <f>IFNA(VLOOKUP(F3444,Promocodes!A:B,2,0),"")</f>
        <v/>
      </c>
      <c r="N3444" s="3" t="str">
        <f>IFNA(VLOOKUP(M3444,Promocodes!G:H,2,0),"")</f>
        <v/>
      </c>
      <c r="O3444" s="3" t="str">
        <f>IFNA(VLOOKUP(D3444,Price!$E$2:$F$4,2,0),"")</f>
        <v/>
      </c>
      <c r="P3444" s="7" t="str">
        <f t="shared" si="4"/>
        <v/>
      </c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ht="15.75" customHeight="1">
      <c r="A3445" s="3">
        <v>3196.0</v>
      </c>
      <c r="B3445" s="1" t="s">
        <v>16</v>
      </c>
      <c r="C3445" s="1" t="s">
        <v>17</v>
      </c>
      <c r="D3445" s="1" t="s">
        <v>23</v>
      </c>
      <c r="E3445" s="2">
        <v>44307.0</v>
      </c>
      <c r="F3445" s="3"/>
      <c r="G3445" s="5">
        <v>5500.0</v>
      </c>
      <c r="H3445" s="3" t="str">
        <f>IFNA(VLOOKUP(F3445,Promocodes!A:E,4,0),"")</f>
        <v/>
      </c>
      <c r="I3445" s="3"/>
      <c r="J3445" s="5">
        <f t="shared" si="2"/>
        <v>5500</v>
      </c>
      <c r="K3445" s="3" t="str">
        <f>IFNA(VLOOKUP(D3445,Price!$A$2:$C$18,3,0),"")</f>
        <v>услуга</v>
      </c>
      <c r="L3445" s="6">
        <f t="shared" si="3"/>
        <v>4</v>
      </c>
      <c r="M3445" s="6" t="str">
        <f>IFNA(VLOOKUP(F3445,Promocodes!A:B,2,0),"")</f>
        <v/>
      </c>
      <c r="N3445" s="3" t="str">
        <f>IFNA(VLOOKUP(M3445,Promocodes!G:H,2,0),"")</f>
        <v/>
      </c>
      <c r="O3445" s="3" t="str">
        <f>IFNA(VLOOKUP(D3445,Price!$E$2:$F$4,2,0),"")</f>
        <v/>
      </c>
      <c r="P3445" s="7" t="str">
        <f t="shared" si="4"/>
        <v>без промо</v>
      </c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ht="15.75" customHeight="1">
      <c r="A3446" s="3">
        <v>3197.0</v>
      </c>
      <c r="B3446" s="1" t="s">
        <v>16</v>
      </c>
      <c r="C3446" s="1" t="s">
        <v>17</v>
      </c>
      <c r="D3446" s="1" t="s">
        <v>21</v>
      </c>
      <c r="E3446" s="2">
        <v>44307.0</v>
      </c>
      <c r="F3446" s="3"/>
      <c r="G3446" s="5">
        <v>3500.0</v>
      </c>
      <c r="H3446" s="3" t="str">
        <f>IFNA(VLOOKUP(F3446,Promocodes!A:E,4,0),"")</f>
        <v/>
      </c>
      <c r="I3446" s="3"/>
      <c r="J3446" s="5">
        <f t="shared" si="2"/>
        <v>3500</v>
      </c>
      <c r="K3446" s="3" t="str">
        <f>IFNA(VLOOKUP(D3446,Price!$A$2:$C$18,3,0),"")</f>
        <v>услуга</v>
      </c>
      <c r="L3446" s="6">
        <f t="shared" si="3"/>
        <v>4</v>
      </c>
      <c r="M3446" s="6" t="str">
        <f>IFNA(VLOOKUP(F3446,Promocodes!A:B,2,0),"")</f>
        <v/>
      </c>
      <c r="N3446" s="3" t="str">
        <f>IFNA(VLOOKUP(M3446,Promocodes!G:H,2,0),"")</f>
        <v/>
      </c>
      <c r="O3446" s="3" t="str">
        <f>IFNA(VLOOKUP(D3446,Price!$E$2:$F$4,2,0),"")</f>
        <v/>
      </c>
      <c r="P3446" s="7" t="str">
        <f t="shared" si="4"/>
        <v>без промо</v>
      </c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ht="15.75" customHeight="1">
      <c r="A3447" s="3">
        <v>3198.0</v>
      </c>
      <c r="B3447" s="1" t="s">
        <v>16</v>
      </c>
      <c r="C3447" s="1" t="s">
        <v>17</v>
      </c>
      <c r="D3447" s="1" t="s">
        <v>24</v>
      </c>
      <c r="E3447" s="2">
        <v>44307.0</v>
      </c>
      <c r="F3447" s="3"/>
      <c r="G3447" s="5">
        <v>4500.0</v>
      </c>
      <c r="H3447" s="3" t="str">
        <f>IFNA(VLOOKUP(F3447,Promocodes!A:E,4,0),"")</f>
        <v/>
      </c>
      <c r="I3447" s="3"/>
      <c r="J3447" s="5">
        <f t="shared" si="2"/>
        <v>4500</v>
      </c>
      <c r="K3447" s="3" t="str">
        <f>IFNA(VLOOKUP(D3447,Price!$A$2:$C$18,3,0),"")</f>
        <v>услуга</v>
      </c>
      <c r="L3447" s="6">
        <f t="shared" si="3"/>
        <v>4</v>
      </c>
      <c r="M3447" s="6" t="str">
        <f>IFNA(VLOOKUP(F3447,Promocodes!A:B,2,0),"")</f>
        <v/>
      </c>
      <c r="N3447" s="3" t="str">
        <f>IFNA(VLOOKUP(M3447,Promocodes!G:H,2,0),"")</f>
        <v/>
      </c>
      <c r="O3447" s="3" t="str">
        <f>IFNA(VLOOKUP(D3447,Price!$E$2:$F$4,2,0),"")</f>
        <v/>
      </c>
      <c r="P3447" s="7" t="str">
        <f t="shared" si="4"/>
        <v>без промо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ht="15.75" customHeight="1">
      <c r="A3448" s="3">
        <v>3199.0</v>
      </c>
      <c r="B3448" s="1" t="s">
        <v>139</v>
      </c>
      <c r="C3448" s="1" t="s">
        <v>17</v>
      </c>
      <c r="D3448" s="1" t="s">
        <v>143</v>
      </c>
      <c r="E3448" s="2">
        <v>44307.0</v>
      </c>
      <c r="F3448" s="3"/>
      <c r="G3448" s="5">
        <v>500.0</v>
      </c>
      <c r="H3448" s="3" t="str">
        <f>IFNA(VLOOKUP(F3448,Promocodes!A:E,4,0),"")</f>
        <v/>
      </c>
      <c r="I3448" s="3"/>
      <c r="J3448" s="5">
        <f t="shared" si="2"/>
        <v>500</v>
      </c>
      <c r="K3448" s="3" t="str">
        <f>IFNA(VLOOKUP(D3448,Price!$A$2:$C$18,3,0),"")</f>
        <v/>
      </c>
      <c r="L3448" s="6">
        <f t="shared" si="3"/>
        <v>4</v>
      </c>
      <c r="M3448" s="6" t="str">
        <f>IFNA(VLOOKUP(F3448,Promocodes!A:B,2,0),"")</f>
        <v/>
      </c>
      <c r="N3448" s="3" t="str">
        <f>IFNA(VLOOKUP(M3448,Promocodes!G:H,2,0),"")</f>
        <v/>
      </c>
      <c r="O3448" s="3" t="str">
        <f>IFNA(VLOOKUP(D3448,Price!$E$2:$F$4,2,0),"")</f>
        <v/>
      </c>
      <c r="P3448" s="7" t="str">
        <f t="shared" si="4"/>
        <v/>
      </c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ht="15.75" customHeight="1">
      <c r="A3449" s="3">
        <v>3200.0</v>
      </c>
      <c r="B3449" s="1" t="s">
        <v>16</v>
      </c>
      <c r="C3449" s="1" t="s">
        <v>22</v>
      </c>
      <c r="D3449" s="1" t="s">
        <v>21</v>
      </c>
      <c r="E3449" s="2">
        <v>44307.0</v>
      </c>
      <c r="F3449" s="3"/>
      <c r="G3449" s="5">
        <v>3500.0</v>
      </c>
      <c r="H3449" s="3" t="str">
        <f>IFNA(VLOOKUP(F3449,Promocodes!A:E,4,0),"")</f>
        <v/>
      </c>
      <c r="I3449" s="3"/>
      <c r="J3449" s="5">
        <f t="shared" si="2"/>
        <v>3500</v>
      </c>
      <c r="K3449" s="3" t="str">
        <f>IFNA(VLOOKUP(D3449,Price!$A$2:$C$18,3,0),"")</f>
        <v>услуга</v>
      </c>
      <c r="L3449" s="6">
        <f t="shared" si="3"/>
        <v>4</v>
      </c>
      <c r="M3449" s="6" t="str">
        <f>IFNA(VLOOKUP(F3449,Promocodes!A:B,2,0),"")</f>
        <v/>
      </c>
      <c r="N3449" s="3" t="str">
        <f>IFNA(VLOOKUP(M3449,Promocodes!G:H,2,0),"")</f>
        <v/>
      </c>
      <c r="O3449" s="3" t="str">
        <f>IFNA(VLOOKUP(D3449,Price!$E$2:$F$4,2,0),"")</f>
        <v/>
      </c>
      <c r="P3449" s="7" t="str">
        <f t="shared" si="4"/>
        <v>без промо</v>
      </c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ht="15.75" customHeight="1">
      <c r="A3450" s="3">
        <v>3201.0</v>
      </c>
      <c r="B3450" s="1" t="s">
        <v>16</v>
      </c>
      <c r="C3450" s="1" t="s">
        <v>22</v>
      </c>
      <c r="D3450" s="1" t="s">
        <v>24</v>
      </c>
      <c r="E3450" s="2">
        <v>44307.0</v>
      </c>
      <c r="F3450" s="3"/>
      <c r="G3450" s="5">
        <v>4500.0</v>
      </c>
      <c r="H3450" s="3" t="str">
        <f>IFNA(VLOOKUP(F3450,Promocodes!A:E,4,0),"")</f>
        <v/>
      </c>
      <c r="I3450" s="3"/>
      <c r="J3450" s="5">
        <f t="shared" si="2"/>
        <v>4500</v>
      </c>
      <c r="K3450" s="3" t="str">
        <f>IFNA(VLOOKUP(D3450,Price!$A$2:$C$18,3,0),"")</f>
        <v>услуга</v>
      </c>
      <c r="L3450" s="6">
        <f t="shared" si="3"/>
        <v>4</v>
      </c>
      <c r="M3450" s="6" t="str">
        <f>IFNA(VLOOKUP(F3450,Promocodes!A:B,2,0),"")</f>
        <v/>
      </c>
      <c r="N3450" s="3" t="str">
        <f>IFNA(VLOOKUP(M3450,Promocodes!G:H,2,0),"")</f>
        <v/>
      </c>
      <c r="O3450" s="3" t="str">
        <f>IFNA(VLOOKUP(D3450,Price!$E$2:$F$4,2,0),"")</f>
        <v/>
      </c>
      <c r="P3450" s="7" t="str">
        <f t="shared" si="4"/>
        <v>без промо</v>
      </c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ht="15.75" customHeight="1">
      <c r="A3451" s="3">
        <v>3202.0</v>
      </c>
      <c r="B3451" s="1" t="s">
        <v>16</v>
      </c>
      <c r="C3451" s="1" t="s">
        <v>17</v>
      </c>
      <c r="D3451" s="1" t="s">
        <v>24</v>
      </c>
      <c r="E3451" s="2">
        <v>44307.0</v>
      </c>
      <c r="F3451" s="3"/>
      <c r="G3451" s="5">
        <v>4500.0</v>
      </c>
      <c r="H3451" s="3" t="str">
        <f>IFNA(VLOOKUP(F3451,Promocodes!A:E,4,0),"")</f>
        <v/>
      </c>
      <c r="I3451" s="3"/>
      <c r="J3451" s="5">
        <f t="shared" si="2"/>
        <v>4500</v>
      </c>
      <c r="K3451" s="3" t="str">
        <f>IFNA(VLOOKUP(D3451,Price!$A$2:$C$18,3,0),"")</f>
        <v>услуга</v>
      </c>
      <c r="L3451" s="6">
        <f t="shared" si="3"/>
        <v>4</v>
      </c>
      <c r="M3451" s="6" t="str">
        <f>IFNA(VLOOKUP(F3451,Promocodes!A:B,2,0),"")</f>
        <v/>
      </c>
      <c r="N3451" s="3" t="str">
        <f>IFNA(VLOOKUP(M3451,Promocodes!G:H,2,0),"")</f>
        <v/>
      </c>
      <c r="O3451" s="3" t="str">
        <f>IFNA(VLOOKUP(D3451,Price!$E$2:$F$4,2,0),"")</f>
        <v/>
      </c>
      <c r="P3451" s="7" t="str">
        <f t="shared" si="4"/>
        <v>без промо</v>
      </c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ht="15.75" customHeight="1">
      <c r="A3452" s="3">
        <v>3203.0</v>
      </c>
      <c r="B3452" s="1" t="s">
        <v>16</v>
      </c>
      <c r="C3452" s="1" t="s">
        <v>17</v>
      </c>
      <c r="D3452" s="1" t="s">
        <v>25</v>
      </c>
      <c r="E3452" s="2">
        <v>44307.0</v>
      </c>
      <c r="F3452" s="3"/>
      <c r="G3452" s="5">
        <v>300.0</v>
      </c>
      <c r="H3452" s="3" t="str">
        <f>IFNA(VLOOKUP(F3452,Promocodes!A:E,4,0),"")</f>
        <v/>
      </c>
      <c r="I3452" s="3"/>
      <c r="J3452" s="5">
        <f t="shared" si="2"/>
        <v>300</v>
      </c>
      <c r="K3452" s="3" t="str">
        <f>IFNA(VLOOKUP(D3452,Price!$A$2:$C$18,3,0),"")</f>
        <v>товар</v>
      </c>
      <c r="L3452" s="6">
        <f t="shared" si="3"/>
        <v>4</v>
      </c>
      <c r="M3452" s="6" t="str">
        <f>IFNA(VLOOKUP(F3452,Promocodes!A:B,2,0),"")</f>
        <v/>
      </c>
      <c r="N3452" s="3" t="str">
        <f>IFNA(VLOOKUP(M3452,Promocodes!G:H,2,0),"")</f>
        <v/>
      </c>
      <c r="O3452" s="3">
        <f>IFNA(VLOOKUP(D3452,Price!$E$2:$F$4,2,0),"")</f>
        <v>150</v>
      </c>
      <c r="P3452" s="7" t="str">
        <f t="shared" si="4"/>
        <v>без промо</v>
      </c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ht="15.75" customHeight="1">
      <c r="A3453" s="3">
        <v>3204.0</v>
      </c>
      <c r="B3453" s="1" t="s">
        <v>16</v>
      </c>
      <c r="C3453" s="1" t="s">
        <v>17</v>
      </c>
      <c r="D3453" s="1" t="s">
        <v>24</v>
      </c>
      <c r="E3453" s="2">
        <v>44307.0</v>
      </c>
      <c r="F3453" s="3"/>
      <c r="G3453" s="5">
        <v>4500.0</v>
      </c>
      <c r="H3453" s="3" t="str">
        <f>IFNA(VLOOKUP(F3453,Promocodes!A:E,4,0),"")</f>
        <v/>
      </c>
      <c r="I3453" s="3"/>
      <c r="J3453" s="5">
        <f t="shared" si="2"/>
        <v>4500</v>
      </c>
      <c r="K3453" s="3" t="str">
        <f>IFNA(VLOOKUP(D3453,Price!$A$2:$C$18,3,0),"")</f>
        <v>услуга</v>
      </c>
      <c r="L3453" s="6">
        <f t="shared" si="3"/>
        <v>4</v>
      </c>
      <c r="M3453" s="6" t="str">
        <f>IFNA(VLOOKUP(F3453,Promocodes!A:B,2,0),"")</f>
        <v/>
      </c>
      <c r="N3453" s="3" t="str">
        <f>IFNA(VLOOKUP(M3453,Promocodes!G:H,2,0),"")</f>
        <v/>
      </c>
      <c r="O3453" s="3" t="str">
        <f>IFNA(VLOOKUP(D3453,Price!$E$2:$F$4,2,0),"")</f>
        <v/>
      </c>
      <c r="P3453" s="7" t="str">
        <f t="shared" si="4"/>
        <v>без промо</v>
      </c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ht="15.75" customHeight="1">
      <c r="A3454" s="3">
        <v>3205.0</v>
      </c>
      <c r="B3454" s="1" t="s">
        <v>16</v>
      </c>
      <c r="C3454" s="1" t="s">
        <v>17</v>
      </c>
      <c r="D3454" s="1" t="s">
        <v>24</v>
      </c>
      <c r="E3454" s="2">
        <v>44307.0</v>
      </c>
      <c r="F3454" s="3"/>
      <c r="G3454" s="5">
        <v>4500.0</v>
      </c>
      <c r="H3454" s="3" t="str">
        <f>IFNA(VLOOKUP(F3454,Promocodes!A:E,4,0),"")</f>
        <v/>
      </c>
      <c r="I3454" s="3"/>
      <c r="J3454" s="5">
        <f t="shared" si="2"/>
        <v>4500</v>
      </c>
      <c r="K3454" s="3" t="str">
        <f>IFNA(VLOOKUP(D3454,Price!$A$2:$C$18,3,0),"")</f>
        <v>услуга</v>
      </c>
      <c r="L3454" s="6">
        <f t="shared" si="3"/>
        <v>4</v>
      </c>
      <c r="M3454" s="6" t="str">
        <f>IFNA(VLOOKUP(F3454,Promocodes!A:B,2,0),"")</f>
        <v/>
      </c>
      <c r="N3454" s="3" t="str">
        <f>IFNA(VLOOKUP(M3454,Promocodes!G:H,2,0),"")</f>
        <v/>
      </c>
      <c r="O3454" s="3" t="str">
        <f>IFNA(VLOOKUP(D3454,Price!$E$2:$F$4,2,0),"")</f>
        <v/>
      </c>
      <c r="P3454" s="7" t="str">
        <f t="shared" si="4"/>
        <v>без промо</v>
      </c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ht="15.75" customHeight="1">
      <c r="A3455" s="3">
        <v>3206.0</v>
      </c>
      <c r="B3455" s="1" t="s">
        <v>16</v>
      </c>
      <c r="C3455" s="1" t="s">
        <v>17</v>
      </c>
      <c r="D3455" s="1" t="s">
        <v>23</v>
      </c>
      <c r="E3455" s="2">
        <v>44307.0</v>
      </c>
      <c r="F3455" s="3"/>
      <c r="G3455" s="5">
        <v>5500.0</v>
      </c>
      <c r="H3455" s="3" t="str">
        <f>IFNA(VLOOKUP(F3455,Promocodes!A:E,4,0),"")</f>
        <v/>
      </c>
      <c r="I3455" s="3"/>
      <c r="J3455" s="5">
        <f t="shared" si="2"/>
        <v>5500</v>
      </c>
      <c r="K3455" s="3" t="str">
        <f>IFNA(VLOOKUP(D3455,Price!$A$2:$C$18,3,0),"")</f>
        <v>услуга</v>
      </c>
      <c r="L3455" s="6">
        <f t="shared" si="3"/>
        <v>4</v>
      </c>
      <c r="M3455" s="6" t="str">
        <f>IFNA(VLOOKUP(F3455,Promocodes!A:B,2,0),"")</f>
        <v/>
      </c>
      <c r="N3455" s="3" t="str">
        <f>IFNA(VLOOKUP(M3455,Promocodes!G:H,2,0),"")</f>
        <v/>
      </c>
      <c r="O3455" s="3" t="str">
        <f>IFNA(VLOOKUP(D3455,Price!$E$2:$F$4,2,0),"")</f>
        <v/>
      </c>
      <c r="P3455" s="7" t="str">
        <f t="shared" si="4"/>
        <v>без промо</v>
      </c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ht="15.75" customHeight="1">
      <c r="A3456" s="3">
        <v>3207.0</v>
      </c>
      <c r="B3456" s="1" t="s">
        <v>16</v>
      </c>
      <c r="C3456" s="1" t="s">
        <v>22</v>
      </c>
      <c r="D3456" s="1" t="s">
        <v>23</v>
      </c>
      <c r="E3456" s="2">
        <v>44307.0</v>
      </c>
      <c r="F3456" s="3"/>
      <c r="G3456" s="5">
        <v>5500.0</v>
      </c>
      <c r="H3456" s="3" t="str">
        <f>IFNA(VLOOKUP(F3456,Promocodes!A:E,4,0),"")</f>
        <v/>
      </c>
      <c r="I3456" s="3"/>
      <c r="J3456" s="5">
        <f t="shared" si="2"/>
        <v>5500</v>
      </c>
      <c r="K3456" s="3" t="str">
        <f>IFNA(VLOOKUP(D3456,Price!$A$2:$C$18,3,0),"")</f>
        <v>услуга</v>
      </c>
      <c r="L3456" s="6">
        <f t="shared" si="3"/>
        <v>4</v>
      </c>
      <c r="M3456" s="6" t="str">
        <f>IFNA(VLOOKUP(F3456,Promocodes!A:B,2,0),"")</f>
        <v/>
      </c>
      <c r="N3456" s="3" t="str">
        <f>IFNA(VLOOKUP(M3456,Promocodes!G:H,2,0),"")</f>
        <v/>
      </c>
      <c r="O3456" s="3" t="str">
        <f>IFNA(VLOOKUP(D3456,Price!$E$2:$F$4,2,0),"")</f>
        <v/>
      </c>
      <c r="P3456" s="7" t="str">
        <f t="shared" si="4"/>
        <v>без промо</v>
      </c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ht="15.75" customHeight="1">
      <c r="A3457" s="3">
        <v>3208.0</v>
      </c>
      <c r="B3457" s="1" t="s">
        <v>16</v>
      </c>
      <c r="C3457" s="1" t="s">
        <v>17</v>
      </c>
      <c r="D3457" s="1" t="s">
        <v>23</v>
      </c>
      <c r="E3457" s="2">
        <v>44307.0</v>
      </c>
      <c r="F3457" s="3"/>
      <c r="G3457" s="5">
        <v>5500.0</v>
      </c>
      <c r="H3457" s="3" t="str">
        <f>IFNA(VLOOKUP(F3457,Promocodes!A:E,4,0),"")</f>
        <v/>
      </c>
      <c r="I3457" s="3"/>
      <c r="J3457" s="5">
        <f t="shared" si="2"/>
        <v>5500</v>
      </c>
      <c r="K3457" s="3" t="str">
        <f>IFNA(VLOOKUP(D3457,Price!$A$2:$C$18,3,0),"")</f>
        <v>услуга</v>
      </c>
      <c r="L3457" s="6">
        <f t="shared" si="3"/>
        <v>4</v>
      </c>
      <c r="M3457" s="6" t="str">
        <f>IFNA(VLOOKUP(F3457,Promocodes!A:B,2,0),"")</f>
        <v/>
      </c>
      <c r="N3457" s="3" t="str">
        <f>IFNA(VLOOKUP(M3457,Promocodes!G:H,2,0),"")</f>
        <v/>
      </c>
      <c r="O3457" s="3" t="str">
        <f>IFNA(VLOOKUP(D3457,Price!$E$2:$F$4,2,0),"")</f>
        <v/>
      </c>
      <c r="P3457" s="7" t="str">
        <f t="shared" si="4"/>
        <v>без промо</v>
      </c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ht="15.75" customHeight="1">
      <c r="A3458" s="3">
        <v>3209.0</v>
      </c>
      <c r="B3458" s="1" t="s">
        <v>139</v>
      </c>
      <c r="C3458" s="1" t="s">
        <v>22</v>
      </c>
      <c r="D3458" s="1" t="s">
        <v>141</v>
      </c>
      <c r="E3458" s="2">
        <v>44307.0</v>
      </c>
      <c r="F3458" s="3"/>
      <c r="G3458" s="5">
        <v>300.0</v>
      </c>
      <c r="H3458" s="3" t="str">
        <f>IFNA(VLOOKUP(F3458,Promocodes!A:E,4,0),"")</f>
        <v/>
      </c>
      <c r="I3458" s="3"/>
      <c r="J3458" s="5">
        <f t="shared" si="2"/>
        <v>300</v>
      </c>
      <c r="K3458" s="3" t="str">
        <f>IFNA(VLOOKUP(D3458,Price!$A$2:$C$18,3,0),"")</f>
        <v/>
      </c>
      <c r="L3458" s="6">
        <f t="shared" si="3"/>
        <v>4</v>
      </c>
      <c r="M3458" s="6" t="str">
        <f>IFNA(VLOOKUP(F3458,Promocodes!A:B,2,0),"")</f>
        <v/>
      </c>
      <c r="N3458" s="3" t="str">
        <f>IFNA(VLOOKUP(M3458,Promocodes!G:H,2,0),"")</f>
        <v/>
      </c>
      <c r="O3458" s="3" t="str">
        <f>IFNA(VLOOKUP(D3458,Price!$E$2:$F$4,2,0),"")</f>
        <v/>
      </c>
      <c r="P3458" s="7" t="str">
        <f t="shared" si="4"/>
        <v/>
      </c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ht="15.75" customHeight="1">
      <c r="A3459" s="3">
        <v>3211.0</v>
      </c>
      <c r="B3459" s="1" t="s">
        <v>16</v>
      </c>
      <c r="C3459" s="1" t="s">
        <v>17</v>
      </c>
      <c r="D3459" s="1" t="s">
        <v>24</v>
      </c>
      <c r="E3459" s="2">
        <v>44307.0</v>
      </c>
      <c r="F3459" s="3"/>
      <c r="G3459" s="5">
        <v>4500.0</v>
      </c>
      <c r="H3459" s="3" t="str">
        <f>IFNA(VLOOKUP(F3459,Promocodes!A:E,4,0),"")</f>
        <v/>
      </c>
      <c r="I3459" s="3"/>
      <c r="J3459" s="5">
        <f t="shared" si="2"/>
        <v>4500</v>
      </c>
      <c r="K3459" s="3" t="str">
        <f>IFNA(VLOOKUP(D3459,Price!$A$2:$C$18,3,0),"")</f>
        <v>услуга</v>
      </c>
      <c r="L3459" s="6">
        <f t="shared" si="3"/>
        <v>4</v>
      </c>
      <c r="M3459" s="6" t="str">
        <f>IFNA(VLOOKUP(F3459,Promocodes!A:B,2,0),"")</f>
        <v/>
      </c>
      <c r="N3459" s="3" t="str">
        <f>IFNA(VLOOKUP(M3459,Promocodes!G:H,2,0),"")</f>
        <v/>
      </c>
      <c r="O3459" s="3" t="str">
        <f>IFNA(VLOOKUP(D3459,Price!$E$2:$F$4,2,0),"")</f>
        <v/>
      </c>
      <c r="P3459" s="7" t="str">
        <f t="shared" si="4"/>
        <v>без промо</v>
      </c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ht="15.75" customHeight="1">
      <c r="A3460" s="3">
        <v>3212.0</v>
      </c>
      <c r="B3460" s="1" t="s">
        <v>16</v>
      </c>
      <c r="C3460" s="1" t="s">
        <v>17</v>
      </c>
      <c r="D3460" s="1" t="s">
        <v>24</v>
      </c>
      <c r="E3460" s="2">
        <v>44307.0</v>
      </c>
      <c r="F3460" s="3"/>
      <c r="G3460" s="5">
        <v>4500.0</v>
      </c>
      <c r="H3460" s="3" t="str">
        <f>IFNA(VLOOKUP(F3460,Promocodes!A:E,4,0),"")</f>
        <v/>
      </c>
      <c r="I3460" s="3"/>
      <c r="J3460" s="5">
        <f t="shared" si="2"/>
        <v>4500</v>
      </c>
      <c r="K3460" s="3" t="str">
        <f>IFNA(VLOOKUP(D3460,Price!$A$2:$C$18,3,0),"")</f>
        <v>услуга</v>
      </c>
      <c r="L3460" s="6">
        <f t="shared" si="3"/>
        <v>4</v>
      </c>
      <c r="M3460" s="6" t="str">
        <f>IFNA(VLOOKUP(F3460,Promocodes!A:B,2,0),"")</f>
        <v/>
      </c>
      <c r="N3460" s="3" t="str">
        <f>IFNA(VLOOKUP(M3460,Promocodes!G:H,2,0),"")</f>
        <v/>
      </c>
      <c r="O3460" s="3" t="str">
        <f>IFNA(VLOOKUP(D3460,Price!$E$2:$F$4,2,0),"")</f>
        <v/>
      </c>
      <c r="P3460" s="7" t="str">
        <f t="shared" si="4"/>
        <v>без промо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ht="15.75" customHeight="1">
      <c r="A3461" s="3">
        <v>3213.0</v>
      </c>
      <c r="B3461" s="1" t="s">
        <v>16</v>
      </c>
      <c r="C3461" s="1" t="s">
        <v>17</v>
      </c>
      <c r="D3461" s="1" t="s">
        <v>21</v>
      </c>
      <c r="E3461" s="2">
        <v>44307.0</v>
      </c>
      <c r="F3461" s="3"/>
      <c r="G3461" s="5">
        <v>3500.0</v>
      </c>
      <c r="H3461" s="3" t="str">
        <f>IFNA(VLOOKUP(F3461,Promocodes!A:E,4,0),"")</f>
        <v/>
      </c>
      <c r="I3461" s="3"/>
      <c r="J3461" s="5">
        <f t="shared" si="2"/>
        <v>3500</v>
      </c>
      <c r="K3461" s="3" t="str">
        <f>IFNA(VLOOKUP(D3461,Price!$A$2:$C$18,3,0),"")</f>
        <v>услуга</v>
      </c>
      <c r="L3461" s="6">
        <f t="shared" si="3"/>
        <v>4</v>
      </c>
      <c r="M3461" s="6" t="str">
        <f>IFNA(VLOOKUP(F3461,Promocodes!A:B,2,0),"")</f>
        <v/>
      </c>
      <c r="N3461" s="3" t="str">
        <f>IFNA(VLOOKUP(M3461,Promocodes!G:H,2,0),"")</f>
        <v/>
      </c>
      <c r="O3461" s="3" t="str">
        <f>IFNA(VLOOKUP(D3461,Price!$E$2:$F$4,2,0),"")</f>
        <v/>
      </c>
      <c r="P3461" s="7" t="str">
        <f t="shared" si="4"/>
        <v>без промо</v>
      </c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ht="15.75" customHeight="1">
      <c r="A3462" s="3">
        <v>3214.0</v>
      </c>
      <c r="B3462" s="1" t="s">
        <v>16</v>
      </c>
      <c r="C3462" s="1" t="s">
        <v>22</v>
      </c>
      <c r="D3462" s="1" t="s">
        <v>23</v>
      </c>
      <c r="E3462" s="2">
        <v>44307.0</v>
      </c>
      <c r="F3462" s="3"/>
      <c r="G3462" s="5">
        <v>5500.0</v>
      </c>
      <c r="H3462" s="3" t="str">
        <f>IFNA(VLOOKUP(F3462,Promocodes!A:E,4,0),"")</f>
        <v/>
      </c>
      <c r="I3462" s="3"/>
      <c r="J3462" s="5">
        <f t="shared" si="2"/>
        <v>5500</v>
      </c>
      <c r="K3462" s="3" t="str">
        <f>IFNA(VLOOKUP(D3462,Price!$A$2:$C$18,3,0),"")</f>
        <v>услуга</v>
      </c>
      <c r="L3462" s="6">
        <f t="shared" si="3"/>
        <v>4</v>
      </c>
      <c r="M3462" s="6" t="str">
        <f>IFNA(VLOOKUP(F3462,Promocodes!A:B,2,0),"")</f>
        <v/>
      </c>
      <c r="N3462" s="3" t="str">
        <f>IFNA(VLOOKUP(M3462,Promocodes!G:H,2,0),"")</f>
        <v/>
      </c>
      <c r="O3462" s="3" t="str">
        <f>IFNA(VLOOKUP(D3462,Price!$E$2:$F$4,2,0),"")</f>
        <v/>
      </c>
      <c r="P3462" s="7" t="str">
        <f t="shared" si="4"/>
        <v>без промо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ht="15.75" customHeight="1">
      <c r="A3463" s="3">
        <v>3215.0</v>
      </c>
      <c r="B3463" s="1" t="s">
        <v>16</v>
      </c>
      <c r="C3463" s="1" t="s">
        <v>22</v>
      </c>
      <c r="D3463" s="1" t="s">
        <v>23</v>
      </c>
      <c r="E3463" s="2">
        <v>44308.0</v>
      </c>
      <c r="F3463" s="3"/>
      <c r="G3463" s="5">
        <v>5500.0</v>
      </c>
      <c r="H3463" s="3" t="str">
        <f>IFNA(VLOOKUP(F3463,Promocodes!A:E,4,0),"")</f>
        <v/>
      </c>
      <c r="I3463" s="3"/>
      <c r="J3463" s="5">
        <f t="shared" si="2"/>
        <v>5500</v>
      </c>
      <c r="K3463" s="3" t="str">
        <f>IFNA(VLOOKUP(D3463,Price!$A$2:$C$18,3,0),"")</f>
        <v>услуга</v>
      </c>
      <c r="L3463" s="6">
        <f t="shared" si="3"/>
        <v>4</v>
      </c>
      <c r="M3463" s="6" t="str">
        <f>IFNA(VLOOKUP(F3463,Promocodes!A:B,2,0),"")</f>
        <v/>
      </c>
      <c r="N3463" s="3" t="str">
        <f>IFNA(VLOOKUP(M3463,Promocodes!G:H,2,0),"")</f>
        <v/>
      </c>
      <c r="O3463" s="3" t="str">
        <f>IFNA(VLOOKUP(D3463,Price!$E$2:$F$4,2,0),"")</f>
        <v/>
      </c>
      <c r="P3463" s="7" t="str">
        <f t="shared" si="4"/>
        <v>без промо</v>
      </c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ht="15.75" customHeight="1">
      <c r="A3464" s="3">
        <v>3216.0</v>
      </c>
      <c r="B3464" s="1" t="s">
        <v>16</v>
      </c>
      <c r="C3464" s="1" t="s">
        <v>17</v>
      </c>
      <c r="D3464" s="1" t="s">
        <v>21</v>
      </c>
      <c r="E3464" s="2">
        <v>44308.0</v>
      </c>
      <c r="F3464" s="3"/>
      <c r="G3464" s="5">
        <v>3500.0</v>
      </c>
      <c r="H3464" s="3" t="str">
        <f>IFNA(VLOOKUP(F3464,Promocodes!A:E,4,0),"")</f>
        <v/>
      </c>
      <c r="I3464" s="3"/>
      <c r="J3464" s="5">
        <f t="shared" si="2"/>
        <v>3500</v>
      </c>
      <c r="K3464" s="3" t="str">
        <f>IFNA(VLOOKUP(D3464,Price!$A$2:$C$18,3,0),"")</f>
        <v>услуга</v>
      </c>
      <c r="L3464" s="6">
        <f t="shared" si="3"/>
        <v>4</v>
      </c>
      <c r="M3464" s="6" t="str">
        <f>IFNA(VLOOKUP(F3464,Promocodes!A:B,2,0),"")</f>
        <v/>
      </c>
      <c r="N3464" s="3" t="str">
        <f>IFNA(VLOOKUP(M3464,Promocodes!G:H,2,0),"")</f>
        <v/>
      </c>
      <c r="O3464" s="3" t="str">
        <f>IFNA(VLOOKUP(D3464,Price!$E$2:$F$4,2,0),"")</f>
        <v/>
      </c>
      <c r="P3464" s="7" t="str">
        <f t="shared" si="4"/>
        <v>без промо</v>
      </c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ht="15.75" customHeight="1">
      <c r="A3465" s="3">
        <v>3217.0</v>
      </c>
      <c r="B3465" s="1" t="s">
        <v>16</v>
      </c>
      <c r="C3465" s="1" t="s">
        <v>17</v>
      </c>
      <c r="D3465" s="1" t="s">
        <v>21</v>
      </c>
      <c r="E3465" s="2">
        <v>44308.0</v>
      </c>
      <c r="F3465" s="3"/>
      <c r="G3465" s="5">
        <v>3500.0</v>
      </c>
      <c r="H3465" s="3" t="str">
        <f>IFNA(VLOOKUP(F3465,Promocodes!A:E,4,0),"")</f>
        <v/>
      </c>
      <c r="I3465" s="3"/>
      <c r="J3465" s="5">
        <f t="shared" si="2"/>
        <v>3500</v>
      </c>
      <c r="K3465" s="3" t="str">
        <f>IFNA(VLOOKUP(D3465,Price!$A$2:$C$18,3,0),"")</f>
        <v>услуга</v>
      </c>
      <c r="L3465" s="6">
        <f t="shared" si="3"/>
        <v>4</v>
      </c>
      <c r="M3465" s="6" t="str">
        <f>IFNA(VLOOKUP(F3465,Promocodes!A:B,2,0),"")</f>
        <v/>
      </c>
      <c r="N3465" s="3" t="str">
        <f>IFNA(VLOOKUP(M3465,Promocodes!G:H,2,0),"")</f>
        <v/>
      </c>
      <c r="O3465" s="3" t="str">
        <f>IFNA(VLOOKUP(D3465,Price!$E$2:$F$4,2,0),"")</f>
        <v/>
      </c>
      <c r="P3465" s="7" t="str">
        <f t="shared" si="4"/>
        <v>без промо</v>
      </c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ht="15.75" customHeight="1">
      <c r="A3466" s="3">
        <v>3218.0</v>
      </c>
      <c r="B3466" s="1" t="s">
        <v>16</v>
      </c>
      <c r="C3466" s="1" t="s">
        <v>17</v>
      </c>
      <c r="D3466" s="1" t="s">
        <v>21</v>
      </c>
      <c r="E3466" s="2">
        <v>44308.0</v>
      </c>
      <c r="F3466" s="3"/>
      <c r="G3466" s="5">
        <v>3500.0</v>
      </c>
      <c r="H3466" s="3" t="str">
        <f>IFNA(VLOOKUP(F3466,Promocodes!A:E,4,0),"")</f>
        <v/>
      </c>
      <c r="I3466" s="3"/>
      <c r="J3466" s="5">
        <f t="shared" si="2"/>
        <v>3500</v>
      </c>
      <c r="K3466" s="3" t="str">
        <f>IFNA(VLOOKUP(D3466,Price!$A$2:$C$18,3,0),"")</f>
        <v>услуга</v>
      </c>
      <c r="L3466" s="6">
        <f t="shared" si="3"/>
        <v>4</v>
      </c>
      <c r="M3466" s="6" t="str">
        <f>IFNA(VLOOKUP(F3466,Promocodes!A:B,2,0),"")</f>
        <v/>
      </c>
      <c r="N3466" s="3" t="str">
        <f>IFNA(VLOOKUP(M3466,Promocodes!G:H,2,0),"")</f>
        <v/>
      </c>
      <c r="O3466" s="3" t="str">
        <f>IFNA(VLOOKUP(D3466,Price!$E$2:$F$4,2,0),"")</f>
        <v/>
      </c>
      <c r="P3466" s="7" t="str">
        <f t="shared" si="4"/>
        <v>без промо</v>
      </c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ht="15.75" customHeight="1">
      <c r="A3467" s="3">
        <v>3219.0</v>
      </c>
      <c r="B3467" s="1" t="s">
        <v>16</v>
      </c>
      <c r="C3467" s="1" t="s">
        <v>17</v>
      </c>
      <c r="D3467" s="1" t="s">
        <v>24</v>
      </c>
      <c r="E3467" s="2">
        <v>44308.0</v>
      </c>
      <c r="F3467" s="3"/>
      <c r="G3467" s="5">
        <v>4500.0</v>
      </c>
      <c r="H3467" s="3" t="str">
        <f>IFNA(VLOOKUP(F3467,Promocodes!A:E,4,0),"")</f>
        <v/>
      </c>
      <c r="I3467" s="3"/>
      <c r="J3467" s="5">
        <f t="shared" si="2"/>
        <v>4500</v>
      </c>
      <c r="K3467" s="3" t="str">
        <f>IFNA(VLOOKUP(D3467,Price!$A$2:$C$18,3,0),"")</f>
        <v>услуга</v>
      </c>
      <c r="L3467" s="6">
        <f t="shared" si="3"/>
        <v>4</v>
      </c>
      <c r="M3467" s="6" t="str">
        <f>IFNA(VLOOKUP(F3467,Promocodes!A:B,2,0),"")</f>
        <v/>
      </c>
      <c r="N3467" s="3" t="str">
        <f>IFNA(VLOOKUP(M3467,Promocodes!G:H,2,0),"")</f>
        <v/>
      </c>
      <c r="O3467" s="3" t="str">
        <f>IFNA(VLOOKUP(D3467,Price!$E$2:$F$4,2,0),"")</f>
        <v/>
      </c>
      <c r="P3467" s="7" t="str">
        <f t="shared" si="4"/>
        <v>без промо</v>
      </c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ht="15.75" customHeight="1">
      <c r="A3468" s="3">
        <v>3220.0</v>
      </c>
      <c r="B3468" s="1" t="s">
        <v>16</v>
      </c>
      <c r="C3468" s="1" t="s">
        <v>22</v>
      </c>
      <c r="D3468" s="1" t="s">
        <v>25</v>
      </c>
      <c r="E3468" s="2">
        <v>44308.0</v>
      </c>
      <c r="F3468" s="3"/>
      <c r="G3468" s="5">
        <v>300.0</v>
      </c>
      <c r="H3468" s="3" t="str">
        <f>IFNA(VLOOKUP(F3468,Promocodes!A:E,4,0),"")</f>
        <v/>
      </c>
      <c r="I3468" s="3"/>
      <c r="J3468" s="5">
        <f t="shared" si="2"/>
        <v>300</v>
      </c>
      <c r="K3468" s="3" t="str">
        <f>IFNA(VLOOKUP(D3468,Price!$A$2:$C$18,3,0),"")</f>
        <v>товар</v>
      </c>
      <c r="L3468" s="6">
        <f t="shared" si="3"/>
        <v>4</v>
      </c>
      <c r="M3468" s="6" t="str">
        <f>IFNA(VLOOKUP(F3468,Promocodes!A:B,2,0),"")</f>
        <v/>
      </c>
      <c r="N3468" s="3" t="str">
        <f>IFNA(VLOOKUP(M3468,Promocodes!G:H,2,0),"")</f>
        <v/>
      </c>
      <c r="O3468" s="3">
        <f>IFNA(VLOOKUP(D3468,Price!$E$2:$F$4,2,0),"")</f>
        <v>150</v>
      </c>
      <c r="P3468" s="7" t="str">
        <f t="shared" si="4"/>
        <v>без промо</v>
      </c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ht="15.75" customHeight="1">
      <c r="A3469" s="3">
        <v>3221.0</v>
      </c>
      <c r="B3469" s="1" t="s">
        <v>16</v>
      </c>
      <c r="C3469" s="1" t="s">
        <v>17</v>
      </c>
      <c r="D3469" s="1" t="s">
        <v>21</v>
      </c>
      <c r="E3469" s="2">
        <v>44308.0</v>
      </c>
      <c r="F3469" s="3"/>
      <c r="G3469" s="5">
        <v>3500.0</v>
      </c>
      <c r="H3469" s="3" t="str">
        <f>IFNA(VLOOKUP(F3469,Promocodes!A:E,4,0),"")</f>
        <v/>
      </c>
      <c r="I3469" s="3"/>
      <c r="J3469" s="5">
        <f t="shared" si="2"/>
        <v>3500</v>
      </c>
      <c r="K3469" s="3" t="str">
        <f>IFNA(VLOOKUP(D3469,Price!$A$2:$C$18,3,0),"")</f>
        <v>услуга</v>
      </c>
      <c r="L3469" s="6">
        <f t="shared" si="3"/>
        <v>4</v>
      </c>
      <c r="M3469" s="6" t="str">
        <f>IFNA(VLOOKUP(F3469,Promocodes!A:B,2,0),"")</f>
        <v/>
      </c>
      <c r="N3469" s="3" t="str">
        <f>IFNA(VLOOKUP(M3469,Promocodes!G:H,2,0),"")</f>
        <v/>
      </c>
      <c r="O3469" s="3" t="str">
        <f>IFNA(VLOOKUP(D3469,Price!$E$2:$F$4,2,0),"")</f>
        <v/>
      </c>
      <c r="P3469" s="7" t="str">
        <f t="shared" si="4"/>
        <v>без промо</v>
      </c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ht="15.75" customHeight="1">
      <c r="A3470" s="3">
        <v>3222.0</v>
      </c>
      <c r="B3470" s="1" t="s">
        <v>16</v>
      </c>
      <c r="C3470" s="1" t="s">
        <v>17</v>
      </c>
      <c r="D3470" s="1" t="s">
        <v>18</v>
      </c>
      <c r="E3470" s="2">
        <v>44308.0</v>
      </c>
      <c r="F3470" s="3"/>
      <c r="G3470" s="5">
        <v>1000.0</v>
      </c>
      <c r="H3470" s="3" t="str">
        <f>IFNA(VLOOKUP(F3470,Promocodes!A:E,4,0),"")</f>
        <v/>
      </c>
      <c r="I3470" s="3"/>
      <c r="J3470" s="5">
        <f t="shared" si="2"/>
        <v>1000</v>
      </c>
      <c r="K3470" s="3" t="str">
        <f>IFNA(VLOOKUP(D3470,Price!$A$2:$C$18,3,0),"")</f>
        <v>товар</v>
      </c>
      <c r="L3470" s="6">
        <f t="shared" si="3"/>
        <v>4</v>
      </c>
      <c r="M3470" s="6" t="str">
        <f>IFNA(VLOOKUP(F3470,Promocodes!A:B,2,0),"")</f>
        <v/>
      </c>
      <c r="N3470" s="3" t="str">
        <f>IFNA(VLOOKUP(M3470,Promocodes!G:H,2,0),"")</f>
        <v/>
      </c>
      <c r="O3470" s="3">
        <f>IFNA(VLOOKUP(D3470,Price!$E$2:$F$4,2,0),"")</f>
        <v>500</v>
      </c>
      <c r="P3470" s="7" t="str">
        <f t="shared" si="4"/>
        <v>без промо</v>
      </c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ht="15.75" customHeight="1">
      <c r="A3471" s="3">
        <v>3223.0</v>
      </c>
      <c r="B3471" s="1" t="s">
        <v>16</v>
      </c>
      <c r="C3471" s="1" t="s">
        <v>17</v>
      </c>
      <c r="D3471" s="1" t="s">
        <v>24</v>
      </c>
      <c r="E3471" s="2">
        <v>44308.0</v>
      </c>
      <c r="F3471" s="3"/>
      <c r="G3471" s="5">
        <v>4500.0</v>
      </c>
      <c r="H3471" s="3" t="str">
        <f>IFNA(VLOOKUP(F3471,Promocodes!A:E,4,0),"")</f>
        <v/>
      </c>
      <c r="I3471" s="3"/>
      <c r="J3471" s="5">
        <f t="shared" si="2"/>
        <v>4500</v>
      </c>
      <c r="K3471" s="3" t="str">
        <f>IFNA(VLOOKUP(D3471,Price!$A$2:$C$18,3,0),"")</f>
        <v>услуга</v>
      </c>
      <c r="L3471" s="6">
        <f t="shared" si="3"/>
        <v>4</v>
      </c>
      <c r="M3471" s="6" t="str">
        <f>IFNA(VLOOKUP(F3471,Promocodes!A:B,2,0),"")</f>
        <v/>
      </c>
      <c r="N3471" s="3" t="str">
        <f>IFNA(VLOOKUP(M3471,Promocodes!G:H,2,0),"")</f>
        <v/>
      </c>
      <c r="O3471" s="3" t="str">
        <f>IFNA(VLOOKUP(D3471,Price!$E$2:$F$4,2,0),"")</f>
        <v/>
      </c>
      <c r="P3471" s="7" t="str">
        <f t="shared" si="4"/>
        <v>без промо</v>
      </c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ht="15.75" customHeight="1">
      <c r="A3472" s="3">
        <v>3224.0</v>
      </c>
      <c r="B3472" s="1" t="s">
        <v>16</v>
      </c>
      <c r="C3472" s="1" t="s">
        <v>17</v>
      </c>
      <c r="D3472" s="1" t="s">
        <v>23</v>
      </c>
      <c r="E3472" s="2">
        <v>44308.0</v>
      </c>
      <c r="F3472" s="3"/>
      <c r="G3472" s="5">
        <v>5500.0</v>
      </c>
      <c r="H3472" s="3" t="str">
        <f>IFNA(VLOOKUP(F3472,Promocodes!A:E,4,0),"")</f>
        <v/>
      </c>
      <c r="I3472" s="3"/>
      <c r="J3472" s="5">
        <f t="shared" si="2"/>
        <v>5500</v>
      </c>
      <c r="K3472" s="3" t="str">
        <f>IFNA(VLOOKUP(D3472,Price!$A$2:$C$18,3,0),"")</f>
        <v>услуга</v>
      </c>
      <c r="L3472" s="6">
        <f t="shared" si="3"/>
        <v>4</v>
      </c>
      <c r="M3472" s="6" t="str">
        <f>IFNA(VLOOKUP(F3472,Promocodes!A:B,2,0),"")</f>
        <v/>
      </c>
      <c r="N3472" s="3" t="str">
        <f>IFNA(VLOOKUP(M3472,Promocodes!G:H,2,0),"")</f>
        <v/>
      </c>
      <c r="O3472" s="3" t="str">
        <f>IFNA(VLOOKUP(D3472,Price!$E$2:$F$4,2,0),"")</f>
        <v/>
      </c>
      <c r="P3472" s="7" t="str">
        <f t="shared" si="4"/>
        <v>без промо</v>
      </c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ht="15.75" customHeight="1">
      <c r="A3473" s="3">
        <v>3225.0</v>
      </c>
      <c r="B3473" s="1" t="s">
        <v>16</v>
      </c>
      <c r="C3473" s="1" t="s">
        <v>17</v>
      </c>
      <c r="D3473" s="1" t="s">
        <v>24</v>
      </c>
      <c r="E3473" s="2">
        <v>44308.0</v>
      </c>
      <c r="F3473" s="3"/>
      <c r="G3473" s="5">
        <v>4500.0</v>
      </c>
      <c r="H3473" s="3" t="str">
        <f>IFNA(VLOOKUP(F3473,Promocodes!A:E,4,0),"")</f>
        <v/>
      </c>
      <c r="I3473" s="3"/>
      <c r="J3473" s="5">
        <f t="shared" si="2"/>
        <v>4500</v>
      </c>
      <c r="K3473" s="3" t="str">
        <f>IFNA(VLOOKUP(D3473,Price!$A$2:$C$18,3,0),"")</f>
        <v>услуга</v>
      </c>
      <c r="L3473" s="6">
        <f t="shared" si="3"/>
        <v>4</v>
      </c>
      <c r="M3473" s="6" t="str">
        <f>IFNA(VLOOKUP(F3473,Promocodes!A:B,2,0),"")</f>
        <v/>
      </c>
      <c r="N3473" s="3" t="str">
        <f>IFNA(VLOOKUP(M3473,Promocodes!G:H,2,0),"")</f>
        <v/>
      </c>
      <c r="O3473" s="3" t="str">
        <f>IFNA(VLOOKUP(D3473,Price!$E$2:$F$4,2,0),"")</f>
        <v/>
      </c>
      <c r="P3473" s="7" t="str">
        <f t="shared" si="4"/>
        <v>без промо</v>
      </c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ht="15.75" customHeight="1">
      <c r="A3474" s="3">
        <v>3226.0</v>
      </c>
      <c r="B3474" s="1" t="s">
        <v>139</v>
      </c>
      <c r="C3474" s="1" t="s">
        <v>17</v>
      </c>
      <c r="D3474" s="1" t="s">
        <v>144</v>
      </c>
      <c r="E3474" s="2">
        <v>44308.0</v>
      </c>
      <c r="F3474" s="3"/>
      <c r="G3474" s="5">
        <v>82500.0</v>
      </c>
      <c r="H3474" s="3" t="str">
        <f>IFNA(VLOOKUP(F3474,Promocodes!A:E,4,0),"")</f>
        <v/>
      </c>
      <c r="I3474" s="3"/>
      <c r="J3474" s="5">
        <f t="shared" si="2"/>
        <v>82500</v>
      </c>
      <c r="K3474" s="3" t="str">
        <f>IFNA(VLOOKUP(D3474,Price!$A$2:$C$18,3,0),"")</f>
        <v/>
      </c>
      <c r="L3474" s="6">
        <f t="shared" si="3"/>
        <v>4</v>
      </c>
      <c r="M3474" s="6" t="str">
        <f>IFNA(VLOOKUP(F3474,Promocodes!A:B,2,0),"")</f>
        <v/>
      </c>
      <c r="N3474" s="3" t="str">
        <f>IFNA(VLOOKUP(M3474,Promocodes!G:H,2,0),"")</f>
        <v/>
      </c>
      <c r="O3474" s="3" t="str">
        <f>IFNA(VLOOKUP(D3474,Price!$E$2:$F$4,2,0),"")</f>
        <v/>
      </c>
      <c r="P3474" s="7" t="str">
        <f t="shared" si="4"/>
        <v/>
      </c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ht="15.75" customHeight="1">
      <c r="A3475" s="3">
        <v>3227.0</v>
      </c>
      <c r="B3475" s="1" t="s">
        <v>139</v>
      </c>
      <c r="C3475" s="1" t="s">
        <v>17</v>
      </c>
      <c r="D3475" s="1" t="s">
        <v>144</v>
      </c>
      <c r="E3475" s="2">
        <v>44308.0</v>
      </c>
      <c r="F3475" s="3"/>
      <c r="G3475" s="5">
        <v>82500.0</v>
      </c>
      <c r="H3475" s="3" t="str">
        <f>IFNA(VLOOKUP(F3475,Promocodes!A:E,4,0),"")</f>
        <v/>
      </c>
      <c r="I3475" s="3"/>
      <c r="J3475" s="5">
        <f t="shared" si="2"/>
        <v>82500</v>
      </c>
      <c r="K3475" s="3" t="str">
        <f>IFNA(VLOOKUP(D3475,Price!$A$2:$C$18,3,0),"")</f>
        <v/>
      </c>
      <c r="L3475" s="6">
        <f t="shared" si="3"/>
        <v>4</v>
      </c>
      <c r="M3475" s="6" t="str">
        <f>IFNA(VLOOKUP(F3475,Promocodes!A:B,2,0),"")</f>
        <v/>
      </c>
      <c r="N3475" s="3" t="str">
        <f>IFNA(VLOOKUP(M3475,Promocodes!G:H,2,0),"")</f>
        <v/>
      </c>
      <c r="O3475" s="3" t="str">
        <f>IFNA(VLOOKUP(D3475,Price!$E$2:$F$4,2,0),"")</f>
        <v/>
      </c>
      <c r="P3475" s="7" t="str">
        <f t="shared" si="4"/>
        <v/>
      </c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ht="15.75" customHeight="1">
      <c r="A3476" s="3">
        <v>3228.0</v>
      </c>
      <c r="B3476" s="1" t="s">
        <v>139</v>
      </c>
      <c r="C3476" s="1" t="s">
        <v>17</v>
      </c>
      <c r="D3476" s="1" t="s">
        <v>144</v>
      </c>
      <c r="E3476" s="2">
        <v>44308.0</v>
      </c>
      <c r="F3476" s="3"/>
      <c r="G3476" s="5">
        <v>82500.0</v>
      </c>
      <c r="H3476" s="3" t="str">
        <f>IFNA(VLOOKUP(F3476,Promocodes!A:E,4,0),"")</f>
        <v/>
      </c>
      <c r="I3476" s="3"/>
      <c r="J3476" s="5">
        <f t="shared" si="2"/>
        <v>82500</v>
      </c>
      <c r="K3476" s="3" t="str">
        <f>IFNA(VLOOKUP(D3476,Price!$A$2:$C$18,3,0),"")</f>
        <v/>
      </c>
      <c r="L3476" s="6">
        <f t="shared" si="3"/>
        <v>4</v>
      </c>
      <c r="M3476" s="6" t="str">
        <f>IFNA(VLOOKUP(F3476,Promocodes!A:B,2,0),"")</f>
        <v/>
      </c>
      <c r="N3476" s="3" t="str">
        <f>IFNA(VLOOKUP(M3476,Promocodes!G:H,2,0),"")</f>
        <v/>
      </c>
      <c r="O3476" s="3" t="str">
        <f>IFNA(VLOOKUP(D3476,Price!$E$2:$F$4,2,0),"")</f>
        <v/>
      </c>
      <c r="P3476" s="7" t="str">
        <f t="shared" si="4"/>
        <v/>
      </c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ht="15.75" customHeight="1">
      <c r="A3477" s="3">
        <v>3229.0</v>
      </c>
      <c r="B3477" s="1" t="s">
        <v>139</v>
      </c>
      <c r="C3477" s="1" t="s">
        <v>17</v>
      </c>
      <c r="D3477" s="1" t="s">
        <v>144</v>
      </c>
      <c r="E3477" s="2">
        <v>44308.0</v>
      </c>
      <c r="F3477" s="3"/>
      <c r="G3477" s="5">
        <v>82500.0</v>
      </c>
      <c r="H3477" s="3" t="str">
        <f>IFNA(VLOOKUP(F3477,Promocodes!A:E,4,0),"")</f>
        <v/>
      </c>
      <c r="I3477" s="3"/>
      <c r="J3477" s="5">
        <f t="shared" si="2"/>
        <v>82500</v>
      </c>
      <c r="K3477" s="3" t="str">
        <f>IFNA(VLOOKUP(D3477,Price!$A$2:$C$18,3,0),"")</f>
        <v/>
      </c>
      <c r="L3477" s="6">
        <f t="shared" si="3"/>
        <v>4</v>
      </c>
      <c r="M3477" s="6" t="str">
        <f>IFNA(VLOOKUP(F3477,Promocodes!A:B,2,0),"")</f>
        <v/>
      </c>
      <c r="N3477" s="3" t="str">
        <f>IFNA(VLOOKUP(M3477,Promocodes!G:H,2,0),"")</f>
        <v/>
      </c>
      <c r="O3477" s="3" t="str">
        <f>IFNA(VLOOKUP(D3477,Price!$E$2:$F$4,2,0),"")</f>
        <v/>
      </c>
      <c r="P3477" s="7" t="str">
        <f t="shared" si="4"/>
        <v/>
      </c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ht="15.75" customHeight="1">
      <c r="A3478" s="3">
        <v>3230.0</v>
      </c>
      <c r="B3478" s="1" t="s">
        <v>139</v>
      </c>
      <c r="C3478" s="1" t="s">
        <v>17</v>
      </c>
      <c r="D3478" s="1" t="s">
        <v>144</v>
      </c>
      <c r="E3478" s="2">
        <v>44308.0</v>
      </c>
      <c r="F3478" s="3"/>
      <c r="G3478" s="5">
        <v>82500.0</v>
      </c>
      <c r="H3478" s="3" t="str">
        <f>IFNA(VLOOKUP(F3478,Promocodes!A:E,4,0),"")</f>
        <v/>
      </c>
      <c r="I3478" s="3"/>
      <c r="J3478" s="5">
        <f t="shared" si="2"/>
        <v>82500</v>
      </c>
      <c r="K3478" s="3" t="str">
        <f>IFNA(VLOOKUP(D3478,Price!$A$2:$C$18,3,0),"")</f>
        <v/>
      </c>
      <c r="L3478" s="6">
        <f t="shared" si="3"/>
        <v>4</v>
      </c>
      <c r="M3478" s="6" t="str">
        <f>IFNA(VLOOKUP(F3478,Promocodes!A:B,2,0),"")</f>
        <v/>
      </c>
      <c r="N3478" s="3" t="str">
        <f>IFNA(VLOOKUP(M3478,Promocodes!G:H,2,0),"")</f>
        <v/>
      </c>
      <c r="O3478" s="3" t="str">
        <f>IFNA(VLOOKUP(D3478,Price!$E$2:$F$4,2,0),"")</f>
        <v/>
      </c>
      <c r="P3478" s="7" t="str">
        <f t="shared" si="4"/>
        <v/>
      </c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ht="15.75" customHeight="1">
      <c r="A3479" s="3">
        <v>3231.0</v>
      </c>
      <c r="B3479" s="1" t="s">
        <v>139</v>
      </c>
      <c r="C3479" s="1" t="s">
        <v>17</v>
      </c>
      <c r="D3479" s="1" t="s">
        <v>144</v>
      </c>
      <c r="E3479" s="2">
        <v>44308.0</v>
      </c>
      <c r="F3479" s="3"/>
      <c r="G3479" s="5">
        <v>82500.0</v>
      </c>
      <c r="H3479" s="3" t="str">
        <f>IFNA(VLOOKUP(F3479,Promocodes!A:E,4,0),"")</f>
        <v/>
      </c>
      <c r="I3479" s="3"/>
      <c r="J3479" s="5">
        <f t="shared" si="2"/>
        <v>82500</v>
      </c>
      <c r="K3479" s="3" t="str">
        <f>IFNA(VLOOKUP(D3479,Price!$A$2:$C$18,3,0),"")</f>
        <v/>
      </c>
      <c r="L3479" s="6">
        <f t="shared" si="3"/>
        <v>4</v>
      </c>
      <c r="M3479" s="6" t="str">
        <f>IFNA(VLOOKUP(F3479,Promocodes!A:B,2,0),"")</f>
        <v/>
      </c>
      <c r="N3479" s="3" t="str">
        <f>IFNA(VLOOKUP(M3479,Promocodes!G:H,2,0),"")</f>
        <v/>
      </c>
      <c r="O3479" s="3" t="str">
        <f>IFNA(VLOOKUP(D3479,Price!$E$2:$F$4,2,0),"")</f>
        <v/>
      </c>
      <c r="P3479" s="7" t="str">
        <f t="shared" si="4"/>
        <v/>
      </c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ht="15.75" customHeight="1">
      <c r="A3480" s="3">
        <v>3232.0</v>
      </c>
      <c r="B3480" s="1" t="s">
        <v>139</v>
      </c>
      <c r="C3480" s="1" t="s">
        <v>17</v>
      </c>
      <c r="D3480" s="1" t="s">
        <v>144</v>
      </c>
      <c r="E3480" s="2">
        <v>44308.0</v>
      </c>
      <c r="F3480" s="3"/>
      <c r="G3480" s="5">
        <v>82500.0</v>
      </c>
      <c r="H3480" s="3" t="str">
        <f>IFNA(VLOOKUP(F3480,Promocodes!A:E,4,0),"")</f>
        <v/>
      </c>
      <c r="I3480" s="3"/>
      <c r="J3480" s="5">
        <f t="shared" si="2"/>
        <v>82500</v>
      </c>
      <c r="K3480" s="3" t="str">
        <f>IFNA(VLOOKUP(D3480,Price!$A$2:$C$18,3,0),"")</f>
        <v/>
      </c>
      <c r="L3480" s="6">
        <f t="shared" si="3"/>
        <v>4</v>
      </c>
      <c r="M3480" s="6" t="str">
        <f>IFNA(VLOOKUP(F3480,Promocodes!A:B,2,0),"")</f>
        <v/>
      </c>
      <c r="N3480" s="3" t="str">
        <f>IFNA(VLOOKUP(M3480,Promocodes!G:H,2,0),"")</f>
        <v/>
      </c>
      <c r="O3480" s="3" t="str">
        <f>IFNA(VLOOKUP(D3480,Price!$E$2:$F$4,2,0),"")</f>
        <v/>
      </c>
      <c r="P3480" s="7" t="str">
        <f t="shared" si="4"/>
        <v/>
      </c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ht="15.75" customHeight="1">
      <c r="A3481" s="3">
        <v>3233.0</v>
      </c>
      <c r="B3481" s="1" t="s">
        <v>139</v>
      </c>
      <c r="C3481" s="1" t="s">
        <v>17</v>
      </c>
      <c r="D3481" s="1" t="s">
        <v>144</v>
      </c>
      <c r="E3481" s="2">
        <v>44308.0</v>
      </c>
      <c r="F3481" s="3"/>
      <c r="G3481" s="5">
        <v>82500.0</v>
      </c>
      <c r="H3481" s="3" t="str">
        <f>IFNA(VLOOKUP(F3481,Promocodes!A:E,4,0),"")</f>
        <v/>
      </c>
      <c r="I3481" s="3"/>
      <c r="J3481" s="5">
        <f t="shared" si="2"/>
        <v>82500</v>
      </c>
      <c r="K3481" s="3" t="str">
        <f>IFNA(VLOOKUP(D3481,Price!$A$2:$C$18,3,0),"")</f>
        <v/>
      </c>
      <c r="L3481" s="6">
        <f t="shared" si="3"/>
        <v>4</v>
      </c>
      <c r="M3481" s="6" t="str">
        <f>IFNA(VLOOKUP(F3481,Promocodes!A:B,2,0),"")</f>
        <v/>
      </c>
      <c r="N3481" s="3" t="str">
        <f>IFNA(VLOOKUP(M3481,Promocodes!G:H,2,0),"")</f>
        <v/>
      </c>
      <c r="O3481" s="3" t="str">
        <f>IFNA(VLOOKUP(D3481,Price!$E$2:$F$4,2,0),"")</f>
        <v/>
      </c>
      <c r="P3481" s="7" t="str">
        <f t="shared" si="4"/>
        <v/>
      </c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ht="15.75" customHeight="1">
      <c r="A3482" s="3">
        <v>3234.0</v>
      </c>
      <c r="B3482" s="1" t="s">
        <v>16</v>
      </c>
      <c r="C3482" s="1" t="s">
        <v>17</v>
      </c>
      <c r="D3482" s="1" t="s">
        <v>21</v>
      </c>
      <c r="E3482" s="2">
        <v>44308.0</v>
      </c>
      <c r="F3482" s="3"/>
      <c r="G3482" s="5">
        <v>3500.0</v>
      </c>
      <c r="H3482" s="3" t="str">
        <f>IFNA(VLOOKUP(F3482,Promocodes!A:E,4,0),"")</f>
        <v/>
      </c>
      <c r="I3482" s="3"/>
      <c r="J3482" s="5">
        <f t="shared" si="2"/>
        <v>3500</v>
      </c>
      <c r="K3482" s="3" t="str">
        <f>IFNA(VLOOKUP(D3482,Price!$A$2:$C$18,3,0),"")</f>
        <v>услуга</v>
      </c>
      <c r="L3482" s="6">
        <f t="shared" si="3"/>
        <v>4</v>
      </c>
      <c r="M3482" s="6" t="str">
        <f>IFNA(VLOOKUP(F3482,Promocodes!A:B,2,0),"")</f>
        <v/>
      </c>
      <c r="N3482" s="3" t="str">
        <f>IFNA(VLOOKUP(M3482,Promocodes!G:H,2,0),"")</f>
        <v/>
      </c>
      <c r="O3482" s="3" t="str">
        <f>IFNA(VLOOKUP(D3482,Price!$E$2:$F$4,2,0),"")</f>
        <v/>
      </c>
      <c r="P3482" s="7" t="str">
        <f t="shared" si="4"/>
        <v>без промо</v>
      </c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ht="15.75" customHeight="1">
      <c r="A3483" s="3">
        <v>3235.0</v>
      </c>
      <c r="B3483" s="1" t="s">
        <v>16</v>
      </c>
      <c r="C3483" s="1" t="s">
        <v>17</v>
      </c>
      <c r="D3483" s="1" t="s">
        <v>20</v>
      </c>
      <c r="E3483" s="2">
        <v>44308.0</v>
      </c>
      <c r="F3483" s="3"/>
      <c r="G3483" s="5">
        <v>500.0</v>
      </c>
      <c r="H3483" s="3" t="str">
        <f>IFNA(VLOOKUP(F3483,Promocodes!A:E,4,0),"")</f>
        <v/>
      </c>
      <c r="I3483" s="3"/>
      <c r="J3483" s="5">
        <f t="shared" si="2"/>
        <v>500</v>
      </c>
      <c r="K3483" s="3" t="str">
        <f>IFNA(VLOOKUP(D3483,Price!$A$2:$C$18,3,0),"")</f>
        <v>товар</v>
      </c>
      <c r="L3483" s="6">
        <f t="shared" si="3"/>
        <v>4</v>
      </c>
      <c r="M3483" s="6" t="str">
        <f>IFNA(VLOOKUP(F3483,Promocodes!A:B,2,0),"")</f>
        <v/>
      </c>
      <c r="N3483" s="3" t="str">
        <f>IFNA(VLOOKUP(M3483,Promocodes!G:H,2,0),"")</f>
        <v/>
      </c>
      <c r="O3483" s="3">
        <f>IFNA(VLOOKUP(D3483,Price!$E$2:$F$4,2,0),"")</f>
        <v>250</v>
      </c>
      <c r="P3483" s="7" t="str">
        <f t="shared" si="4"/>
        <v>без промо</v>
      </c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ht="15.75" customHeight="1">
      <c r="A3484" s="3">
        <v>3237.0</v>
      </c>
      <c r="B3484" s="1" t="s">
        <v>16</v>
      </c>
      <c r="C3484" s="1" t="s">
        <v>17</v>
      </c>
      <c r="D3484" s="1" t="s">
        <v>24</v>
      </c>
      <c r="E3484" s="2">
        <v>44308.0</v>
      </c>
      <c r="F3484" s="3"/>
      <c r="G3484" s="5">
        <v>4500.0</v>
      </c>
      <c r="H3484" s="3" t="str">
        <f>IFNA(VLOOKUP(F3484,Promocodes!A:E,4,0),"")</f>
        <v/>
      </c>
      <c r="I3484" s="3"/>
      <c r="J3484" s="5">
        <f t="shared" si="2"/>
        <v>4500</v>
      </c>
      <c r="K3484" s="3" t="str">
        <f>IFNA(VLOOKUP(D3484,Price!$A$2:$C$18,3,0),"")</f>
        <v>услуга</v>
      </c>
      <c r="L3484" s="6">
        <f t="shared" si="3"/>
        <v>4</v>
      </c>
      <c r="M3484" s="6" t="str">
        <f>IFNA(VLOOKUP(F3484,Promocodes!A:B,2,0),"")</f>
        <v/>
      </c>
      <c r="N3484" s="3" t="str">
        <f>IFNA(VLOOKUP(M3484,Promocodes!G:H,2,0),"")</f>
        <v/>
      </c>
      <c r="O3484" s="3" t="str">
        <f>IFNA(VLOOKUP(D3484,Price!$E$2:$F$4,2,0),"")</f>
        <v/>
      </c>
      <c r="P3484" s="7" t="str">
        <f t="shared" si="4"/>
        <v>без промо</v>
      </c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ht="15.75" customHeight="1">
      <c r="A3485" s="3">
        <v>3238.0</v>
      </c>
      <c r="B3485" s="1" t="s">
        <v>16</v>
      </c>
      <c r="C3485" s="1" t="s">
        <v>17</v>
      </c>
      <c r="D3485" s="1" t="s">
        <v>24</v>
      </c>
      <c r="E3485" s="2">
        <v>44308.0</v>
      </c>
      <c r="F3485" s="3"/>
      <c r="G3485" s="5">
        <v>4500.0</v>
      </c>
      <c r="H3485" s="3" t="str">
        <f>IFNA(VLOOKUP(F3485,Promocodes!A:E,4,0),"")</f>
        <v/>
      </c>
      <c r="I3485" s="3"/>
      <c r="J3485" s="5">
        <f t="shared" si="2"/>
        <v>4500</v>
      </c>
      <c r="K3485" s="3" t="str">
        <f>IFNA(VLOOKUP(D3485,Price!$A$2:$C$18,3,0),"")</f>
        <v>услуга</v>
      </c>
      <c r="L3485" s="6">
        <f t="shared" si="3"/>
        <v>4</v>
      </c>
      <c r="M3485" s="6" t="str">
        <f>IFNA(VLOOKUP(F3485,Promocodes!A:B,2,0),"")</f>
        <v/>
      </c>
      <c r="N3485" s="3" t="str">
        <f>IFNA(VLOOKUP(M3485,Promocodes!G:H,2,0),"")</f>
        <v/>
      </c>
      <c r="O3485" s="3" t="str">
        <f>IFNA(VLOOKUP(D3485,Price!$E$2:$F$4,2,0),"")</f>
        <v/>
      </c>
      <c r="P3485" s="7" t="str">
        <f t="shared" si="4"/>
        <v>без промо</v>
      </c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ht="15.75" customHeight="1">
      <c r="A3486" s="3">
        <v>3239.0</v>
      </c>
      <c r="B3486" s="1" t="s">
        <v>16</v>
      </c>
      <c r="C3486" s="1" t="s">
        <v>17</v>
      </c>
      <c r="D3486" s="1" t="s">
        <v>20</v>
      </c>
      <c r="E3486" s="2">
        <v>44308.0</v>
      </c>
      <c r="F3486" s="3"/>
      <c r="G3486" s="5">
        <v>500.0</v>
      </c>
      <c r="H3486" s="3" t="str">
        <f>IFNA(VLOOKUP(F3486,Promocodes!A:E,4,0),"")</f>
        <v/>
      </c>
      <c r="I3486" s="3"/>
      <c r="J3486" s="5">
        <f t="shared" si="2"/>
        <v>500</v>
      </c>
      <c r="K3486" s="3" t="str">
        <f>IFNA(VLOOKUP(D3486,Price!$A$2:$C$18,3,0),"")</f>
        <v>товар</v>
      </c>
      <c r="L3486" s="6">
        <f t="shared" si="3"/>
        <v>4</v>
      </c>
      <c r="M3486" s="6" t="str">
        <f>IFNA(VLOOKUP(F3486,Promocodes!A:B,2,0),"")</f>
        <v/>
      </c>
      <c r="N3486" s="3" t="str">
        <f>IFNA(VLOOKUP(M3486,Promocodes!G:H,2,0),"")</f>
        <v/>
      </c>
      <c r="O3486" s="3">
        <f>IFNA(VLOOKUP(D3486,Price!$E$2:$F$4,2,0),"")</f>
        <v>250</v>
      </c>
      <c r="P3486" s="7" t="str">
        <f t="shared" si="4"/>
        <v>без промо</v>
      </c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ht="15.75" customHeight="1">
      <c r="A3487" s="3">
        <v>3240.0</v>
      </c>
      <c r="B3487" s="1" t="s">
        <v>16</v>
      </c>
      <c r="C3487" s="1" t="s">
        <v>17</v>
      </c>
      <c r="D3487" s="1" t="s">
        <v>21</v>
      </c>
      <c r="E3487" s="2">
        <v>44308.0</v>
      </c>
      <c r="F3487" s="3"/>
      <c r="G3487" s="5">
        <v>3500.0</v>
      </c>
      <c r="H3487" s="3" t="str">
        <f>IFNA(VLOOKUP(F3487,Promocodes!A:E,4,0),"")</f>
        <v/>
      </c>
      <c r="I3487" s="3"/>
      <c r="J3487" s="5">
        <f t="shared" si="2"/>
        <v>3500</v>
      </c>
      <c r="K3487" s="3" t="str">
        <f>IFNA(VLOOKUP(D3487,Price!$A$2:$C$18,3,0),"")</f>
        <v>услуга</v>
      </c>
      <c r="L3487" s="6">
        <f t="shared" si="3"/>
        <v>4</v>
      </c>
      <c r="M3487" s="6" t="str">
        <f>IFNA(VLOOKUP(F3487,Promocodes!A:B,2,0),"")</f>
        <v/>
      </c>
      <c r="N3487" s="3" t="str">
        <f>IFNA(VLOOKUP(M3487,Promocodes!G:H,2,0),"")</f>
        <v/>
      </c>
      <c r="O3487" s="3" t="str">
        <f>IFNA(VLOOKUP(D3487,Price!$E$2:$F$4,2,0),"")</f>
        <v/>
      </c>
      <c r="P3487" s="7" t="str">
        <f t="shared" si="4"/>
        <v>без промо</v>
      </c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ht="15.75" customHeight="1">
      <c r="A3488" s="3">
        <v>3241.0</v>
      </c>
      <c r="B3488" s="1" t="s">
        <v>16</v>
      </c>
      <c r="C3488" s="1" t="s">
        <v>17</v>
      </c>
      <c r="D3488" s="1" t="s">
        <v>23</v>
      </c>
      <c r="E3488" s="2">
        <v>44309.0</v>
      </c>
      <c r="F3488" s="3"/>
      <c r="G3488" s="5">
        <v>5500.0</v>
      </c>
      <c r="H3488" s="3" t="str">
        <f>IFNA(VLOOKUP(F3488,Promocodes!A:E,4,0),"")</f>
        <v/>
      </c>
      <c r="I3488" s="3"/>
      <c r="J3488" s="5">
        <f t="shared" si="2"/>
        <v>5500</v>
      </c>
      <c r="K3488" s="3" t="str">
        <f>IFNA(VLOOKUP(D3488,Price!$A$2:$C$18,3,0),"")</f>
        <v>услуга</v>
      </c>
      <c r="L3488" s="6">
        <f t="shared" si="3"/>
        <v>4</v>
      </c>
      <c r="M3488" s="6" t="str">
        <f>IFNA(VLOOKUP(F3488,Promocodes!A:B,2,0),"")</f>
        <v/>
      </c>
      <c r="N3488" s="3" t="str">
        <f>IFNA(VLOOKUP(M3488,Promocodes!G:H,2,0),"")</f>
        <v/>
      </c>
      <c r="O3488" s="3" t="str">
        <f>IFNA(VLOOKUP(D3488,Price!$E$2:$F$4,2,0),"")</f>
        <v/>
      </c>
      <c r="P3488" s="7" t="str">
        <f t="shared" si="4"/>
        <v>без промо</v>
      </c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ht="15.75" customHeight="1">
      <c r="A3489" s="3">
        <v>3242.0</v>
      </c>
      <c r="B3489" s="1" t="s">
        <v>16</v>
      </c>
      <c r="C3489" s="1" t="s">
        <v>17</v>
      </c>
      <c r="D3489" s="1" t="s">
        <v>24</v>
      </c>
      <c r="E3489" s="2">
        <v>44309.0</v>
      </c>
      <c r="F3489" s="3"/>
      <c r="G3489" s="5">
        <v>4500.0</v>
      </c>
      <c r="H3489" s="3" t="str">
        <f>IFNA(VLOOKUP(F3489,Promocodes!A:E,4,0),"")</f>
        <v/>
      </c>
      <c r="I3489" s="3"/>
      <c r="J3489" s="5">
        <f t="shared" si="2"/>
        <v>4500</v>
      </c>
      <c r="K3489" s="3" t="str">
        <f>IFNA(VLOOKUP(D3489,Price!$A$2:$C$18,3,0),"")</f>
        <v>услуга</v>
      </c>
      <c r="L3489" s="6">
        <f t="shared" si="3"/>
        <v>4</v>
      </c>
      <c r="M3489" s="6" t="str">
        <f>IFNA(VLOOKUP(F3489,Promocodes!A:B,2,0),"")</f>
        <v/>
      </c>
      <c r="N3489" s="3" t="str">
        <f>IFNA(VLOOKUP(M3489,Promocodes!G:H,2,0),"")</f>
        <v/>
      </c>
      <c r="O3489" s="3" t="str">
        <f>IFNA(VLOOKUP(D3489,Price!$E$2:$F$4,2,0),"")</f>
        <v/>
      </c>
      <c r="P3489" s="7" t="str">
        <f t="shared" si="4"/>
        <v>без промо</v>
      </c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ht="15.75" customHeight="1">
      <c r="A3490" s="3">
        <v>3243.0</v>
      </c>
      <c r="B3490" s="1" t="s">
        <v>139</v>
      </c>
      <c r="C3490" s="1" t="s">
        <v>17</v>
      </c>
      <c r="D3490" s="1" t="s">
        <v>143</v>
      </c>
      <c r="E3490" s="2">
        <v>44309.0</v>
      </c>
      <c r="F3490" s="3"/>
      <c r="G3490" s="5">
        <v>500.0</v>
      </c>
      <c r="H3490" s="3" t="str">
        <f>IFNA(VLOOKUP(F3490,Promocodes!A:E,4,0),"")</f>
        <v/>
      </c>
      <c r="I3490" s="3"/>
      <c r="J3490" s="5">
        <f t="shared" si="2"/>
        <v>500</v>
      </c>
      <c r="K3490" s="3" t="str">
        <f>IFNA(VLOOKUP(D3490,Price!$A$2:$C$18,3,0),"")</f>
        <v/>
      </c>
      <c r="L3490" s="6">
        <f t="shared" si="3"/>
        <v>4</v>
      </c>
      <c r="M3490" s="6" t="str">
        <f>IFNA(VLOOKUP(F3490,Promocodes!A:B,2,0),"")</f>
        <v/>
      </c>
      <c r="N3490" s="3" t="str">
        <f>IFNA(VLOOKUP(M3490,Promocodes!G:H,2,0),"")</f>
        <v/>
      </c>
      <c r="O3490" s="3" t="str">
        <f>IFNA(VLOOKUP(D3490,Price!$E$2:$F$4,2,0),"")</f>
        <v/>
      </c>
      <c r="P3490" s="7" t="str">
        <f t="shared" si="4"/>
        <v/>
      </c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ht="15.75" customHeight="1">
      <c r="A3491" s="3">
        <v>3244.0</v>
      </c>
      <c r="B3491" s="1" t="s">
        <v>16</v>
      </c>
      <c r="C3491" s="1" t="s">
        <v>17</v>
      </c>
      <c r="D3491" s="1" t="s">
        <v>23</v>
      </c>
      <c r="E3491" s="2">
        <v>44309.0</v>
      </c>
      <c r="F3491" s="3"/>
      <c r="G3491" s="5">
        <v>5500.0</v>
      </c>
      <c r="H3491" s="3" t="str">
        <f>IFNA(VLOOKUP(F3491,Promocodes!A:E,4,0),"")</f>
        <v/>
      </c>
      <c r="I3491" s="3"/>
      <c r="J3491" s="5">
        <f t="shared" si="2"/>
        <v>5500</v>
      </c>
      <c r="K3491" s="3" t="str">
        <f>IFNA(VLOOKUP(D3491,Price!$A$2:$C$18,3,0),"")</f>
        <v>услуга</v>
      </c>
      <c r="L3491" s="6">
        <f t="shared" si="3"/>
        <v>4</v>
      </c>
      <c r="M3491" s="6" t="str">
        <f>IFNA(VLOOKUP(F3491,Promocodes!A:B,2,0),"")</f>
        <v/>
      </c>
      <c r="N3491" s="3" t="str">
        <f>IFNA(VLOOKUP(M3491,Promocodes!G:H,2,0),"")</f>
        <v/>
      </c>
      <c r="O3491" s="3" t="str">
        <f>IFNA(VLOOKUP(D3491,Price!$E$2:$F$4,2,0),"")</f>
        <v/>
      </c>
      <c r="P3491" s="7" t="str">
        <f t="shared" si="4"/>
        <v>без промо</v>
      </c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ht="15.75" customHeight="1">
      <c r="A3492" s="3">
        <v>3245.0</v>
      </c>
      <c r="B3492" s="1" t="s">
        <v>16</v>
      </c>
      <c r="C3492" s="1" t="s">
        <v>17</v>
      </c>
      <c r="D3492" s="1" t="s">
        <v>23</v>
      </c>
      <c r="E3492" s="2">
        <v>44309.0</v>
      </c>
      <c r="F3492" s="3"/>
      <c r="G3492" s="5">
        <v>5500.0</v>
      </c>
      <c r="H3492" s="3" t="str">
        <f>IFNA(VLOOKUP(F3492,Promocodes!A:E,4,0),"")</f>
        <v/>
      </c>
      <c r="I3492" s="3"/>
      <c r="J3492" s="5">
        <f t="shared" si="2"/>
        <v>5500</v>
      </c>
      <c r="K3492" s="3" t="str">
        <f>IFNA(VLOOKUP(D3492,Price!$A$2:$C$18,3,0),"")</f>
        <v>услуга</v>
      </c>
      <c r="L3492" s="6">
        <f t="shared" si="3"/>
        <v>4</v>
      </c>
      <c r="M3492" s="6" t="str">
        <f>IFNA(VLOOKUP(F3492,Promocodes!A:B,2,0),"")</f>
        <v/>
      </c>
      <c r="N3492" s="3" t="str">
        <f>IFNA(VLOOKUP(M3492,Promocodes!G:H,2,0),"")</f>
        <v/>
      </c>
      <c r="O3492" s="3" t="str">
        <f>IFNA(VLOOKUP(D3492,Price!$E$2:$F$4,2,0),"")</f>
        <v/>
      </c>
      <c r="P3492" s="7" t="str">
        <f t="shared" si="4"/>
        <v>без промо</v>
      </c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ht="15.75" customHeight="1">
      <c r="A3493" s="3">
        <v>3246.0</v>
      </c>
      <c r="B3493" s="1" t="s">
        <v>139</v>
      </c>
      <c r="C3493" s="1" t="s">
        <v>22</v>
      </c>
      <c r="D3493" s="1" t="s">
        <v>142</v>
      </c>
      <c r="E3493" s="2">
        <v>44309.0</v>
      </c>
      <c r="F3493" s="3"/>
      <c r="G3493" s="5">
        <v>1000.0</v>
      </c>
      <c r="H3493" s="3" t="str">
        <f>IFNA(VLOOKUP(F3493,Promocodes!A:E,4,0),"")</f>
        <v/>
      </c>
      <c r="I3493" s="3"/>
      <c r="J3493" s="5">
        <f t="shared" si="2"/>
        <v>1000</v>
      </c>
      <c r="K3493" s="3" t="str">
        <f>IFNA(VLOOKUP(D3493,Price!$A$2:$C$18,3,0),"")</f>
        <v/>
      </c>
      <c r="L3493" s="6">
        <f t="shared" si="3"/>
        <v>4</v>
      </c>
      <c r="M3493" s="6" t="str">
        <f>IFNA(VLOOKUP(F3493,Promocodes!A:B,2,0),"")</f>
        <v/>
      </c>
      <c r="N3493" s="3" t="str">
        <f>IFNA(VLOOKUP(M3493,Promocodes!G:H,2,0),"")</f>
        <v/>
      </c>
      <c r="O3493" s="3" t="str">
        <f>IFNA(VLOOKUP(D3493,Price!$E$2:$F$4,2,0),"")</f>
        <v/>
      </c>
      <c r="P3493" s="7" t="str">
        <f t="shared" si="4"/>
        <v/>
      </c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ht="15.75" customHeight="1">
      <c r="A3494" s="3">
        <v>3247.0</v>
      </c>
      <c r="B3494" s="1" t="s">
        <v>139</v>
      </c>
      <c r="C3494" s="1" t="s">
        <v>22</v>
      </c>
      <c r="D3494" s="1" t="s">
        <v>141</v>
      </c>
      <c r="E3494" s="2">
        <v>44309.0</v>
      </c>
      <c r="F3494" s="3"/>
      <c r="G3494" s="5">
        <v>300.0</v>
      </c>
      <c r="H3494" s="3" t="str">
        <f>IFNA(VLOOKUP(F3494,Promocodes!A:E,4,0),"")</f>
        <v/>
      </c>
      <c r="I3494" s="3"/>
      <c r="J3494" s="5">
        <f t="shared" si="2"/>
        <v>300</v>
      </c>
      <c r="K3494" s="3" t="str">
        <f>IFNA(VLOOKUP(D3494,Price!$A$2:$C$18,3,0),"")</f>
        <v/>
      </c>
      <c r="L3494" s="6">
        <f t="shared" si="3"/>
        <v>4</v>
      </c>
      <c r="M3494" s="6" t="str">
        <f>IFNA(VLOOKUP(F3494,Promocodes!A:B,2,0),"")</f>
        <v/>
      </c>
      <c r="N3494" s="3" t="str">
        <f>IFNA(VLOOKUP(M3494,Promocodes!G:H,2,0),"")</f>
        <v/>
      </c>
      <c r="O3494" s="3" t="str">
        <f>IFNA(VLOOKUP(D3494,Price!$E$2:$F$4,2,0),"")</f>
        <v/>
      </c>
      <c r="P3494" s="7" t="str">
        <f t="shared" si="4"/>
        <v/>
      </c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ht="15.75" customHeight="1">
      <c r="A3495" s="3">
        <v>3248.0</v>
      </c>
      <c r="B3495" s="1" t="s">
        <v>16</v>
      </c>
      <c r="C3495" s="1" t="s">
        <v>17</v>
      </c>
      <c r="D3495" s="1" t="s">
        <v>24</v>
      </c>
      <c r="E3495" s="2">
        <v>44309.0</v>
      </c>
      <c r="F3495" s="3"/>
      <c r="G3495" s="5">
        <v>4500.0</v>
      </c>
      <c r="H3495" s="3" t="str">
        <f>IFNA(VLOOKUP(F3495,Promocodes!A:E,4,0),"")</f>
        <v/>
      </c>
      <c r="I3495" s="3"/>
      <c r="J3495" s="5">
        <f t="shared" si="2"/>
        <v>4500</v>
      </c>
      <c r="K3495" s="3" t="str">
        <f>IFNA(VLOOKUP(D3495,Price!$A$2:$C$18,3,0),"")</f>
        <v>услуга</v>
      </c>
      <c r="L3495" s="6">
        <f t="shared" si="3"/>
        <v>4</v>
      </c>
      <c r="M3495" s="6" t="str">
        <f>IFNA(VLOOKUP(F3495,Promocodes!A:B,2,0),"")</f>
        <v/>
      </c>
      <c r="N3495" s="3" t="str">
        <f>IFNA(VLOOKUP(M3495,Promocodes!G:H,2,0),"")</f>
        <v/>
      </c>
      <c r="O3495" s="3" t="str">
        <f>IFNA(VLOOKUP(D3495,Price!$E$2:$F$4,2,0),"")</f>
        <v/>
      </c>
      <c r="P3495" s="7" t="str">
        <f t="shared" si="4"/>
        <v>без промо</v>
      </c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ht="15.75" customHeight="1">
      <c r="A3496" s="3">
        <v>3251.0</v>
      </c>
      <c r="B3496" s="1" t="s">
        <v>16</v>
      </c>
      <c r="C3496" s="1" t="s">
        <v>22</v>
      </c>
      <c r="D3496" s="1" t="s">
        <v>24</v>
      </c>
      <c r="E3496" s="2">
        <v>44309.0</v>
      </c>
      <c r="F3496" s="3"/>
      <c r="G3496" s="5">
        <v>4500.0</v>
      </c>
      <c r="H3496" s="3" t="str">
        <f>IFNA(VLOOKUP(F3496,Promocodes!A:E,4,0),"")</f>
        <v/>
      </c>
      <c r="I3496" s="3"/>
      <c r="J3496" s="5">
        <f t="shared" si="2"/>
        <v>4500</v>
      </c>
      <c r="K3496" s="3" t="str">
        <f>IFNA(VLOOKUP(D3496,Price!$A$2:$C$18,3,0),"")</f>
        <v>услуга</v>
      </c>
      <c r="L3496" s="6">
        <f t="shared" si="3"/>
        <v>4</v>
      </c>
      <c r="M3496" s="6" t="str">
        <f>IFNA(VLOOKUP(F3496,Promocodes!A:B,2,0),"")</f>
        <v/>
      </c>
      <c r="N3496" s="3" t="str">
        <f>IFNA(VLOOKUP(M3496,Promocodes!G:H,2,0),"")</f>
        <v/>
      </c>
      <c r="O3496" s="3" t="str">
        <f>IFNA(VLOOKUP(D3496,Price!$E$2:$F$4,2,0),"")</f>
        <v/>
      </c>
      <c r="P3496" s="7" t="str">
        <f t="shared" si="4"/>
        <v>без промо</v>
      </c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ht="15.75" customHeight="1">
      <c r="A3497" s="3">
        <v>3252.0</v>
      </c>
      <c r="B3497" s="1" t="s">
        <v>16</v>
      </c>
      <c r="C3497" s="1" t="s">
        <v>17</v>
      </c>
      <c r="D3497" s="1" t="s">
        <v>24</v>
      </c>
      <c r="E3497" s="2">
        <v>44309.0</v>
      </c>
      <c r="F3497" s="3"/>
      <c r="G3497" s="5">
        <v>4500.0</v>
      </c>
      <c r="H3497" s="3" t="str">
        <f>IFNA(VLOOKUP(F3497,Promocodes!A:E,4,0),"")</f>
        <v/>
      </c>
      <c r="I3497" s="3"/>
      <c r="J3497" s="5">
        <f t="shared" si="2"/>
        <v>4500</v>
      </c>
      <c r="K3497" s="3" t="str">
        <f>IFNA(VLOOKUP(D3497,Price!$A$2:$C$18,3,0),"")</f>
        <v>услуга</v>
      </c>
      <c r="L3497" s="6">
        <f t="shared" si="3"/>
        <v>4</v>
      </c>
      <c r="M3497" s="6" t="str">
        <f>IFNA(VLOOKUP(F3497,Promocodes!A:B,2,0),"")</f>
        <v/>
      </c>
      <c r="N3497" s="3" t="str">
        <f>IFNA(VLOOKUP(M3497,Promocodes!G:H,2,0),"")</f>
        <v/>
      </c>
      <c r="O3497" s="3" t="str">
        <f>IFNA(VLOOKUP(D3497,Price!$E$2:$F$4,2,0),"")</f>
        <v/>
      </c>
      <c r="P3497" s="7" t="str">
        <f t="shared" si="4"/>
        <v>без промо</v>
      </c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ht="15.75" customHeight="1">
      <c r="A3498" s="3">
        <v>3255.0</v>
      </c>
      <c r="B3498" s="1" t="s">
        <v>16</v>
      </c>
      <c r="C3498" s="1" t="s">
        <v>17</v>
      </c>
      <c r="D3498" s="1" t="s">
        <v>25</v>
      </c>
      <c r="E3498" s="2">
        <v>44309.0</v>
      </c>
      <c r="F3498" s="3"/>
      <c r="G3498" s="5">
        <v>300.0</v>
      </c>
      <c r="H3498" s="3" t="str">
        <f>IFNA(VLOOKUP(F3498,Promocodes!A:E,4,0),"")</f>
        <v/>
      </c>
      <c r="I3498" s="3"/>
      <c r="J3498" s="5">
        <f t="shared" si="2"/>
        <v>300</v>
      </c>
      <c r="K3498" s="3" t="str">
        <f>IFNA(VLOOKUP(D3498,Price!$A$2:$C$18,3,0),"")</f>
        <v>товар</v>
      </c>
      <c r="L3498" s="6">
        <f t="shared" si="3"/>
        <v>4</v>
      </c>
      <c r="M3498" s="6" t="str">
        <f>IFNA(VLOOKUP(F3498,Promocodes!A:B,2,0),"")</f>
        <v/>
      </c>
      <c r="N3498" s="3" t="str">
        <f>IFNA(VLOOKUP(M3498,Promocodes!G:H,2,0),"")</f>
        <v/>
      </c>
      <c r="O3498" s="3">
        <f>IFNA(VLOOKUP(D3498,Price!$E$2:$F$4,2,0),"")</f>
        <v>150</v>
      </c>
      <c r="P3498" s="7" t="str">
        <f t="shared" si="4"/>
        <v>без промо</v>
      </c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ht="15.75" customHeight="1">
      <c r="A3499" s="3">
        <v>3256.0</v>
      </c>
      <c r="B3499" s="1" t="s">
        <v>16</v>
      </c>
      <c r="C3499" s="1" t="s">
        <v>17</v>
      </c>
      <c r="D3499" s="1" t="s">
        <v>20</v>
      </c>
      <c r="E3499" s="2">
        <v>44309.0</v>
      </c>
      <c r="F3499" s="3"/>
      <c r="G3499" s="5">
        <v>500.0</v>
      </c>
      <c r="H3499" s="3" t="str">
        <f>IFNA(VLOOKUP(F3499,Promocodes!A:E,4,0),"")</f>
        <v/>
      </c>
      <c r="I3499" s="3"/>
      <c r="J3499" s="5">
        <f t="shared" si="2"/>
        <v>500</v>
      </c>
      <c r="K3499" s="3" t="str">
        <f>IFNA(VLOOKUP(D3499,Price!$A$2:$C$18,3,0),"")</f>
        <v>товар</v>
      </c>
      <c r="L3499" s="6">
        <f t="shared" si="3"/>
        <v>4</v>
      </c>
      <c r="M3499" s="6" t="str">
        <f>IFNA(VLOOKUP(F3499,Promocodes!A:B,2,0),"")</f>
        <v/>
      </c>
      <c r="N3499" s="3" t="str">
        <f>IFNA(VLOOKUP(M3499,Promocodes!G:H,2,0),"")</f>
        <v/>
      </c>
      <c r="O3499" s="3">
        <f>IFNA(VLOOKUP(D3499,Price!$E$2:$F$4,2,0),"")</f>
        <v>250</v>
      </c>
      <c r="P3499" s="7" t="str">
        <f t="shared" si="4"/>
        <v>без промо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ht="15.75" customHeight="1">
      <c r="A3500" s="3">
        <v>3257.0</v>
      </c>
      <c r="B3500" s="1" t="s">
        <v>16</v>
      </c>
      <c r="C3500" s="1" t="s">
        <v>17</v>
      </c>
      <c r="D3500" s="1" t="s">
        <v>23</v>
      </c>
      <c r="E3500" s="2">
        <v>44309.0</v>
      </c>
      <c r="F3500" s="3"/>
      <c r="G3500" s="5">
        <v>5500.0</v>
      </c>
      <c r="H3500" s="3" t="str">
        <f>IFNA(VLOOKUP(F3500,Promocodes!A:E,4,0),"")</f>
        <v/>
      </c>
      <c r="I3500" s="3"/>
      <c r="J3500" s="5">
        <f t="shared" si="2"/>
        <v>5500</v>
      </c>
      <c r="K3500" s="3" t="str">
        <f>IFNA(VLOOKUP(D3500,Price!$A$2:$C$18,3,0),"")</f>
        <v>услуга</v>
      </c>
      <c r="L3500" s="6">
        <f t="shared" si="3"/>
        <v>4</v>
      </c>
      <c r="M3500" s="6" t="str">
        <f>IFNA(VLOOKUP(F3500,Promocodes!A:B,2,0),"")</f>
        <v/>
      </c>
      <c r="N3500" s="3" t="str">
        <f>IFNA(VLOOKUP(M3500,Promocodes!G:H,2,0),"")</f>
        <v/>
      </c>
      <c r="O3500" s="3" t="str">
        <f>IFNA(VLOOKUP(D3500,Price!$E$2:$F$4,2,0),"")</f>
        <v/>
      </c>
      <c r="P3500" s="7" t="str">
        <f t="shared" si="4"/>
        <v>без промо</v>
      </c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ht="15.75" customHeight="1">
      <c r="A3501" s="3">
        <v>3258.0</v>
      </c>
      <c r="B3501" s="1" t="s">
        <v>16</v>
      </c>
      <c r="C3501" s="1" t="s">
        <v>17</v>
      </c>
      <c r="D3501" s="1" t="s">
        <v>20</v>
      </c>
      <c r="E3501" s="2">
        <v>44309.0</v>
      </c>
      <c r="F3501" s="3"/>
      <c r="G3501" s="5">
        <v>500.0</v>
      </c>
      <c r="H3501" s="3" t="str">
        <f>IFNA(VLOOKUP(F3501,Promocodes!A:E,4,0),"")</f>
        <v/>
      </c>
      <c r="I3501" s="3"/>
      <c r="J3501" s="5">
        <f t="shared" si="2"/>
        <v>500</v>
      </c>
      <c r="K3501" s="3" t="str">
        <f>IFNA(VLOOKUP(D3501,Price!$A$2:$C$18,3,0),"")</f>
        <v>товар</v>
      </c>
      <c r="L3501" s="6">
        <f t="shared" si="3"/>
        <v>4</v>
      </c>
      <c r="M3501" s="6" t="str">
        <f>IFNA(VLOOKUP(F3501,Promocodes!A:B,2,0),"")</f>
        <v/>
      </c>
      <c r="N3501" s="3" t="str">
        <f>IFNA(VLOOKUP(M3501,Promocodes!G:H,2,0),"")</f>
        <v/>
      </c>
      <c r="O3501" s="3">
        <f>IFNA(VLOOKUP(D3501,Price!$E$2:$F$4,2,0),"")</f>
        <v>250</v>
      </c>
      <c r="P3501" s="7" t="str">
        <f t="shared" si="4"/>
        <v>без промо</v>
      </c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ht="15.75" customHeight="1">
      <c r="A3502" s="3">
        <v>3259.0</v>
      </c>
      <c r="B3502" s="1" t="s">
        <v>16</v>
      </c>
      <c r="C3502" s="1" t="s">
        <v>17</v>
      </c>
      <c r="D3502" s="1" t="s">
        <v>21</v>
      </c>
      <c r="E3502" s="2">
        <v>44309.0</v>
      </c>
      <c r="F3502" s="3"/>
      <c r="G3502" s="5">
        <v>3500.0</v>
      </c>
      <c r="H3502" s="3" t="str">
        <f>IFNA(VLOOKUP(F3502,Promocodes!A:E,4,0),"")</f>
        <v/>
      </c>
      <c r="I3502" s="3"/>
      <c r="J3502" s="5">
        <f t="shared" si="2"/>
        <v>3500</v>
      </c>
      <c r="K3502" s="3" t="str">
        <f>IFNA(VLOOKUP(D3502,Price!$A$2:$C$18,3,0),"")</f>
        <v>услуга</v>
      </c>
      <c r="L3502" s="6">
        <f t="shared" si="3"/>
        <v>4</v>
      </c>
      <c r="M3502" s="6" t="str">
        <f>IFNA(VLOOKUP(F3502,Promocodes!A:B,2,0),"")</f>
        <v/>
      </c>
      <c r="N3502" s="3" t="str">
        <f>IFNA(VLOOKUP(M3502,Promocodes!G:H,2,0),"")</f>
        <v/>
      </c>
      <c r="O3502" s="3" t="str">
        <f>IFNA(VLOOKUP(D3502,Price!$E$2:$F$4,2,0),"")</f>
        <v/>
      </c>
      <c r="P3502" s="7" t="str">
        <f t="shared" si="4"/>
        <v>без промо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ht="15.75" customHeight="1">
      <c r="A3503" s="3">
        <v>3260.0</v>
      </c>
      <c r="B3503" s="1" t="s">
        <v>16</v>
      </c>
      <c r="C3503" s="1" t="s">
        <v>17</v>
      </c>
      <c r="D3503" s="1" t="s">
        <v>24</v>
      </c>
      <c r="E3503" s="2">
        <v>44309.0</v>
      </c>
      <c r="F3503" s="3"/>
      <c r="G3503" s="5">
        <v>4500.0</v>
      </c>
      <c r="H3503" s="3" t="str">
        <f>IFNA(VLOOKUP(F3503,Promocodes!A:E,4,0),"")</f>
        <v/>
      </c>
      <c r="I3503" s="3"/>
      <c r="J3503" s="5">
        <f t="shared" si="2"/>
        <v>4500</v>
      </c>
      <c r="K3503" s="3" t="str">
        <f>IFNA(VLOOKUP(D3503,Price!$A$2:$C$18,3,0),"")</f>
        <v>услуга</v>
      </c>
      <c r="L3503" s="6">
        <f t="shared" si="3"/>
        <v>4</v>
      </c>
      <c r="M3503" s="6" t="str">
        <f>IFNA(VLOOKUP(F3503,Promocodes!A:B,2,0),"")</f>
        <v/>
      </c>
      <c r="N3503" s="3" t="str">
        <f>IFNA(VLOOKUP(M3503,Promocodes!G:H,2,0),"")</f>
        <v/>
      </c>
      <c r="O3503" s="3" t="str">
        <f>IFNA(VLOOKUP(D3503,Price!$E$2:$F$4,2,0),"")</f>
        <v/>
      </c>
      <c r="P3503" s="7" t="str">
        <f t="shared" si="4"/>
        <v>без промо</v>
      </c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ht="15.75" customHeight="1">
      <c r="A3504" s="3">
        <v>3261.0</v>
      </c>
      <c r="B3504" s="1" t="s">
        <v>16</v>
      </c>
      <c r="C3504" s="1" t="s">
        <v>17</v>
      </c>
      <c r="D3504" s="1" t="s">
        <v>21</v>
      </c>
      <c r="E3504" s="2">
        <v>44309.0</v>
      </c>
      <c r="F3504" s="3"/>
      <c r="G3504" s="5">
        <v>3500.0</v>
      </c>
      <c r="H3504" s="3" t="str">
        <f>IFNA(VLOOKUP(F3504,Promocodes!A:E,4,0),"")</f>
        <v/>
      </c>
      <c r="I3504" s="3"/>
      <c r="J3504" s="5">
        <f t="shared" si="2"/>
        <v>3500</v>
      </c>
      <c r="K3504" s="3" t="str">
        <f>IFNA(VLOOKUP(D3504,Price!$A$2:$C$18,3,0),"")</f>
        <v>услуга</v>
      </c>
      <c r="L3504" s="6">
        <f t="shared" si="3"/>
        <v>4</v>
      </c>
      <c r="M3504" s="6" t="str">
        <f>IFNA(VLOOKUP(F3504,Promocodes!A:B,2,0),"")</f>
        <v/>
      </c>
      <c r="N3504" s="3" t="str">
        <f>IFNA(VLOOKUP(M3504,Promocodes!G:H,2,0),"")</f>
        <v/>
      </c>
      <c r="O3504" s="3" t="str">
        <f>IFNA(VLOOKUP(D3504,Price!$E$2:$F$4,2,0),"")</f>
        <v/>
      </c>
      <c r="P3504" s="7" t="str">
        <f t="shared" si="4"/>
        <v>без промо</v>
      </c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ht="15.75" customHeight="1">
      <c r="A3505" s="3">
        <v>3262.0</v>
      </c>
      <c r="B3505" s="1" t="s">
        <v>16</v>
      </c>
      <c r="C3505" s="1" t="s">
        <v>17</v>
      </c>
      <c r="D3505" s="1" t="s">
        <v>20</v>
      </c>
      <c r="E3505" s="2">
        <v>44309.0</v>
      </c>
      <c r="F3505" s="3"/>
      <c r="G3505" s="5">
        <v>500.0</v>
      </c>
      <c r="H3505" s="3" t="str">
        <f>IFNA(VLOOKUP(F3505,Promocodes!A:E,4,0),"")</f>
        <v/>
      </c>
      <c r="I3505" s="3"/>
      <c r="J3505" s="5">
        <f t="shared" si="2"/>
        <v>500</v>
      </c>
      <c r="K3505" s="3" t="str">
        <f>IFNA(VLOOKUP(D3505,Price!$A$2:$C$18,3,0),"")</f>
        <v>товар</v>
      </c>
      <c r="L3505" s="6">
        <f t="shared" si="3"/>
        <v>4</v>
      </c>
      <c r="M3505" s="6" t="str">
        <f>IFNA(VLOOKUP(F3505,Promocodes!A:B,2,0),"")</f>
        <v/>
      </c>
      <c r="N3505" s="3" t="str">
        <f>IFNA(VLOOKUP(M3505,Promocodes!G:H,2,0),"")</f>
        <v/>
      </c>
      <c r="O3505" s="3">
        <f>IFNA(VLOOKUP(D3505,Price!$E$2:$F$4,2,0),"")</f>
        <v>250</v>
      </c>
      <c r="P3505" s="7" t="str">
        <f t="shared" si="4"/>
        <v>без промо</v>
      </c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ht="15.75" customHeight="1">
      <c r="A3506" s="3">
        <v>3263.0</v>
      </c>
      <c r="B3506" s="1" t="s">
        <v>139</v>
      </c>
      <c r="C3506" s="1" t="s">
        <v>17</v>
      </c>
      <c r="D3506" s="1" t="s">
        <v>141</v>
      </c>
      <c r="E3506" s="2">
        <v>44309.0</v>
      </c>
      <c r="F3506" s="3"/>
      <c r="G3506" s="5">
        <v>300.0</v>
      </c>
      <c r="H3506" s="3" t="str">
        <f>IFNA(VLOOKUP(F3506,Promocodes!A:E,4,0),"")</f>
        <v/>
      </c>
      <c r="I3506" s="3"/>
      <c r="J3506" s="5">
        <f t="shared" si="2"/>
        <v>300</v>
      </c>
      <c r="K3506" s="3" t="str">
        <f>IFNA(VLOOKUP(D3506,Price!$A$2:$C$18,3,0),"")</f>
        <v/>
      </c>
      <c r="L3506" s="6">
        <f t="shared" si="3"/>
        <v>4</v>
      </c>
      <c r="M3506" s="6" t="str">
        <f>IFNA(VLOOKUP(F3506,Promocodes!A:B,2,0),"")</f>
        <v/>
      </c>
      <c r="N3506" s="3" t="str">
        <f>IFNA(VLOOKUP(M3506,Promocodes!G:H,2,0),"")</f>
        <v/>
      </c>
      <c r="O3506" s="3" t="str">
        <f>IFNA(VLOOKUP(D3506,Price!$E$2:$F$4,2,0),"")</f>
        <v/>
      </c>
      <c r="P3506" s="7" t="str">
        <f t="shared" si="4"/>
        <v/>
      </c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ht="15.75" customHeight="1">
      <c r="A3507" s="3">
        <v>3264.0</v>
      </c>
      <c r="B3507" s="1" t="s">
        <v>16</v>
      </c>
      <c r="C3507" s="1" t="s">
        <v>17</v>
      </c>
      <c r="D3507" s="1" t="s">
        <v>18</v>
      </c>
      <c r="E3507" s="2">
        <v>44309.0</v>
      </c>
      <c r="F3507" s="3"/>
      <c r="G3507" s="5">
        <v>1000.0</v>
      </c>
      <c r="H3507" s="3" t="str">
        <f>IFNA(VLOOKUP(F3507,Promocodes!A:E,4,0),"")</f>
        <v/>
      </c>
      <c r="I3507" s="3"/>
      <c r="J3507" s="5">
        <f t="shared" si="2"/>
        <v>1000</v>
      </c>
      <c r="K3507" s="3" t="str">
        <f>IFNA(VLOOKUP(D3507,Price!$A$2:$C$18,3,0),"")</f>
        <v>товар</v>
      </c>
      <c r="L3507" s="6">
        <f t="shared" si="3"/>
        <v>4</v>
      </c>
      <c r="M3507" s="6" t="str">
        <f>IFNA(VLOOKUP(F3507,Promocodes!A:B,2,0),"")</f>
        <v/>
      </c>
      <c r="N3507" s="3" t="str">
        <f>IFNA(VLOOKUP(M3507,Promocodes!G:H,2,0),"")</f>
        <v/>
      </c>
      <c r="O3507" s="3">
        <f>IFNA(VLOOKUP(D3507,Price!$E$2:$F$4,2,0),"")</f>
        <v>500</v>
      </c>
      <c r="P3507" s="7" t="str">
        <f t="shared" si="4"/>
        <v>без промо</v>
      </c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ht="15.75" customHeight="1">
      <c r="A3508" s="3">
        <v>3265.0</v>
      </c>
      <c r="B3508" s="1" t="s">
        <v>139</v>
      </c>
      <c r="C3508" s="1" t="s">
        <v>17</v>
      </c>
      <c r="D3508" s="1" t="s">
        <v>141</v>
      </c>
      <c r="E3508" s="2">
        <v>44309.0</v>
      </c>
      <c r="F3508" s="3"/>
      <c r="G3508" s="5">
        <v>300.0</v>
      </c>
      <c r="H3508" s="3" t="str">
        <f>IFNA(VLOOKUP(F3508,Promocodes!A:E,4,0),"")</f>
        <v/>
      </c>
      <c r="I3508" s="3"/>
      <c r="J3508" s="5">
        <f t="shared" si="2"/>
        <v>300</v>
      </c>
      <c r="K3508" s="3" t="str">
        <f>IFNA(VLOOKUP(D3508,Price!$A$2:$C$18,3,0),"")</f>
        <v/>
      </c>
      <c r="L3508" s="6">
        <f t="shared" si="3"/>
        <v>4</v>
      </c>
      <c r="M3508" s="6" t="str">
        <f>IFNA(VLOOKUP(F3508,Promocodes!A:B,2,0),"")</f>
        <v/>
      </c>
      <c r="N3508" s="3" t="str">
        <f>IFNA(VLOOKUP(M3508,Promocodes!G:H,2,0),"")</f>
        <v/>
      </c>
      <c r="O3508" s="3" t="str">
        <f>IFNA(VLOOKUP(D3508,Price!$E$2:$F$4,2,0),"")</f>
        <v/>
      </c>
      <c r="P3508" s="7" t="str">
        <f t="shared" si="4"/>
        <v/>
      </c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ht="15.75" customHeight="1">
      <c r="A3509" s="3">
        <v>3266.0</v>
      </c>
      <c r="B3509" s="1" t="s">
        <v>16</v>
      </c>
      <c r="C3509" s="1" t="s">
        <v>17</v>
      </c>
      <c r="D3509" s="1" t="s">
        <v>24</v>
      </c>
      <c r="E3509" s="2">
        <v>44309.0</v>
      </c>
      <c r="F3509" s="3"/>
      <c r="G3509" s="5">
        <v>4500.0</v>
      </c>
      <c r="H3509" s="3" t="str">
        <f>IFNA(VLOOKUP(F3509,Promocodes!A:E,4,0),"")</f>
        <v/>
      </c>
      <c r="I3509" s="3"/>
      <c r="J3509" s="5">
        <f t="shared" si="2"/>
        <v>4500</v>
      </c>
      <c r="K3509" s="3" t="str">
        <f>IFNA(VLOOKUP(D3509,Price!$A$2:$C$18,3,0),"")</f>
        <v>услуга</v>
      </c>
      <c r="L3509" s="6">
        <f t="shared" si="3"/>
        <v>4</v>
      </c>
      <c r="M3509" s="6" t="str">
        <f>IFNA(VLOOKUP(F3509,Promocodes!A:B,2,0),"")</f>
        <v/>
      </c>
      <c r="N3509" s="3" t="str">
        <f>IFNA(VLOOKUP(M3509,Promocodes!G:H,2,0),"")</f>
        <v/>
      </c>
      <c r="O3509" s="3" t="str">
        <f>IFNA(VLOOKUP(D3509,Price!$E$2:$F$4,2,0),"")</f>
        <v/>
      </c>
      <c r="P3509" s="7" t="str">
        <f t="shared" si="4"/>
        <v>без промо</v>
      </c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ht="15.75" customHeight="1">
      <c r="A3510" s="3">
        <v>3267.0</v>
      </c>
      <c r="B3510" s="1" t="s">
        <v>139</v>
      </c>
      <c r="C3510" s="1" t="s">
        <v>17</v>
      </c>
      <c r="D3510" s="1" t="s">
        <v>147</v>
      </c>
      <c r="E3510" s="2">
        <v>44309.0</v>
      </c>
      <c r="F3510" s="3"/>
      <c r="G3510" s="5">
        <v>70000.0</v>
      </c>
      <c r="H3510" s="3" t="str">
        <f>IFNA(VLOOKUP(F3510,Promocodes!A:E,4,0),"")</f>
        <v/>
      </c>
      <c r="I3510" s="3"/>
      <c r="J3510" s="5">
        <f t="shared" si="2"/>
        <v>70000</v>
      </c>
      <c r="K3510" s="3" t="str">
        <f>IFNA(VLOOKUP(D3510,Price!$A$2:$C$18,3,0),"")</f>
        <v/>
      </c>
      <c r="L3510" s="6">
        <f t="shared" si="3"/>
        <v>4</v>
      </c>
      <c r="M3510" s="6" t="str">
        <f>IFNA(VLOOKUP(F3510,Promocodes!A:B,2,0),"")</f>
        <v/>
      </c>
      <c r="N3510" s="3" t="str">
        <f>IFNA(VLOOKUP(M3510,Promocodes!G:H,2,0),"")</f>
        <v/>
      </c>
      <c r="O3510" s="3" t="str">
        <f>IFNA(VLOOKUP(D3510,Price!$E$2:$F$4,2,0),"")</f>
        <v/>
      </c>
      <c r="P3510" s="7" t="str">
        <f t="shared" si="4"/>
        <v/>
      </c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ht="15.75" customHeight="1">
      <c r="A3511" s="3">
        <v>3268.0</v>
      </c>
      <c r="B3511" s="1" t="s">
        <v>139</v>
      </c>
      <c r="C3511" s="1" t="s">
        <v>17</v>
      </c>
      <c r="D3511" s="1" t="s">
        <v>148</v>
      </c>
      <c r="E3511" s="2">
        <v>44309.0</v>
      </c>
      <c r="F3511" s="3"/>
      <c r="G3511" s="5">
        <v>7000.0</v>
      </c>
      <c r="H3511" s="3" t="str">
        <f>IFNA(VLOOKUP(F3511,Promocodes!A:E,4,0),"")</f>
        <v/>
      </c>
      <c r="I3511" s="3"/>
      <c r="J3511" s="5">
        <f t="shared" si="2"/>
        <v>7000</v>
      </c>
      <c r="K3511" s="3" t="str">
        <f>IFNA(VLOOKUP(D3511,Price!$A$2:$C$18,3,0),"")</f>
        <v/>
      </c>
      <c r="L3511" s="6">
        <f t="shared" si="3"/>
        <v>4</v>
      </c>
      <c r="M3511" s="6" t="str">
        <f>IFNA(VLOOKUP(F3511,Promocodes!A:B,2,0),"")</f>
        <v/>
      </c>
      <c r="N3511" s="3" t="str">
        <f>IFNA(VLOOKUP(M3511,Promocodes!G:H,2,0),"")</f>
        <v/>
      </c>
      <c r="O3511" s="3" t="str">
        <f>IFNA(VLOOKUP(D3511,Price!$E$2:$F$4,2,0),"")</f>
        <v/>
      </c>
      <c r="P3511" s="7" t="str">
        <f t="shared" si="4"/>
        <v/>
      </c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ht="15.75" customHeight="1">
      <c r="A3512" s="3">
        <v>3269.0</v>
      </c>
      <c r="B3512" s="1" t="s">
        <v>16</v>
      </c>
      <c r="C3512" s="1" t="s">
        <v>17</v>
      </c>
      <c r="D3512" s="1" t="s">
        <v>23</v>
      </c>
      <c r="E3512" s="2">
        <v>44310.0</v>
      </c>
      <c r="F3512" s="3"/>
      <c r="G3512" s="5">
        <v>5500.0</v>
      </c>
      <c r="H3512" s="3" t="str">
        <f>IFNA(VLOOKUP(F3512,Promocodes!A:E,4,0),"")</f>
        <v/>
      </c>
      <c r="I3512" s="3"/>
      <c r="J3512" s="5">
        <f t="shared" si="2"/>
        <v>5500</v>
      </c>
      <c r="K3512" s="3" t="str">
        <f>IFNA(VLOOKUP(D3512,Price!$A$2:$C$18,3,0),"")</f>
        <v>услуга</v>
      </c>
      <c r="L3512" s="6">
        <f t="shared" si="3"/>
        <v>4</v>
      </c>
      <c r="M3512" s="6" t="str">
        <f>IFNA(VLOOKUP(F3512,Promocodes!A:B,2,0),"")</f>
        <v/>
      </c>
      <c r="N3512" s="3" t="str">
        <f>IFNA(VLOOKUP(M3512,Promocodes!G:H,2,0),"")</f>
        <v/>
      </c>
      <c r="O3512" s="3" t="str">
        <f>IFNA(VLOOKUP(D3512,Price!$E$2:$F$4,2,0),"")</f>
        <v/>
      </c>
      <c r="P3512" s="7" t="str">
        <f t="shared" si="4"/>
        <v>без промо</v>
      </c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ht="15.75" customHeight="1">
      <c r="A3513" s="3">
        <v>3271.0</v>
      </c>
      <c r="B3513" s="1" t="s">
        <v>16</v>
      </c>
      <c r="C3513" s="1" t="s">
        <v>17</v>
      </c>
      <c r="D3513" s="1" t="s">
        <v>24</v>
      </c>
      <c r="E3513" s="2">
        <v>44310.0</v>
      </c>
      <c r="F3513" s="3"/>
      <c r="G3513" s="5">
        <v>4500.0</v>
      </c>
      <c r="H3513" s="3" t="str">
        <f>IFNA(VLOOKUP(F3513,Promocodes!A:E,4,0),"")</f>
        <v/>
      </c>
      <c r="I3513" s="3"/>
      <c r="J3513" s="5">
        <f t="shared" si="2"/>
        <v>4500</v>
      </c>
      <c r="K3513" s="3" t="str">
        <f>IFNA(VLOOKUP(D3513,Price!$A$2:$C$18,3,0),"")</f>
        <v>услуга</v>
      </c>
      <c r="L3513" s="6">
        <f t="shared" si="3"/>
        <v>4</v>
      </c>
      <c r="M3513" s="6" t="str">
        <f>IFNA(VLOOKUP(F3513,Promocodes!A:B,2,0),"")</f>
        <v/>
      </c>
      <c r="N3513" s="3" t="str">
        <f>IFNA(VLOOKUP(M3513,Promocodes!G:H,2,0),"")</f>
        <v/>
      </c>
      <c r="O3513" s="3" t="str">
        <f>IFNA(VLOOKUP(D3513,Price!$E$2:$F$4,2,0),"")</f>
        <v/>
      </c>
      <c r="P3513" s="7" t="str">
        <f t="shared" si="4"/>
        <v>без промо</v>
      </c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ht="15.75" customHeight="1">
      <c r="A3514" s="3">
        <v>3272.0</v>
      </c>
      <c r="B3514" s="1" t="s">
        <v>16</v>
      </c>
      <c r="C3514" s="1" t="s">
        <v>17</v>
      </c>
      <c r="D3514" s="1" t="s">
        <v>21</v>
      </c>
      <c r="E3514" s="2">
        <v>44310.0</v>
      </c>
      <c r="F3514" s="3"/>
      <c r="G3514" s="5">
        <v>3500.0</v>
      </c>
      <c r="H3514" s="3" t="str">
        <f>IFNA(VLOOKUP(F3514,Promocodes!A:E,4,0),"")</f>
        <v/>
      </c>
      <c r="I3514" s="3"/>
      <c r="J3514" s="5">
        <f t="shared" si="2"/>
        <v>3500</v>
      </c>
      <c r="K3514" s="3" t="str">
        <f>IFNA(VLOOKUP(D3514,Price!$A$2:$C$18,3,0),"")</f>
        <v>услуга</v>
      </c>
      <c r="L3514" s="6">
        <f t="shared" si="3"/>
        <v>4</v>
      </c>
      <c r="M3514" s="6" t="str">
        <f>IFNA(VLOOKUP(F3514,Promocodes!A:B,2,0),"")</f>
        <v/>
      </c>
      <c r="N3514" s="3" t="str">
        <f>IFNA(VLOOKUP(M3514,Promocodes!G:H,2,0),"")</f>
        <v/>
      </c>
      <c r="O3514" s="3" t="str">
        <f>IFNA(VLOOKUP(D3514,Price!$E$2:$F$4,2,0),"")</f>
        <v/>
      </c>
      <c r="P3514" s="7" t="str">
        <f t="shared" si="4"/>
        <v>без промо</v>
      </c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ht="15.75" customHeight="1">
      <c r="A3515" s="3">
        <v>3273.0</v>
      </c>
      <c r="B3515" s="1" t="s">
        <v>16</v>
      </c>
      <c r="C3515" s="1" t="s">
        <v>17</v>
      </c>
      <c r="D3515" s="1" t="s">
        <v>23</v>
      </c>
      <c r="E3515" s="2">
        <v>44310.0</v>
      </c>
      <c r="F3515" s="3"/>
      <c r="G3515" s="5">
        <v>5500.0</v>
      </c>
      <c r="H3515" s="3" t="str">
        <f>IFNA(VLOOKUP(F3515,Promocodes!A:E,4,0),"")</f>
        <v/>
      </c>
      <c r="I3515" s="3"/>
      <c r="J3515" s="5">
        <f t="shared" si="2"/>
        <v>5500</v>
      </c>
      <c r="K3515" s="3" t="str">
        <f>IFNA(VLOOKUP(D3515,Price!$A$2:$C$18,3,0),"")</f>
        <v>услуга</v>
      </c>
      <c r="L3515" s="6">
        <f t="shared" si="3"/>
        <v>4</v>
      </c>
      <c r="M3515" s="6" t="str">
        <f>IFNA(VLOOKUP(F3515,Promocodes!A:B,2,0),"")</f>
        <v/>
      </c>
      <c r="N3515" s="3" t="str">
        <f>IFNA(VLOOKUP(M3515,Promocodes!G:H,2,0),"")</f>
        <v/>
      </c>
      <c r="O3515" s="3" t="str">
        <f>IFNA(VLOOKUP(D3515,Price!$E$2:$F$4,2,0),"")</f>
        <v/>
      </c>
      <c r="P3515" s="7" t="str">
        <f t="shared" si="4"/>
        <v>без промо</v>
      </c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ht="15.75" customHeight="1">
      <c r="A3516" s="3">
        <v>3274.0</v>
      </c>
      <c r="B3516" s="1" t="s">
        <v>16</v>
      </c>
      <c r="C3516" s="1" t="s">
        <v>17</v>
      </c>
      <c r="D3516" s="1" t="s">
        <v>23</v>
      </c>
      <c r="E3516" s="2">
        <v>44310.0</v>
      </c>
      <c r="F3516" s="3"/>
      <c r="G3516" s="5">
        <v>5500.0</v>
      </c>
      <c r="H3516" s="3" t="str">
        <f>IFNA(VLOOKUP(F3516,Promocodes!A:E,4,0),"")</f>
        <v/>
      </c>
      <c r="I3516" s="3"/>
      <c r="J3516" s="5">
        <f t="shared" si="2"/>
        <v>5500</v>
      </c>
      <c r="K3516" s="3" t="str">
        <f>IFNA(VLOOKUP(D3516,Price!$A$2:$C$18,3,0),"")</f>
        <v>услуга</v>
      </c>
      <c r="L3516" s="6">
        <f t="shared" si="3"/>
        <v>4</v>
      </c>
      <c r="M3516" s="6" t="str">
        <f>IFNA(VLOOKUP(F3516,Promocodes!A:B,2,0),"")</f>
        <v/>
      </c>
      <c r="N3516" s="3" t="str">
        <f>IFNA(VLOOKUP(M3516,Promocodes!G:H,2,0),"")</f>
        <v/>
      </c>
      <c r="O3516" s="3" t="str">
        <f>IFNA(VLOOKUP(D3516,Price!$E$2:$F$4,2,0),"")</f>
        <v/>
      </c>
      <c r="P3516" s="7" t="str">
        <f t="shared" si="4"/>
        <v>без промо</v>
      </c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ht="15.75" customHeight="1">
      <c r="A3517" s="3">
        <v>3277.0</v>
      </c>
      <c r="B3517" s="1" t="s">
        <v>16</v>
      </c>
      <c r="C3517" s="1" t="s">
        <v>17</v>
      </c>
      <c r="D3517" s="1" t="s">
        <v>20</v>
      </c>
      <c r="E3517" s="2">
        <v>44310.0</v>
      </c>
      <c r="F3517" s="3"/>
      <c r="G3517" s="5">
        <v>500.0</v>
      </c>
      <c r="H3517" s="3" t="str">
        <f>IFNA(VLOOKUP(F3517,Promocodes!A:E,4,0),"")</f>
        <v/>
      </c>
      <c r="I3517" s="3"/>
      <c r="J3517" s="5">
        <f t="shared" si="2"/>
        <v>500</v>
      </c>
      <c r="K3517" s="3" t="str">
        <f>IFNA(VLOOKUP(D3517,Price!$A$2:$C$18,3,0),"")</f>
        <v>товар</v>
      </c>
      <c r="L3517" s="6">
        <f t="shared" si="3"/>
        <v>4</v>
      </c>
      <c r="M3517" s="6" t="str">
        <f>IFNA(VLOOKUP(F3517,Promocodes!A:B,2,0),"")</f>
        <v/>
      </c>
      <c r="N3517" s="3" t="str">
        <f>IFNA(VLOOKUP(M3517,Promocodes!G:H,2,0),"")</f>
        <v/>
      </c>
      <c r="O3517" s="3">
        <f>IFNA(VLOOKUP(D3517,Price!$E$2:$F$4,2,0),"")</f>
        <v>250</v>
      </c>
      <c r="P3517" s="7" t="str">
        <f t="shared" si="4"/>
        <v>без промо</v>
      </c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ht="15.75" customHeight="1">
      <c r="A3518" s="3">
        <v>3278.0</v>
      </c>
      <c r="B3518" s="1" t="s">
        <v>16</v>
      </c>
      <c r="C3518" s="1" t="s">
        <v>17</v>
      </c>
      <c r="D3518" s="1" t="s">
        <v>21</v>
      </c>
      <c r="E3518" s="2">
        <v>44310.0</v>
      </c>
      <c r="F3518" s="3"/>
      <c r="G3518" s="5">
        <v>3500.0</v>
      </c>
      <c r="H3518" s="3" t="str">
        <f>IFNA(VLOOKUP(F3518,Promocodes!A:E,4,0),"")</f>
        <v/>
      </c>
      <c r="I3518" s="3"/>
      <c r="J3518" s="5">
        <f t="shared" si="2"/>
        <v>3500</v>
      </c>
      <c r="K3518" s="3" t="str">
        <f>IFNA(VLOOKUP(D3518,Price!$A$2:$C$18,3,0),"")</f>
        <v>услуга</v>
      </c>
      <c r="L3518" s="6">
        <f t="shared" si="3"/>
        <v>4</v>
      </c>
      <c r="M3518" s="6" t="str">
        <f>IFNA(VLOOKUP(F3518,Promocodes!A:B,2,0),"")</f>
        <v/>
      </c>
      <c r="N3518" s="3" t="str">
        <f>IFNA(VLOOKUP(M3518,Promocodes!G:H,2,0),"")</f>
        <v/>
      </c>
      <c r="O3518" s="3" t="str">
        <f>IFNA(VLOOKUP(D3518,Price!$E$2:$F$4,2,0),"")</f>
        <v/>
      </c>
      <c r="P3518" s="7" t="str">
        <f t="shared" si="4"/>
        <v>без промо</v>
      </c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ht="15.75" customHeight="1">
      <c r="A3519" s="3">
        <v>3280.0</v>
      </c>
      <c r="B3519" s="1" t="s">
        <v>16</v>
      </c>
      <c r="C3519" s="1" t="s">
        <v>17</v>
      </c>
      <c r="D3519" s="1" t="s">
        <v>20</v>
      </c>
      <c r="E3519" s="2">
        <v>44310.0</v>
      </c>
      <c r="F3519" s="3"/>
      <c r="G3519" s="5">
        <v>500.0</v>
      </c>
      <c r="H3519" s="3" t="str">
        <f>IFNA(VLOOKUP(F3519,Promocodes!A:E,4,0),"")</f>
        <v/>
      </c>
      <c r="I3519" s="3"/>
      <c r="J3519" s="5">
        <f t="shared" si="2"/>
        <v>500</v>
      </c>
      <c r="K3519" s="3" t="str">
        <f>IFNA(VLOOKUP(D3519,Price!$A$2:$C$18,3,0),"")</f>
        <v>товар</v>
      </c>
      <c r="L3519" s="6">
        <f t="shared" si="3"/>
        <v>4</v>
      </c>
      <c r="M3519" s="6" t="str">
        <f>IFNA(VLOOKUP(F3519,Promocodes!A:B,2,0),"")</f>
        <v/>
      </c>
      <c r="N3519" s="3" t="str">
        <f>IFNA(VLOOKUP(M3519,Promocodes!G:H,2,0),"")</f>
        <v/>
      </c>
      <c r="O3519" s="3">
        <f>IFNA(VLOOKUP(D3519,Price!$E$2:$F$4,2,0),"")</f>
        <v>250</v>
      </c>
      <c r="P3519" s="7" t="str">
        <f t="shared" si="4"/>
        <v>без промо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ht="15.75" customHeight="1">
      <c r="A3520" s="3">
        <v>3283.0</v>
      </c>
      <c r="B3520" s="1" t="s">
        <v>16</v>
      </c>
      <c r="C3520" s="1" t="s">
        <v>17</v>
      </c>
      <c r="D3520" s="1" t="s">
        <v>18</v>
      </c>
      <c r="E3520" s="2">
        <v>44310.0</v>
      </c>
      <c r="F3520" s="3"/>
      <c r="G3520" s="5">
        <v>1000.0</v>
      </c>
      <c r="H3520" s="3" t="str">
        <f>IFNA(VLOOKUP(F3520,Promocodes!A:E,4,0),"")</f>
        <v/>
      </c>
      <c r="I3520" s="3"/>
      <c r="J3520" s="5">
        <f t="shared" si="2"/>
        <v>1000</v>
      </c>
      <c r="K3520" s="3" t="str">
        <f>IFNA(VLOOKUP(D3520,Price!$A$2:$C$18,3,0),"")</f>
        <v>товар</v>
      </c>
      <c r="L3520" s="6">
        <f t="shared" si="3"/>
        <v>4</v>
      </c>
      <c r="M3520" s="6" t="str">
        <f>IFNA(VLOOKUP(F3520,Promocodes!A:B,2,0),"")</f>
        <v/>
      </c>
      <c r="N3520" s="3" t="str">
        <f>IFNA(VLOOKUP(M3520,Promocodes!G:H,2,0),"")</f>
        <v/>
      </c>
      <c r="O3520" s="3">
        <f>IFNA(VLOOKUP(D3520,Price!$E$2:$F$4,2,0),"")</f>
        <v>500</v>
      </c>
      <c r="P3520" s="7" t="str">
        <f t="shared" si="4"/>
        <v>без промо</v>
      </c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ht="15.75" customHeight="1">
      <c r="A3521" s="3">
        <v>3284.0</v>
      </c>
      <c r="B3521" s="1" t="s">
        <v>16</v>
      </c>
      <c r="C3521" s="1" t="s">
        <v>17</v>
      </c>
      <c r="D3521" s="1" t="s">
        <v>21</v>
      </c>
      <c r="E3521" s="2">
        <v>44310.0</v>
      </c>
      <c r="F3521" s="3"/>
      <c r="G3521" s="5">
        <v>3500.0</v>
      </c>
      <c r="H3521" s="3" t="str">
        <f>IFNA(VLOOKUP(F3521,Promocodes!A:E,4,0),"")</f>
        <v/>
      </c>
      <c r="I3521" s="3"/>
      <c r="J3521" s="5">
        <f t="shared" si="2"/>
        <v>3500</v>
      </c>
      <c r="K3521" s="3" t="str">
        <f>IFNA(VLOOKUP(D3521,Price!$A$2:$C$18,3,0),"")</f>
        <v>услуга</v>
      </c>
      <c r="L3521" s="6">
        <f t="shared" si="3"/>
        <v>4</v>
      </c>
      <c r="M3521" s="6" t="str">
        <f>IFNA(VLOOKUP(F3521,Promocodes!A:B,2,0),"")</f>
        <v/>
      </c>
      <c r="N3521" s="3" t="str">
        <f>IFNA(VLOOKUP(M3521,Promocodes!G:H,2,0),"")</f>
        <v/>
      </c>
      <c r="O3521" s="3" t="str">
        <f>IFNA(VLOOKUP(D3521,Price!$E$2:$F$4,2,0),"")</f>
        <v/>
      </c>
      <c r="P3521" s="7" t="str">
        <f t="shared" si="4"/>
        <v>без промо</v>
      </c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ht="15.75" customHeight="1">
      <c r="A3522" s="3">
        <v>3285.0</v>
      </c>
      <c r="B3522" s="1" t="s">
        <v>139</v>
      </c>
      <c r="C3522" s="1" t="s">
        <v>17</v>
      </c>
      <c r="D3522" s="1" t="s">
        <v>142</v>
      </c>
      <c r="E3522" s="2">
        <v>44310.0</v>
      </c>
      <c r="F3522" s="3"/>
      <c r="G3522" s="5">
        <v>1000.0</v>
      </c>
      <c r="H3522" s="3" t="str">
        <f>IFNA(VLOOKUP(F3522,Promocodes!A:E,4,0),"")</f>
        <v/>
      </c>
      <c r="I3522" s="3"/>
      <c r="J3522" s="5">
        <f t="shared" si="2"/>
        <v>1000</v>
      </c>
      <c r="K3522" s="3" t="str">
        <f>IFNA(VLOOKUP(D3522,Price!$A$2:$C$18,3,0),"")</f>
        <v/>
      </c>
      <c r="L3522" s="6">
        <f t="shared" si="3"/>
        <v>4</v>
      </c>
      <c r="M3522" s="6" t="str">
        <f>IFNA(VLOOKUP(F3522,Promocodes!A:B,2,0),"")</f>
        <v/>
      </c>
      <c r="N3522" s="3" t="str">
        <f>IFNA(VLOOKUP(M3522,Promocodes!G:H,2,0),"")</f>
        <v/>
      </c>
      <c r="O3522" s="3" t="str">
        <f>IFNA(VLOOKUP(D3522,Price!$E$2:$F$4,2,0),"")</f>
        <v/>
      </c>
      <c r="P3522" s="7" t="str">
        <f t="shared" si="4"/>
        <v/>
      </c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ht="15.75" customHeight="1">
      <c r="A3523" s="3">
        <v>3286.0</v>
      </c>
      <c r="B3523" s="1" t="s">
        <v>16</v>
      </c>
      <c r="C3523" s="1" t="s">
        <v>17</v>
      </c>
      <c r="D3523" s="1" t="s">
        <v>21</v>
      </c>
      <c r="E3523" s="2">
        <v>44310.0</v>
      </c>
      <c r="F3523" s="3"/>
      <c r="G3523" s="5">
        <v>3500.0</v>
      </c>
      <c r="H3523" s="3" t="str">
        <f>IFNA(VLOOKUP(F3523,Promocodes!A:E,4,0),"")</f>
        <v/>
      </c>
      <c r="I3523" s="3"/>
      <c r="J3523" s="5">
        <f t="shared" si="2"/>
        <v>3500</v>
      </c>
      <c r="K3523" s="3" t="str">
        <f>IFNA(VLOOKUP(D3523,Price!$A$2:$C$18,3,0),"")</f>
        <v>услуга</v>
      </c>
      <c r="L3523" s="6">
        <f t="shared" si="3"/>
        <v>4</v>
      </c>
      <c r="M3523" s="6" t="str">
        <f>IFNA(VLOOKUP(F3523,Promocodes!A:B,2,0),"")</f>
        <v/>
      </c>
      <c r="N3523" s="3" t="str">
        <f>IFNA(VLOOKUP(M3523,Promocodes!G:H,2,0),"")</f>
        <v/>
      </c>
      <c r="O3523" s="3" t="str">
        <f>IFNA(VLOOKUP(D3523,Price!$E$2:$F$4,2,0),"")</f>
        <v/>
      </c>
      <c r="P3523" s="7" t="str">
        <f t="shared" si="4"/>
        <v>без промо</v>
      </c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ht="15.75" customHeight="1">
      <c r="A3524" s="3">
        <v>3287.0</v>
      </c>
      <c r="B3524" s="1" t="s">
        <v>139</v>
      </c>
      <c r="C3524" s="1" t="s">
        <v>17</v>
      </c>
      <c r="D3524" s="1" t="s">
        <v>143</v>
      </c>
      <c r="E3524" s="2">
        <v>44310.0</v>
      </c>
      <c r="F3524" s="3"/>
      <c r="G3524" s="5">
        <v>500.0</v>
      </c>
      <c r="H3524" s="3" t="str">
        <f>IFNA(VLOOKUP(F3524,Promocodes!A:E,4,0),"")</f>
        <v/>
      </c>
      <c r="I3524" s="3"/>
      <c r="J3524" s="5">
        <f t="shared" si="2"/>
        <v>500</v>
      </c>
      <c r="K3524" s="3" t="str">
        <f>IFNA(VLOOKUP(D3524,Price!$A$2:$C$18,3,0),"")</f>
        <v/>
      </c>
      <c r="L3524" s="6">
        <f t="shared" si="3"/>
        <v>4</v>
      </c>
      <c r="M3524" s="6" t="str">
        <f>IFNA(VLOOKUP(F3524,Promocodes!A:B,2,0),"")</f>
        <v/>
      </c>
      <c r="N3524" s="3" t="str">
        <f>IFNA(VLOOKUP(M3524,Promocodes!G:H,2,0),"")</f>
        <v/>
      </c>
      <c r="O3524" s="3" t="str">
        <f>IFNA(VLOOKUP(D3524,Price!$E$2:$F$4,2,0),"")</f>
        <v/>
      </c>
      <c r="P3524" s="7" t="str">
        <f t="shared" si="4"/>
        <v/>
      </c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ht="15.75" customHeight="1">
      <c r="A3525" s="3">
        <v>3288.0</v>
      </c>
      <c r="B3525" s="1" t="s">
        <v>16</v>
      </c>
      <c r="C3525" s="1" t="s">
        <v>17</v>
      </c>
      <c r="D3525" s="1" t="s">
        <v>23</v>
      </c>
      <c r="E3525" s="2">
        <v>44310.0</v>
      </c>
      <c r="F3525" s="3"/>
      <c r="G3525" s="5">
        <v>5500.0</v>
      </c>
      <c r="H3525" s="3" t="str">
        <f>IFNA(VLOOKUP(F3525,Promocodes!A:E,4,0),"")</f>
        <v/>
      </c>
      <c r="I3525" s="3"/>
      <c r="J3525" s="5">
        <f t="shared" si="2"/>
        <v>5500</v>
      </c>
      <c r="K3525" s="3" t="str">
        <f>IFNA(VLOOKUP(D3525,Price!$A$2:$C$18,3,0),"")</f>
        <v>услуга</v>
      </c>
      <c r="L3525" s="6">
        <f t="shared" si="3"/>
        <v>4</v>
      </c>
      <c r="M3525" s="6" t="str">
        <f>IFNA(VLOOKUP(F3525,Promocodes!A:B,2,0),"")</f>
        <v/>
      </c>
      <c r="N3525" s="3" t="str">
        <f>IFNA(VLOOKUP(M3525,Promocodes!G:H,2,0),"")</f>
        <v/>
      </c>
      <c r="O3525" s="3" t="str">
        <f>IFNA(VLOOKUP(D3525,Price!$E$2:$F$4,2,0),"")</f>
        <v/>
      </c>
      <c r="P3525" s="7" t="str">
        <f t="shared" si="4"/>
        <v>без промо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ht="15.75" customHeight="1">
      <c r="A3526" s="3">
        <v>3289.0</v>
      </c>
      <c r="B3526" s="1" t="s">
        <v>16</v>
      </c>
      <c r="C3526" s="1" t="s">
        <v>22</v>
      </c>
      <c r="D3526" s="1" t="s">
        <v>21</v>
      </c>
      <c r="E3526" s="2">
        <v>44310.0</v>
      </c>
      <c r="F3526" s="3"/>
      <c r="G3526" s="5">
        <v>3500.0</v>
      </c>
      <c r="H3526" s="3" t="str">
        <f>IFNA(VLOOKUP(F3526,Promocodes!A:E,4,0),"")</f>
        <v/>
      </c>
      <c r="I3526" s="3"/>
      <c r="J3526" s="5">
        <f t="shared" si="2"/>
        <v>3500</v>
      </c>
      <c r="K3526" s="3" t="str">
        <f>IFNA(VLOOKUP(D3526,Price!$A$2:$C$18,3,0),"")</f>
        <v>услуга</v>
      </c>
      <c r="L3526" s="6">
        <f t="shared" si="3"/>
        <v>4</v>
      </c>
      <c r="M3526" s="6" t="str">
        <f>IFNA(VLOOKUP(F3526,Promocodes!A:B,2,0),"")</f>
        <v/>
      </c>
      <c r="N3526" s="3" t="str">
        <f>IFNA(VLOOKUP(M3526,Promocodes!G:H,2,0),"")</f>
        <v/>
      </c>
      <c r="O3526" s="3" t="str">
        <f>IFNA(VLOOKUP(D3526,Price!$E$2:$F$4,2,0),"")</f>
        <v/>
      </c>
      <c r="P3526" s="7" t="str">
        <f t="shared" si="4"/>
        <v>без промо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ht="15.75" customHeight="1">
      <c r="A3527" s="3">
        <v>3290.0</v>
      </c>
      <c r="B3527" s="1" t="s">
        <v>16</v>
      </c>
      <c r="C3527" s="1" t="s">
        <v>22</v>
      </c>
      <c r="D3527" s="1" t="s">
        <v>23</v>
      </c>
      <c r="E3527" s="2">
        <v>44310.0</v>
      </c>
      <c r="F3527" s="3"/>
      <c r="G3527" s="5">
        <v>5500.0</v>
      </c>
      <c r="H3527" s="3" t="str">
        <f>IFNA(VLOOKUP(F3527,Promocodes!A:E,4,0),"")</f>
        <v/>
      </c>
      <c r="I3527" s="3"/>
      <c r="J3527" s="5">
        <f t="shared" si="2"/>
        <v>5500</v>
      </c>
      <c r="K3527" s="3" t="str">
        <f>IFNA(VLOOKUP(D3527,Price!$A$2:$C$18,3,0),"")</f>
        <v>услуга</v>
      </c>
      <c r="L3527" s="6">
        <f t="shared" si="3"/>
        <v>4</v>
      </c>
      <c r="M3527" s="6" t="str">
        <f>IFNA(VLOOKUP(F3527,Promocodes!A:B,2,0),"")</f>
        <v/>
      </c>
      <c r="N3527" s="3" t="str">
        <f>IFNA(VLOOKUP(M3527,Promocodes!G:H,2,0),"")</f>
        <v/>
      </c>
      <c r="O3527" s="3" t="str">
        <f>IFNA(VLOOKUP(D3527,Price!$E$2:$F$4,2,0),"")</f>
        <v/>
      </c>
      <c r="P3527" s="7" t="str">
        <f t="shared" si="4"/>
        <v>без промо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ht="15.75" customHeight="1">
      <c r="A3528" s="3">
        <v>3291.0</v>
      </c>
      <c r="B3528" s="1" t="s">
        <v>16</v>
      </c>
      <c r="C3528" s="1" t="s">
        <v>17</v>
      </c>
      <c r="D3528" s="1" t="s">
        <v>20</v>
      </c>
      <c r="E3528" s="2">
        <v>44310.0</v>
      </c>
      <c r="F3528" s="3"/>
      <c r="G3528" s="5">
        <v>500.0</v>
      </c>
      <c r="H3528" s="3" t="str">
        <f>IFNA(VLOOKUP(F3528,Promocodes!A:E,4,0),"")</f>
        <v/>
      </c>
      <c r="I3528" s="3"/>
      <c r="J3528" s="5">
        <f t="shared" si="2"/>
        <v>500</v>
      </c>
      <c r="K3528" s="3" t="str">
        <f>IFNA(VLOOKUP(D3528,Price!$A$2:$C$18,3,0),"")</f>
        <v>товар</v>
      </c>
      <c r="L3528" s="6">
        <f t="shared" si="3"/>
        <v>4</v>
      </c>
      <c r="M3528" s="6" t="str">
        <f>IFNA(VLOOKUP(F3528,Promocodes!A:B,2,0),"")</f>
        <v/>
      </c>
      <c r="N3528" s="3" t="str">
        <f>IFNA(VLOOKUP(M3528,Promocodes!G:H,2,0),"")</f>
        <v/>
      </c>
      <c r="O3528" s="3">
        <f>IFNA(VLOOKUP(D3528,Price!$E$2:$F$4,2,0),"")</f>
        <v>250</v>
      </c>
      <c r="P3528" s="7" t="str">
        <f t="shared" si="4"/>
        <v>без промо</v>
      </c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ht="15.75" customHeight="1">
      <c r="A3529" s="3">
        <v>3292.0</v>
      </c>
      <c r="B3529" s="1" t="s">
        <v>16</v>
      </c>
      <c r="C3529" s="1" t="s">
        <v>17</v>
      </c>
      <c r="D3529" s="1" t="s">
        <v>21</v>
      </c>
      <c r="E3529" s="2">
        <v>44310.0</v>
      </c>
      <c r="F3529" s="3"/>
      <c r="G3529" s="5">
        <v>3500.0</v>
      </c>
      <c r="H3529" s="3" t="str">
        <f>IFNA(VLOOKUP(F3529,Promocodes!A:E,4,0),"")</f>
        <v/>
      </c>
      <c r="I3529" s="3"/>
      <c r="J3529" s="5">
        <f t="shared" si="2"/>
        <v>3500</v>
      </c>
      <c r="K3529" s="3" t="str">
        <f>IFNA(VLOOKUP(D3529,Price!$A$2:$C$18,3,0),"")</f>
        <v>услуга</v>
      </c>
      <c r="L3529" s="6">
        <f t="shared" si="3"/>
        <v>4</v>
      </c>
      <c r="M3529" s="6" t="str">
        <f>IFNA(VLOOKUP(F3529,Promocodes!A:B,2,0),"")</f>
        <v/>
      </c>
      <c r="N3529" s="3" t="str">
        <f>IFNA(VLOOKUP(M3529,Promocodes!G:H,2,0),"")</f>
        <v/>
      </c>
      <c r="O3529" s="3" t="str">
        <f>IFNA(VLOOKUP(D3529,Price!$E$2:$F$4,2,0),"")</f>
        <v/>
      </c>
      <c r="P3529" s="7" t="str">
        <f t="shared" si="4"/>
        <v>без промо</v>
      </c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ht="15.75" customHeight="1">
      <c r="A3530" s="3">
        <v>3293.0</v>
      </c>
      <c r="B3530" s="1" t="s">
        <v>16</v>
      </c>
      <c r="C3530" s="1" t="s">
        <v>17</v>
      </c>
      <c r="D3530" s="1" t="s">
        <v>21</v>
      </c>
      <c r="E3530" s="2">
        <v>44310.0</v>
      </c>
      <c r="F3530" s="3"/>
      <c r="G3530" s="5">
        <v>3500.0</v>
      </c>
      <c r="H3530" s="3" t="str">
        <f>IFNA(VLOOKUP(F3530,Promocodes!A:E,4,0),"")</f>
        <v/>
      </c>
      <c r="I3530" s="3"/>
      <c r="J3530" s="5">
        <f t="shared" si="2"/>
        <v>3500</v>
      </c>
      <c r="K3530" s="3" t="str">
        <f>IFNA(VLOOKUP(D3530,Price!$A$2:$C$18,3,0),"")</f>
        <v>услуга</v>
      </c>
      <c r="L3530" s="6">
        <f t="shared" si="3"/>
        <v>4</v>
      </c>
      <c r="M3530" s="6" t="str">
        <f>IFNA(VLOOKUP(F3530,Promocodes!A:B,2,0),"")</f>
        <v/>
      </c>
      <c r="N3530" s="3" t="str">
        <f>IFNA(VLOOKUP(M3530,Promocodes!G:H,2,0),"")</f>
        <v/>
      </c>
      <c r="O3530" s="3" t="str">
        <f>IFNA(VLOOKUP(D3530,Price!$E$2:$F$4,2,0),"")</f>
        <v/>
      </c>
      <c r="P3530" s="7" t="str">
        <f t="shared" si="4"/>
        <v>без промо</v>
      </c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ht="15.75" customHeight="1">
      <c r="A3531" s="3">
        <v>3296.0</v>
      </c>
      <c r="B3531" s="1" t="s">
        <v>16</v>
      </c>
      <c r="C3531" s="1" t="s">
        <v>17</v>
      </c>
      <c r="D3531" s="1" t="s">
        <v>21</v>
      </c>
      <c r="E3531" s="2">
        <v>44311.0</v>
      </c>
      <c r="F3531" s="3"/>
      <c r="G3531" s="5">
        <v>3500.0</v>
      </c>
      <c r="H3531" s="3" t="str">
        <f>IFNA(VLOOKUP(F3531,Promocodes!A:E,4,0),"")</f>
        <v/>
      </c>
      <c r="I3531" s="3"/>
      <c r="J3531" s="5">
        <f t="shared" si="2"/>
        <v>3500</v>
      </c>
      <c r="K3531" s="3" t="str">
        <f>IFNA(VLOOKUP(D3531,Price!$A$2:$C$18,3,0),"")</f>
        <v>услуга</v>
      </c>
      <c r="L3531" s="6">
        <f t="shared" si="3"/>
        <v>4</v>
      </c>
      <c r="M3531" s="6" t="str">
        <f>IFNA(VLOOKUP(F3531,Promocodes!A:B,2,0),"")</f>
        <v/>
      </c>
      <c r="N3531" s="3" t="str">
        <f>IFNA(VLOOKUP(M3531,Promocodes!G:H,2,0),"")</f>
        <v/>
      </c>
      <c r="O3531" s="3" t="str">
        <f>IFNA(VLOOKUP(D3531,Price!$E$2:$F$4,2,0),"")</f>
        <v/>
      </c>
      <c r="P3531" s="7" t="str">
        <f t="shared" si="4"/>
        <v>без промо</v>
      </c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ht="15.75" customHeight="1">
      <c r="A3532" s="3">
        <v>3297.0</v>
      </c>
      <c r="B3532" s="1" t="s">
        <v>139</v>
      </c>
      <c r="C3532" s="1" t="s">
        <v>17</v>
      </c>
      <c r="D3532" s="1" t="s">
        <v>141</v>
      </c>
      <c r="E3532" s="2">
        <v>44311.0</v>
      </c>
      <c r="F3532" s="3"/>
      <c r="G3532" s="5">
        <v>300.0</v>
      </c>
      <c r="H3532" s="3" t="str">
        <f>IFNA(VLOOKUP(F3532,Promocodes!A:E,4,0),"")</f>
        <v/>
      </c>
      <c r="I3532" s="3"/>
      <c r="J3532" s="5">
        <f t="shared" si="2"/>
        <v>300</v>
      </c>
      <c r="K3532" s="3" t="str">
        <f>IFNA(VLOOKUP(D3532,Price!$A$2:$C$18,3,0),"")</f>
        <v/>
      </c>
      <c r="L3532" s="6">
        <f t="shared" si="3"/>
        <v>4</v>
      </c>
      <c r="M3532" s="6" t="str">
        <f>IFNA(VLOOKUP(F3532,Promocodes!A:B,2,0),"")</f>
        <v/>
      </c>
      <c r="N3532" s="3" t="str">
        <f>IFNA(VLOOKUP(M3532,Promocodes!G:H,2,0),"")</f>
        <v/>
      </c>
      <c r="O3532" s="3" t="str">
        <f>IFNA(VLOOKUP(D3532,Price!$E$2:$F$4,2,0),"")</f>
        <v/>
      </c>
      <c r="P3532" s="7" t="str">
        <f t="shared" si="4"/>
        <v/>
      </c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ht="15.75" customHeight="1">
      <c r="A3533" s="3">
        <v>3298.0</v>
      </c>
      <c r="B3533" s="1" t="s">
        <v>16</v>
      </c>
      <c r="C3533" s="1" t="s">
        <v>17</v>
      </c>
      <c r="D3533" s="1" t="s">
        <v>21</v>
      </c>
      <c r="E3533" s="2">
        <v>44311.0</v>
      </c>
      <c r="F3533" s="3"/>
      <c r="G3533" s="5">
        <v>3500.0</v>
      </c>
      <c r="H3533" s="3" t="str">
        <f>IFNA(VLOOKUP(F3533,Promocodes!A:E,4,0),"")</f>
        <v/>
      </c>
      <c r="I3533" s="3"/>
      <c r="J3533" s="5">
        <f t="shared" si="2"/>
        <v>3500</v>
      </c>
      <c r="K3533" s="3" t="str">
        <f>IFNA(VLOOKUP(D3533,Price!$A$2:$C$18,3,0),"")</f>
        <v>услуга</v>
      </c>
      <c r="L3533" s="6">
        <f t="shared" si="3"/>
        <v>4</v>
      </c>
      <c r="M3533" s="6" t="str">
        <f>IFNA(VLOOKUP(F3533,Promocodes!A:B,2,0),"")</f>
        <v/>
      </c>
      <c r="N3533" s="3" t="str">
        <f>IFNA(VLOOKUP(M3533,Promocodes!G:H,2,0),"")</f>
        <v/>
      </c>
      <c r="O3533" s="3" t="str">
        <f>IFNA(VLOOKUP(D3533,Price!$E$2:$F$4,2,0),"")</f>
        <v/>
      </c>
      <c r="P3533" s="7" t="str">
        <f t="shared" si="4"/>
        <v>без промо</v>
      </c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ht="15.75" customHeight="1">
      <c r="A3534" s="3">
        <v>3299.0</v>
      </c>
      <c r="B3534" s="1" t="s">
        <v>16</v>
      </c>
      <c r="C3534" s="1" t="s">
        <v>17</v>
      </c>
      <c r="D3534" s="1" t="s">
        <v>18</v>
      </c>
      <c r="E3534" s="2">
        <v>44311.0</v>
      </c>
      <c r="F3534" s="3"/>
      <c r="G3534" s="5">
        <v>1000.0</v>
      </c>
      <c r="H3534" s="3" t="str">
        <f>IFNA(VLOOKUP(F3534,Promocodes!A:E,4,0),"")</f>
        <v/>
      </c>
      <c r="I3534" s="3"/>
      <c r="J3534" s="5">
        <f t="shared" si="2"/>
        <v>1000</v>
      </c>
      <c r="K3534" s="3" t="str">
        <f>IFNA(VLOOKUP(D3534,Price!$A$2:$C$18,3,0),"")</f>
        <v>товар</v>
      </c>
      <c r="L3534" s="6">
        <f t="shared" si="3"/>
        <v>4</v>
      </c>
      <c r="M3534" s="6" t="str">
        <f>IFNA(VLOOKUP(F3534,Promocodes!A:B,2,0),"")</f>
        <v/>
      </c>
      <c r="N3534" s="3" t="str">
        <f>IFNA(VLOOKUP(M3534,Promocodes!G:H,2,0),"")</f>
        <v/>
      </c>
      <c r="O3534" s="3">
        <f>IFNA(VLOOKUP(D3534,Price!$E$2:$F$4,2,0),"")</f>
        <v>500</v>
      </c>
      <c r="P3534" s="7" t="str">
        <f t="shared" si="4"/>
        <v>без промо</v>
      </c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ht="15.75" customHeight="1">
      <c r="A3535" s="3">
        <v>3300.0</v>
      </c>
      <c r="B3535" s="1" t="s">
        <v>139</v>
      </c>
      <c r="C3535" s="1" t="s">
        <v>17</v>
      </c>
      <c r="D3535" s="1" t="s">
        <v>143</v>
      </c>
      <c r="E3535" s="2">
        <v>44311.0</v>
      </c>
      <c r="F3535" s="3"/>
      <c r="G3535" s="5">
        <v>500.0</v>
      </c>
      <c r="H3535" s="3" t="str">
        <f>IFNA(VLOOKUP(F3535,Promocodes!A:E,4,0),"")</f>
        <v/>
      </c>
      <c r="I3535" s="3"/>
      <c r="J3535" s="5">
        <f t="shared" si="2"/>
        <v>500</v>
      </c>
      <c r="K3535" s="3" t="str">
        <f>IFNA(VLOOKUP(D3535,Price!$A$2:$C$18,3,0),"")</f>
        <v/>
      </c>
      <c r="L3535" s="6">
        <f t="shared" si="3"/>
        <v>4</v>
      </c>
      <c r="M3535" s="6" t="str">
        <f>IFNA(VLOOKUP(F3535,Promocodes!A:B,2,0),"")</f>
        <v/>
      </c>
      <c r="N3535" s="3" t="str">
        <f>IFNA(VLOOKUP(M3535,Promocodes!G:H,2,0),"")</f>
        <v/>
      </c>
      <c r="O3535" s="3" t="str">
        <f>IFNA(VLOOKUP(D3535,Price!$E$2:$F$4,2,0),"")</f>
        <v/>
      </c>
      <c r="P3535" s="7" t="str">
        <f t="shared" si="4"/>
        <v/>
      </c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ht="15.75" customHeight="1">
      <c r="A3536" s="3">
        <v>3302.0</v>
      </c>
      <c r="B3536" s="1" t="s">
        <v>139</v>
      </c>
      <c r="C3536" s="1" t="s">
        <v>22</v>
      </c>
      <c r="D3536" s="1" t="s">
        <v>141</v>
      </c>
      <c r="E3536" s="2">
        <v>44311.0</v>
      </c>
      <c r="F3536" s="3"/>
      <c r="G3536" s="5">
        <v>300.0</v>
      </c>
      <c r="H3536" s="3" t="str">
        <f>IFNA(VLOOKUP(F3536,Promocodes!A:E,4,0),"")</f>
        <v/>
      </c>
      <c r="I3536" s="3"/>
      <c r="J3536" s="5">
        <f t="shared" si="2"/>
        <v>300</v>
      </c>
      <c r="K3536" s="3" t="str">
        <f>IFNA(VLOOKUP(D3536,Price!$A$2:$C$18,3,0),"")</f>
        <v/>
      </c>
      <c r="L3536" s="6">
        <f t="shared" si="3"/>
        <v>4</v>
      </c>
      <c r="M3536" s="6" t="str">
        <f>IFNA(VLOOKUP(F3536,Promocodes!A:B,2,0),"")</f>
        <v/>
      </c>
      <c r="N3536" s="3" t="str">
        <f>IFNA(VLOOKUP(M3536,Promocodes!G:H,2,0),"")</f>
        <v/>
      </c>
      <c r="O3536" s="3" t="str">
        <f>IFNA(VLOOKUP(D3536,Price!$E$2:$F$4,2,0),"")</f>
        <v/>
      </c>
      <c r="P3536" s="7" t="str">
        <f t="shared" si="4"/>
        <v/>
      </c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ht="15.75" customHeight="1">
      <c r="A3537" s="3">
        <v>3303.0</v>
      </c>
      <c r="B3537" s="1" t="s">
        <v>16</v>
      </c>
      <c r="C3537" s="1" t="s">
        <v>17</v>
      </c>
      <c r="D3537" s="1" t="s">
        <v>24</v>
      </c>
      <c r="E3537" s="2">
        <v>44311.0</v>
      </c>
      <c r="F3537" s="3"/>
      <c r="G3537" s="5">
        <v>4500.0</v>
      </c>
      <c r="H3537" s="3" t="str">
        <f>IFNA(VLOOKUP(F3537,Promocodes!A:E,4,0),"")</f>
        <v/>
      </c>
      <c r="I3537" s="3"/>
      <c r="J3537" s="5">
        <f t="shared" si="2"/>
        <v>4500</v>
      </c>
      <c r="K3537" s="3" t="str">
        <f>IFNA(VLOOKUP(D3537,Price!$A$2:$C$18,3,0),"")</f>
        <v>услуга</v>
      </c>
      <c r="L3537" s="6">
        <f t="shared" si="3"/>
        <v>4</v>
      </c>
      <c r="M3537" s="6" t="str">
        <f>IFNA(VLOOKUP(F3537,Promocodes!A:B,2,0),"")</f>
        <v/>
      </c>
      <c r="N3537" s="3" t="str">
        <f>IFNA(VLOOKUP(M3537,Promocodes!G:H,2,0),"")</f>
        <v/>
      </c>
      <c r="O3537" s="3" t="str">
        <f>IFNA(VLOOKUP(D3537,Price!$E$2:$F$4,2,0),"")</f>
        <v/>
      </c>
      <c r="P3537" s="7" t="str">
        <f t="shared" si="4"/>
        <v>без промо</v>
      </c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ht="15.75" customHeight="1">
      <c r="A3538" s="3">
        <v>3304.0</v>
      </c>
      <c r="B3538" s="1" t="s">
        <v>16</v>
      </c>
      <c r="C3538" s="1" t="s">
        <v>17</v>
      </c>
      <c r="D3538" s="1" t="s">
        <v>18</v>
      </c>
      <c r="E3538" s="2">
        <v>44311.0</v>
      </c>
      <c r="F3538" s="3"/>
      <c r="G3538" s="5">
        <v>1000.0</v>
      </c>
      <c r="H3538" s="3" t="str">
        <f>IFNA(VLOOKUP(F3538,Promocodes!A:E,4,0),"")</f>
        <v/>
      </c>
      <c r="I3538" s="3"/>
      <c r="J3538" s="5">
        <f t="shared" si="2"/>
        <v>1000</v>
      </c>
      <c r="K3538" s="3" t="str">
        <f>IFNA(VLOOKUP(D3538,Price!$A$2:$C$18,3,0),"")</f>
        <v>товар</v>
      </c>
      <c r="L3538" s="6">
        <f t="shared" si="3"/>
        <v>4</v>
      </c>
      <c r="M3538" s="6" t="str">
        <f>IFNA(VLOOKUP(F3538,Promocodes!A:B,2,0),"")</f>
        <v/>
      </c>
      <c r="N3538" s="3" t="str">
        <f>IFNA(VLOOKUP(M3538,Promocodes!G:H,2,0),"")</f>
        <v/>
      </c>
      <c r="O3538" s="3">
        <f>IFNA(VLOOKUP(D3538,Price!$E$2:$F$4,2,0),"")</f>
        <v>500</v>
      </c>
      <c r="P3538" s="7" t="str">
        <f t="shared" si="4"/>
        <v>без промо</v>
      </c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ht="15.75" customHeight="1">
      <c r="A3539" s="3">
        <v>3305.0</v>
      </c>
      <c r="B3539" s="1" t="s">
        <v>16</v>
      </c>
      <c r="C3539" s="1" t="s">
        <v>17</v>
      </c>
      <c r="D3539" s="1" t="s">
        <v>24</v>
      </c>
      <c r="E3539" s="2">
        <v>44311.0</v>
      </c>
      <c r="F3539" s="3"/>
      <c r="G3539" s="5">
        <v>4500.0</v>
      </c>
      <c r="H3539" s="3" t="str">
        <f>IFNA(VLOOKUP(F3539,Promocodes!A:E,4,0),"")</f>
        <v/>
      </c>
      <c r="I3539" s="3"/>
      <c r="J3539" s="5">
        <f t="shared" si="2"/>
        <v>4500</v>
      </c>
      <c r="K3539" s="3" t="str">
        <f>IFNA(VLOOKUP(D3539,Price!$A$2:$C$18,3,0),"")</f>
        <v>услуга</v>
      </c>
      <c r="L3539" s="6">
        <f t="shared" si="3"/>
        <v>4</v>
      </c>
      <c r="M3539" s="6" t="str">
        <f>IFNA(VLOOKUP(F3539,Promocodes!A:B,2,0),"")</f>
        <v/>
      </c>
      <c r="N3539" s="3" t="str">
        <f>IFNA(VLOOKUP(M3539,Promocodes!G:H,2,0),"")</f>
        <v/>
      </c>
      <c r="O3539" s="3" t="str">
        <f>IFNA(VLOOKUP(D3539,Price!$E$2:$F$4,2,0),"")</f>
        <v/>
      </c>
      <c r="P3539" s="7" t="str">
        <f t="shared" si="4"/>
        <v>без промо</v>
      </c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ht="15.75" customHeight="1">
      <c r="A3540" s="3">
        <v>3306.0</v>
      </c>
      <c r="B3540" s="1" t="s">
        <v>16</v>
      </c>
      <c r="C3540" s="1" t="s">
        <v>17</v>
      </c>
      <c r="D3540" s="1" t="s">
        <v>23</v>
      </c>
      <c r="E3540" s="2">
        <v>44311.0</v>
      </c>
      <c r="F3540" s="3"/>
      <c r="G3540" s="5">
        <v>5500.0</v>
      </c>
      <c r="H3540" s="3" t="str">
        <f>IFNA(VLOOKUP(F3540,Promocodes!A:E,4,0),"")</f>
        <v/>
      </c>
      <c r="I3540" s="3"/>
      <c r="J3540" s="5">
        <f t="shared" si="2"/>
        <v>5500</v>
      </c>
      <c r="K3540" s="3" t="str">
        <f>IFNA(VLOOKUP(D3540,Price!$A$2:$C$18,3,0),"")</f>
        <v>услуга</v>
      </c>
      <c r="L3540" s="6">
        <f t="shared" si="3"/>
        <v>4</v>
      </c>
      <c r="M3540" s="6" t="str">
        <f>IFNA(VLOOKUP(F3540,Promocodes!A:B,2,0),"")</f>
        <v/>
      </c>
      <c r="N3540" s="3" t="str">
        <f>IFNA(VLOOKUP(M3540,Promocodes!G:H,2,0),"")</f>
        <v/>
      </c>
      <c r="O3540" s="3" t="str">
        <f>IFNA(VLOOKUP(D3540,Price!$E$2:$F$4,2,0),"")</f>
        <v/>
      </c>
      <c r="P3540" s="7" t="str">
        <f t="shared" si="4"/>
        <v>без промо</v>
      </c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ht="15.75" customHeight="1">
      <c r="A3541" s="3">
        <v>3308.0</v>
      </c>
      <c r="B3541" s="1" t="s">
        <v>16</v>
      </c>
      <c r="C3541" s="1" t="s">
        <v>17</v>
      </c>
      <c r="D3541" s="1" t="s">
        <v>20</v>
      </c>
      <c r="E3541" s="2">
        <v>44311.0</v>
      </c>
      <c r="F3541" s="3"/>
      <c r="G3541" s="5">
        <v>500.0</v>
      </c>
      <c r="H3541" s="3" t="str">
        <f>IFNA(VLOOKUP(F3541,Promocodes!A:E,4,0),"")</f>
        <v/>
      </c>
      <c r="I3541" s="3"/>
      <c r="J3541" s="5">
        <f t="shared" si="2"/>
        <v>500</v>
      </c>
      <c r="K3541" s="3" t="str">
        <f>IFNA(VLOOKUP(D3541,Price!$A$2:$C$18,3,0),"")</f>
        <v>товар</v>
      </c>
      <c r="L3541" s="6">
        <f t="shared" si="3"/>
        <v>4</v>
      </c>
      <c r="M3541" s="6" t="str">
        <f>IFNA(VLOOKUP(F3541,Promocodes!A:B,2,0),"")</f>
        <v/>
      </c>
      <c r="N3541" s="3" t="str">
        <f>IFNA(VLOOKUP(M3541,Promocodes!G:H,2,0),"")</f>
        <v/>
      </c>
      <c r="O3541" s="3">
        <f>IFNA(VLOOKUP(D3541,Price!$E$2:$F$4,2,0),"")</f>
        <v>250</v>
      </c>
      <c r="P3541" s="7" t="str">
        <f t="shared" si="4"/>
        <v>без промо</v>
      </c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ht="15.75" customHeight="1">
      <c r="A3542" s="3">
        <v>3309.0</v>
      </c>
      <c r="B3542" s="1" t="s">
        <v>139</v>
      </c>
      <c r="C3542" s="1" t="s">
        <v>17</v>
      </c>
      <c r="D3542" s="1" t="s">
        <v>142</v>
      </c>
      <c r="E3542" s="2">
        <v>44311.0</v>
      </c>
      <c r="F3542" s="3"/>
      <c r="G3542" s="5">
        <v>1000.0</v>
      </c>
      <c r="H3542" s="3" t="str">
        <f>IFNA(VLOOKUP(F3542,Promocodes!A:E,4,0),"")</f>
        <v/>
      </c>
      <c r="I3542" s="3"/>
      <c r="J3542" s="5">
        <f t="shared" si="2"/>
        <v>1000</v>
      </c>
      <c r="K3542" s="3" t="str">
        <f>IFNA(VLOOKUP(D3542,Price!$A$2:$C$18,3,0),"")</f>
        <v/>
      </c>
      <c r="L3542" s="6">
        <f t="shared" si="3"/>
        <v>4</v>
      </c>
      <c r="M3542" s="6" t="str">
        <f>IFNA(VLOOKUP(F3542,Promocodes!A:B,2,0),"")</f>
        <v/>
      </c>
      <c r="N3542" s="3" t="str">
        <f>IFNA(VLOOKUP(M3542,Promocodes!G:H,2,0),"")</f>
        <v/>
      </c>
      <c r="O3542" s="3" t="str">
        <f>IFNA(VLOOKUP(D3542,Price!$E$2:$F$4,2,0),"")</f>
        <v/>
      </c>
      <c r="P3542" s="7" t="str">
        <f t="shared" si="4"/>
        <v/>
      </c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ht="15.75" customHeight="1">
      <c r="A3543" s="3">
        <v>3310.0</v>
      </c>
      <c r="B3543" s="1" t="s">
        <v>16</v>
      </c>
      <c r="C3543" s="1" t="s">
        <v>17</v>
      </c>
      <c r="D3543" s="1" t="s">
        <v>20</v>
      </c>
      <c r="E3543" s="2">
        <v>44311.0</v>
      </c>
      <c r="F3543" s="3"/>
      <c r="G3543" s="5">
        <v>500.0</v>
      </c>
      <c r="H3543" s="3" t="str">
        <f>IFNA(VLOOKUP(F3543,Promocodes!A:E,4,0),"")</f>
        <v/>
      </c>
      <c r="I3543" s="3"/>
      <c r="J3543" s="5">
        <f t="shared" si="2"/>
        <v>500</v>
      </c>
      <c r="K3543" s="3" t="str">
        <f>IFNA(VLOOKUP(D3543,Price!$A$2:$C$18,3,0),"")</f>
        <v>товар</v>
      </c>
      <c r="L3543" s="6">
        <f t="shared" si="3"/>
        <v>4</v>
      </c>
      <c r="M3543" s="6" t="str">
        <f>IFNA(VLOOKUP(F3543,Promocodes!A:B,2,0),"")</f>
        <v/>
      </c>
      <c r="N3543" s="3" t="str">
        <f>IFNA(VLOOKUP(M3543,Promocodes!G:H,2,0),"")</f>
        <v/>
      </c>
      <c r="O3543" s="3">
        <f>IFNA(VLOOKUP(D3543,Price!$E$2:$F$4,2,0),"")</f>
        <v>250</v>
      </c>
      <c r="P3543" s="7" t="str">
        <f t="shared" si="4"/>
        <v>без промо</v>
      </c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ht="15.75" customHeight="1">
      <c r="A3544" s="3">
        <v>3311.0</v>
      </c>
      <c r="B3544" s="1" t="s">
        <v>16</v>
      </c>
      <c r="C3544" s="1" t="s">
        <v>17</v>
      </c>
      <c r="D3544" s="1" t="s">
        <v>21</v>
      </c>
      <c r="E3544" s="2">
        <v>44311.0</v>
      </c>
      <c r="F3544" s="3"/>
      <c r="G3544" s="5">
        <v>3500.0</v>
      </c>
      <c r="H3544" s="3" t="str">
        <f>IFNA(VLOOKUP(F3544,Promocodes!A:E,4,0),"")</f>
        <v/>
      </c>
      <c r="I3544" s="3"/>
      <c r="J3544" s="5">
        <f t="shared" si="2"/>
        <v>3500</v>
      </c>
      <c r="K3544" s="3" t="str">
        <f>IFNA(VLOOKUP(D3544,Price!$A$2:$C$18,3,0),"")</f>
        <v>услуга</v>
      </c>
      <c r="L3544" s="6">
        <f t="shared" si="3"/>
        <v>4</v>
      </c>
      <c r="M3544" s="6" t="str">
        <f>IFNA(VLOOKUP(F3544,Promocodes!A:B,2,0),"")</f>
        <v/>
      </c>
      <c r="N3544" s="3" t="str">
        <f>IFNA(VLOOKUP(M3544,Promocodes!G:H,2,0),"")</f>
        <v/>
      </c>
      <c r="O3544" s="3" t="str">
        <f>IFNA(VLOOKUP(D3544,Price!$E$2:$F$4,2,0),"")</f>
        <v/>
      </c>
      <c r="P3544" s="7" t="str">
        <f t="shared" si="4"/>
        <v>без промо</v>
      </c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ht="15.75" customHeight="1">
      <c r="A3545" s="3">
        <v>3314.0</v>
      </c>
      <c r="B3545" s="1" t="s">
        <v>139</v>
      </c>
      <c r="C3545" s="1" t="s">
        <v>17</v>
      </c>
      <c r="D3545" s="1" t="s">
        <v>142</v>
      </c>
      <c r="E3545" s="2">
        <v>44311.0</v>
      </c>
      <c r="F3545" s="3"/>
      <c r="G3545" s="5">
        <v>1000.0</v>
      </c>
      <c r="H3545" s="3" t="str">
        <f>IFNA(VLOOKUP(F3545,Promocodes!A:E,4,0),"")</f>
        <v/>
      </c>
      <c r="I3545" s="3"/>
      <c r="J3545" s="5">
        <f t="shared" si="2"/>
        <v>1000</v>
      </c>
      <c r="K3545" s="3" t="str">
        <f>IFNA(VLOOKUP(D3545,Price!$A$2:$C$18,3,0),"")</f>
        <v/>
      </c>
      <c r="L3545" s="6">
        <f t="shared" si="3"/>
        <v>4</v>
      </c>
      <c r="M3545" s="6" t="str">
        <f>IFNA(VLOOKUP(F3545,Promocodes!A:B,2,0),"")</f>
        <v/>
      </c>
      <c r="N3545" s="3" t="str">
        <f>IFNA(VLOOKUP(M3545,Promocodes!G:H,2,0),"")</f>
        <v/>
      </c>
      <c r="O3545" s="3" t="str">
        <f>IFNA(VLOOKUP(D3545,Price!$E$2:$F$4,2,0),"")</f>
        <v/>
      </c>
      <c r="P3545" s="7" t="str">
        <f t="shared" si="4"/>
        <v/>
      </c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ht="15.75" customHeight="1">
      <c r="A3546" s="3">
        <v>3315.0</v>
      </c>
      <c r="B3546" s="1" t="s">
        <v>16</v>
      </c>
      <c r="C3546" s="1" t="s">
        <v>17</v>
      </c>
      <c r="D3546" s="1" t="s">
        <v>24</v>
      </c>
      <c r="E3546" s="2">
        <v>44311.0</v>
      </c>
      <c r="F3546" s="3"/>
      <c r="G3546" s="5">
        <v>4500.0</v>
      </c>
      <c r="H3546" s="3" t="str">
        <f>IFNA(VLOOKUP(F3546,Promocodes!A:E,4,0),"")</f>
        <v/>
      </c>
      <c r="I3546" s="3"/>
      <c r="J3546" s="5">
        <f t="shared" si="2"/>
        <v>4500</v>
      </c>
      <c r="K3546" s="3" t="str">
        <f>IFNA(VLOOKUP(D3546,Price!$A$2:$C$18,3,0),"")</f>
        <v>услуга</v>
      </c>
      <c r="L3546" s="6">
        <f t="shared" si="3"/>
        <v>4</v>
      </c>
      <c r="M3546" s="6" t="str">
        <f>IFNA(VLOOKUP(F3546,Promocodes!A:B,2,0),"")</f>
        <v/>
      </c>
      <c r="N3546" s="3" t="str">
        <f>IFNA(VLOOKUP(M3546,Promocodes!G:H,2,0),"")</f>
        <v/>
      </c>
      <c r="O3546" s="3" t="str">
        <f>IFNA(VLOOKUP(D3546,Price!$E$2:$F$4,2,0),"")</f>
        <v/>
      </c>
      <c r="P3546" s="7" t="str">
        <f t="shared" si="4"/>
        <v>без промо</v>
      </c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ht="15.75" customHeight="1">
      <c r="A3547" s="3">
        <v>3316.0</v>
      </c>
      <c r="B3547" s="1" t="s">
        <v>16</v>
      </c>
      <c r="C3547" s="1" t="s">
        <v>17</v>
      </c>
      <c r="D3547" s="1" t="s">
        <v>23</v>
      </c>
      <c r="E3547" s="2">
        <v>44311.0</v>
      </c>
      <c r="F3547" s="3"/>
      <c r="G3547" s="5">
        <v>5500.0</v>
      </c>
      <c r="H3547" s="3" t="str">
        <f>IFNA(VLOOKUP(F3547,Promocodes!A:E,4,0),"")</f>
        <v/>
      </c>
      <c r="I3547" s="3"/>
      <c r="J3547" s="5">
        <f t="shared" si="2"/>
        <v>5500</v>
      </c>
      <c r="K3547" s="3" t="str">
        <f>IFNA(VLOOKUP(D3547,Price!$A$2:$C$18,3,0),"")</f>
        <v>услуга</v>
      </c>
      <c r="L3547" s="6">
        <f t="shared" si="3"/>
        <v>4</v>
      </c>
      <c r="M3547" s="6" t="str">
        <f>IFNA(VLOOKUP(F3547,Promocodes!A:B,2,0),"")</f>
        <v/>
      </c>
      <c r="N3547" s="3" t="str">
        <f>IFNA(VLOOKUP(M3547,Promocodes!G:H,2,0),"")</f>
        <v/>
      </c>
      <c r="O3547" s="3" t="str">
        <f>IFNA(VLOOKUP(D3547,Price!$E$2:$F$4,2,0),"")</f>
        <v/>
      </c>
      <c r="P3547" s="7" t="str">
        <f t="shared" si="4"/>
        <v>без промо</v>
      </c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ht="15.75" customHeight="1">
      <c r="A3548" s="3">
        <v>3318.0</v>
      </c>
      <c r="B3548" s="1" t="s">
        <v>16</v>
      </c>
      <c r="C3548" s="1" t="s">
        <v>17</v>
      </c>
      <c r="D3548" s="1" t="s">
        <v>23</v>
      </c>
      <c r="E3548" s="2">
        <v>44311.0</v>
      </c>
      <c r="F3548" s="3"/>
      <c r="G3548" s="5">
        <v>5500.0</v>
      </c>
      <c r="H3548" s="3" t="str">
        <f>IFNA(VLOOKUP(F3548,Promocodes!A:E,4,0),"")</f>
        <v/>
      </c>
      <c r="I3548" s="3"/>
      <c r="J3548" s="5">
        <f t="shared" si="2"/>
        <v>5500</v>
      </c>
      <c r="K3548" s="3" t="str">
        <f>IFNA(VLOOKUP(D3548,Price!$A$2:$C$18,3,0),"")</f>
        <v>услуга</v>
      </c>
      <c r="L3548" s="6">
        <f t="shared" si="3"/>
        <v>4</v>
      </c>
      <c r="M3548" s="6" t="str">
        <f>IFNA(VLOOKUP(F3548,Promocodes!A:B,2,0),"")</f>
        <v/>
      </c>
      <c r="N3548" s="3" t="str">
        <f>IFNA(VLOOKUP(M3548,Promocodes!G:H,2,0),"")</f>
        <v/>
      </c>
      <c r="O3548" s="3" t="str">
        <f>IFNA(VLOOKUP(D3548,Price!$E$2:$F$4,2,0),"")</f>
        <v/>
      </c>
      <c r="P3548" s="7" t="str">
        <f t="shared" si="4"/>
        <v>без промо</v>
      </c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ht="15.75" customHeight="1">
      <c r="A3549" s="3">
        <v>3319.0</v>
      </c>
      <c r="B3549" s="1" t="s">
        <v>16</v>
      </c>
      <c r="C3549" s="1" t="s">
        <v>17</v>
      </c>
      <c r="D3549" s="1" t="s">
        <v>20</v>
      </c>
      <c r="E3549" s="2">
        <v>44311.0</v>
      </c>
      <c r="F3549" s="3"/>
      <c r="G3549" s="5">
        <v>500.0</v>
      </c>
      <c r="H3549" s="3" t="str">
        <f>IFNA(VLOOKUP(F3549,Promocodes!A:E,4,0),"")</f>
        <v/>
      </c>
      <c r="I3549" s="3"/>
      <c r="J3549" s="5">
        <f t="shared" si="2"/>
        <v>500</v>
      </c>
      <c r="K3549" s="3" t="str">
        <f>IFNA(VLOOKUP(D3549,Price!$A$2:$C$18,3,0),"")</f>
        <v>товар</v>
      </c>
      <c r="L3549" s="6">
        <f t="shared" si="3"/>
        <v>4</v>
      </c>
      <c r="M3549" s="6" t="str">
        <f>IFNA(VLOOKUP(F3549,Promocodes!A:B,2,0),"")</f>
        <v/>
      </c>
      <c r="N3549" s="3" t="str">
        <f>IFNA(VLOOKUP(M3549,Promocodes!G:H,2,0),"")</f>
        <v/>
      </c>
      <c r="O3549" s="3">
        <f>IFNA(VLOOKUP(D3549,Price!$E$2:$F$4,2,0),"")</f>
        <v>250</v>
      </c>
      <c r="P3549" s="7" t="str">
        <f t="shared" si="4"/>
        <v>без промо</v>
      </c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ht="15.75" customHeight="1">
      <c r="A3550" s="3">
        <v>3320.0</v>
      </c>
      <c r="B3550" s="1" t="s">
        <v>16</v>
      </c>
      <c r="C3550" s="1" t="s">
        <v>17</v>
      </c>
      <c r="D3550" s="1" t="s">
        <v>18</v>
      </c>
      <c r="E3550" s="2">
        <v>44311.0</v>
      </c>
      <c r="F3550" s="3"/>
      <c r="G3550" s="5">
        <v>1000.0</v>
      </c>
      <c r="H3550" s="3" t="str">
        <f>IFNA(VLOOKUP(F3550,Promocodes!A:E,4,0),"")</f>
        <v/>
      </c>
      <c r="I3550" s="3"/>
      <c r="J3550" s="5">
        <f t="shared" si="2"/>
        <v>1000</v>
      </c>
      <c r="K3550" s="3" t="str">
        <f>IFNA(VLOOKUP(D3550,Price!$A$2:$C$18,3,0),"")</f>
        <v>товар</v>
      </c>
      <c r="L3550" s="6">
        <f t="shared" si="3"/>
        <v>4</v>
      </c>
      <c r="M3550" s="6" t="str">
        <f>IFNA(VLOOKUP(F3550,Promocodes!A:B,2,0),"")</f>
        <v/>
      </c>
      <c r="N3550" s="3" t="str">
        <f>IFNA(VLOOKUP(M3550,Promocodes!G:H,2,0),"")</f>
        <v/>
      </c>
      <c r="O3550" s="3">
        <f>IFNA(VLOOKUP(D3550,Price!$E$2:$F$4,2,0),"")</f>
        <v>500</v>
      </c>
      <c r="P3550" s="7" t="str">
        <f t="shared" si="4"/>
        <v>без промо</v>
      </c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ht="15.75" customHeight="1">
      <c r="A3551" s="3">
        <v>3321.0</v>
      </c>
      <c r="B3551" s="1" t="s">
        <v>16</v>
      </c>
      <c r="C3551" s="1" t="s">
        <v>17</v>
      </c>
      <c r="D3551" s="1" t="s">
        <v>23</v>
      </c>
      <c r="E3551" s="2">
        <v>44312.0</v>
      </c>
      <c r="F3551" s="3"/>
      <c r="G3551" s="5">
        <v>5500.0</v>
      </c>
      <c r="H3551" s="3" t="str">
        <f>IFNA(VLOOKUP(F3551,Promocodes!A:E,4,0),"")</f>
        <v/>
      </c>
      <c r="I3551" s="3"/>
      <c r="J3551" s="5">
        <f t="shared" si="2"/>
        <v>5500</v>
      </c>
      <c r="K3551" s="3" t="str">
        <f>IFNA(VLOOKUP(D3551,Price!$A$2:$C$18,3,0),"")</f>
        <v>услуга</v>
      </c>
      <c r="L3551" s="6">
        <f t="shared" si="3"/>
        <v>4</v>
      </c>
      <c r="M3551" s="6" t="str">
        <f>IFNA(VLOOKUP(F3551,Promocodes!A:B,2,0),"")</f>
        <v/>
      </c>
      <c r="N3551" s="3" t="str">
        <f>IFNA(VLOOKUP(M3551,Promocodes!G:H,2,0),"")</f>
        <v/>
      </c>
      <c r="O3551" s="3" t="str">
        <f>IFNA(VLOOKUP(D3551,Price!$E$2:$F$4,2,0),"")</f>
        <v/>
      </c>
      <c r="P3551" s="7" t="str">
        <f t="shared" si="4"/>
        <v>без промо</v>
      </c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ht="15.75" customHeight="1">
      <c r="A3552" s="3">
        <v>3322.0</v>
      </c>
      <c r="B3552" s="1" t="s">
        <v>16</v>
      </c>
      <c r="C3552" s="1" t="s">
        <v>17</v>
      </c>
      <c r="D3552" s="1" t="s">
        <v>23</v>
      </c>
      <c r="E3552" s="2">
        <v>44312.0</v>
      </c>
      <c r="F3552" s="3"/>
      <c r="G3552" s="5">
        <v>5500.0</v>
      </c>
      <c r="H3552" s="3" t="str">
        <f>IFNA(VLOOKUP(F3552,Promocodes!A:E,4,0),"")</f>
        <v/>
      </c>
      <c r="I3552" s="3"/>
      <c r="J3552" s="5">
        <f t="shared" si="2"/>
        <v>5500</v>
      </c>
      <c r="K3552" s="3" t="str">
        <f>IFNA(VLOOKUP(D3552,Price!$A$2:$C$18,3,0),"")</f>
        <v>услуга</v>
      </c>
      <c r="L3552" s="6">
        <f t="shared" si="3"/>
        <v>4</v>
      </c>
      <c r="M3552" s="6" t="str">
        <f>IFNA(VLOOKUP(F3552,Promocodes!A:B,2,0),"")</f>
        <v/>
      </c>
      <c r="N3552" s="3" t="str">
        <f>IFNA(VLOOKUP(M3552,Promocodes!G:H,2,0),"")</f>
        <v/>
      </c>
      <c r="O3552" s="3" t="str">
        <f>IFNA(VLOOKUP(D3552,Price!$E$2:$F$4,2,0),"")</f>
        <v/>
      </c>
      <c r="P3552" s="7" t="str">
        <f t="shared" si="4"/>
        <v>без промо</v>
      </c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ht="15.75" customHeight="1">
      <c r="A3553" s="3">
        <v>3323.0</v>
      </c>
      <c r="B3553" s="1" t="s">
        <v>16</v>
      </c>
      <c r="C3553" s="1" t="s">
        <v>17</v>
      </c>
      <c r="D3553" s="1" t="s">
        <v>20</v>
      </c>
      <c r="E3553" s="2">
        <v>44312.0</v>
      </c>
      <c r="F3553" s="3"/>
      <c r="G3553" s="5">
        <v>500.0</v>
      </c>
      <c r="H3553" s="3" t="str">
        <f>IFNA(VLOOKUP(F3553,Promocodes!A:E,4,0),"")</f>
        <v/>
      </c>
      <c r="I3553" s="3"/>
      <c r="J3553" s="5">
        <f t="shared" si="2"/>
        <v>500</v>
      </c>
      <c r="K3553" s="3" t="str">
        <f>IFNA(VLOOKUP(D3553,Price!$A$2:$C$18,3,0),"")</f>
        <v>товар</v>
      </c>
      <c r="L3553" s="6">
        <f t="shared" si="3"/>
        <v>4</v>
      </c>
      <c r="M3553" s="6" t="str">
        <f>IFNA(VLOOKUP(F3553,Promocodes!A:B,2,0),"")</f>
        <v/>
      </c>
      <c r="N3553" s="3" t="str">
        <f>IFNA(VLOOKUP(M3553,Promocodes!G:H,2,0),"")</f>
        <v/>
      </c>
      <c r="O3553" s="3">
        <f>IFNA(VLOOKUP(D3553,Price!$E$2:$F$4,2,0),"")</f>
        <v>250</v>
      </c>
      <c r="P3553" s="7" t="str">
        <f t="shared" si="4"/>
        <v>без промо</v>
      </c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ht="15.75" customHeight="1">
      <c r="A3554" s="3">
        <v>3325.0</v>
      </c>
      <c r="B3554" s="1" t="s">
        <v>16</v>
      </c>
      <c r="C3554" s="1" t="s">
        <v>17</v>
      </c>
      <c r="D3554" s="1" t="s">
        <v>20</v>
      </c>
      <c r="E3554" s="2">
        <v>44312.0</v>
      </c>
      <c r="F3554" s="3"/>
      <c r="G3554" s="5">
        <v>500.0</v>
      </c>
      <c r="H3554" s="3" t="str">
        <f>IFNA(VLOOKUP(F3554,Promocodes!A:E,4,0),"")</f>
        <v/>
      </c>
      <c r="I3554" s="3"/>
      <c r="J3554" s="5">
        <f t="shared" si="2"/>
        <v>500</v>
      </c>
      <c r="K3554" s="3" t="str">
        <f>IFNA(VLOOKUP(D3554,Price!$A$2:$C$18,3,0),"")</f>
        <v>товар</v>
      </c>
      <c r="L3554" s="6">
        <f t="shared" si="3"/>
        <v>4</v>
      </c>
      <c r="M3554" s="6" t="str">
        <f>IFNA(VLOOKUP(F3554,Promocodes!A:B,2,0),"")</f>
        <v/>
      </c>
      <c r="N3554" s="3" t="str">
        <f>IFNA(VLOOKUP(M3554,Promocodes!G:H,2,0),"")</f>
        <v/>
      </c>
      <c r="O3554" s="3">
        <f>IFNA(VLOOKUP(D3554,Price!$E$2:$F$4,2,0),"")</f>
        <v>250</v>
      </c>
      <c r="P3554" s="7" t="str">
        <f t="shared" si="4"/>
        <v>без промо</v>
      </c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ht="15.75" customHeight="1">
      <c r="A3555" s="3">
        <v>3326.0</v>
      </c>
      <c r="B3555" s="1" t="s">
        <v>16</v>
      </c>
      <c r="C3555" s="1" t="s">
        <v>17</v>
      </c>
      <c r="D3555" s="1" t="s">
        <v>23</v>
      </c>
      <c r="E3555" s="2">
        <v>44312.0</v>
      </c>
      <c r="F3555" s="3"/>
      <c r="G3555" s="5">
        <v>5500.0</v>
      </c>
      <c r="H3555" s="3" t="str">
        <f>IFNA(VLOOKUP(F3555,Promocodes!A:E,4,0),"")</f>
        <v/>
      </c>
      <c r="I3555" s="3"/>
      <c r="J3555" s="5">
        <f t="shared" si="2"/>
        <v>5500</v>
      </c>
      <c r="K3555" s="3" t="str">
        <f>IFNA(VLOOKUP(D3555,Price!$A$2:$C$18,3,0),"")</f>
        <v>услуга</v>
      </c>
      <c r="L3555" s="6">
        <f t="shared" si="3"/>
        <v>4</v>
      </c>
      <c r="M3555" s="6" t="str">
        <f>IFNA(VLOOKUP(F3555,Promocodes!A:B,2,0),"")</f>
        <v/>
      </c>
      <c r="N3555" s="3" t="str">
        <f>IFNA(VLOOKUP(M3555,Promocodes!G:H,2,0),"")</f>
        <v/>
      </c>
      <c r="O3555" s="3" t="str">
        <f>IFNA(VLOOKUP(D3555,Price!$E$2:$F$4,2,0),"")</f>
        <v/>
      </c>
      <c r="P3555" s="7" t="str">
        <f t="shared" si="4"/>
        <v>без промо</v>
      </c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ht="15.75" customHeight="1">
      <c r="A3556" s="3">
        <v>3327.0</v>
      </c>
      <c r="B3556" s="1" t="s">
        <v>16</v>
      </c>
      <c r="C3556" s="1" t="s">
        <v>17</v>
      </c>
      <c r="D3556" s="1" t="s">
        <v>23</v>
      </c>
      <c r="E3556" s="2">
        <v>44312.0</v>
      </c>
      <c r="F3556" s="3"/>
      <c r="G3556" s="5">
        <v>5500.0</v>
      </c>
      <c r="H3556" s="3" t="str">
        <f>IFNA(VLOOKUP(F3556,Promocodes!A:E,4,0),"")</f>
        <v/>
      </c>
      <c r="I3556" s="3"/>
      <c r="J3556" s="5">
        <f t="shared" si="2"/>
        <v>5500</v>
      </c>
      <c r="K3556" s="3" t="str">
        <f>IFNA(VLOOKUP(D3556,Price!$A$2:$C$18,3,0),"")</f>
        <v>услуга</v>
      </c>
      <c r="L3556" s="6">
        <f t="shared" si="3"/>
        <v>4</v>
      </c>
      <c r="M3556" s="6" t="str">
        <f>IFNA(VLOOKUP(F3556,Promocodes!A:B,2,0),"")</f>
        <v/>
      </c>
      <c r="N3556" s="3" t="str">
        <f>IFNA(VLOOKUP(M3556,Promocodes!G:H,2,0),"")</f>
        <v/>
      </c>
      <c r="O3556" s="3" t="str">
        <f>IFNA(VLOOKUP(D3556,Price!$E$2:$F$4,2,0),"")</f>
        <v/>
      </c>
      <c r="P3556" s="7" t="str">
        <f t="shared" si="4"/>
        <v>без промо</v>
      </c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ht="15.75" customHeight="1">
      <c r="A3557" s="3">
        <v>3328.0</v>
      </c>
      <c r="B3557" s="1" t="s">
        <v>16</v>
      </c>
      <c r="C3557" s="1" t="s">
        <v>22</v>
      </c>
      <c r="D3557" s="1" t="s">
        <v>18</v>
      </c>
      <c r="E3557" s="2">
        <v>44312.0</v>
      </c>
      <c r="F3557" s="3"/>
      <c r="G3557" s="5">
        <v>1000.0</v>
      </c>
      <c r="H3557" s="3" t="str">
        <f>IFNA(VLOOKUP(F3557,Promocodes!A:E,4,0),"")</f>
        <v/>
      </c>
      <c r="I3557" s="3"/>
      <c r="J3557" s="5">
        <f t="shared" si="2"/>
        <v>1000</v>
      </c>
      <c r="K3557" s="3" t="str">
        <f>IFNA(VLOOKUP(D3557,Price!$A$2:$C$18,3,0),"")</f>
        <v>товар</v>
      </c>
      <c r="L3557" s="6">
        <f t="shared" si="3"/>
        <v>4</v>
      </c>
      <c r="M3557" s="6" t="str">
        <f>IFNA(VLOOKUP(F3557,Promocodes!A:B,2,0),"")</f>
        <v/>
      </c>
      <c r="N3557" s="3" t="str">
        <f>IFNA(VLOOKUP(M3557,Promocodes!G:H,2,0),"")</f>
        <v/>
      </c>
      <c r="O3557" s="3">
        <f>IFNA(VLOOKUP(D3557,Price!$E$2:$F$4,2,0),"")</f>
        <v>500</v>
      </c>
      <c r="P3557" s="7" t="str">
        <f t="shared" si="4"/>
        <v>без промо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ht="15.75" customHeight="1">
      <c r="A3558" s="3">
        <v>3329.0</v>
      </c>
      <c r="B3558" s="1" t="s">
        <v>16</v>
      </c>
      <c r="C3558" s="1" t="s">
        <v>17</v>
      </c>
      <c r="D3558" s="1" t="s">
        <v>24</v>
      </c>
      <c r="E3558" s="2">
        <v>44312.0</v>
      </c>
      <c r="F3558" s="3"/>
      <c r="G3558" s="5">
        <v>4500.0</v>
      </c>
      <c r="H3558" s="3" t="str">
        <f>IFNA(VLOOKUP(F3558,Promocodes!A:E,4,0),"")</f>
        <v/>
      </c>
      <c r="I3558" s="3"/>
      <c r="J3558" s="5">
        <f t="shared" si="2"/>
        <v>4500</v>
      </c>
      <c r="K3558" s="3" t="str">
        <f>IFNA(VLOOKUP(D3558,Price!$A$2:$C$18,3,0),"")</f>
        <v>услуга</v>
      </c>
      <c r="L3558" s="6">
        <f t="shared" si="3"/>
        <v>4</v>
      </c>
      <c r="M3558" s="6" t="str">
        <f>IFNA(VLOOKUP(F3558,Promocodes!A:B,2,0),"")</f>
        <v/>
      </c>
      <c r="N3558" s="3" t="str">
        <f>IFNA(VLOOKUP(M3558,Promocodes!G:H,2,0),"")</f>
        <v/>
      </c>
      <c r="O3558" s="3" t="str">
        <f>IFNA(VLOOKUP(D3558,Price!$E$2:$F$4,2,0),"")</f>
        <v/>
      </c>
      <c r="P3558" s="7" t="str">
        <f t="shared" si="4"/>
        <v>без промо</v>
      </c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ht="15.75" customHeight="1">
      <c r="A3559" s="3">
        <v>3330.0</v>
      </c>
      <c r="B3559" s="1" t="s">
        <v>16</v>
      </c>
      <c r="C3559" s="1" t="s">
        <v>17</v>
      </c>
      <c r="D3559" s="1" t="s">
        <v>23</v>
      </c>
      <c r="E3559" s="2">
        <v>44312.0</v>
      </c>
      <c r="F3559" s="3"/>
      <c r="G3559" s="5">
        <v>5500.0</v>
      </c>
      <c r="H3559" s="3" t="str">
        <f>IFNA(VLOOKUP(F3559,Promocodes!A:E,4,0),"")</f>
        <v/>
      </c>
      <c r="I3559" s="3"/>
      <c r="J3559" s="5">
        <f t="shared" si="2"/>
        <v>5500</v>
      </c>
      <c r="K3559" s="3" t="str">
        <f>IFNA(VLOOKUP(D3559,Price!$A$2:$C$18,3,0),"")</f>
        <v>услуга</v>
      </c>
      <c r="L3559" s="6">
        <f t="shared" si="3"/>
        <v>4</v>
      </c>
      <c r="M3559" s="6" t="str">
        <f>IFNA(VLOOKUP(F3559,Promocodes!A:B,2,0),"")</f>
        <v/>
      </c>
      <c r="N3559" s="3" t="str">
        <f>IFNA(VLOOKUP(M3559,Promocodes!G:H,2,0),"")</f>
        <v/>
      </c>
      <c r="O3559" s="3" t="str">
        <f>IFNA(VLOOKUP(D3559,Price!$E$2:$F$4,2,0),"")</f>
        <v/>
      </c>
      <c r="P3559" s="7" t="str">
        <f t="shared" si="4"/>
        <v>без промо</v>
      </c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ht="15.75" customHeight="1">
      <c r="A3560" s="3">
        <v>3331.0</v>
      </c>
      <c r="B3560" s="1" t="s">
        <v>16</v>
      </c>
      <c r="C3560" s="1" t="s">
        <v>17</v>
      </c>
      <c r="D3560" s="1" t="s">
        <v>21</v>
      </c>
      <c r="E3560" s="2">
        <v>44312.0</v>
      </c>
      <c r="F3560" s="3"/>
      <c r="G3560" s="5">
        <v>3500.0</v>
      </c>
      <c r="H3560" s="3" t="str">
        <f>IFNA(VLOOKUP(F3560,Promocodes!A:E,4,0),"")</f>
        <v/>
      </c>
      <c r="I3560" s="3"/>
      <c r="J3560" s="5">
        <f t="shared" si="2"/>
        <v>3500</v>
      </c>
      <c r="K3560" s="3" t="str">
        <f>IFNA(VLOOKUP(D3560,Price!$A$2:$C$18,3,0),"")</f>
        <v>услуга</v>
      </c>
      <c r="L3560" s="6">
        <f t="shared" si="3"/>
        <v>4</v>
      </c>
      <c r="M3560" s="6" t="str">
        <f>IFNA(VLOOKUP(F3560,Promocodes!A:B,2,0),"")</f>
        <v/>
      </c>
      <c r="N3560" s="3" t="str">
        <f>IFNA(VLOOKUP(M3560,Promocodes!G:H,2,0),"")</f>
        <v/>
      </c>
      <c r="O3560" s="3" t="str">
        <f>IFNA(VLOOKUP(D3560,Price!$E$2:$F$4,2,0),"")</f>
        <v/>
      </c>
      <c r="P3560" s="7" t="str">
        <f t="shared" si="4"/>
        <v>без промо</v>
      </c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ht="15.75" customHeight="1">
      <c r="A3561" s="3">
        <v>3332.0</v>
      </c>
      <c r="B3561" s="1" t="s">
        <v>16</v>
      </c>
      <c r="C3561" s="1" t="s">
        <v>22</v>
      </c>
      <c r="D3561" s="1" t="s">
        <v>18</v>
      </c>
      <c r="E3561" s="2">
        <v>44312.0</v>
      </c>
      <c r="F3561" s="3"/>
      <c r="G3561" s="5">
        <v>1000.0</v>
      </c>
      <c r="H3561" s="3" t="str">
        <f>IFNA(VLOOKUP(F3561,Promocodes!A:E,4,0),"")</f>
        <v/>
      </c>
      <c r="I3561" s="3"/>
      <c r="J3561" s="5">
        <f t="shared" si="2"/>
        <v>1000</v>
      </c>
      <c r="K3561" s="3" t="str">
        <f>IFNA(VLOOKUP(D3561,Price!$A$2:$C$18,3,0),"")</f>
        <v>товар</v>
      </c>
      <c r="L3561" s="6">
        <f t="shared" si="3"/>
        <v>4</v>
      </c>
      <c r="M3561" s="6" t="str">
        <f>IFNA(VLOOKUP(F3561,Promocodes!A:B,2,0),"")</f>
        <v/>
      </c>
      <c r="N3561" s="3" t="str">
        <f>IFNA(VLOOKUP(M3561,Promocodes!G:H,2,0),"")</f>
        <v/>
      </c>
      <c r="O3561" s="3">
        <f>IFNA(VLOOKUP(D3561,Price!$E$2:$F$4,2,0),"")</f>
        <v>500</v>
      </c>
      <c r="P3561" s="7" t="str">
        <f t="shared" si="4"/>
        <v>без промо</v>
      </c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ht="15.75" customHeight="1">
      <c r="A3562" s="3">
        <v>3333.0</v>
      </c>
      <c r="B3562" s="1" t="s">
        <v>16</v>
      </c>
      <c r="C3562" s="1" t="s">
        <v>17</v>
      </c>
      <c r="D3562" s="1" t="s">
        <v>24</v>
      </c>
      <c r="E3562" s="2">
        <v>44312.0</v>
      </c>
      <c r="F3562" s="3"/>
      <c r="G3562" s="5">
        <v>4500.0</v>
      </c>
      <c r="H3562" s="3" t="str">
        <f>IFNA(VLOOKUP(F3562,Promocodes!A:E,4,0),"")</f>
        <v/>
      </c>
      <c r="I3562" s="3"/>
      <c r="J3562" s="5">
        <f t="shared" si="2"/>
        <v>4500</v>
      </c>
      <c r="K3562" s="3" t="str">
        <f>IFNA(VLOOKUP(D3562,Price!$A$2:$C$18,3,0),"")</f>
        <v>услуга</v>
      </c>
      <c r="L3562" s="6">
        <f t="shared" si="3"/>
        <v>4</v>
      </c>
      <c r="M3562" s="6" t="str">
        <f>IFNA(VLOOKUP(F3562,Promocodes!A:B,2,0),"")</f>
        <v/>
      </c>
      <c r="N3562" s="3" t="str">
        <f>IFNA(VLOOKUP(M3562,Promocodes!G:H,2,0),"")</f>
        <v/>
      </c>
      <c r="O3562" s="3" t="str">
        <f>IFNA(VLOOKUP(D3562,Price!$E$2:$F$4,2,0),"")</f>
        <v/>
      </c>
      <c r="P3562" s="7" t="str">
        <f t="shared" si="4"/>
        <v>без промо</v>
      </c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ht="15.75" customHeight="1">
      <c r="A3563" s="3">
        <v>3334.0</v>
      </c>
      <c r="B3563" s="1" t="s">
        <v>16</v>
      </c>
      <c r="C3563" s="1" t="s">
        <v>17</v>
      </c>
      <c r="D3563" s="1" t="s">
        <v>21</v>
      </c>
      <c r="E3563" s="2">
        <v>44312.0</v>
      </c>
      <c r="F3563" s="3"/>
      <c r="G3563" s="5">
        <v>3500.0</v>
      </c>
      <c r="H3563" s="3" t="str">
        <f>IFNA(VLOOKUP(F3563,Promocodes!A:E,4,0),"")</f>
        <v/>
      </c>
      <c r="I3563" s="3"/>
      <c r="J3563" s="5">
        <f t="shared" si="2"/>
        <v>3500</v>
      </c>
      <c r="K3563" s="3" t="str">
        <f>IFNA(VLOOKUP(D3563,Price!$A$2:$C$18,3,0),"")</f>
        <v>услуга</v>
      </c>
      <c r="L3563" s="6">
        <f t="shared" si="3"/>
        <v>4</v>
      </c>
      <c r="M3563" s="6" t="str">
        <f>IFNA(VLOOKUP(F3563,Promocodes!A:B,2,0),"")</f>
        <v/>
      </c>
      <c r="N3563" s="3" t="str">
        <f>IFNA(VLOOKUP(M3563,Promocodes!G:H,2,0),"")</f>
        <v/>
      </c>
      <c r="O3563" s="3" t="str">
        <f>IFNA(VLOOKUP(D3563,Price!$E$2:$F$4,2,0),"")</f>
        <v/>
      </c>
      <c r="P3563" s="7" t="str">
        <f t="shared" si="4"/>
        <v>без промо</v>
      </c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ht="15.75" customHeight="1">
      <c r="A3564" s="3">
        <v>3335.0</v>
      </c>
      <c r="B3564" s="1" t="s">
        <v>16</v>
      </c>
      <c r="C3564" s="1" t="s">
        <v>17</v>
      </c>
      <c r="D3564" s="1" t="s">
        <v>23</v>
      </c>
      <c r="E3564" s="2">
        <v>44312.0</v>
      </c>
      <c r="F3564" s="3"/>
      <c r="G3564" s="5">
        <v>5500.0</v>
      </c>
      <c r="H3564" s="3" t="str">
        <f>IFNA(VLOOKUP(F3564,Promocodes!A:E,4,0),"")</f>
        <v/>
      </c>
      <c r="I3564" s="3"/>
      <c r="J3564" s="5">
        <f t="shared" si="2"/>
        <v>5500</v>
      </c>
      <c r="K3564" s="3" t="str">
        <f>IFNA(VLOOKUP(D3564,Price!$A$2:$C$18,3,0),"")</f>
        <v>услуга</v>
      </c>
      <c r="L3564" s="6">
        <f t="shared" si="3"/>
        <v>4</v>
      </c>
      <c r="M3564" s="6" t="str">
        <f>IFNA(VLOOKUP(F3564,Promocodes!A:B,2,0),"")</f>
        <v/>
      </c>
      <c r="N3564" s="3" t="str">
        <f>IFNA(VLOOKUP(M3564,Promocodes!G:H,2,0),"")</f>
        <v/>
      </c>
      <c r="O3564" s="3" t="str">
        <f>IFNA(VLOOKUP(D3564,Price!$E$2:$F$4,2,0),"")</f>
        <v/>
      </c>
      <c r="P3564" s="7" t="str">
        <f t="shared" si="4"/>
        <v>без промо</v>
      </c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ht="15.75" customHeight="1">
      <c r="A3565" s="3">
        <v>3337.0</v>
      </c>
      <c r="B3565" s="1" t="s">
        <v>16</v>
      </c>
      <c r="C3565" s="1" t="s">
        <v>17</v>
      </c>
      <c r="D3565" s="1" t="s">
        <v>20</v>
      </c>
      <c r="E3565" s="2">
        <v>44312.0</v>
      </c>
      <c r="F3565" s="3"/>
      <c r="G3565" s="5">
        <v>500.0</v>
      </c>
      <c r="H3565" s="3" t="str">
        <f>IFNA(VLOOKUP(F3565,Promocodes!A:E,4,0),"")</f>
        <v/>
      </c>
      <c r="I3565" s="3"/>
      <c r="J3565" s="5">
        <f t="shared" si="2"/>
        <v>500</v>
      </c>
      <c r="K3565" s="3" t="str">
        <f>IFNA(VLOOKUP(D3565,Price!$A$2:$C$18,3,0),"")</f>
        <v>товар</v>
      </c>
      <c r="L3565" s="6">
        <f t="shared" si="3"/>
        <v>4</v>
      </c>
      <c r="M3565" s="6" t="str">
        <f>IFNA(VLOOKUP(F3565,Promocodes!A:B,2,0),"")</f>
        <v/>
      </c>
      <c r="N3565" s="3" t="str">
        <f>IFNA(VLOOKUP(M3565,Promocodes!G:H,2,0),"")</f>
        <v/>
      </c>
      <c r="O3565" s="3">
        <f>IFNA(VLOOKUP(D3565,Price!$E$2:$F$4,2,0),"")</f>
        <v>250</v>
      </c>
      <c r="P3565" s="7" t="str">
        <f t="shared" si="4"/>
        <v>без промо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ht="15.75" customHeight="1">
      <c r="A3566" s="3">
        <v>3340.0</v>
      </c>
      <c r="B3566" s="1" t="s">
        <v>139</v>
      </c>
      <c r="C3566" s="1" t="s">
        <v>17</v>
      </c>
      <c r="D3566" s="1" t="s">
        <v>141</v>
      </c>
      <c r="E3566" s="2">
        <v>44312.0</v>
      </c>
      <c r="F3566" s="3"/>
      <c r="G3566" s="5">
        <v>300.0</v>
      </c>
      <c r="H3566" s="3" t="str">
        <f>IFNA(VLOOKUP(F3566,Promocodes!A:E,4,0),"")</f>
        <v/>
      </c>
      <c r="I3566" s="3"/>
      <c r="J3566" s="5">
        <f t="shared" si="2"/>
        <v>300</v>
      </c>
      <c r="K3566" s="3" t="str">
        <f>IFNA(VLOOKUP(D3566,Price!$A$2:$C$18,3,0),"")</f>
        <v/>
      </c>
      <c r="L3566" s="6">
        <f t="shared" si="3"/>
        <v>4</v>
      </c>
      <c r="M3566" s="6" t="str">
        <f>IFNA(VLOOKUP(F3566,Promocodes!A:B,2,0),"")</f>
        <v/>
      </c>
      <c r="N3566" s="3" t="str">
        <f>IFNA(VLOOKUP(M3566,Promocodes!G:H,2,0),"")</f>
        <v/>
      </c>
      <c r="O3566" s="3" t="str">
        <f>IFNA(VLOOKUP(D3566,Price!$E$2:$F$4,2,0),"")</f>
        <v/>
      </c>
      <c r="P3566" s="7" t="str">
        <f t="shared" si="4"/>
        <v/>
      </c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ht="15.75" customHeight="1">
      <c r="A3567" s="3">
        <v>3341.0</v>
      </c>
      <c r="B3567" s="1" t="s">
        <v>16</v>
      </c>
      <c r="C3567" s="1" t="s">
        <v>17</v>
      </c>
      <c r="D3567" s="1" t="s">
        <v>20</v>
      </c>
      <c r="E3567" s="2">
        <v>44312.0</v>
      </c>
      <c r="F3567" s="3"/>
      <c r="G3567" s="5">
        <v>500.0</v>
      </c>
      <c r="H3567" s="3" t="str">
        <f>IFNA(VLOOKUP(F3567,Promocodes!A:E,4,0),"")</f>
        <v/>
      </c>
      <c r="I3567" s="3"/>
      <c r="J3567" s="5">
        <f t="shared" si="2"/>
        <v>500</v>
      </c>
      <c r="K3567" s="3" t="str">
        <f>IFNA(VLOOKUP(D3567,Price!$A$2:$C$18,3,0),"")</f>
        <v>товар</v>
      </c>
      <c r="L3567" s="6">
        <f t="shared" si="3"/>
        <v>4</v>
      </c>
      <c r="M3567" s="6" t="str">
        <f>IFNA(VLOOKUP(F3567,Promocodes!A:B,2,0),"")</f>
        <v/>
      </c>
      <c r="N3567" s="3" t="str">
        <f>IFNA(VLOOKUP(M3567,Promocodes!G:H,2,0),"")</f>
        <v/>
      </c>
      <c r="O3567" s="3">
        <f>IFNA(VLOOKUP(D3567,Price!$E$2:$F$4,2,0),"")</f>
        <v>250</v>
      </c>
      <c r="P3567" s="7" t="str">
        <f t="shared" si="4"/>
        <v>без промо</v>
      </c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ht="15.75" customHeight="1">
      <c r="A3568" s="3">
        <v>3342.0</v>
      </c>
      <c r="B3568" s="1" t="s">
        <v>16</v>
      </c>
      <c r="C3568" s="1" t="s">
        <v>17</v>
      </c>
      <c r="D3568" s="1" t="s">
        <v>18</v>
      </c>
      <c r="E3568" s="2">
        <v>44312.0</v>
      </c>
      <c r="F3568" s="3"/>
      <c r="G3568" s="5">
        <v>1000.0</v>
      </c>
      <c r="H3568" s="3" t="str">
        <f>IFNA(VLOOKUP(F3568,Promocodes!A:E,4,0),"")</f>
        <v/>
      </c>
      <c r="I3568" s="3"/>
      <c r="J3568" s="5">
        <f t="shared" si="2"/>
        <v>1000</v>
      </c>
      <c r="K3568" s="3" t="str">
        <f>IFNA(VLOOKUP(D3568,Price!$A$2:$C$18,3,0),"")</f>
        <v>товар</v>
      </c>
      <c r="L3568" s="6">
        <f t="shared" si="3"/>
        <v>4</v>
      </c>
      <c r="M3568" s="6" t="str">
        <f>IFNA(VLOOKUP(F3568,Promocodes!A:B,2,0),"")</f>
        <v/>
      </c>
      <c r="N3568" s="3" t="str">
        <f>IFNA(VLOOKUP(M3568,Promocodes!G:H,2,0),"")</f>
        <v/>
      </c>
      <c r="O3568" s="3">
        <f>IFNA(VLOOKUP(D3568,Price!$E$2:$F$4,2,0),"")</f>
        <v>500</v>
      </c>
      <c r="P3568" s="7" t="str">
        <f t="shared" si="4"/>
        <v>без промо</v>
      </c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ht="15.75" customHeight="1">
      <c r="A3569" s="3">
        <v>3343.0</v>
      </c>
      <c r="B3569" s="1" t="s">
        <v>16</v>
      </c>
      <c r="C3569" s="1" t="s">
        <v>17</v>
      </c>
      <c r="D3569" s="1" t="s">
        <v>21</v>
      </c>
      <c r="E3569" s="2">
        <v>44312.0</v>
      </c>
      <c r="F3569" s="3"/>
      <c r="G3569" s="5">
        <v>3500.0</v>
      </c>
      <c r="H3569" s="3" t="str">
        <f>IFNA(VLOOKUP(F3569,Promocodes!A:E,4,0),"")</f>
        <v/>
      </c>
      <c r="I3569" s="3"/>
      <c r="J3569" s="5">
        <f t="shared" si="2"/>
        <v>3500</v>
      </c>
      <c r="K3569" s="3" t="str">
        <f>IFNA(VLOOKUP(D3569,Price!$A$2:$C$18,3,0),"")</f>
        <v>услуга</v>
      </c>
      <c r="L3569" s="6">
        <f t="shared" si="3"/>
        <v>4</v>
      </c>
      <c r="M3569" s="6" t="str">
        <f>IFNA(VLOOKUP(F3569,Promocodes!A:B,2,0),"")</f>
        <v/>
      </c>
      <c r="N3569" s="3" t="str">
        <f>IFNA(VLOOKUP(M3569,Promocodes!G:H,2,0),"")</f>
        <v/>
      </c>
      <c r="O3569" s="3" t="str">
        <f>IFNA(VLOOKUP(D3569,Price!$E$2:$F$4,2,0),"")</f>
        <v/>
      </c>
      <c r="P3569" s="7" t="str">
        <f t="shared" si="4"/>
        <v>без промо</v>
      </c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ht="15.75" customHeight="1">
      <c r="A3570" s="3">
        <v>3344.0</v>
      </c>
      <c r="B3570" s="1" t="s">
        <v>139</v>
      </c>
      <c r="C3570" s="1" t="s">
        <v>17</v>
      </c>
      <c r="D3570" s="1" t="s">
        <v>143</v>
      </c>
      <c r="E3570" s="2">
        <v>44312.0</v>
      </c>
      <c r="F3570" s="3"/>
      <c r="G3570" s="5">
        <v>500.0</v>
      </c>
      <c r="H3570" s="3" t="str">
        <f>IFNA(VLOOKUP(F3570,Promocodes!A:E,4,0),"")</f>
        <v/>
      </c>
      <c r="I3570" s="3"/>
      <c r="J3570" s="5">
        <f t="shared" si="2"/>
        <v>500</v>
      </c>
      <c r="K3570" s="3" t="str">
        <f>IFNA(VLOOKUP(D3570,Price!$A$2:$C$18,3,0),"")</f>
        <v/>
      </c>
      <c r="L3570" s="6">
        <f t="shared" si="3"/>
        <v>4</v>
      </c>
      <c r="M3570" s="6" t="str">
        <f>IFNA(VLOOKUP(F3570,Promocodes!A:B,2,0),"")</f>
        <v/>
      </c>
      <c r="N3570" s="3" t="str">
        <f>IFNA(VLOOKUP(M3570,Promocodes!G:H,2,0),"")</f>
        <v/>
      </c>
      <c r="O3570" s="3" t="str">
        <f>IFNA(VLOOKUP(D3570,Price!$E$2:$F$4,2,0),"")</f>
        <v/>
      </c>
      <c r="P3570" s="7" t="str">
        <f t="shared" si="4"/>
        <v/>
      </c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ht="15.75" customHeight="1">
      <c r="A3571" s="3">
        <v>3345.0</v>
      </c>
      <c r="B3571" s="1" t="s">
        <v>16</v>
      </c>
      <c r="C3571" s="1" t="s">
        <v>17</v>
      </c>
      <c r="D3571" s="1" t="s">
        <v>20</v>
      </c>
      <c r="E3571" s="2">
        <v>44312.0</v>
      </c>
      <c r="F3571" s="3"/>
      <c r="G3571" s="5">
        <v>500.0</v>
      </c>
      <c r="H3571" s="3" t="str">
        <f>IFNA(VLOOKUP(F3571,Promocodes!A:E,4,0),"")</f>
        <v/>
      </c>
      <c r="I3571" s="3"/>
      <c r="J3571" s="5">
        <f t="shared" si="2"/>
        <v>500</v>
      </c>
      <c r="K3571" s="3" t="str">
        <f>IFNA(VLOOKUP(D3571,Price!$A$2:$C$18,3,0),"")</f>
        <v>товар</v>
      </c>
      <c r="L3571" s="6">
        <f t="shared" si="3"/>
        <v>4</v>
      </c>
      <c r="M3571" s="6" t="str">
        <f>IFNA(VLOOKUP(F3571,Promocodes!A:B,2,0),"")</f>
        <v/>
      </c>
      <c r="N3571" s="3" t="str">
        <f>IFNA(VLOOKUP(M3571,Promocodes!G:H,2,0),"")</f>
        <v/>
      </c>
      <c r="O3571" s="3">
        <f>IFNA(VLOOKUP(D3571,Price!$E$2:$F$4,2,0),"")</f>
        <v>250</v>
      </c>
      <c r="P3571" s="7" t="str">
        <f t="shared" si="4"/>
        <v>без промо</v>
      </c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ht="15.75" customHeight="1">
      <c r="A3572" s="3">
        <v>3346.0</v>
      </c>
      <c r="B3572" s="1" t="s">
        <v>16</v>
      </c>
      <c r="C3572" s="1" t="s">
        <v>22</v>
      </c>
      <c r="D3572" s="1" t="s">
        <v>25</v>
      </c>
      <c r="E3572" s="2">
        <v>44312.0</v>
      </c>
      <c r="F3572" s="3"/>
      <c r="G3572" s="5">
        <v>300.0</v>
      </c>
      <c r="H3572" s="3" t="str">
        <f>IFNA(VLOOKUP(F3572,Promocodes!A:E,4,0),"")</f>
        <v/>
      </c>
      <c r="I3572" s="3"/>
      <c r="J3572" s="5">
        <f t="shared" si="2"/>
        <v>300</v>
      </c>
      <c r="K3572" s="3" t="str">
        <f>IFNA(VLOOKUP(D3572,Price!$A$2:$C$18,3,0),"")</f>
        <v>товар</v>
      </c>
      <c r="L3572" s="6">
        <f t="shared" si="3"/>
        <v>4</v>
      </c>
      <c r="M3572" s="6" t="str">
        <f>IFNA(VLOOKUP(F3572,Promocodes!A:B,2,0),"")</f>
        <v/>
      </c>
      <c r="N3572" s="3" t="str">
        <f>IFNA(VLOOKUP(M3572,Promocodes!G:H,2,0),"")</f>
        <v/>
      </c>
      <c r="O3572" s="3">
        <f>IFNA(VLOOKUP(D3572,Price!$E$2:$F$4,2,0),"")</f>
        <v>150</v>
      </c>
      <c r="P3572" s="7" t="str">
        <f t="shared" si="4"/>
        <v>без промо</v>
      </c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ht="15.75" customHeight="1">
      <c r="A3573" s="3">
        <v>3347.0</v>
      </c>
      <c r="B3573" s="1" t="s">
        <v>139</v>
      </c>
      <c r="C3573" s="1" t="s">
        <v>17</v>
      </c>
      <c r="D3573" s="1" t="s">
        <v>143</v>
      </c>
      <c r="E3573" s="2">
        <v>44313.0</v>
      </c>
      <c r="F3573" s="3"/>
      <c r="G3573" s="5">
        <v>500.0</v>
      </c>
      <c r="H3573" s="3" t="str">
        <f>IFNA(VLOOKUP(F3573,Promocodes!A:E,4,0),"")</f>
        <v/>
      </c>
      <c r="I3573" s="3"/>
      <c r="J3573" s="5">
        <f t="shared" si="2"/>
        <v>500</v>
      </c>
      <c r="K3573" s="3" t="str">
        <f>IFNA(VLOOKUP(D3573,Price!$A$2:$C$18,3,0),"")</f>
        <v/>
      </c>
      <c r="L3573" s="6">
        <f t="shared" si="3"/>
        <v>4</v>
      </c>
      <c r="M3573" s="6" t="str">
        <f>IFNA(VLOOKUP(F3573,Promocodes!A:B,2,0),"")</f>
        <v/>
      </c>
      <c r="N3573" s="3" t="str">
        <f>IFNA(VLOOKUP(M3573,Promocodes!G:H,2,0),"")</f>
        <v/>
      </c>
      <c r="O3573" s="3" t="str">
        <f>IFNA(VLOOKUP(D3573,Price!$E$2:$F$4,2,0),"")</f>
        <v/>
      </c>
      <c r="P3573" s="7" t="str">
        <f t="shared" si="4"/>
        <v/>
      </c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ht="15.75" customHeight="1">
      <c r="A3574" s="3">
        <v>3348.0</v>
      </c>
      <c r="B3574" s="1" t="s">
        <v>16</v>
      </c>
      <c r="C3574" s="1" t="s">
        <v>17</v>
      </c>
      <c r="D3574" s="1" t="s">
        <v>24</v>
      </c>
      <c r="E3574" s="2">
        <v>44313.0</v>
      </c>
      <c r="F3574" s="3"/>
      <c r="G3574" s="5">
        <v>4500.0</v>
      </c>
      <c r="H3574" s="3" t="str">
        <f>IFNA(VLOOKUP(F3574,Promocodes!A:E,4,0),"")</f>
        <v/>
      </c>
      <c r="I3574" s="3"/>
      <c r="J3574" s="5">
        <f t="shared" si="2"/>
        <v>4500</v>
      </c>
      <c r="K3574" s="3" t="str">
        <f>IFNA(VLOOKUP(D3574,Price!$A$2:$C$18,3,0),"")</f>
        <v>услуга</v>
      </c>
      <c r="L3574" s="6">
        <f t="shared" si="3"/>
        <v>4</v>
      </c>
      <c r="M3574" s="6" t="str">
        <f>IFNA(VLOOKUP(F3574,Promocodes!A:B,2,0),"")</f>
        <v/>
      </c>
      <c r="N3574" s="3" t="str">
        <f>IFNA(VLOOKUP(M3574,Promocodes!G:H,2,0),"")</f>
        <v/>
      </c>
      <c r="O3574" s="3" t="str">
        <f>IFNA(VLOOKUP(D3574,Price!$E$2:$F$4,2,0),"")</f>
        <v/>
      </c>
      <c r="P3574" s="7" t="str">
        <f t="shared" si="4"/>
        <v>без промо</v>
      </c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ht="15.75" customHeight="1">
      <c r="A3575" s="3">
        <v>3349.0</v>
      </c>
      <c r="B3575" s="1" t="s">
        <v>16</v>
      </c>
      <c r="C3575" s="1" t="s">
        <v>17</v>
      </c>
      <c r="D3575" s="1" t="s">
        <v>24</v>
      </c>
      <c r="E3575" s="2">
        <v>44313.0</v>
      </c>
      <c r="F3575" s="3"/>
      <c r="G3575" s="5">
        <v>4500.0</v>
      </c>
      <c r="H3575" s="3" t="str">
        <f>IFNA(VLOOKUP(F3575,Promocodes!A:E,4,0),"")</f>
        <v/>
      </c>
      <c r="I3575" s="3"/>
      <c r="J3575" s="5">
        <f t="shared" si="2"/>
        <v>4500</v>
      </c>
      <c r="K3575" s="3" t="str">
        <f>IFNA(VLOOKUP(D3575,Price!$A$2:$C$18,3,0),"")</f>
        <v>услуга</v>
      </c>
      <c r="L3575" s="6">
        <f t="shared" si="3"/>
        <v>4</v>
      </c>
      <c r="M3575" s="6" t="str">
        <f>IFNA(VLOOKUP(F3575,Promocodes!A:B,2,0),"")</f>
        <v/>
      </c>
      <c r="N3575" s="3" t="str">
        <f>IFNA(VLOOKUP(M3575,Promocodes!G:H,2,0),"")</f>
        <v/>
      </c>
      <c r="O3575" s="3" t="str">
        <f>IFNA(VLOOKUP(D3575,Price!$E$2:$F$4,2,0),"")</f>
        <v/>
      </c>
      <c r="P3575" s="7" t="str">
        <f t="shared" si="4"/>
        <v>без промо</v>
      </c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ht="15.75" customHeight="1">
      <c r="A3576" s="3">
        <v>3350.0</v>
      </c>
      <c r="B3576" s="1" t="s">
        <v>16</v>
      </c>
      <c r="C3576" s="1" t="s">
        <v>17</v>
      </c>
      <c r="D3576" s="1" t="s">
        <v>20</v>
      </c>
      <c r="E3576" s="2">
        <v>44313.0</v>
      </c>
      <c r="F3576" s="3"/>
      <c r="G3576" s="5">
        <v>500.0</v>
      </c>
      <c r="H3576" s="3" t="str">
        <f>IFNA(VLOOKUP(F3576,Promocodes!A:E,4,0),"")</f>
        <v/>
      </c>
      <c r="I3576" s="3"/>
      <c r="J3576" s="5">
        <f t="shared" si="2"/>
        <v>500</v>
      </c>
      <c r="K3576" s="3" t="str">
        <f>IFNA(VLOOKUP(D3576,Price!$A$2:$C$18,3,0),"")</f>
        <v>товар</v>
      </c>
      <c r="L3576" s="6">
        <f t="shared" si="3"/>
        <v>4</v>
      </c>
      <c r="M3576" s="6" t="str">
        <f>IFNA(VLOOKUP(F3576,Promocodes!A:B,2,0),"")</f>
        <v/>
      </c>
      <c r="N3576" s="3" t="str">
        <f>IFNA(VLOOKUP(M3576,Promocodes!G:H,2,0),"")</f>
        <v/>
      </c>
      <c r="O3576" s="3">
        <f>IFNA(VLOOKUP(D3576,Price!$E$2:$F$4,2,0),"")</f>
        <v>250</v>
      </c>
      <c r="P3576" s="7" t="str">
        <f t="shared" si="4"/>
        <v>без промо</v>
      </c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ht="15.75" customHeight="1">
      <c r="A3577" s="3">
        <v>3351.0</v>
      </c>
      <c r="B3577" s="1" t="s">
        <v>16</v>
      </c>
      <c r="C3577" s="1" t="s">
        <v>22</v>
      </c>
      <c r="D3577" s="1" t="s">
        <v>23</v>
      </c>
      <c r="E3577" s="2">
        <v>44313.0</v>
      </c>
      <c r="F3577" s="3"/>
      <c r="G3577" s="5">
        <v>5500.0</v>
      </c>
      <c r="H3577" s="3" t="str">
        <f>IFNA(VLOOKUP(F3577,Promocodes!A:E,4,0),"")</f>
        <v/>
      </c>
      <c r="I3577" s="3"/>
      <c r="J3577" s="5">
        <f t="shared" si="2"/>
        <v>5500</v>
      </c>
      <c r="K3577" s="3" t="str">
        <f>IFNA(VLOOKUP(D3577,Price!$A$2:$C$18,3,0),"")</f>
        <v>услуга</v>
      </c>
      <c r="L3577" s="6">
        <f t="shared" si="3"/>
        <v>4</v>
      </c>
      <c r="M3577" s="6" t="str">
        <f>IFNA(VLOOKUP(F3577,Promocodes!A:B,2,0),"")</f>
        <v/>
      </c>
      <c r="N3577" s="3" t="str">
        <f>IFNA(VLOOKUP(M3577,Promocodes!G:H,2,0),"")</f>
        <v/>
      </c>
      <c r="O3577" s="3" t="str">
        <f>IFNA(VLOOKUP(D3577,Price!$E$2:$F$4,2,0),"")</f>
        <v/>
      </c>
      <c r="P3577" s="7" t="str">
        <f t="shared" si="4"/>
        <v>без промо</v>
      </c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ht="15.75" customHeight="1">
      <c r="A3578" s="3">
        <v>3352.0</v>
      </c>
      <c r="B3578" s="1" t="s">
        <v>16</v>
      </c>
      <c r="C3578" s="1" t="s">
        <v>17</v>
      </c>
      <c r="D3578" s="1" t="s">
        <v>24</v>
      </c>
      <c r="E3578" s="2">
        <v>44313.0</v>
      </c>
      <c r="F3578" s="3"/>
      <c r="G3578" s="5">
        <v>4500.0</v>
      </c>
      <c r="H3578" s="3" t="str">
        <f>IFNA(VLOOKUP(F3578,Promocodes!A:E,4,0),"")</f>
        <v/>
      </c>
      <c r="I3578" s="3"/>
      <c r="J3578" s="5">
        <f t="shared" si="2"/>
        <v>4500</v>
      </c>
      <c r="K3578" s="3" t="str">
        <f>IFNA(VLOOKUP(D3578,Price!$A$2:$C$18,3,0),"")</f>
        <v>услуга</v>
      </c>
      <c r="L3578" s="6">
        <f t="shared" si="3"/>
        <v>4</v>
      </c>
      <c r="M3578" s="6" t="str">
        <f>IFNA(VLOOKUP(F3578,Promocodes!A:B,2,0),"")</f>
        <v/>
      </c>
      <c r="N3578" s="3" t="str">
        <f>IFNA(VLOOKUP(M3578,Promocodes!G:H,2,0),"")</f>
        <v/>
      </c>
      <c r="O3578" s="3" t="str">
        <f>IFNA(VLOOKUP(D3578,Price!$E$2:$F$4,2,0),"")</f>
        <v/>
      </c>
      <c r="P3578" s="7" t="str">
        <f t="shared" si="4"/>
        <v>без промо</v>
      </c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ht="15.75" customHeight="1">
      <c r="A3579" s="3">
        <v>3353.0</v>
      </c>
      <c r="B3579" s="1" t="s">
        <v>139</v>
      </c>
      <c r="C3579" s="1" t="s">
        <v>17</v>
      </c>
      <c r="D3579" s="1" t="s">
        <v>143</v>
      </c>
      <c r="E3579" s="2">
        <v>44313.0</v>
      </c>
      <c r="F3579" s="3"/>
      <c r="G3579" s="5">
        <v>500.0</v>
      </c>
      <c r="H3579" s="3" t="str">
        <f>IFNA(VLOOKUP(F3579,Promocodes!A:E,4,0),"")</f>
        <v/>
      </c>
      <c r="I3579" s="3"/>
      <c r="J3579" s="5">
        <f t="shared" si="2"/>
        <v>500</v>
      </c>
      <c r="K3579" s="3" t="str">
        <f>IFNA(VLOOKUP(D3579,Price!$A$2:$C$18,3,0),"")</f>
        <v/>
      </c>
      <c r="L3579" s="6">
        <f t="shared" si="3"/>
        <v>4</v>
      </c>
      <c r="M3579" s="6" t="str">
        <f>IFNA(VLOOKUP(F3579,Promocodes!A:B,2,0),"")</f>
        <v/>
      </c>
      <c r="N3579" s="3" t="str">
        <f>IFNA(VLOOKUP(M3579,Promocodes!G:H,2,0),"")</f>
        <v/>
      </c>
      <c r="O3579" s="3" t="str">
        <f>IFNA(VLOOKUP(D3579,Price!$E$2:$F$4,2,0),"")</f>
        <v/>
      </c>
      <c r="P3579" s="7" t="str">
        <f t="shared" si="4"/>
        <v/>
      </c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ht="15.75" customHeight="1">
      <c r="A3580" s="3">
        <v>3354.0</v>
      </c>
      <c r="B3580" s="1" t="s">
        <v>16</v>
      </c>
      <c r="C3580" s="1" t="s">
        <v>22</v>
      </c>
      <c r="D3580" s="1" t="s">
        <v>25</v>
      </c>
      <c r="E3580" s="2">
        <v>44313.0</v>
      </c>
      <c r="F3580" s="3"/>
      <c r="G3580" s="5">
        <v>300.0</v>
      </c>
      <c r="H3580" s="3" t="str">
        <f>IFNA(VLOOKUP(F3580,Promocodes!A:E,4,0),"")</f>
        <v/>
      </c>
      <c r="I3580" s="3"/>
      <c r="J3580" s="5">
        <f t="shared" si="2"/>
        <v>300</v>
      </c>
      <c r="K3580" s="3" t="str">
        <f>IFNA(VLOOKUP(D3580,Price!$A$2:$C$18,3,0),"")</f>
        <v>товар</v>
      </c>
      <c r="L3580" s="6">
        <f t="shared" si="3"/>
        <v>4</v>
      </c>
      <c r="M3580" s="6" t="str">
        <f>IFNA(VLOOKUP(F3580,Promocodes!A:B,2,0),"")</f>
        <v/>
      </c>
      <c r="N3580" s="3" t="str">
        <f>IFNA(VLOOKUP(M3580,Promocodes!G:H,2,0),"")</f>
        <v/>
      </c>
      <c r="O3580" s="3">
        <f>IFNA(VLOOKUP(D3580,Price!$E$2:$F$4,2,0),"")</f>
        <v>150</v>
      </c>
      <c r="P3580" s="7" t="str">
        <f t="shared" si="4"/>
        <v>без промо</v>
      </c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ht="15.75" customHeight="1">
      <c r="A3581" s="3">
        <v>3356.0</v>
      </c>
      <c r="B3581" s="1" t="s">
        <v>139</v>
      </c>
      <c r="C3581" s="1" t="s">
        <v>17</v>
      </c>
      <c r="D3581" s="1" t="s">
        <v>143</v>
      </c>
      <c r="E3581" s="2">
        <v>44313.0</v>
      </c>
      <c r="F3581" s="3"/>
      <c r="G3581" s="5">
        <v>500.0</v>
      </c>
      <c r="H3581" s="3" t="str">
        <f>IFNA(VLOOKUP(F3581,Promocodes!A:E,4,0),"")</f>
        <v/>
      </c>
      <c r="I3581" s="3"/>
      <c r="J3581" s="5">
        <f t="shared" si="2"/>
        <v>500</v>
      </c>
      <c r="K3581" s="3" t="str">
        <f>IFNA(VLOOKUP(D3581,Price!$A$2:$C$18,3,0),"")</f>
        <v/>
      </c>
      <c r="L3581" s="6">
        <f t="shared" si="3"/>
        <v>4</v>
      </c>
      <c r="M3581" s="6" t="str">
        <f>IFNA(VLOOKUP(F3581,Promocodes!A:B,2,0),"")</f>
        <v/>
      </c>
      <c r="N3581" s="3" t="str">
        <f>IFNA(VLOOKUP(M3581,Promocodes!G:H,2,0),"")</f>
        <v/>
      </c>
      <c r="O3581" s="3" t="str">
        <f>IFNA(VLOOKUP(D3581,Price!$E$2:$F$4,2,0),"")</f>
        <v/>
      </c>
      <c r="P3581" s="7" t="str">
        <f t="shared" si="4"/>
        <v/>
      </c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ht="15.75" customHeight="1">
      <c r="A3582" s="3">
        <v>3357.0</v>
      </c>
      <c r="B3582" s="1" t="s">
        <v>139</v>
      </c>
      <c r="C3582" s="1" t="s">
        <v>17</v>
      </c>
      <c r="D3582" s="1" t="s">
        <v>142</v>
      </c>
      <c r="E3582" s="2">
        <v>44313.0</v>
      </c>
      <c r="F3582" s="3"/>
      <c r="G3582" s="5">
        <v>1000.0</v>
      </c>
      <c r="H3582" s="3" t="str">
        <f>IFNA(VLOOKUP(F3582,Promocodes!A:E,4,0),"")</f>
        <v/>
      </c>
      <c r="I3582" s="3"/>
      <c r="J3582" s="5">
        <f t="shared" si="2"/>
        <v>1000</v>
      </c>
      <c r="K3582" s="3" t="str">
        <f>IFNA(VLOOKUP(D3582,Price!$A$2:$C$18,3,0),"")</f>
        <v/>
      </c>
      <c r="L3582" s="6">
        <f t="shared" si="3"/>
        <v>4</v>
      </c>
      <c r="M3582" s="6" t="str">
        <f>IFNA(VLOOKUP(F3582,Promocodes!A:B,2,0),"")</f>
        <v/>
      </c>
      <c r="N3582" s="3" t="str">
        <f>IFNA(VLOOKUP(M3582,Promocodes!G:H,2,0),"")</f>
        <v/>
      </c>
      <c r="O3582" s="3" t="str">
        <f>IFNA(VLOOKUP(D3582,Price!$E$2:$F$4,2,0),"")</f>
        <v/>
      </c>
      <c r="P3582" s="7" t="str">
        <f t="shared" si="4"/>
        <v/>
      </c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ht="15.75" customHeight="1">
      <c r="A3583" s="3">
        <v>3358.0</v>
      </c>
      <c r="B3583" s="1" t="s">
        <v>16</v>
      </c>
      <c r="C3583" s="1" t="s">
        <v>17</v>
      </c>
      <c r="D3583" s="1" t="s">
        <v>23</v>
      </c>
      <c r="E3583" s="2">
        <v>44313.0</v>
      </c>
      <c r="F3583" s="3"/>
      <c r="G3583" s="5">
        <v>5500.0</v>
      </c>
      <c r="H3583" s="3" t="str">
        <f>IFNA(VLOOKUP(F3583,Promocodes!A:E,4,0),"")</f>
        <v/>
      </c>
      <c r="I3583" s="3"/>
      <c r="J3583" s="5">
        <f t="shared" si="2"/>
        <v>5500</v>
      </c>
      <c r="K3583" s="3" t="str">
        <f>IFNA(VLOOKUP(D3583,Price!$A$2:$C$18,3,0),"")</f>
        <v>услуга</v>
      </c>
      <c r="L3583" s="6">
        <f t="shared" si="3"/>
        <v>4</v>
      </c>
      <c r="M3583" s="6" t="str">
        <f>IFNA(VLOOKUP(F3583,Promocodes!A:B,2,0),"")</f>
        <v/>
      </c>
      <c r="N3583" s="3" t="str">
        <f>IFNA(VLOOKUP(M3583,Promocodes!G:H,2,0),"")</f>
        <v/>
      </c>
      <c r="O3583" s="3" t="str">
        <f>IFNA(VLOOKUP(D3583,Price!$E$2:$F$4,2,0),"")</f>
        <v/>
      </c>
      <c r="P3583" s="7" t="str">
        <f t="shared" si="4"/>
        <v>без промо</v>
      </c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ht="15.75" customHeight="1">
      <c r="A3584" s="3">
        <v>3359.0</v>
      </c>
      <c r="B3584" s="1" t="s">
        <v>16</v>
      </c>
      <c r="C3584" s="1" t="s">
        <v>22</v>
      </c>
      <c r="D3584" s="1" t="s">
        <v>23</v>
      </c>
      <c r="E3584" s="2">
        <v>44313.0</v>
      </c>
      <c r="F3584" s="3"/>
      <c r="G3584" s="5">
        <v>5500.0</v>
      </c>
      <c r="H3584" s="3" t="str">
        <f>IFNA(VLOOKUP(F3584,Promocodes!A:E,4,0),"")</f>
        <v/>
      </c>
      <c r="I3584" s="3"/>
      <c r="J3584" s="5">
        <f t="shared" si="2"/>
        <v>5500</v>
      </c>
      <c r="K3584" s="3" t="str">
        <f>IFNA(VLOOKUP(D3584,Price!$A$2:$C$18,3,0),"")</f>
        <v>услуга</v>
      </c>
      <c r="L3584" s="6">
        <f t="shared" si="3"/>
        <v>4</v>
      </c>
      <c r="M3584" s="6" t="str">
        <f>IFNA(VLOOKUP(F3584,Promocodes!A:B,2,0),"")</f>
        <v/>
      </c>
      <c r="N3584" s="3" t="str">
        <f>IFNA(VLOOKUP(M3584,Promocodes!G:H,2,0),"")</f>
        <v/>
      </c>
      <c r="O3584" s="3" t="str">
        <f>IFNA(VLOOKUP(D3584,Price!$E$2:$F$4,2,0),"")</f>
        <v/>
      </c>
      <c r="P3584" s="7" t="str">
        <f t="shared" si="4"/>
        <v>без промо</v>
      </c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ht="15.75" customHeight="1">
      <c r="A3585" s="3">
        <v>3360.0</v>
      </c>
      <c r="B3585" s="1" t="s">
        <v>16</v>
      </c>
      <c r="C3585" s="1" t="s">
        <v>17</v>
      </c>
      <c r="D3585" s="1" t="s">
        <v>24</v>
      </c>
      <c r="E3585" s="2">
        <v>44313.0</v>
      </c>
      <c r="F3585" s="3"/>
      <c r="G3585" s="5">
        <v>4500.0</v>
      </c>
      <c r="H3585" s="3" t="str">
        <f>IFNA(VLOOKUP(F3585,Promocodes!A:E,4,0),"")</f>
        <v/>
      </c>
      <c r="I3585" s="3"/>
      <c r="J3585" s="5">
        <f t="shared" si="2"/>
        <v>4500</v>
      </c>
      <c r="K3585" s="3" t="str">
        <f>IFNA(VLOOKUP(D3585,Price!$A$2:$C$18,3,0),"")</f>
        <v>услуга</v>
      </c>
      <c r="L3585" s="6">
        <f t="shared" si="3"/>
        <v>4</v>
      </c>
      <c r="M3585" s="6" t="str">
        <f>IFNA(VLOOKUP(F3585,Promocodes!A:B,2,0),"")</f>
        <v/>
      </c>
      <c r="N3585" s="3" t="str">
        <f>IFNA(VLOOKUP(M3585,Promocodes!G:H,2,0),"")</f>
        <v/>
      </c>
      <c r="O3585" s="3" t="str">
        <f>IFNA(VLOOKUP(D3585,Price!$E$2:$F$4,2,0),"")</f>
        <v/>
      </c>
      <c r="P3585" s="7" t="str">
        <f t="shared" si="4"/>
        <v>без промо</v>
      </c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ht="15.75" customHeight="1">
      <c r="A3586" s="3">
        <v>3361.0</v>
      </c>
      <c r="B3586" s="1" t="s">
        <v>16</v>
      </c>
      <c r="C3586" s="1" t="s">
        <v>17</v>
      </c>
      <c r="D3586" s="1" t="s">
        <v>23</v>
      </c>
      <c r="E3586" s="2">
        <v>44313.0</v>
      </c>
      <c r="F3586" s="3"/>
      <c r="G3586" s="5">
        <v>5500.0</v>
      </c>
      <c r="H3586" s="3" t="str">
        <f>IFNA(VLOOKUP(F3586,Promocodes!A:E,4,0),"")</f>
        <v/>
      </c>
      <c r="I3586" s="3"/>
      <c r="J3586" s="5">
        <f t="shared" si="2"/>
        <v>5500</v>
      </c>
      <c r="K3586" s="3" t="str">
        <f>IFNA(VLOOKUP(D3586,Price!$A$2:$C$18,3,0),"")</f>
        <v>услуга</v>
      </c>
      <c r="L3586" s="6">
        <f t="shared" si="3"/>
        <v>4</v>
      </c>
      <c r="M3586" s="6" t="str">
        <f>IFNA(VLOOKUP(F3586,Promocodes!A:B,2,0),"")</f>
        <v/>
      </c>
      <c r="N3586" s="3" t="str">
        <f>IFNA(VLOOKUP(M3586,Promocodes!G:H,2,0),"")</f>
        <v/>
      </c>
      <c r="O3586" s="3" t="str">
        <f>IFNA(VLOOKUP(D3586,Price!$E$2:$F$4,2,0),"")</f>
        <v/>
      </c>
      <c r="P3586" s="7" t="str">
        <f t="shared" si="4"/>
        <v>без промо</v>
      </c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ht="15.75" customHeight="1">
      <c r="A3587" s="3">
        <v>3362.0</v>
      </c>
      <c r="B3587" s="1" t="s">
        <v>16</v>
      </c>
      <c r="C3587" s="1" t="s">
        <v>17</v>
      </c>
      <c r="D3587" s="1" t="s">
        <v>24</v>
      </c>
      <c r="E3587" s="2">
        <v>44313.0</v>
      </c>
      <c r="F3587" s="3"/>
      <c r="G3587" s="5">
        <v>4500.0</v>
      </c>
      <c r="H3587" s="3" t="str">
        <f>IFNA(VLOOKUP(F3587,Promocodes!A:E,4,0),"")</f>
        <v/>
      </c>
      <c r="I3587" s="3"/>
      <c r="J3587" s="5">
        <f t="shared" si="2"/>
        <v>4500</v>
      </c>
      <c r="K3587" s="3" t="str">
        <f>IFNA(VLOOKUP(D3587,Price!$A$2:$C$18,3,0),"")</f>
        <v>услуга</v>
      </c>
      <c r="L3587" s="6">
        <f t="shared" si="3"/>
        <v>4</v>
      </c>
      <c r="M3587" s="6" t="str">
        <f>IFNA(VLOOKUP(F3587,Promocodes!A:B,2,0),"")</f>
        <v/>
      </c>
      <c r="N3587" s="3" t="str">
        <f>IFNA(VLOOKUP(M3587,Promocodes!G:H,2,0),"")</f>
        <v/>
      </c>
      <c r="O3587" s="3" t="str">
        <f>IFNA(VLOOKUP(D3587,Price!$E$2:$F$4,2,0),"")</f>
        <v/>
      </c>
      <c r="P3587" s="7" t="str">
        <f t="shared" si="4"/>
        <v>без промо</v>
      </c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ht="15.75" customHeight="1">
      <c r="A3588" s="3">
        <v>3363.0</v>
      </c>
      <c r="B3588" s="1" t="s">
        <v>16</v>
      </c>
      <c r="C3588" s="1" t="s">
        <v>17</v>
      </c>
      <c r="D3588" s="1" t="s">
        <v>24</v>
      </c>
      <c r="E3588" s="2">
        <v>44313.0</v>
      </c>
      <c r="F3588" s="3"/>
      <c r="G3588" s="5">
        <v>4500.0</v>
      </c>
      <c r="H3588" s="3" t="str">
        <f>IFNA(VLOOKUP(F3588,Promocodes!A:E,4,0),"")</f>
        <v/>
      </c>
      <c r="I3588" s="3"/>
      <c r="J3588" s="5">
        <f t="shared" si="2"/>
        <v>4500</v>
      </c>
      <c r="K3588" s="3" t="str">
        <f>IFNA(VLOOKUP(D3588,Price!$A$2:$C$18,3,0),"")</f>
        <v>услуга</v>
      </c>
      <c r="L3588" s="6">
        <f t="shared" si="3"/>
        <v>4</v>
      </c>
      <c r="M3588" s="6" t="str">
        <f>IFNA(VLOOKUP(F3588,Promocodes!A:B,2,0),"")</f>
        <v/>
      </c>
      <c r="N3588" s="3" t="str">
        <f>IFNA(VLOOKUP(M3588,Promocodes!G:H,2,0),"")</f>
        <v/>
      </c>
      <c r="O3588" s="3" t="str">
        <f>IFNA(VLOOKUP(D3588,Price!$E$2:$F$4,2,0),"")</f>
        <v/>
      </c>
      <c r="P3588" s="7" t="str">
        <f t="shared" si="4"/>
        <v>без промо</v>
      </c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ht="15.75" customHeight="1">
      <c r="A3589" s="3">
        <v>3364.0</v>
      </c>
      <c r="B3589" s="1" t="s">
        <v>16</v>
      </c>
      <c r="C3589" s="1" t="s">
        <v>17</v>
      </c>
      <c r="D3589" s="1" t="s">
        <v>23</v>
      </c>
      <c r="E3589" s="2">
        <v>44313.0</v>
      </c>
      <c r="F3589" s="3"/>
      <c r="G3589" s="5">
        <v>5500.0</v>
      </c>
      <c r="H3589" s="3" t="str">
        <f>IFNA(VLOOKUP(F3589,Promocodes!A:E,4,0),"")</f>
        <v/>
      </c>
      <c r="I3589" s="3"/>
      <c r="J3589" s="5">
        <f t="shared" si="2"/>
        <v>5500</v>
      </c>
      <c r="K3589" s="3" t="str">
        <f>IFNA(VLOOKUP(D3589,Price!$A$2:$C$18,3,0),"")</f>
        <v>услуга</v>
      </c>
      <c r="L3589" s="6">
        <f t="shared" si="3"/>
        <v>4</v>
      </c>
      <c r="M3589" s="6" t="str">
        <f>IFNA(VLOOKUP(F3589,Promocodes!A:B,2,0),"")</f>
        <v/>
      </c>
      <c r="N3589" s="3" t="str">
        <f>IFNA(VLOOKUP(M3589,Promocodes!G:H,2,0),"")</f>
        <v/>
      </c>
      <c r="O3589" s="3" t="str">
        <f>IFNA(VLOOKUP(D3589,Price!$E$2:$F$4,2,0),"")</f>
        <v/>
      </c>
      <c r="P3589" s="7" t="str">
        <f t="shared" si="4"/>
        <v>без промо</v>
      </c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ht="15.75" customHeight="1">
      <c r="A3590" s="3">
        <v>3365.0</v>
      </c>
      <c r="B3590" s="1" t="s">
        <v>16</v>
      </c>
      <c r="C3590" s="1" t="s">
        <v>17</v>
      </c>
      <c r="D3590" s="1" t="s">
        <v>23</v>
      </c>
      <c r="E3590" s="2">
        <v>44313.0</v>
      </c>
      <c r="F3590" s="3"/>
      <c r="G3590" s="5">
        <v>5500.0</v>
      </c>
      <c r="H3590" s="3" t="str">
        <f>IFNA(VLOOKUP(F3590,Promocodes!A:E,4,0),"")</f>
        <v/>
      </c>
      <c r="I3590" s="3"/>
      <c r="J3590" s="5">
        <f t="shared" si="2"/>
        <v>5500</v>
      </c>
      <c r="K3590" s="3" t="str">
        <f>IFNA(VLOOKUP(D3590,Price!$A$2:$C$18,3,0),"")</f>
        <v>услуга</v>
      </c>
      <c r="L3590" s="6">
        <f t="shared" si="3"/>
        <v>4</v>
      </c>
      <c r="M3590" s="6" t="str">
        <f>IFNA(VLOOKUP(F3590,Promocodes!A:B,2,0),"")</f>
        <v/>
      </c>
      <c r="N3590" s="3" t="str">
        <f>IFNA(VLOOKUP(M3590,Promocodes!G:H,2,0),"")</f>
        <v/>
      </c>
      <c r="O3590" s="3" t="str">
        <f>IFNA(VLOOKUP(D3590,Price!$E$2:$F$4,2,0),"")</f>
        <v/>
      </c>
      <c r="P3590" s="7" t="str">
        <f t="shared" si="4"/>
        <v>без промо</v>
      </c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ht="15.75" customHeight="1">
      <c r="A3591" s="3">
        <v>3366.0</v>
      </c>
      <c r="B3591" s="1" t="s">
        <v>16</v>
      </c>
      <c r="C3591" s="1" t="s">
        <v>17</v>
      </c>
      <c r="D3591" s="1" t="s">
        <v>21</v>
      </c>
      <c r="E3591" s="2">
        <v>44313.0</v>
      </c>
      <c r="F3591" s="3"/>
      <c r="G3591" s="5">
        <v>3500.0</v>
      </c>
      <c r="H3591" s="3" t="str">
        <f>IFNA(VLOOKUP(F3591,Promocodes!A:E,4,0),"")</f>
        <v/>
      </c>
      <c r="I3591" s="3"/>
      <c r="J3591" s="5">
        <f t="shared" si="2"/>
        <v>3500</v>
      </c>
      <c r="K3591" s="3" t="str">
        <f>IFNA(VLOOKUP(D3591,Price!$A$2:$C$18,3,0),"")</f>
        <v>услуга</v>
      </c>
      <c r="L3591" s="6">
        <f t="shared" si="3"/>
        <v>4</v>
      </c>
      <c r="M3591" s="6" t="str">
        <f>IFNA(VLOOKUP(F3591,Promocodes!A:B,2,0),"")</f>
        <v/>
      </c>
      <c r="N3591" s="3" t="str">
        <f>IFNA(VLOOKUP(M3591,Promocodes!G:H,2,0),"")</f>
        <v/>
      </c>
      <c r="O3591" s="3" t="str">
        <f>IFNA(VLOOKUP(D3591,Price!$E$2:$F$4,2,0),"")</f>
        <v/>
      </c>
      <c r="P3591" s="7" t="str">
        <f t="shared" si="4"/>
        <v>без промо</v>
      </c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ht="15.75" customHeight="1">
      <c r="A3592" s="3">
        <v>3367.0</v>
      </c>
      <c r="B3592" s="1" t="s">
        <v>16</v>
      </c>
      <c r="C3592" s="1" t="s">
        <v>22</v>
      </c>
      <c r="D3592" s="1" t="s">
        <v>23</v>
      </c>
      <c r="E3592" s="2">
        <v>44313.0</v>
      </c>
      <c r="F3592" s="3"/>
      <c r="G3592" s="5">
        <v>5500.0</v>
      </c>
      <c r="H3592" s="3" t="str">
        <f>IFNA(VLOOKUP(F3592,Promocodes!A:E,4,0),"")</f>
        <v/>
      </c>
      <c r="I3592" s="3"/>
      <c r="J3592" s="5">
        <f t="shared" si="2"/>
        <v>5500</v>
      </c>
      <c r="K3592" s="3" t="str">
        <f>IFNA(VLOOKUP(D3592,Price!$A$2:$C$18,3,0),"")</f>
        <v>услуга</v>
      </c>
      <c r="L3592" s="6">
        <f t="shared" si="3"/>
        <v>4</v>
      </c>
      <c r="M3592" s="6" t="str">
        <f>IFNA(VLOOKUP(F3592,Promocodes!A:B,2,0),"")</f>
        <v/>
      </c>
      <c r="N3592" s="3" t="str">
        <f>IFNA(VLOOKUP(M3592,Promocodes!G:H,2,0),"")</f>
        <v/>
      </c>
      <c r="O3592" s="3" t="str">
        <f>IFNA(VLOOKUP(D3592,Price!$E$2:$F$4,2,0),"")</f>
        <v/>
      </c>
      <c r="P3592" s="7" t="str">
        <f t="shared" si="4"/>
        <v>без промо</v>
      </c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ht="15.75" customHeight="1">
      <c r="A3593" s="3">
        <v>3369.0</v>
      </c>
      <c r="B3593" s="1" t="s">
        <v>16</v>
      </c>
      <c r="C3593" s="1" t="s">
        <v>17</v>
      </c>
      <c r="D3593" s="1" t="s">
        <v>23</v>
      </c>
      <c r="E3593" s="2">
        <v>44313.0</v>
      </c>
      <c r="F3593" s="3"/>
      <c r="G3593" s="5">
        <v>5500.0</v>
      </c>
      <c r="H3593" s="3" t="str">
        <f>IFNA(VLOOKUP(F3593,Promocodes!A:E,4,0),"")</f>
        <v/>
      </c>
      <c r="I3593" s="3"/>
      <c r="J3593" s="5">
        <f t="shared" si="2"/>
        <v>5500</v>
      </c>
      <c r="K3593" s="3" t="str">
        <f>IFNA(VLOOKUP(D3593,Price!$A$2:$C$18,3,0),"")</f>
        <v>услуга</v>
      </c>
      <c r="L3593" s="6">
        <f t="shared" si="3"/>
        <v>4</v>
      </c>
      <c r="M3593" s="6" t="str">
        <f>IFNA(VLOOKUP(F3593,Promocodes!A:B,2,0),"")</f>
        <v/>
      </c>
      <c r="N3593" s="3" t="str">
        <f>IFNA(VLOOKUP(M3593,Promocodes!G:H,2,0),"")</f>
        <v/>
      </c>
      <c r="O3593" s="3" t="str">
        <f>IFNA(VLOOKUP(D3593,Price!$E$2:$F$4,2,0),"")</f>
        <v/>
      </c>
      <c r="P3593" s="7" t="str">
        <f t="shared" si="4"/>
        <v>без промо</v>
      </c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ht="15.75" customHeight="1">
      <c r="A3594" s="3">
        <v>3370.0</v>
      </c>
      <c r="B3594" s="1" t="s">
        <v>139</v>
      </c>
      <c r="C3594" s="1" t="s">
        <v>17</v>
      </c>
      <c r="D3594" s="1" t="s">
        <v>140</v>
      </c>
      <c r="E3594" s="2">
        <v>44313.0</v>
      </c>
      <c r="F3594" s="3"/>
      <c r="G3594" s="5">
        <v>50000.0</v>
      </c>
      <c r="H3594" s="3" t="str">
        <f>IFNA(VLOOKUP(F3594,Promocodes!A:E,4,0),"")</f>
        <v/>
      </c>
      <c r="I3594" s="3"/>
      <c r="J3594" s="5">
        <f t="shared" si="2"/>
        <v>50000</v>
      </c>
      <c r="K3594" s="3" t="str">
        <f>IFNA(VLOOKUP(D3594,Price!$A$2:$C$18,3,0),"")</f>
        <v/>
      </c>
      <c r="L3594" s="6">
        <f t="shared" si="3"/>
        <v>4</v>
      </c>
      <c r="M3594" s="6" t="str">
        <f>IFNA(VLOOKUP(F3594,Promocodes!A:B,2,0),"")</f>
        <v/>
      </c>
      <c r="N3594" s="3" t="str">
        <f>IFNA(VLOOKUP(M3594,Promocodes!G:H,2,0),"")</f>
        <v/>
      </c>
      <c r="O3594" s="3" t="str">
        <f>IFNA(VLOOKUP(D3594,Price!$E$2:$F$4,2,0),"")</f>
        <v/>
      </c>
      <c r="P3594" s="7" t="str">
        <f t="shared" si="4"/>
        <v/>
      </c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ht="15.75" customHeight="1">
      <c r="A3595" s="3">
        <v>3371.0</v>
      </c>
      <c r="B3595" s="1" t="s">
        <v>16</v>
      </c>
      <c r="C3595" s="1" t="s">
        <v>17</v>
      </c>
      <c r="D3595" s="1" t="s">
        <v>24</v>
      </c>
      <c r="E3595" s="2">
        <v>44313.0</v>
      </c>
      <c r="F3595" s="3"/>
      <c r="G3595" s="5">
        <v>4500.0</v>
      </c>
      <c r="H3595" s="3" t="str">
        <f>IFNA(VLOOKUP(F3595,Promocodes!A:E,4,0),"")</f>
        <v/>
      </c>
      <c r="I3595" s="3"/>
      <c r="J3595" s="5">
        <f t="shared" si="2"/>
        <v>4500</v>
      </c>
      <c r="K3595" s="3" t="str">
        <f>IFNA(VLOOKUP(D3595,Price!$A$2:$C$18,3,0),"")</f>
        <v>услуга</v>
      </c>
      <c r="L3595" s="6">
        <f t="shared" si="3"/>
        <v>4</v>
      </c>
      <c r="M3595" s="6" t="str">
        <f>IFNA(VLOOKUP(F3595,Promocodes!A:B,2,0),"")</f>
        <v/>
      </c>
      <c r="N3595" s="3" t="str">
        <f>IFNA(VLOOKUP(M3595,Promocodes!G:H,2,0),"")</f>
        <v/>
      </c>
      <c r="O3595" s="3" t="str">
        <f>IFNA(VLOOKUP(D3595,Price!$E$2:$F$4,2,0),"")</f>
        <v/>
      </c>
      <c r="P3595" s="7" t="str">
        <f t="shared" si="4"/>
        <v>без промо</v>
      </c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ht="15.75" customHeight="1">
      <c r="A3596" s="3">
        <v>3372.0</v>
      </c>
      <c r="B3596" s="1" t="s">
        <v>16</v>
      </c>
      <c r="C3596" s="1" t="s">
        <v>17</v>
      </c>
      <c r="D3596" s="1" t="s">
        <v>21</v>
      </c>
      <c r="E3596" s="2">
        <v>44313.0</v>
      </c>
      <c r="F3596" s="3"/>
      <c r="G3596" s="5">
        <v>3500.0</v>
      </c>
      <c r="H3596" s="3" t="str">
        <f>IFNA(VLOOKUP(F3596,Promocodes!A:E,4,0),"")</f>
        <v/>
      </c>
      <c r="I3596" s="3"/>
      <c r="J3596" s="5">
        <f t="shared" si="2"/>
        <v>3500</v>
      </c>
      <c r="K3596" s="3" t="str">
        <f>IFNA(VLOOKUP(D3596,Price!$A$2:$C$18,3,0),"")</f>
        <v>услуга</v>
      </c>
      <c r="L3596" s="6">
        <f t="shared" si="3"/>
        <v>4</v>
      </c>
      <c r="M3596" s="6" t="str">
        <f>IFNA(VLOOKUP(F3596,Promocodes!A:B,2,0),"")</f>
        <v/>
      </c>
      <c r="N3596" s="3" t="str">
        <f>IFNA(VLOOKUP(M3596,Promocodes!G:H,2,0),"")</f>
        <v/>
      </c>
      <c r="O3596" s="3" t="str">
        <f>IFNA(VLOOKUP(D3596,Price!$E$2:$F$4,2,0),"")</f>
        <v/>
      </c>
      <c r="P3596" s="7" t="str">
        <f t="shared" si="4"/>
        <v>без промо</v>
      </c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ht="15.75" customHeight="1">
      <c r="A3597" s="3">
        <v>3374.0</v>
      </c>
      <c r="B3597" s="1" t="s">
        <v>16</v>
      </c>
      <c r="C3597" s="1" t="s">
        <v>17</v>
      </c>
      <c r="D3597" s="1" t="s">
        <v>21</v>
      </c>
      <c r="E3597" s="2">
        <v>44314.0</v>
      </c>
      <c r="F3597" s="3"/>
      <c r="G3597" s="5">
        <v>3500.0</v>
      </c>
      <c r="H3597" s="3" t="str">
        <f>IFNA(VLOOKUP(F3597,Promocodes!A:E,4,0),"")</f>
        <v/>
      </c>
      <c r="I3597" s="3"/>
      <c r="J3597" s="5">
        <f t="shared" si="2"/>
        <v>3500</v>
      </c>
      <c r="K3597" s="3" t="str">
        <f>IFNA(VLOOKUP(D3597,Price!$A$2:$C$18,3,0),"")</f>
        <v>услуга</v>
      </c>
      <c r="L3597" s="6">
        <f t="shared" si="3"/>
        <v>4</v>
      </c>
      <c r="M3597" s="6" t="str">
        <f>IFNA(VLOOKUP(F3597,Promocodes!A:B,2,0),"")</f>
        <v/>
      </c>
      <c r="N3597" s="3" t="str">
        <f>IFNA(VLOOKUP(M3597,Promocodes!G:H,2,0),"")</f>
        <v/>
      </c>
      <c r="O3597" s="3" t="str">
        <f>IFNA(VLOOKUP(D3597,Price!$E$2:$F$4,2,0),"")</f>
        <v/>
      </c>
      <c r="P3597" s="7" t="str">
        <f t="shared" si="4"/>
        <v>без промо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ht="15.75" customHeight="1">
      <c r="A3598" s="3">
        <v>3375.0</v>
      </c>
      <c r="B3598" s="1" t="s">
        <v>16</v>
      </c>
      <c r="C3598" s="1" t="s">
        <v>17</v>
      </c>
      <c r="D3598" s="1" t="s">
        <v>21</v>
      </c>
      <c r="E3598" s="2">
        <v>44314.0</v>
      </c>
      <c r="F3598" s="3"/>
      <c r="G3598" s="5">
        <v>3500.0</v>
      </c>
      <c r="H3598" s="3" t="str">
        <f>IFNA(VLOOKUP(F3598,Promocodes!A:E,4,0),"")</f>
        <v/>
      </c>
      <c r="I3598" s="3"/>
      <c r="J3598" s="5">
        <f t="shared" si="2"/>
        <v>3500</v>
      </c>
      <c r="K3598" s="3" t="str">
        <f>IFNA(VLOOKUP(D3598,Price!$A$2:$C$18,3,0),"")</f>
        <v>услуга</v>
      </c>
      <c r="L3598" s="6">
        <f t="shared" si="3"/>
        <v>4</v>
      </c>
      <c r="M3598" s="6" t="str">
        <f>IFNA(VLOOKUP(F3598,Promocodes!A:B,2,0),"")</f>
        <v/>
      </c>
      <c r="N3598" s="3" t="str">
        <f>IFNA(VLOOKUP(M3598,Promocodes!G:H,2,0),"")</f>
        <v/>
      </c>
      <c r="O3598" s="3" t="str">
        <f>IFNA(VLOOKUP(D3598,Price!$E$2:$F$4,2,0),"")</f>
        <v/>
      </c>
      <c r="P3598" s="7" t="str">
        <f t="shared" si="4"/>
        <v>без промо</v>
      </c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ht="15.75" customHeight="1">
      <c r="A3599" s="3">
        <v>3376.0</v>
      </c>
      <c r="B3599" s="1" t="s">
        <v>16</v>
      </c>
      <c r="C3599" s="1" t="s">
        <v>17</v>
      </c>
      <c r="D3599" s="1" t="s">
        <v>23</v>
      </c>
      <c r="E3599" s="2">
        <v>44314.0</v>
      </c>
      <c r="F3599" s="3"/>
      <c r="G3599" s="5">
        <v>5500.0</v>
      </c>
      <c r="H3599" s="3" t="str">
        <f>IFNA(VLOOKUP(F3599,Promocodes!A:E,4,0),"")</f>
        <v/>
      </c>
      <c r="I3599" s="3"/>
      <c r="J3599" s="5">
        <f t="shared" si="2"/>
        <v>5500</v>
      </c>
      <c r="K3599" s="3" t="str">
        <f>IFNA(VLOOKUP(D3599,Price!$A$2:$C$18,3,0),"")</f>
        <v>услуга</v>
      </c>
      <c r="L3599" s="6">
        <f t="shared" si="3"/>
        <v>4</v>
      </c>
      <c r="M3599" s="6" t="str">
        <f>IFNA(VLOOKUP(F3599,Promocodes!A:B,2,0),"")</f>
        <v/>
      </c>
      <c r="N3599" s="3" t="str">
        <f>IFNA(VLOOKUP(M3599,Promocodes!G:H,2,0),"")</f>
        <v/>
      </c>
      <c r="O3599" s="3" t="str">
        <f>IFNA(VLOOKUP(D3599,Price!$E$2:$F$4,2,0),"")</f>
        <v/>
      </c>
      <c r="P3599" s="7" t="str">
        <f t="shared" si="4"/>
        <v>без промо</v>
      </c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ht="15.75" customHeight="1">
      <c r="A3600" s="3">
        <v>3377.0</v>
      </c>
      <c r="B3600" s="1" t="s">
        <v>16</v>
      </c>
      <c r="C3600" s="1" t="s">
        <v>17</v>
      </c>
      <c r="D3600" s="1" t="s">
        <v>24</v>
      </c>
      <c r="E3600" s="2">
        <v>44314.0</v>
      </c>
      <c r="F3600" s="3"/>
      <c r="G3600" s="5">
        <v>4500.0</v>
      </c>
      <c r="H3600" s="3" t="str">
        <f>IFNA(VLOOKUP(F3600,Promocodes!A:E,4,0),"")</f>
        <v/>
      </c>
      <c r="I3600" s="3"/>
      <c r="J3600" s="5">
        <f t="shared" si="2"/>
        <v>4500</v>
      </c>
      <c r="K3600" s="3" t="str">
        <f>IFNA(VLOOKUP(D3600,Price!$A$2:$C$18,3,0),"")</f>
        <v>услуга</v>
      </c>
      <c r="L3600" s="6">
        <f t="shared" si="3"/>
        <v>4</v>
      </c>
      <c r="M3600" s="6" t="str">
        <f>IFNA(VLOOKUP(F3600,Promocodes!A:B,2,0),"")</f>
        <v/>
      </c>
      <c r="N3600" s="3" t="str">
        <f>IFNA(VLOOKUP(M3600,Promocodes!G:H,2,0),"")</f>
        <v/>
      </c>
      <c r="O3600" s="3" t="str">
        <f>IFNA(VLOOKUP(D3600,Price!$E$2:$F$4,2,0),"")</f>
        <v/>
      </c>
      <c r="P3600" s="7" t="str">
        <f t="shared" si="4"/>
        <v>без промо</v>
      </c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ht="15.75" customHeight="1">
      <c r="A3601" s="3">
        <v>3378.0</v>
      </c>
      <c r="B3601" s="1" t="s">
        <v>16</v>
      </c>
      <c r="C3601" s="1" t="s">
        <v>17</v>
      </c>
      <c r="D3601" s="1" t="s">
        <v>23</v>
      </c>
      <c r="E3601" s="2">
        <v>44314.0</v>
      </c>
      <c r="F3601" s="3"/>
      <c r="G3601" s="5">
        <v>5500.0</v>
      </c>
      <c r="H3601" s="3" t="str">
        <f>IFNA(VLOOKUP(F3601,Promocodes!A:E,4,0),"")</f>
        <v/>
      </c>
      <c r="I3601" s="3"/>
      <c r="J3601" s="5">
        <f t="shared" si="2"/>
        <v>5500</v>
      </c>
      <c r="K3601" s="3" t="str">
        <f>IFNA(VLOOKUP(D3601,Price!$A$2:$C$18,3,0),"")</f>
        <v>услуга</v>
      </c>
      <c r="L3601" s="6">
        <f t="shared" si="3"/>
        <v>4</v>
      </c>
      <c r="M3601" s="6" t="str">
        <f>IFNA(VLOOKUP(F3601,Promocodes!A:B,2,0),"")</f>
        <v/>
      </c>
      <c r="N3601" s="3" t="str">
        <f>IFNA(VLOOKUP(M3601,Promocodes!G:H,2,0),"")</f>
        <v/>
      </c>
      <c r="O3601" s="3" t="str">
        <f>IFNA(VLOOKUP(D3601,Price!$E$2:$F$4,2,0),"")</f>
        <v/>
      </c>
      <c r="P3601" s="7" t="str">
        <f t="shared" si="4"/>
        <v>без промо</v>
      </c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ht="15.75" customHeight="1">
      <c r="A3602" s="3">
        <v>3379.0</v>
      </c>
      <c r="B3602" s="1" t="s">
        <v>16</v>
      </c>
      <c r="C3602" s="1" t="s">
        <v>22</v>
      </c>
      <c r="D3602" s="1" t="s">
        <v>24</v>
      </c>
      <c r="E3602" s="2">
        <v>44314.0</v>
      </c>
      <c r="F3602" s="3"/>
      <c r="G3602" s="5">
        <v>4500.0</v>
      </c>
      <c r="H3602" s="3" t="str">
        <f>IFNA(VLOOKUP(F3602,Promocodes!A:E,4,0),"")</f>
        <v/>
      </c>
      <c r="I3602" s="3"/>
      <c r="J3602" s="5">
        <f t="shared" si="2"/>
        <v>4500</v>
      </c>
      <c r="K3602" s="3" t="str">
        <f>IFNA(VLOOKUP(D3602,Price!$A$2:$C$18,3,0),"")</f>
        <v>услуга</v>
      </c>
      <c r="L3602" s="6">
        <f t="shared" si="3"/>
        <v>4</v>
      </c>
      <c r="M3602" s="6" t="str">
        <f>IFNA(VLOOKUP(F3602,Promocodes!A:B,2,0),"")</f>
        <v/>
      </c>
      <c r="N3602" s="3" t="str">
        <f>IFNA(VLOOKUP(M3602,Promocodes!G:H,2,0),"")</f>
        <v/>
      </c>
      <c r="O3602" s="3" t="str">
        <f>IFNA(VLOOKUP(D3602,Price!$E$2:$F$4,2,0),"")</f>
        <v/>
      </c>
      <c r="P3602" s="7" t="str">
        <f t="shared" si="4"/>
        <v>без промо</v>
      </c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ht="15.75" customHeight="1">
      <c r="A3603" s="3">
        <v>3380.0</v>
      </c>
      <c r="B3603" s="1" t="s">
        <v>16</v>
      </c>
      <c r="C3603" s="1" t="s">
        <v>22</v>
      </c>
      <c r="D3603" s="1" t="s">
        <v>24</v>
      </c>
      <c r="E3603" s="2">
        <v>44314.0</v>
      </c>
      <c r="F3603" s="3"/>
      <c r="G3603" s="5">
        <v>4500.0</v>
      </c>
      <c r="H3603" s="3" t="str">
        <f>IFNA(VLOOKUP(F3603,Promocodes!A:E,4,0),"")</f>
        <v/>
      </c>
      <c r="I3603" s="3"/>
      <c r="J3603" s="5">
        <f t="shared" si="2"/>
        <v>4500</v>
      </c>
      <c r="K3603" s="3" t="str">
        <f>IFNA(VLOOKUP(D3603,Price!$A$2:$C$18,3,0),"")</f>
        <v>услуга</v>
      </c>
      <c r="L3603" s="6">
        <f t="shared" si="3"/>
        <v>4</v>
      </c>
      <c r="M3603" s="6" t="str">
        <f>IFNA(VLOOKUP(F3603,Promocodes!A:B,2,0),"")</f>
        <v/>
      </c>
      <c r="N3603" s="3" t="str">
        <f>IFNA(VLOOKUP(M3603,Promocodes!G:H,2,0),"")</f>
        <v/>
      </c>
      <c r="O3603" s="3" t="str">
        <f>IFNA(VLOOKUP(D3603,Price!$E$2:$F$4,2,0),"")</f>
        <v/>
      </c>
      <c r="P3603" s="7" t="str">
        <f t="shared" si="4"/>
        <v>без промо</v>
      </c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ht="15.75" customHeight="1">
      <c r="A3604" s="3">
        <v>3381.0</v>
      </c>
      <c r="B3604" s="1" t="s">
        <v>16</v>
      </c>
      <c r="C3604" s="1" t="s">
        <v>17</v>
      </c>
      <c r="D3604" s="1" t="s">
        <v>21</v>
      </c>
      <c r="E3604" s="2">
        <v>44314.0</v>
      </c>
      <c r="F3604" s="3"/>
      <c r="G3604" s="5">
        <v>3500.0</v>
      </c>
      <c r="H3604" s="3" t="str">
        <f>IFNA(VLOOKUP(F3604,Promocodes!A:E,4,0),"")</f>
        <v/>
      </c>
      <c r="I3604" s="3"/>
      <c r="J3604" s="5">
        <f t="shared" si="2"/>
        <v>3500</v>
      </c>
      <c r="K3604" s="3" t="str">
        <f>IFNA(VLOOKUP(D3604,Price!$A$2:$C$18,3,0),"")</f>
        <v>услуга</v>
      </c>
      <c r="L3604" s="6">
        <f t="shared" si="3"/>
        <v>4</v>
      </c>
      <c r="M3604" s="6" t="str">
        <f>IFNA(VLOOKUP(F3604,Promocodes!A:B,2,0),"")</f>
        <v/>
      </c>
      <c r="N3604" s="3" t="str">
        <f>IFNA(VLOOKUP(M3604,Promocodes!G:H,2,0),"")</f>
        <v/>
      </c>
      <c r="O3604" s="3" t="str">
        <f>IFNA(VLOOKUP(D3604,Price!$E$2:$F$4,2,0),"")</f>
        <v/>
      </c>
      <c r="P3604" s="7" t="str">
        <f t="shared" si="4"/>
        <v>без промо</v>
      </c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ht="15.75" customHeight="1">
      <c r="A3605" s="3">
        <v>3382.0</v>
      </c>
      <c r="B3605" s="1" t="s">
        <v>16</v>
      </c>
      <c r="C3605" s="1" t="s">
        <v>17</v>
      </c>
      <c r="D3605" s="1" t="s">
        <v>23</v>
      </c>
      <c r="E3605" s="2">
        <v>44314.0</v>
      </c>
      <c r="F3605" s="3"/>
      <c r="G3605" s="5">
        <v>5500.0</v>
      </c>
      <c r="H3605" s="3" t="str">
        <f>IFNA(VLOOKUP(F3605,Promocodes!A:E,4,0),"")</f>
        <v/>
      </c>
      <c r="I3605" s="3"/>
      <c r="J3605" s="5">
        <f t="shared" si="2"/>
        <v>5500</v>
      </c>
      <c r="K3605" s="3" t="str">
        <f>IFNA(VLOOKUP(D3605,Price!$A$2:$C$18,3,0),"")</f>
        <v>услуга</v>
      </c>
      <c r="L3605" s="6">
        <f t="shared" si="3"/>
        <v>4</v>
      </c>
      <c r="M3605" s="6" t="str">
        <f>IFNA(VLOOKUP(F3605,Promocodes!A:B,2,0),"")</f>
        <v/>
      </c>
      <c r="N3605" s="3" t="str">
        <f>IFNA(VLOOKUP(M3605,Promocodes!G:H,2,0),"")</f>
        <v/>
      </c>
      <c r="O3605" s="3" t="str">
        <f>IFNA(VLOOKUP(D3605,Price!$E$2:$F$4,2,0),"")</f>
        <v/>
      </c>
      <c r="P3605" s="7" t="str">
        <f t="shared" si="4"/>
        <v>без промо</v>
      </c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ht="15.75" customHeight="1">
      <c r="A3606" s="3">
        <v>3383.0</v>
      </c>
      <c r="B3606" s="1" t="s">
        <v>16</v>
      </c>
      <c r="C3606" s="1" t="s">
        <v>22</v>
      </c>
      <c r="D3606" s="1" t="s">
        <v>21</v>
      </c>
      <c r="E3606" s="2">
        <v>44314.0</v>
      </c>
      <c r="F3606" s="3"/>
      <c r="G3606" s="5">
        <v>3500.0</v>
      </c>
      <c r="H3606" s="3" t="str">
        <f>IFNA(VLOOKUP(F3606,Promocodes!A:E,4,0),"")</f>
        <v/>
      </c>
      <c r="I3606" s="3"/>
      <c r="J3606" s="5">
        <f t="shared" si="2"/>
        <v>3500</v>
      </c>
      <c r="K3606" s="3" t="str">
        <f>IFNA(VLOOKUP(D3606,Price!$A$2:$C$18,3,0),"")</f>
        <v>услуга</v>
      </c>
      <c r="L3606" s="6">
        <f t="shared" si="3"/>
        <v>4</v>
      </c>
      <c r="M3606" s="6" t="str">
        <f>IFNA(VLOOKUP(F3606,Promocodes!A:B,2,0),"")</f>
        <v/>
      </c>
      <c r="N3606" s="3" t="str">
        <f>IFNA(VLOOKUP(M3606,Promocodes!G:H,2,0),"")</f>
        <v/>
      </c>
      <c r="O3606" s="3" t="str">
        <f>IFNA(VLOOKUP(D3606,Price!$E$2:$F$4,2,0),"")</f>
        <v/>
      </c>
      <c r="P3606" s="7" t="str">
        <f t="shared" si="4"/>
        <v>без промо</v>
      </c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ht="15.75" customHeight="1">
      <c r="A3607" s="3">
        <v>3384.0</v>
      </c>
      <c r="B3607" s="1" t="s">
        <v>139</v>
      </c>
      <c r="C3607" s="1" t="s">
        <v>17</v>
      </c>
      <c r="D3607" s="1" t="s">
        <v>142</v>
      </c>
      <c r="E3607" s="2">
        <v>44314.0</v>
      </c>
      <c r="F3607" s="3"/>
      <c r="G3607" s="5">
        <v>1000.0</v>
      </c>
      <c r="H3607" s="3" t="str">
        <f>IFNA(VLOOKUP(F3607,Promocodes!A:E,4,0),"")</f>
        <v/>
      </c>
      <c r="I3607" s="3"/>
      <c r="J3607" s="5">
        <f t="shared" si="2"/>
        <v>1000</v>
      </c>
      <c r="K3607" s="3" t="str">
        <f>IFNA(VLOOKUP(D3607,Price!$A$2:$C$18,3,0),"")</f>
        <v/>
      </c>
      <c r="L3607" s="6">
        <f t="shared" si="3"/>
        <v>4</v>
      </c>
      <c r="M3607" s="6" t="str">
        <f>IFNA(VLOOKUP(F3607,Promocodes!A:B,2,0),"")</f>
        <v/>
      </c>
      <c r="N3607" s="3" t="str">
        <f>IFNA(VLOOKUP(M3607,Promocodes!G:H,2,0),"")</f>
        <v/>
      </c>
      <c r="O3607" s="3" t="str">
        <f>IFNA(VLOOKUP(D3607,Price!$E$2:$F$4,2,0),"")</f>
        <v/>
      </c>
      <c r="P3607" s="7" t="str">
        <f t="shared" si="4"/>
        <v/>
      </c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ht="15.75" customHeight="1">
      <c r="A3608" s="3">
        <v>3385.0</v>
      </c>
      <c r="B3608" s="1" t="s">
        <v>139</v>
      </c>
      <c r="C3608" s="1" t="s">
        <v>17</v>
      </c>
      <c r="D3608" s="1" t="s">
        <v>142</v>
      </c>
      <c r="E3608" s="2">
        <v>44314.0</v>
      </c>
      <c r="F3608" s="3"/>
      <c r="G3608" s="5">
        <v>1000.0</v>
      </c>
      <c r="H3608" s="3" t="str">
        <f>IFNA(VLOOKUP(F3608,Promocodes!A:E,4,0),"")</f>
        <v/>
      </c>
      <c r="I3608" s="3"/>
      <c r="J3608" s="5">
        <f t="shared" si="2"/>
        <v>1000</v>
      </c>
      <c r="K3608" s="3" t="str">
        <f>IFNA(VLOOKUP(D3608,Price!$A$2:$C$18,3,0),"")</f>
        <v/>
      </c>
      <c r="L3608" s="6">
        <f t="shared" si="3"/>
        <v>4</v>
      </c>
      <c r="M3608" s="6" t="str">
        <f>IFNA(VLOOKUP(F3608,Promocodes!A:B,2,0),"")</f>
        <v/>
      </c>
      <c r="N3608" s="3" t="str">
        <f>IFNA(VLOOKUP(M3608,Promocodes!G:H,2,0),"")</f>
        <v/>
      </c>
      <c r="O3608" s="3" t="str">
        <f>IFNA(VLOOKUP(D3608,Price!$E$2:$F$4,2,0),"")</f>
        <v/>
      </c>
      <c r="P3608" s="7" t="str">
        <f t="shared" si="4"/>
        <v/>
      </c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ht="15.75" customHeight="1">
      <c r="A3609" s="3">
        <v>3386.0</v>
      </c>
      <c r="B3609" s="1" t="s">
        <v>16</v>
      </c>
      <c r="C3609" s="1" t="s">
        <v>17</v>
      </c>
      <c r="D3609" s="1" t="s">
        <v>21</v>
      </c>
      <c r="E3609" s="2">
        <v>44314.0</v>
      </c>
      <c r="F3609" s="3"/>
      <c r="G3609" s="5">
        <v>3500.0</v>
      </c>
      <c r="H3609" s="3" t="str">
        <f>IFNA(VLOOKUP(F3609,Promocodes!A:E,4,0),"")</f>
        <v/>
      </c>
      <c r="I3609" s="3"/>
      <c r="J3609" s="5">
        <f t="shared" si="2"/>
        <v>3500</v>
      </c>
      <c r="K3609" s="3" t="str">
        <f>IFNA(VLOOKUP(D3609,Price!$A$2:$C$18,3,0),"")</f>
        <v>услуга</v>
      </c>
      <c r="L3609" s="6">
        <f t="shared" si="3"/>
        <v>4</v>
      </c>
      <c r="M3609" s="6" t="str">
        <f>IFNA(VLOOKUP(F3609,Promocodes!A:B,2,0),"")</f>
        <v/>
      </c>
      <c r="N3609" s="3" t="str">
        <f>IFNA(VLOOKUP(M3609,Promocodes!G:H,2,0),"")</f>
        <v/>
      </c>
      <c r="O3609" s="3" t="str">
        <f>IFNA(VLOOKUP(D3609,Price!$E$2:$F$4,2,0),"")</f>
        <v/>
      </c>
      <c r="P3609" s="7" t="str">
        <f t="shared" si="4"/>
        <v>без промо</v>
      </c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ht="15.75" customHeight="1">
      <c r="A3610" s="3">
        <v>3389.0</v>
      </c>
      <c r="B3610" s="1" t="s">
        <v>16</v>
      </c>
      <c r="C3610" s="1" t="s">
        <v>17</v>
      </c>
      <c r="D3610" s="1" t="s">
        <v>23</v>
      </c>
      <c r="E3610" s="2">
        <v>44314.0</v>
      </c>
      <c r="F3610" s="3"/>
      <c r="G3610" s="5">
        <v>5500.0</v>
      </c>
      <c r="H3610" s="3" t="str">
        <f>IFNA(VLOOKUP(F3610,Promocodes!A:E,4,0),"")</f>
        <v/>
      </c>
      <c r="I3610" s="3"/>
      <c r="J3610" s="5">
        <f t="shared" si="2"/>
        <v>5500</v>
      </c>
      <c r="K3610" s="3" t="str">
        <f>IFNA(VLOOKUP(D3610,Price!$A$2:$C$18,3,0),"")</f>
        <v>услуга</v>
      </c>
      <c r="L3610" s="6">
        <f t="shared" si="3"/>
        <v>4</v>
      </c>
      <c r="M3610" s="6" t="str">
        <f>IFNA(VLOOKUP(F3610,Promocodes!A:B,2,0),"")</f>
        <v/>
      </c>
      <c r="N3610" s="3" t="str">
        <f>IFNA(VLOOKUP(M3610,Promocodes!G:H,2,0),"")</f>
        <v/>
      </c>
      <c r="O3610" s="3" t="str">
        <f>IFNA(VLOOKUP(D3610,Price!$E$2:$F$4,2,0),"")</f>
        <v/>
      </c>
      <c r="P3610" s="7" t="str">
        <f t="shared" si="4"/>
        <v>без промо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ht="15.75" customHeight="1">
      <c r="A3611" s="3">
        <v>3390.0</v>
      </c>
      <c r="B3611" s="1" t="s">
        <v>16</v>
      </c>
      <c r="C3611" s="1" t="s">
        <v>17</v>
      </c>
      <c r="D3611" s="1" t="s">
        <v>18</v>
      </c>
      <c r="E3611" s="2">
        <v>44314.0</v>
      </c>
      <c r="F3611" s="3"/>
      <c r="G3611" s="5">
        <v>1000.0</v>
      </c>
      <c r="H3611" s="3" t="str">
        <f>IFNA(VLOOKUP(F3611,Promocodes!A:E,4,0),"")</f>
        <v/>
      </c>
      <c r="I3611" s="3"/>
      <c r="J3611" s="5">
        <f t="shared" si="2"/>
        <v>1000</v>
      </c>
      <c r="K3611" s="3" t="str">
        <f>IFNA(VLOOKUP(D3611,Price!$A$2:$C$18,3,0),"")</f>
        <v>товар</v>
      </c>
      <c r="L3611" s="6">
        <f t="shared" si="3"/>
        <v>4</v>
      </c>
      <c r="M3611" s="6" t="str">
        <f>IFNA(VLOOKUP(F3611,Promocodes!A:B,2,0),"")</f>
        <v/>
      </c>
      <c r="N3611" s="3" t="str">
        <f>IFNA(VLOOKUP(M3611,Promocodes!G:H,2,0),"")</f>
        <v/>
      </c>
      <c r="O3611" s="3">
        <f>IFNA(VLOOKUP(D3611,Price!$E$2:$F$4,2,0),"")</f>
        <v>500</v>
      </c>
      <c r="P3611" s="7" t="str">
        <f t="shared" si="4"/>
        <v>без промо</v>
      </c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ht="15.75" customHeight="1">
      <c r="A3612" s="3">
        <v>3391.0</v>
      </c>
      <c r="B3612" s="1" t="s">
        <v>16</v>
      </c>
      <c r="C3612" s="1" t="s">
        <v>22</v>
      </c>
      <c r="D3612" s="1" t="s">
        <v>21</v>
      </c>
      <c r="E3612" s="2">
        <v>44314.0</v>
      </c>
      <c r="F3612" s="3"/>
      <c r="G3612" s="5">
        <v>3500.0</v>
      </c>
      <c r="H3612" s="3" t="str">
        <f>IFNA(VLOOKUP(F3612,Promocodes!A:E,4,0),"")</f>
        <v/>
      </c>
      <c r="I3612" s="3"/>
      <c r="J3612" s="5">
        <f t="shared" si="2"/>
        <v>3500</v>
      </c>
      <c r="K3612" s="3" t="str">
        <f>IFNA(VLOOKUP(D3612,Price!$A$2:$C$18,3,0),"")</f>
        <v>услуга</v>
      </c>
      <c r="L3612" s="6">
        <f t="shared" si="3"/>
        <v>4</v>
      </c>
      <c r="M3612" s="6" t="str">
        <f>IFNA(VLOOKUP(F3612,Promocodes!A:B,2,0),"")</f>
        <v/>
      </c>
      <c r="N3612" s="3" t="str">
        <f>IFNA(VLOOKUP(M3612,Promocodes!G:H,2,0),"")</f>
        <v/>
      </c>
      <c r="O3612" s="3" t="str">
        <f>IFNA(VLOOKUP(D3612,Price!$E$2:$F$4,2,0),"")</f>
        <v/>
      </c>
      <c r="P3612" s="7" t="str">
        <f t="shared" si="4"/>
        <v>без промо</v>
      </c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ht="15.75" customHeight="1">
      <c r="A3613" s="3">
        <v>3392.0</v>
      </c>
      <c r="B3613" s="1" t="s">
        <v>16</v>
      </c>
      <c r="C3613" s="1" t="s">
        <v>17</v>
      </c>
      <c r="D3613" s="1" t="s">
        <v>21</v>
      </c>
      <c r="E3613" s="2">
        <v>44314.0</v>
      </c>
      <c r="F3613" s="3"/>
      <c r="G3613" s="5">
        <v>3500.0</v>
      </c>
      <c r="H3613" s="3" t="str">
        <f>IFNA(VLOOKUP(F3613,Promocodes!A:E,4,0),"")</f>
        <v/>
      </c>
      <c r="I3613" s="3"/>
      <c r="J3613" s="5">
        <f t="shared" si="2"/>
        <v>3500</v>
      </c>
      <c r="K3613" s="3" t="str">
        <f>IFNA(VLOOKUP(D3613,Price!$A$2:$C$18,3,0),"")</f>
        <v>услуга</v>
      </c>
      <c r="L3613" s="6">
        <f t="shared" si="3"/>
        <v>4</v>
      </c>
      <c r="M3613" s="6" t="str">
        <f>IFNA(VLOOKUP(F3613,Promocodes!A:B,2,0),"")</f>
        <v/>
      </c>
      <c r="N3613" s="3" t="str">
        <f>IFNA(VLOOKUP(M3613,Promocodes!G:H,2,0),"")</f>
        <v/>
      </c>
      <c r="O3613" s="3" t="str">
        <f>IFNA(VLOOKUP(D3613,Price!$E$2:$F$4,2,0),"")</f>
        <v/>
      </c>
      <c r="P3613" s="7" t="str">
        <f t="shared" si="4"/>
        <v>без промо</v>
      </c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ht="15.75" customHeight="1">
      <c r="A3614" s="3">
        <v>3393.0</v>
      </c>
      <c r="B3614" s="1" t="s">
        <v>16</v>
      </c>
      <c r="C3614" s="1" t="s">
        <v>17</v>
      </c>
      <c r="D3614" s="1" t="s">
        <v>21</v>
      </c>
      <c r="E3614" s="2">
        <v>44314.0</v>
      </c>
      <c r="F3614" s="3"/>
      <c r="G3614" s="5">
        <v>3500.0</v>
      </c>
      <c r="H3614" s="3" t="str">
        <f>IFNA(VLOOKUP(F3614,Promocodes!A:E,4,0),"")</f>
        <v/>
      </c>
      <c r="I3614" s="3"/>
      <c r="J3614" s="5">
        <f t="shared" si="2"/>
        <v>3500</v>
      </c>
      <c r="K3614" s="3" t="str">
        <f>IFNA(VLOOKUP(D3614,Price!$A$2:$C$18,3,0),"")</f>
        <v>услуга</v>
      </c>
      <c r="L3614" s="6">
        <f t="shared" si="3"/>
        <v>4</v>
      </c>
      <c r="M3614" s="6" t="str">
        <f>IFNA(VLOOKUP(F3614,Promocodes!A:B,2,0),"")</f>
        <v/>
      </c>
      <c r="N3614" s="3" t="str">
        <f>IFNA(VLOOKUP(M3614,Promocodes!G:H,2,0),"")</f>
        <v/>
      </c>
      <c r="O3614" s="3" t="str">
        <f>IFNA(VLOOKUP(D3614,Price!$E$2:$F$4,2,0),"")</f>
        <v/>
      </c>
      <c r="P3614" s="7" t="str">
        <f t="shared" si="4"/>
        <v>без промо</v>
      </c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ht="15.75" customHeight="1">
      <c r="A3615" s="3">
        <v>3394.0</v>
      </c>
      <c r="B3615" s="1" t="s">
        <v>16</v>
      </c>
      <c r="C3615" s="1" t="s">
        <v>17</v>
      </c>
      <c r="D3615" s="1" t="s">
        <v>23</v>
      </c>
      <c r="E3615" s="2">
        <v>44314.0</v>
      </c>
      <c r="F3615" s="3"/>
      <c r="G3615" s="5">
        <v>5500.0</v>
      </c>
      <c r="H3615" s="3" t="str">
        <f>IFNA(VLOOKUP(F3615,Promocodes!A:E,4,0),"")</f>
        <v/>
      </c>
      <c r="I3615" s="3"/>
      <c r="J3615" s="5">
        <f t="shared" si="2"/>
        <v>5500</v>
      </c>
      <c r="K3615" s="3" t="str">
        <f>IFNA(VLOOKUP(D3615,Price!$A$2:$C$18,3,0),"")</f>
        <v>услуга</v>
      </c>
      <c r="L3615" s="6">
        <f t="shared" si="3"/>
        <v>4</v>
      </c>
      <c r="M3615" s="6" t="str">
        <f>IFNA(VLOOKUP(F3615,Promocodes!A:B,2,0),"")</f>
        <v/>
      </c>
      <c r="N3615" s="3" t="str">
        <f>IFNA(VLOOKUP(M3615,Promocodes!G:H,2,0),"")</f>
        <v/>
      </c>
      <c r="O3615" s="3" t="str">
        <f>IFNA(VLOOKUP(D3615,Price!$E$2:$F$4,2,0),"")</f>
        <v/>
      </c>
      <c r="P3615" s="7" t="str">
        <f t="shared" si="4"/>
        <v>без промо</v>
      </c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ht="15.75" customHeight="1">
      <c r="A3616" s="3">
        <v>3395.0</v>
      </c>
      <c r="B3616" s="1" t="s">
        <v>16</v>
      </c>
      <c r="C3616" s="1" t="s">
        <v>17</v>
      </c>
      <c r="D3616" s="1" t="s">
        <v>21</v>
      </c>
      <c r="E3616" s="2">
        <v>44314.0</v>
      </c>
      <c r="F3616" s="3"/>
      <c r="G3616" s="5">
        <v>3500.0</v>
      </c>
      <c r="H3616" s="3" t="str">
        <f>IFNA(VLOOKUP(F3616,Promocodes!A:E,4,0),"")</f>
        <v/>
      </c>
      <c r="I3616" s="3"/>
      <c r="J3616" s="5">
        <f t="shared" si="2"/>
        <v>3500</v>
      </c>
      <c r="K3616" s="3" t="str">
        <f>IFNA(VLOOKUP(D3616,Price!$A$2:$C$18,3,0),"")</f>
        <v>услуга</v>
      </c>
      <c r="L3616" s="6">
        <f t="shared" si="3"/>
        <v>4</v>
      </c>
      <c r="M3616" s="6" t="str">
        <f>IFNA(VLOOKUP(F3616,Promocodes!A:B,2,0),"")</f>
        <v/>
      </c>
      <c r="N3616" s="3" t="str">
        <f>IFNA(VLOOKUP(M3616,Promocodes!G:H,2,0),"")</f>
        <v/>
      </c>
      <c r="O3616" s="3" t="str">
        <f>IFNA(VLOOKUP(D3616,Price!$E$2:$F$4,2,0),"")</f>
        <v/>
      </c>
      <c r="P3616" s="7" t="str">
        <f t="shared" si="4"/>
        <v>без промо</v>
      </c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ht="15.75" customHeight="1">
      <c r="A3617" s="3">
        <v>3396.0</v>
      </c>
      <c r="B3617" s="1" t="s">
        <v>16</v>
      </c>
      <c r="C3617" s="1" t="s">
        <v>17</v>
      </c>
      <c r="D3617" s="1" t="s">
        <v>21</v>
      </c>
      <c r="E3617" s="2">
        <v>44314.0</v>
      </c>
      <c r="F3617" s="3"/>
      <c r="G3617" s="5">
        <v>3500.0</v>
      </c>
      <c r="H3617" s="3" t="str">
        <f>IFNA(VLOOKUP(F3617,Promocodes!A:E,4,0),"")</f>
        <v/>
      </c>
      <c r="I3617" s="3"/>
      <c r="J3617" s="5">
        <f t="shared" si="2"/>
        <v>3500</v>
      </c>
      <c r="K3617" s="3" t="str">
        <f>IFNA(VLOOKUP(D3617,Price!$A$2:$C$18,3,0),"")</f>
        <v>услуга</v>
      </c>
      <c r="L3617" s="6">
        <f t="shared" si="3"/>
        <v>4</v>
      </c>
      <c r="M3617" s="6" t="str">
        <f>IFNA(VLOOKUP(F3617,Promocodes!A:B,2,0),"")</f>
        <v/>
      </c>
      <c r="N3617" s="3" t="str">
        <f>IFNA(VLOOKUP(M3617,Promocodes!G:H,2,0),"")</f>
        <v/>
      </c>
      <c r="O3617" s="3" t="str">
        <f>IFNA(VLOOKUP(D3617,Price!$E$2:$F$4,2,0),"")</f>
        <v/>
      </c>
      <c r="P3617" s="7" t="str">
        <f t="shared" si="4"/>
        <v>без промо</v>
      </c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ht="15.75" customHeight="1">
      <c r="A3618" s="3">
        <v>3397.0</v>
      </c>
      <c r="B3618" s="1" t="s">
        <v>139</v>
      </c>
      <c r="C3618" s="1" t="s">
        <v>17</v>
      </c>
      <c r="D3618" s="1" t="s">
        <v>142</v>
      </c>
      <c r="E3618" s="2">
        <v>44314.0</v>
      </c>
      <c r="F3618" s="3"/>
      <c r="G3618" s="5">
        <v>1000.0</v>
      </c>
      <c r="H3618" s="3" t="str">
        <f>IFNA(VLOOKUP(F3618,Promocodes!A:E,4,0),"")</f>
        <v/>
      </c>
      <c r="I3618" s="3"/>
      <c r="J3618" s="5">
        <f t="shared" si="2"/>
        <v>1000</v>
      </c>
      <c r="K3618" s="3" t="str">
        <f>IFNA(VLOOKUP(D3618,Price!$A$2:$C$18,3,0),"")</f>
        <v/>
      </c>
      <c r="L3618" s="6">
        <f t="shared" si="3"/>
        <v>4</v>
      </c>
      <c r="M3618" s="6" t="str">
        <f>IFNA(VLOOKUP(F3618,Promocodes!A:B,2,0),"")</f>
        <v/>
      </c>
      <c r="N3618" s="3" t="str">
        <f>IFNA(VLOOKUP(M3618,Promocodes!G:H,2,0),"")</f>
        <v/>
      </c>
      <c r="O3618" s="3" t="str">
        <f>IFNA(VLOOKUP(D3618,Price!$E$2:$F$4,2,0),"")</f>
        <v/>
      </c>
      <c r="P3618" s="7" t="str">
        <f t="shared" si="4"/>
        <v/>
      </c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ht="15.75" customHeight="1">
      <c r="A3619" s="3">
        <v>3398.0</v>
      </c>
      <c r="B3619" s="1" t="s">
        <v>16</v>
      </c>
      <c r="C3619" s="1" t="s">
        <v>17</v>
      </c>
      <c r="D3619" s="1" t="s">
        <v>23</v>
      </c>
      <c r="E3619" s="2">
        <v>44314.0</v>
      </c>
      <c r="F3619" s="3"/>
      <c r="G3619" s="5">
        <v>5500.0</v>
      </c>
      <c r="H3619" s="3" t="str">
        <f>IFNA(VLOOKUP(F3619,Promocodes!A:E,4,0),"")</f>
        <v/>
      </c>
      <c r="I3619" s="3"/>
      <c r="J3619" s="5">
        <f t="shared" si="2"/>
        <v>5500</v>
      </c>
      <c r="K3619" s="3" t="str">
        <f>IFNA(VLOOKUP(D3619,Price!$A$2:$C$18,3,0),"")</f>
        <v>услуга</v>
      </c>
      <c r="L3619" s="6">
        <f t="shared" si="3"/>
        <v>4</v>
      </c>
      <c r="M3619" s="6" t="str">
        <f>IFNA(VLOOKUP(F3619,Promocodes!A:B,2,0),"")</f>
        <v/>
      </c>
      <c r="N3619" s="3" t="str">
        <f>IFNA(VLOOKUP(M3619,Promocodes!G:H,2,0),"")</f>
        <v/>
      </c>
      <c r="O3619" s="3" t="str">
        <f>IFNA(VLOOKUP(D3619,Price!$E$2:$F$4,2,0),"")</f>
        <v/>
      </c>
      <c r="P3619" s="7" t="str">
        <f t="shared" si="4"/>
        <v>без промо</v>
      </c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ht="15.75" customHeight="1">
      <c r="A3620" s="3">
        <v>3400.0</v>
      </c>
      <c r="B3620" s="1" t="s">
        <v>16</v>
      </c>
      <c r="C3620" s="1" t="s">
        <v>17</v>
      </c>
      <c r="D3620" s="1" t="s">
        <v>24</v>
      </c>
      <c r="E3620" s="2">
        <v>44315.0</v>
      </c>
      <c r="F3620" s="3"/>
      <c r="G3620" s="5">
        <v>4500.0</v>
      </c>
      <c r="H3620" s="3" t="str">
        <f>IFNA(VLOOKUP(F3620,Promocodes!A:E,4,0),"")</f>
        <v/>
      </c>
      <c r="I3620" s="3"/>
      <c r="J3620" s="5">
        <f t="shared" si="2"/>
        <v>4500</v>
      </c>
      <c r="K3620" s="3" t="str">
        <f>IFNA(VLOOKUP(D3620,Price!$A$2:$C$18,3,0),"")</f>
        <v>услуга</v>
      </c>
      <c r="L3620" s="6">
        <f t="shared" si="3"/>
        <v>4</v>
      </c>
      <c r="M3620" s="6" t="str">
        <f>IFNA(VLOOKUP(F3620,Promocodes!A:B,2,0),"")</f>
        <v/>
      </c>
      <c r="N3620" s="3" t="str">
        <f>IFNA(VLOOKUP(M3620,Promocodes!G:H,2,0),"")</f>
        <v/>
      </c>
      <c r="O3620" s="3" t="str">
        <f>IFNA(VLOOKUP(D3620,Price!$E$2:$F$4,2,0),"")</f>
        <v/>
      </c>
      <c r="P3620" s="7" t="str">
        <f t="shared" si="4"/>
        <v>без промо</v>
      </c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ht="15.75" customHeight="1">
      <c r="A3621" s="3">
        <v>3402.0</v>
      </c>
      <c r="B3621" s="1" t="s">
        <v>16</v>
      </c>
      <c r="C3621" s="1" t="s">
        <v>17</v>
      </c>
      <c r="D3621" s="1" t="s">
        <v>24</v>
      </c>
      <c r="E3621" s="2">
        <v>44315.0</v>
      </c>
      <c r="F3621" s="3"/>
      <c r="G3621" s="5">
        <v>4500.0</v>
      </c>
      <c r="H3621" s="3" t="str">
        <f>IFNA(VLOOKUP(F3621,Promocodes!A:E,4,0),"")</f>
        <v/>
      </c>
      <c r="I3621" s="3"/>
      <c r="J3621" s="5">
        <f t="shared" si="2"/>
        <v>4500</v>
      </c>
      <c r="K3621" s="3" t="str">
        <f>IFNA(VLOOKUP(D3621,Price!$A$2:$C$18,3,0),"")</f>
        <v>услуга</v>
      </c>
      <c r="L3621" s="6">
        <f t="shared" si="3"/>
        <v>4</v>
      </c>
      <c r="M3621" s="6" t="str">
        <f>IFNA(VLOOKUP(F3621,Promocodes!A:B,2,0),"")</f>
        <v/>
      </c>
      <c r="N3621" s="3" t="str">
        <f>IFNA(VLOOKUP(M3621,Promocodes!G:H,2,0),"")</f>
        <v/>
      </c>
      <c r="O3621" s="3" t="str">
        <f>IFNA(VLOOKUP(D3621,Price!$E$2:$F$4,2,0),"")</f>
        <v/>
      </c>
      <c r="P3621" s="7" t="str">
        <f t="shared" si="4"/>
        <v>без промо</v>
      </c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ht="15.75" customHeight="1">
      <c r="A3622" s="3">
        <v>3403.0</v>
      </c>
      <c r="B3622" s="1" t="s">
        <v>139</v>
      </c>
      <c r="C3622" s="1" t="s">
        <v>17</v>
      </c>
      <c r="D3622" s="1" t="s">
        <v>142</v>
      </c>
      <c r="E3622" s="2">
        <v>44315.0</v>
      </c>
      <c r="F3622" s="3"/>
      <c r="G3622" s="5">
        <v>1000.0</v>
      </c>
      <c r="H3622" s="3" t="str">
        <f>IFNA(VLOOKUP(F3622,Promocodes!A:E,4,0),"")</f>
        <v/>
      </c>
      <c r="I3622" s="3"/>
      <c r="J3622" s="5">
        <f t="shared" si="2"/>
        <v>1000</v>
      </c>
      <c r="K3622" s="3" t="str">
        <f>IFNA(VLOOKUP(D3622,Price!$A$2:$C$18,3,0),"")</f>
        <v/>
      </c>
      <c r="L3622" s="6">
        <f t="shared" si="3"/>
        <v>4</v>
      </c>
      <c r="M3622" s="6" t="str">
        <f>IFNA(VLOOKUP(F3622,Promocodes!A:B,2,0),"")</f>
        <v/>
      </c>
      <c r="N3622" s="3" t="str">
        <f>IFNA(VLOOKUP(M3622,Promocodes!G:H,2,0),"")</f>
        <v/>
      </c>
      <c r="O3622" s="3" t="str">
        <f>IFNA(VLOOKUP(D3622,Price!$E$2:$F$4,2,0),"")</f>
        <v/>
      </c>
      <c r="P3622" s="7" t="str">
        <f t="shared" si="4"/>
        <v/>
      </c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ht="15.75" customHeight="1">
      <c r="A3623" s="3">
        <v>3405.0</v>
      </c>
      <c r="B3623" s="1" t="s">
        <v>16</v>
      </c>
      <c r="C3623" s="1" t="s">
        <v>17</v>
      </c>
      <c r="D3623" s="1" t="s">
        <v>20</v>
      </c>
      <c r="E3623" s="2">
        <v>44315.0</v>
      </c>
      <c r="F3623" s="3"/>
      <c r="G3623" s="5">
        <v>500.0</v>
      </c>
      <c r="H3623" s="3" t="str">
        <f>IFNA(VLOOKUP(F3623,Promocodes!A:E,4,0),"")</f>
        <v/>
      </c>
      <c r="I3623" s="3"/>
      <c r="J3623" s="5">
        <f t="shared" si="2"/>
        <v>500</v>
      </c>
      <c r="K3623" s="3" t="str">
        <f>IFNA(VLOOKUP(D3623,Price!$A$2:$C$18,3,0),"")</f>
        <v>товар</v>
      </c>
      <c r="L3623" s="6">
        <f t="shared" si="3"/>
        <v>4</v>
      </c>
      <c r="M3623" s="6" t="str">
        <f>IFNA(VLOOKUP(F3623,Promocodes!A:B,2,0),"")</f>
        <v/>
      </c>
      <c r="N3623" s="3" t="str">
        <f>IFNA(VLOOKUP(M3623,Promocodes!G:H,2,0),"")</f>
        <v/>
      </c>
      <c r="O3623" s="3">
        <f>IFNA(VLOOKUP(D3623,Price!$E$2:$F$4,2,0),"")</f>
        <v>250</v>
      </c>
      <c r="P3623" s="7" t="str">
        <f t="shared" si="4"/>
        <v>без промо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ht="15.75" customHeight="1">
      <c r="A3624" s="3">
        <v>3406.0</v>
      </c>
      <c r="B3624" s="1" t="s">
        <v>16</v>
      </c>
      <c r="C3624" s="1" t="s">
        <v>22</v>
      </c>
      <c r="D3624" s="1" t="s">
        <v>24</v>
      </c>
      <c r="E3624" s="2">
        <v>44315.0</v>
      </c>
      <c r="F3624" s="3"/>
      <c r="G3624" s="5">
        <v>4500.0</v>
      </c>
      <c r="H3624" s="3" t="str">
        <f>IFNA(VLOOKUP(F3624,Promocodes!A:E,4,0),"")</f>
        <v/>
      </c>
      <c r="I3624" s="3"/>
      <c r="J3624" s="5">
        <f t="shared" si="2"/>
        <v>4500</v>
      </c>
      <c r="K3624" s="3" t="str">
        <f>IFNA(VLOOKUP(D3624,Price!$A$2:$C$18,3,0),"")</f>
        <v>услуга</v>
      </c>
      <c r="L3624" s="6">
        <f t="shared" si="3"/>
        <v>4</v>
      </c>
      <c r="M3624" s="6" t="str">
        <f>IFNA(VLOOKUP(F3624,Promocodes!A:B,2,0),"")</f>
        <v/>
      </c>
      <c r="N3624" s="3" t="str">
        <f>IFNA(VLOOKUP(M3624,Promocodes!G:H,2,0),"")</f>
        <v/>
      </c>
      <c r="O3624" s="3" t="str">
        <f>IFNA(VLOOKUP(D3624,Price!$E$2:$F$4,2,0),"")</f>
        <v/>
      </c>
      <c r="P3624" s="7" t="str">
        <f t="shared" si="4"/>
        <v>без промо</v>
      </c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ht="15.75" customHeight="1">
      <c r="A3625" s="3">
        <v>3407.0</v>
      </c>
      <c r="B3625" s="1" t="s">
        <v>16</v>
      </c>
      <c r="C3625" s="1" t="s">
        <v>17</v>
      </c>
      <c r="D3625" s="1" t="s">
        <v>23</v>
      </c>
      <c r="E3625" s="2">
        <v>44315.0</v>
      </c>
      <c r="F3625" s="3"/>
      <c r="G3625" s="5">
        <v>5500.0</v>
      </c>
      <c r="H3625" s="3" t="str">
        <f>IFNA(VLOOKUP(F3625,Promocodes!A:E,4,0),"")</f>
        <v/>
      </c>
      <c r="I3625" s="3"/>
      <c r="J3625" s="5">
        <f t="shared" si="2"/>
        <v>5500</v>
      </c>
      <c r="K3625" s="3" t="str">
        <f>IFNA(VLOOKUP(D3625,Price!$A$2:$C$18,3,0),"")</f>
        <v>услуга</v>
      </c>
      <c r="L3625" s="6">
        <f t="shared" si="3"/>
        <v>4</v>
      </c>
      <c r="M3625" s="6" t="str">
        <f>IFNA(VLOOKUP(F3625,Promocodes!A:B,2,0),"")</f>
        <v/>
      </c>
      <c r="N3625" s="3" t="str">
        <f>IFNA(VLOOKUP(M3625,Promocodes!G:H,2,0),"")</f>
        <v/>
      </c>
      <c r="O3625" s="3" t="str">
        <f>IFNA(VLOOKUP(D3625,Price!$E$2:$F$4,2,0),"")</f>
        <v/>
      </c>
      <c r="P3625" s="7" t="str">
        <f t="shared" si="4"/>
        <v>без промо</v>
      </c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ht="15.75" customHeight="1">
      <c r="A3626" s="3">
        <v>3408.0</v>
      </c>
      <c r="B3626" s="1" t="s">
        <v>16</v>
      </c>
      <c r="C3626" s="1" t="s">
        <v>17</v>
      </c>
      <c r="D3626" s="1" t="s">
        <v>18</v>
      </c>
      <c r="E3626" s="2">
        <v>44315.0</v>
      </c>
      <c r="F3626" s="3"/>
      <c r="G3626" s="5">
        <v>1000.0</v>
      </c>
      <c r="H3626" s="3" t="str">
        <f>IFNA(VLOOKUP(F3626,Promocodes!A:E,4,0),"")</f>
        <v/>
      </c>
      <c r="I3626" s="3"/>
      <c r="J3626" s="5">
        <f t="shared" si="2"/>
        <v>1000</v>
      </c>
      <c r="K3626" s="3" t="str">
        <f>IFNA(VLOOKUP(D3626,Price!$A$2:$C$18,3,0),"")</f>
        <v>товар</v>
      </c>
      <c r="L3626" s="6">
        <f t="shared" si="3"/>
        <v>4</v>
      </c>
      <c r="M3626" s="6" t="str">
        <f>IFNA(VLOOKUP(F3626,Promocodes!A:B,2,0),"")</f>
        <v/>
      </c>
      <c r="N3626" s="3" t="str">
        <f>IFNA(VLOOKUP(M3626,Promocodes!G:H,2,0),"")</f>
        <v/>
      </c>
      <c r="O3626" s="3">
        <f>IFNA(VLOOKUP(D3626,Price!$E$2:$F$4,2,0),"")</f>
        <v>500</v>
      </c>
      <c r="P3626" s="7" t="str">
        <f t="shared" si="4"/>
        <v>без промо</v>
      </c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ht="15.75" customHeight="1">
      <c r="A3627" s="3">
        <v>3409.0</v>
      </c>
      <c r="B3627" s="1" t="s">
        <v>16</v>
      </c>
      <c r="C3627" s="1" t="s">
        <v>17</v>
      </c>
      <c r="D3627" s="1" t="s">
        <v>21</v>
      </c>
      <c r="E3627" s="2">
        <v>44315.0</v>
      </c>
      <c r="F3627" s="3"/>
      <c r="G3627" s="5">
        <v>3500.0</v>
      </c>
      <c r="H3627" s="3" t="str">
        <f>IFNA(VLOOKUP(F3627,Promocodes!A:E,4,0),"")</f>
        <v/>
      </c>
      <c r="I3627" s="3"/>
      <c r="J3627" s="5">
        <f t="shared" si="2"/>
        <v>3500</v>
      </c>
      <c r="K3627" s="3" t="str">
        <f>IFNA(VLOOKUP(D3627,Price!$A$2:$C$18,3,0),"")</f>
        <v>услуга</v>
      </c>
      <c r="L3627" s="6">
        <f t="shared" si="3"/>
        <v>4</v>
      </c>
      <c r="M3627" s="6" t="str">
        <f>IFNA(VLOOKUP(F3627,Promocodes!A:B,2,0),"")</f>
        <v/>
      </c>
      <c r="N3627" s="3" t="str">
        <f>IFNA(VLOOKUP(M3627,Promocodes!G:H,2,0),"")</f>
        <v/>
      </c>
      <c r="O3627" s="3" t="str">
        <f>IFNA(VLOOKUP(D3627,Price!$E$2:$F$4,2,0),"")</f>
        <v/>
      </c>
      <c r="P3627" s="7" t="str">
        <f t="shared" si="4"/>
        <v>без промо</v>
      </c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ht="15.75" customHeight="1">
      <c r="A3628" s="3">
        <v>3410.0</v>
      </c>
      <c r="B3628" s="1" t="s">
        <v>16</v>
      </c>
      <c r="C3628" s="1" t="s">
        <v>17</v>
      </c>
      <c r="D3628" s="1" t="s">
        <v>24</v>
      </c>
      <c r="E3628" s="2">
        <v>44315.0</v>
      </c>
      <c r="F3628" s="3"/>
      <c r="G3628" s="5">
        <v>4500.0</v>
      </c>
      <c r="H3628" s="3" t="str">
        <f>IFNA(VLOOKUP(F3628,Promocodes!A:E,4,0),"")</f>
        <v/>
      </c>
      <c r="I3628" s="3"/>
      <c r="J3628" s="5">
        <f t="shared" si="2"/>
        <v>4500</v>
      </c>
      <c r="K3628" s="3" t="str">
        <f>IFNA(VLOOKUP(D3628,Price!$A$2:$C$18,3,0),"")</f>
        <v>услуга</v>
      </c>
      <c r="L3628" s="6">
        <f t="shared" si="3"/>
        <v>4</v>
      </c>
      <c r="M3628" s="6" t="str">
        <f>IFNA(VLOOKUP(F3628,Promocodes!A:B,2,0),"")</f>
        <v/>
      </c>
      <c r="N3628" s="3" t="str">
        <f>IFNA(VLOOKUP(M3628,Promocodes!G:H,2,0),"")</f>
        <v/>
      </c>
      <c r="O3628" s="3" t="str">
        <f>IFNA(VLOOKUP(D3628,Price!$E$2:$F$4,2,0),"")</f>
        <v/>
      </c>
      <c r="P3628" s="7" t="str">
        <f t="shared" si="4"/>
        <v>без промо</v>
      </c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ht="15.75" customHeight="1">
      <c r="A3629" s="3">
        <v>3411.0</v>
      </c>
      <c r="B3629" s="1" t="s">
        <v>139</v>
      </c>
      <c r="C3629" s="1" t="s">
        <v>17</v>
      </c>
      <c r="D3629" s="1" t="s">
        <v>141</v>
      </c>
      <c r="E3629" s="2">
        <v>44315.0</v>
      </c>
      <c r="F3629" s="3"/>
      <c r="G3629" s="5">
        <v>300.0</v>
      </c>
      <c r="H3629" s="3" t="str">
        <f>IFNA(VLOOKUP(F3629,Promocodes!A:E,4,0),"")</f>
        <v/>
      </c>
      <c r="I3629" s="3"/>
      <c r="J3629" s="5">
        <f t="shared" si="2"/>
        <v>300</v>
      </c>
      <c r="K3629" s="3" t="str">
        <f>IFNA(VLOOKUP(D3629,Price!$A$2:$C$18,3,0),"")</f>
        <v/>
      </c>
      <c r="L3629" s="6">
        <f t="shared" si="3"/>
        <v>4</v>
      </c>
      <c r="M3629" s="6" t="str">
        <f>IFNA(VLOOKUP(F3629,Promocodes!A:B,2,0),"")</f>
        <v/>
      </c>
      <c r="N3629" s="3" t="str">
        <f>IFNA(VLOOKUP(M3629,Promocodes!G:H,2,0),"")</f>
        <v/>
      </c>
      <c r="O3629" s="3" t="str">
        <f>IFNA(VLOOKUP(D3629,Price!$E$2:$F$4,2,0),"")</f>
        <v/>
      </c>
      <c r="P3629" s="7" t="str">
        <f t="shared" si="4"/>
        <v/>
      </c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ht="15.75" customHeight="1">
      <c r="A3630" s="3">
        <v>3412.0</v>
      </c>
      <c r="B3630" s="1" t="s">
        <v>16</v>
      </c>
      <c r="C3630" s="1" t="s">
        <v>17</v>
      </c>
      <c r="D3630" s="1" t="s">
        <v>23</v>
      </c>
      <c r="E3630" s="2">
        <v>44315.0</v>
      </c>
      <c r="F3630" s="3"/>
      <c r="G3630" s="5">
        <v>5500.0</v>
      </c>
      <c r="H3630" s="3" t="str">
        <f>IFNA(VLOOKUP(F3630,Promocodes!A:E,4,0),"")</f>
        <v/>
      </c>
      <c r="I3630" s="3"/>
      <c r="J3630" s="5">
        <f t="shared" si="2"/>
        <v>5500</v>
      </c>
      <c r="K3630" s="3" t="str">
        <f>IFNA(VLOOKUP(D3630,Price!$A$2:$C$18,3,0),"")</f>
        <v>услуга</v>
      </c>
      <c r="L3630" s="6">
        <f t="shared" si="3"/>
        <v>4</v>
      </c>
      <c r="M3630" s="6" t="str">
        <f>IFNA(VLOOKUP(F3630,Promocodes!A:B,2,0),"")</f>
        <v/>
      </c>
      <c r="N3630" s="3" t="str">
        <f>IFNA(VLOOKUP(M3630,Promocodes!G:H,2,0),"")</f>
        <v/>
      </c>
      <c r="O3630" s="3" t="str">
        <f>IFNA(VLOOKUP(D3630,Price!$E$2:$F$4,2,0),"")</f>
        <v/>
      </c>
      <c r="P3630" s="7" t="str">
        <f t="shared" si="4"/>
        <v>без промо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ht="15.75" customHeight="1">
      <c r="A3631" s="3">
        <v>3413.0</v>
      </c>
      <c r="B3631" s="1" t="s">
        <v>16</v>
      </c>
      <c r="C3631" s="1" t="s">
        <v>17</v>
      </c>
      <c r="D3631" s="1" t="s">
        <v>24</v>
      </c>
      <c r="E3631" s="2">
        <v>44315.0</v>
      </c>
      <c r="F3631" s="3"/>
      <c r="G3631" s="5">
        <v>4500.0</v>
      </c>
      <c r="H3631" s="3" t="str">
        <f>IFNA(VLOOKUP(F3631,Promocodes!A:E,4,0),"")</f>
        <v/>
      </c>
      <c r="I3631" s="3"/>
      <c r="J3631" s="5">
        <f t="shared" si="2"/>
        <v>4500</v>
      </c>
      <c r="K3631" s="3" t="str">
        <f>IFNA(VLOOKUP(D3631,Price!$A$2:$C$18,3,0),"")</f>
        <v>услуга</v>
      </c>
      <c r="L3631" s="6">
        <f t="shared" si="3"/>
        <v>4</v>
      </c>
      <c r="M3631" s="6" t="str">
        <f>IFNA(VLOOKUP(F3631,Promocodes!A:B,2,0),"")</f>
        <v/>
      </c>
      <c r="N3631" s="3" t="str">
        <f>IFNA(VLOOKUP(M3631,Promocodes!G:H,2,0),"")</f>
        <v/>
      </c>
      <c r="O3631" s="3" t="str">
        <f>IFNA(VLOOKUP(D3631,Price!$E$2:$F$4,2,0),"")</f>
        <v/>
      </c>
      <c r="P3631" s="7" t="str">
        <f t="shared" si="4"/>
        <v>без промо</v>
      </c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ht="15.75" customHeight="1">
      <c r="A3632" s="3">
        <v>3414.0</v>
      </c>
      <c r="B3632" s="1" t="s">
        <v>139</v>
      </c>
      <c r="C3632" s="1" t="s">
        <v>17</v>
      </c>
      <c r="D3632" s="1" t="s">
        <v>142</v>
      </c>
      <c r="E3632" s="2">
        <v>44315.0</v>
      </c>
      <c r="F3632" s="3"/>
      <c r="G3632" s="5">
        <v>1000.0</v>
      </c>
      <c r="H3632" s="3" t="str">
        <f>IFNA(VLOOKUP(F3632,Promocodes!A:E,4,0),"")</f>
        <v/>
      </c>
      <c r="I3632" s="3"/>
      <c r="J3632" s="5">
        <f t="shared" si="2"/>
        <v>1000</v>
      </c>
      <c r="K3632" s="3" t="str">
        <f>IFNA(VLOOKUP(D3632,Price!$A$2:$C$18,3,0),"")</f>
        <v/>
      </c>
      <c r="L3632" s="6">
        <f t="shared" si="3"/>
        <v>4</v>
      </c>
      <c r="M3632" s="6" t="str">
        <f>IFNA(VLOOKUP(F3632,Promocodes!A:B,2,0),"")</f>
        <v/>
      </c>
      <c r="N3632" s="3" t="str">
        <f>IFNA(VLOOKUP(M3632,Promocodes!G:H,2,0),"")</f>
        <v/>
      </c>
      <c r="O3632" s="3" t="str">
        <f>IFNA(VLOOKUP(D3632,Price!$E$2:$F$4,2,0),"")</f>
        <v/>
      </c>
      <c r="P3632" s="7" t="str">
        <f t="shared" si="4"/>
        <v/>
      </c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ht="15.75" customHeight="1">
      <c r="A3633" s="3">
        <v>3415.0</v>
      </c>
      <c r="B3633" s="1" t="s">
        <v>16</v>
      </c>
      <c r="C3633" s="1" t="s">
        <v>17</v>
      </c>
      <c r="D3633" s="1" t="s">
        <v>23</v>
      </c>
      <c r="E3633" s="2">
        <v>44315.0</v>
      </c>
      <c r="F3633" s="3"/>
      <c r="G3633" s="5">
        <v>5500.0</v>
      </c>
      <c r="H3633" s="3" t="str">
        <f>IFNA(VLOOKUP(F3633,Promocodes!A:E,4,0),"")</f>
        <v/>
      </c>
      <c r="I3633" s="3"/>
      <c r="J3633" s="5">
        <f t="shared" si="2"/>
        <v>5500</v>
      </c>
      <c r="K3633" s="3" t="str">
        <f>IFNA(VLOOKUP(D3633,Price!$A$2:$C$18,3,0),"")</f>
        <v>услуга</v>
      </c>
      <c r="L3633" s="6">
        <f t="shared" si="3"/>
        <v>4</v>
      </c>
      <c r="M3633" s="6" t="str">
        <f>IFNA(VLOOKUP(F3633,Promocodes!A:B,2,0),"")</f>
        <v/>
      </c>
      <c r="N3633" s="3" t="str">
        <f>IFNA(VLOOKUP(M3633,Promocodes!G:H,2,0),"")</f>
        <v/>
      </c>
      <c r="O3633" s="3" t="str">
        <f>IFNA(VLOOKUP(D3633,Price!$E$2:$F$4,2,0),"")</f>
        <v/>
      </c>
      <c r="P3633" s="7" t="str">
        <f t="shared" si="4"/>
        <v>без промо</v>
      </c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ht="15.75" customHeight="1">
      <c r="A3634" s="3">
        <v>3416.0</v>
      </c>
      <c r="B3634" s="1" t="s">
        <v>16</v>
      </c>
      <c r="C3634" s="1" t="s">
        <v>22</v>
      </c>
      <c r="D3634" s="1" t="s">
        <v>24</v>
      </c>
      <c r="E3634" s="2">
        <v>44315.0</v>
      </c>
      <c r="F3634" s="3"/>
      <c r="G3634" s="5">
        <v>4500.0</v>
      </c>
      <c r="H3634" s="3" t="str">
        <f>IFNA(VLOOKUP(F3634,Promocodes!A:E,4,0),"")</f>
        <v/>
      </c>
      <c r="I3634" s="3"/>
      <c r="J3634" s="5">
        <f t="shared" si="2"/>
        <v>4500</v>
      </c>
      <c r="K3634" s="3" t="str">
        <f>IFNA(VLOOKUP(D3634,Price!$A$2:$C$18,3,0),"")</f>
        <v>услуга</v>
      </c>
      <c r="L3634" s="6">
        <f t="shared" si="3"/>
        <v>4</v>
      </c>
      <c r="M3634" s="6" t="str">
        <f>IFNA(VLOOKUP(F3634,Promocodes!A:B,2,0),"")</f>
        <v/>
      </c>
      <c r="N3634" s="3" t="str">
        <f>IFNA(VLOOKUP(M3634,Promocodes!G:H,2,0),"")</f>
        <v/>
      </c>
      <c r="O3634" s="3" t="str">
        <f>IFNA(VLOOKUP(D3634,Price!$E$2:$F$4,2,0),"")</f>
        <v/>
      </c>
      <c r="P3634" s="7" t="str">
        <f t="shared" si="4"/>
        <v>без промо</v>
      </c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ht="15.75" customHeight="1">
      <c r="A3635" s="3">
        <v>3417.0</v>
      </c>
      <c r="B3635" s="1" t="s">
        <v>16</v>
      </c>
      <c r="C3635" s="1" t="s">
        <v>17</v>
      </c>
      <c r="D3635" s="1" t="s">
        <v>24</v>
      </c>
      <c r="E3635" s="2">
        <v>44315.0</v>
      </c>
      <c r="F3635" s="3"/>
      <c r="G3635" s="5">
        <v>4500.0</v>
      </c>
      <c r="H3635" s="3" t="str">
        <f>IFNA(VLOOKUP(F3635,Promocodes!A:E,4,0),"")</f>
        <v/>
      </c>
      <c r="I3635" s="3"/>
      <c r="J3635" s="5">
        <f t="shared" si="2"/>
        <v>4500</v>
      </c>
      <c r="K3635" s="3" t="str">
        <f>IFNA(VLOOKUP(D3635,Price!$A$2:$C$18,3,0),"")</f>
        <v>услуга</v>
      </c>
      <c r="L3635" s="6">
        <f t="shared" si="3"/>
        <v>4</v>
      </c>
      <c r="M3635" s="6" t="str">
        <f>IFNA(VLOOKUP(F3635,Promocodes!A:B,2,0),"")</f>
        <v/>
      </c>
      <c r="N3635" s="3" t="str">
        <f>IFNA(VLOOKUP(M3635,Promocodes!G:H,2,0),"")</f>
        <v/>
      </c>
      <c r="O3635" s="3" t="str">
        <f>IFNA(VLOOKUP(D3635,Price!$E$2:$F$4,2,0),"")</f>
        <v/>
      </c>
      <c r="P3635" s="7" t="str">
        <f t="shared" si="4"/>
        <v>без промо</v>
      </c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ht="15.75" customHeight="1">
      <c r="A3636" s="3">
        <v>3418.0</v>
      </c>
      <c r="B3636" s="1" t="s">
        <v>16</v>
      </c>
      <c r="C3636" s="1" t="s">
        <v>17</v>
      </c>
      <c r="D3636" s="1" t="s">
        <v>24</v>
      </c>
      <c r="E3636" s="2">
        <v>44315.0</v>
      </c>
      <c r="F3636" s="3"/>
      <c r="G3636" s="5">
        <v>4500.0</v>
      </c>
      <c r="H3636" s="3" t="str">
        <f>IFNA(VLOOKUP(F3636,Promocodes!A:E,4,0),"")</f>
        <v/>
      </c>
      <c r="I3636" s="3"/>
      <c r="J3636" s="5">
        <f t="shared" si="2"/>
        <v>4500</v>
      </c>
      <c r="K3636" s="3" t="str">
        <f>IFNA(VLOOKUP(D3636,Price!$A$2:$C$18,3,0),"")</f>
        <v>услуга</v>
      </c>
      <c r="L3636" s="6">
        <f t="shared" si="3"/>
        <v>4</v>
      </c>
      <c r="M3636" s="6" t="str">
        <f>IFNA(VLOOKUP(F3636,Promocodes!A:B,2,0),"")</f>
        <v/>
      </c>
      <c r="N3636" s="3" t="str">
        <f>IFNA(VLOOKUP(M3636,Promocodes!G:H,2,0),"")</f>
        <v/>
      </c>
      <c r="O3636" s="3" t="str">
        <f>IFNA(VLOOKUP(D3636,Price!$E$2:$F$4,2,0),"")</f>
        <v/>
      </c>
      <c r="P3636" s="7" t="str">
        <f t="shared" si="4"/>
        <v>без промо</v>
      </c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ht="15.75" customHeight="1">
      <c r="A3637" s="3">
        <v>3419.0</v>
      </c>
      <c r="B3637" s="1" t="s">
        <v>16</v>
      </c>
      <c r="C3637" s="1" t="s">
        <v>22</v>
      </c>
      <c r="D3637" s="1" t="s">
        <v>23</v>
      </c>
      <c r="E3637" s="2">
        <v>44315.0</v>
      </c>
      <c r="F3637" s="3"/>
      <c r="G3637" s="5">
        <v>5500.0</v>
      </c>
      <c r="H3637" s="3" t="str">
        <f>IFNA(VLOOKUP(F3637,Promocodes!A:E,4,0),"")</f>
        <v/>
      </c>
      <c r="I3637" s="3"/>
      <c r="J3637" s="5">
        <f t="shared" si="2"/>
        <v>5500</v>
      </c>
      <c r="K3637" s="3" t="str">
        <f>IFNA(VLOOKUP(D3637,Price!$A$2:$C$18,3,0),"")</f>
        <v>услуга</v>
      </c>
      <c r="L3637" s="6">
        <f t="shared" si="3"/>
        <v>4</v>
      </c>
      <c r="M3637" s="6" t="str">
        <f>IFNA(VLOOKUP(F3637,Promocodes!A:B,2,0),"")</f>
        <v/>
      </c>
      <c r="N3637" s="3" t="str">
        <f>IFNA(VLOOKUP(M3637,Promocodes!G:H,2,0),"")</f>
        <v/>
      </c>
      <c r="O3637" s="3" t="str">
        <f>IFNA(VLOOKUP(D3637,Price!$E$2:$F$4,2,0),"")</f>
        <v/>
      </c>
      <c r="P3637" s="7" t="str">
        <f t="shared" si="4"/>
        <v>без промо</v>
      </c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ht="15.75" customHeight="1">
      <c r="A3638" s="3">
        <v>3421.0</v>
      </c>
      <c r="B3638" s="1" t="s">
        <v>16</v>
      </c>
      <c r="C3638" s="1" t="s">
        <v>17</v>
      </c>
      <c r="D3638" s="1" t="s">
        <v>23</v>
      </c>
      <c r="E3638" s="2">
        <v>44315.0</v>
      </c>
      <c r="F3638" s="3"/>
      <c r="G3638" s="5">
        <v>5500.0</v>
      </c>
      <c r="H3638" s="3" t="str">
        <f>IFNA(VLOOKUP(F3638,Promocodes!A:E,4,0),"")</f>
        <v/>
      </c>
      <c r="I3638" s="3"/>
      <c r="J3638" s="5">
        <f t="shared" si="2"/>
        <v>5500</v>
      </c>
      <c r="K3638" s="3" t="str">
        <f>IFNA(VLOOKUP(D3638,Price!$A$2:$C$18,3,0),"")</f>
        <v>услуга</v>
      </c>
      <c r="L3638" s="6">
        <f t="shared" si="3"/>
        <v>4</v>
      </c>
      <c r="M3638" s="6" t="str">
        <f>IFNA(VLOOKUP(F3638,Promocodes!A:B,2,0),"")</f>
        <v/>
      </c>
      <c r="N3638" s="3" t="str">
        <f>IFNA(VLOOKUP(M3638,Promocodes!G:H,2,0),"")</f>
        <v/>
      </c>
      <c r="O3638" s="3" t="str">
        <f>IFNA(VLOOKUP(D3638,Price!$E$2:$F$4,2,0),"")</f>
        <v/>
      </c>
      <c r="P3638" s="7" t="str">
        <f t="shared" si="4"/>
        <v>без промо</v>
      </c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ht="15.75" customHeight="1">
      <c r="A3639" s="3">
        <v>3422.0</v>
      </c>
      <c r="B3639" s="1" t="s">
        <v>16</v>
      </c>
      <c r="C3639" s="1" t="s">
        <v>22</v>
      </c>
      <c r="D3639" s="1" t="s">
        <v>18</v>
      </c>
      <c r="E3639" s="2">
        <v>44315.0</v>
      </c>
      <c r="F3639" s="3"/>
      <c r="G3639" s="5">
        <v>1000.0</v>
      </c>
      <c r="H3639" s="3" t="str">
        <f>IFNA(VLOOKUP(F3639,Promocodes!A:E,4,0),"")</f>
        <v/>
      </c>
      <c r="I3639" s="3"/>
      <c r="J3639" s="5">
        <f t="shared" si="2"/>
        <v>1000</v>
      </c>
      <c r="K3639" s="3" t="str">
        <f>IFNA(VLOOKUP(D3639,Price!$A$2:$C$18,3,0),"")</f>
        <v>товар</v>
      </c>
      <c r="L3639" s="6">
        <f t="shared" si="3"/>
        <v>4</v>
      </c>
      <c r="M3639" s="6" t="str">
        <f>IFNA(VLOOKUP(F3639,Promocodes!A:B,2,0),"")</f>
        <v/>
      </c>
      <c r="N3639" s="3" t="str">
        <f>IFNA(VLOOKUP(M3639,Promocodes!G:H,2,0),"")</f>
        <v/>
      </c>
      <c r="O3639" s="3">
        <f>IFNA(VLOOKUP(D3639,Price!$E$2:$F$4,2,0),"")</f>
        <v>500</v>
      </c>
      <c r="P3639" s="7" t="str">
        <f t="shared" si="4"/>
        <v>без промо</v>
      </c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ht="15.75" customHeight="1">
      <c r="A3640" s="3">
        <v>3423.0</v>
      </c>
      <c r="B3640" s="1" t="s">
        <v>139</v>
      </c>
      <c r="C3640" s="1" t="s">
        <v>17</v>
      </c>
      <c r="D3640" s="1" t="s">
        <v>143</v>
      </c>
      <c r="E3640" s="2">
        <v>44315.0</v>
      </c>
      <c r="F3640" s="3"/>
      <c r="G3640" s="5">
        <v>500.0</v>
      </c>
      <c r="H3640" s="3" t="str">
        <f>IFNA(VLOOKUP(F3640,Promocodes!A:E,4,0),"")</f>
        <v/>
      </c>
      <c r="I3640" s="3"/>
      <c r="J3640" s="5">
        <f t="shared" si="2"/>
        <v>500</v>
      </c>
      <c r="K3640" s="3" t="str">
        <f>IFNA(VLOOKUP(D3640,Price!$A$2:$C$18,3,0),"")</f>
        <v/>
      </c>
      <c r="L3640" s="6">
        <f t="shared" si="3"/>
        <v>4</v>
      </c>
      <c r="M3640" s="6" t="str">
        <f>IFNA(VLOOKUP(F3640,Promocodes!A:B,2,0),"")</f>
        <v/>
      </c>
      <c r="N3640" s="3" t="str">
        <f>IFNA(VLOOKUP(M3640,Promocodes!G:H,2,0),"")</f>
        <v/>
      </c>
      <c r="O3640" s="3" t="str">
        <f>IFNA(VLOOKUP(D3640,Price!$E$2:$F$4,2,0),"")</f>
        <v/>
      </c>
      <c r="P3640" s="7" t="str">
        <f t="shared" si="4"/>
        <v/>
      </c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ht="15.75" customHeight="1">
      <c r="A3641" s="3">
        <v>3424.0</v>
      </c>
      <c r="B3641" s="1" t="s">
        <v>139</v>
      </c>
      <c r="C3641" s="1" t="s">
        <v>17</v>
      </c>
      <c r="D3641" s="1" t="s">
        <v>141</v>
      </c>
      <c r="E3641" s="2">
        <v>44315.0</v>
      </c>
      <c r="F3641" s="3"/>
      <c r="G3641" s="5">
        <v>300.0</v>
      </c>
      <c r="H3641" s="3" t="str">
        <f>IFNA(VLOOKUP(F3641,Promocodes!A:E,4,0),"")</f>
        <v/>
      </c>
      <c r="I3641" s="3"/>
      <c r="J3641" s="5">
        <f t="shared" si="2"/>
        <v>300</v>
      </c>
      <c r="K3641" s="3" t="str">
        <f>IFNA(VLOOKUP(D3641,Price!$A$2:$C$18,3,0),"")</f>
        <v/>
      </c>
      <c r="L3641" s="6">
        <f t="shared" si="3"/>
        <v>4</v>
      </c>
      <c r="M3641" s="6" t="str">
        <f>IFNA(VLOOKUP(F3641,Promocodes!A:B,2,0),"")</f>
        <v/>
      </c>
      <c r="N3641" s="3" t="str">
        <f>IFNA(VLOOKUP(M3641,Promocodes!G:H,2,0),"")</f>
        <v/>
      </c>
      <c r="O3641" s="3" t="str">
        <f>IFNA(VLOOKUP(D3641,Price!$E$2:$F$4,2,0),"")</f>
        <v/>
      </c>
      <c r="P3641" s="7" t="str">
        <f t="shared" si="4"/>
        <v/>
      </c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ht="15.75" customHeight="1">
      <c r="A3642" s="3">
        <v>3425.0</v>
      </c>
      <c r="B3642" s="1" t="s">
        <v>16</v>
      </c>
      <c r="C3642" s="1" t="s">
        <v>17</v>
      </c>
      <c r="D3642" s="1" t="s">
        <v>23</v>
      </c>
      <c r="E3642" s="2">
        <v>44316.0</v>
      </c>
      <c r="F3642" s="3"/>
      <c r="G3642" s="5">
        <v>5500.0</v>
      </c>
      <c r="H3642" s="3" t="str">
        <f>IFNA(VLOOKUP(F3642,Promocodes!A:E,4,0),"")</f>
        <v/>
      </c>
      <c r="I3642" s="3"/>
      <c r="J3642" s="5">
        <f t="shared" si="2"/>
        <v>5500</v>
      </c>
      <c r="K3642" s="3" t="str">
        <f>IFNA(VLOOKUP(D3642,Price!$A$2:$C$18,3,0),"")</f>
        <v>услуга</v>
      </c>
      <c r="L3642" s="6">
        <f t="shared" si="3"/>
        <v>4</v>
      </c>
      <c r="M3642" s="6" t="str">
        <f>IFNA(VLOOKUP(F3642,Promocodes!A:B,2,0),"")</f>
        <v/>
      </c>
      <c r="N3642" s="3" t="str">
        <f>IFNA(VLOOKUP(M3642,Promocodes!G:H,2,0),"")</f>
        <v/>
      </c>
      <c r="O3642" s="3" t="str">
        <f>IFNA(VLOOKUP(D3642,Price!$E$2:$F$4,2,0),"")</f>
        <v/>
      </c>
      <c r="P3642" s="7" t="str">
        <f t="shared" si="4"/>
        <v>без промо</v>
      </c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ht="15.75" customHeight="1">
      <c r="A3643" s="3">
        <v>3426.0</v>
      </c>
      <c r="B3643" s="1" t="s">
        <v>16</v>
      </c>
      <c r="C3643" s="1" t="s">
        <v>17</v>
      </c>
      <c r="D3643" s="1" t="s">
        <v>21</v>
      </c>
      <c r="E3643" s="2">
        <v>44316.0</v>
      </c>
      <c r="F3643" s="3"/>
      <c r="G3643" s="5">
        <v>3500.0</v>
      </c>
      <c r="H3643" s="3" t="str">
        <f>IFNA(VLOOKUP(F3643,Promocodes!A:E,4,0),"")</f>
        <v/>
      </c>
      <c r="I3643" s="3"/>
      <c r="J3643" s="5">
        <f t="shared" si="2"/>
        <v>3500</v>
      </c>
      <c r="K3643" s="3" t="str">
        <f>IFNA(VLOOKUP(D3643,Price!$A$2:$C$18,3,0),"")</f>
        <v>услуга</v>
      </c>
      <c r="L3643" s="6">
        <f t="shared" si="3"/>
        <v>4</v>
      </c>
      <c r="M3643" s="6" t="str">
        <f>IFNA(VLOOKUP(F3643,Promocodes!A:B,2,0),"")</f>
        <v/>
      </c>
      <c r="N3643" s="3" t="str">
        <f>IFNA(VLOOKUP(M3643,Promocodes!G:H,2,0),"")</f>
        <v/>
      </c>
      <c r="O3643" s="3" t="str">
        <f>IFNA(VLOOKUP(D3643,Price!$E$2:$F$4,2,0),"")</f>
        <v/>
      </c>
      <c r="P3643" s="7" t="str">
        <f t="shared" si="4"/>
        <v>без промо</v>
      </c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ht="15.75" customHeight="1">
      <c r="A3644" s="3">
        <v>3427.0</v>
      </c>
      <c r="B3644" s="1" t="s">
        <v>16</v>
      </c>
      <c r="C3644" s="1" t="s">
        <v>17</v>
      </c>
      <c r="D3644" s="1" t="s">
        <v>18</v>
      </c>
      <c r="E3644" s="2">
        <v>44316.0</v>
      </c>
      <c r="F3644" s="3"/>
      <c r="G3644" s="5">
        <v>1000.0</v>
      </c>
      <c r="H3644" s="3" t="str">
        <f>IFNA(VLOOKUP(F3644,Promocodes!A:E,4,0),"")</f>
        <v/>
      </c>
      <c r="I3644" s="3"/>
      <c r="J3644" s="5">
        <f t="shared" si="2"/>
        <v>1000</v>
      </c>
      <c r="K3644" s="3" t="str">
        <f>IFNA(VLOOKUP(D3644,Price!$A$2:$C$18,3,0),"")</f>
        <v>товар</v>
      </c>
      <c r="L3644" s="6">
        <f t="shared" si="3"/>
        <v>4</v>
      </c>
      <c r="M3644" s="6" t="str">
        <f>IFNA(VLOOKUP(F3644,Promocodes!A:B,2,0),"")</f>
        <v/>
      </c>
      <c r="N3644" s="3" t="str">
        <f>IFNA(VLOOKUP(M3644,Promocodes!G:H,2,0),"")</f>
        <v/>
      </c>
      <c r="O3644" s="3">
        <f>IFNA(VLOOKUP(D3644,Price!$E$2:$F$4,2,0),"")</f>
        <v>500</v>
      </c>
      <c r="P3644" s="7" t="str">
        <f t="shared" si="4"/>
        <v>без промо</v>
      </c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ht="15.75" customHeight="1">
      <c r="A3645" s="3">
        <v>3428.0</v>
      </c>
      <c r="B3645" s="1" t="s">
        <v>16</v>
      </c>
      <c r="C3645" s="1" t="s">
        <v>17</v>
      </c>
      <c r="D3645" s="1" t="s">
        <v>23</v>
      </c>
      <c r="E3645" s="2">
        <v>44316.0</v>
      </c>
      <c r="F3645" s="3"/>
      <c r="G3645" s="5">
        <v>5500.0</v>
      </c>
      <c r="H3645" s="3" t="str">
        <f>IFNA(VLOOKUP(F3645,Promocodes!A:E,4,0),"")</f>
        <v/>
      </c>
      <c r="I3645" s="3"/>
      <c r="J3645" s="5">
        <f t="shared" si="2"/>
        <v>5500</v>
      </c>
      <c r="K3645" s="3" t="str">
        <f>IFNA(VLOOKUP(D3645,Price!$A$2:$C$18,3,0),"")</f>
        <v>услуга</v>
      </c>
      <c r="L3645" s="6">
        <f t="shared" si="3"/>
        <v>4</v>
      </c>
      <c r="M3645" s="6" t="str">
        <f>IFNA(VLOOKUP(F3645,Promocodes!A:B,2,0),"")</f>
        <v/>
      </c>
      <c r="N3645" s="3" t="str">
        <f>IFNA(VLOOKUP(M3645,Promocodes!G:H,2,0),"")</f>
        <v/>
      </c>
      <c r="O3645" s="3" t="str">
        <f>IFNA(VLOOKUP(D3645,Price!$E$2:$F$4,2,0),"")</f>
        <v/>
      </c>
      <c r="P3645" s="7" t="str">
        <f t="shared" si="4"/>
        <v>без промо</v>
      </c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ht="15.75" customHeight="1">
      <c r="A3646" s="3">
        <v>3429.0</v>
      </c>
      <c r="B3646" s="1" t="s">
        <v>16</v>
      </c>
      <c r="C3646" s="1" t="s">
        <v>17</v>
      </c>
      <c r="D3646" s="1" t="s">
        <v>21</v>
      </c>
      <c r="E3646" s="2">
        <v>44316.0</v>
      </c>
      <c r="F3646" s="3"/>
      <c r="G3646" s="5">
        <v>3500.0</v>
      </c>
      <c r="H3646" s="3" t="str">
        <f>IFNA(VLOOKUP(F3646,Promocodes!A:E,4,0),"")</f>
        <v/>
      </c>
      <c r="I3646" s="3"/>
      <c r="J3646" s="5">
        <f t="shared" si="2"/>
        <v>3500</v>
      </c>
      <c r="K3646" s="3" t="str">
        <f>IFNA(VLOOKUP(D3646,Price!$A$2:$C$18,3,0),"")</f>
        <v>услуга</v>
      </c>
      <c r="L3646" s="6">
        <f t="shared" si="3"/>
        <v>4</v>
      </c>
      <c r="M3646" s="6" t="str">
        <f>IFNA(VLOOKUP(F3646,Promocodes!A:B,2,0),"")</f>
        <v/>
      </c>
      <c r="N3646" s="3" t="str">
        <f>IFNA(VLOOKUP(M3646,Promocodes!G:H,2,0),"")</f>
        <v/>
      </c>
      <c r="O3646" s="3" t="str">
        <f>IFNA(VLOOKUP(D3646,Price!$E$2:$F$4,2,0),"")</f>
        <v/>
      </c>
      <c r="P3646" s="7" t="str">
        <f t="shared" si="4"/>
        <v>без промо</v>
      </c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ht="15.75" customHeight="1">
      <c r="A3647" s="3">
        <v>3430.0</v>
      </c>
      <c r="B3647" s="1" t="s">
        <v>16</v>
      </c>
      <c r="C3647" s="1" t="s">
        <v>17</v>
      </c>
      <c r="D3647" s="1" t="s">
        <v>23</v>
      </c>
      <c r="E3647" s="2">
        <v>44316.0</v>
      </c>
      <c r="F3647" s="3"/>
      <c r="G3647" s="5">
        <v>5500.0</v>
      </c>
      <c r="H3647" s="3" t="str">
        <f>IFNA(VLOOKUP(F3647,Promocodes!A:E,4,0),"")</f>
        <v/>
      </c>
      <c r="I3647" s="3"/>
      <c r="J3647" s="5">
        <f t="shared" si="2"/>
        <v>5500</v>
      </c>
      <c r="K3647" s="3" t="str">
        <f>IFNA(VLOOKUP(D3647,Price!$A$2:$C$18,3,0),"")</f>
        <v>услуга</v>
      </c>
      <c r="L3647" s="6">
        <f t="shared" si="3"/>
        <v>4</v>
      </c>
      <c r="M3647" s="6" t="str">
        <f>IFNA(VLOOKUP(F3647,Promocodes!A:B,2,0),"")</f>
        <v/>
      </c>
      <c r="N3647" s="3" t="str">
        <f>IFNA(VLOOKUP(M3647,Promocodes!G:H,2,0),"")</f>
        <v/>
      </c>
      <c r="O3647" s="3" t="str">
        <f>IFNA(VLOOKUP(D3647,Price!$E$2:$F$4,2,0),"")</f>
        <v/>
      </c>
      <c r="P3647" s="7" t="str">
        <f t="shared" si="4"/>
        <v>без промо</v>
      </c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ht="15.75" customHeight="1">
      <c r="A3648" s="3">
        <v>3434.0</v>
      </c>
      <c r="B3648" s="1" t="s">
        <v>16</v>
      </c>
      <c r="C3648" s="1" t="s">
        <v>17</v>
      </c>
      <c r="D3648" s="1" t="s">
        <v>21</v>
      </c>
      <c r="E3648" s="2">
        <v>44316.0</v>
      </c>
      <c r="F3648" s="3"/>
      <c r="G3648" s="5">
        <v>3500.0</v>
      </c>
      <c r="H3648" s="3" t="str">
        <f>IFNA(VLOOKUP(F3648,Promocodes!A:E,4,0),"")</f>
        <v/>
      </c>
      <c r="I3648" s="3"/>
      <c r="J3648" s="5">
        <f t="shared" si="2"/>
        <v>3500</v>
      </c>
      <c r="K3648" s="3" t="str">
        <f>IFNA(VLOOKUP(D3648,Price!$A$2:$C$18,3,0),"")</f>
        <v>услуга</v>
      </c>
      <c r="L3648" s="6">
        <f t="shared" si="3"/>
        <v>4</v>
      </c>
      <c r="M3648" s="6" t="str">
        <f>IFNA(VLOOKUP(F3648,Promocodes!A:B,2,0),"")</f>
        <v/>
      </c>
      <c r="N3648" s="3" t="str">
        <f>IFNA(VLOOKUP(M3648,Promocodes!G:H,2,0),"")</f>
        <v/>
      </c>
      <c r="O3648" s="3" t="str">
        <f>IFNA(VLOOKUP(D3648,Price!$E$2:$F$4,2,0),"")</f>
        <v/>
      </c>
      <c r="P3648" s="7" t="str">
        <f t="shared" si="4"/>
        <v>без промо</v>
      </c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ht="15.75" customHeight="1">
      <c r="A3649" s="3">
        <v>3435.0</v>
      </c>
      <c r="B3649" s="1" t="s">
        <v>16</v>
      </c>
      <c r="C3649" s="1" t="s">
        <v>22</v>
      </c>
      <c r="D3649" s="1" t="s">
        <v>23</v>
      </c>
      <c r="E3649" s="2">
        <v>44316.0</v>
      </c>
      <c r="F3649" s="3"/>
      <c r="G3649" s="5">
        <v>5500.0</v>
      </c>
      <c r="H3649" s="3" t="str">
        <f>IFNA(VLOOKUP(F3649,Promocodes!A:E,4,0),"")</f>
        <v/>
      </c>
      <c r="I3649" s="3"/>
      <c r="J3649" s="5">
        <f t="shared" si="2"/>
        <v>5500</v>
      </c>
      <c r="K3649" s="3" t="str">
        <f>IFNA(VLOOKUP(D3649,Price!$A$2:$C$18,3,0),"")</f>
        <v>услуга</v>
      </c>
      <c r="L3649" s="6">
        <f t="shared" si="3"/>
        <v>4</v>
      </c>
      <c r="M3649" s="6" t="str">
        <f>IFNA(VLOOKUP(F3649,Promocodes!A:B,2,0),"")</f>
        <v/>
      </c>
      <c r="N3649" s="3" t="str">
        <f>IFNA(VLOOKUP(M3649,Promocodes!G:H,2,0),"")</f>
        <v/>
      </c>
      <c r="O3649" s="3" t="str">
        <f>IFNA(VLOOKUP(D3649,Price!$E$2:$F$4,2,0),"")</f>
        <v/>
      </c>
      <c r="P3649" s="7" t="str">
        <f t="shared" si="4"/>
        <v>без промо</v>
      </c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ht="15.75" customHeight="1">
      <c r="A3650" s="3">
        <v>3436.0</v>
      </c>
      <c r="B3650" s="1" t="s">
        <v>139</v>
      </c>
      <c r="C3650" s="1" t="s">
        <v>17</v>
      </c>
      <c r="D3650" s="1" t="s">
        <v>141</v>
      </c>
      <c r="E3650" s="2">
        <v>44316.0</v>
      </c>
      <c r="F3650" s="3"/>
      <c r="G3650" s="5">
        <v>300.0</v>
      </c>
      <c r="H3650" s="3" t="str">
        <f>IFNA(VLOOKUP(F3650,Promocodes!A:E,4,0),"")</f>
        <v/>
      </c>
      <c r="I3650" s="3"/>
      <c r="J3650" s="5">
        <f t="shared" si="2"/>
        <v>300</v>
      </c>
      <c r="K3650" s="3" t="str">
        <f>IFNA(VLOOKUP(D3650,Price!$A$2:$C$18,3,0),"")</f>
        <v/>
      </c>
      <c r="L3650" s="6">
        <f t="shared" si="3"/>
        <v>4</v>
      </c>
      <c r="M3650" s="6" t="str">
        <f>IFNA(VLOOKUP(F3650,Promocodes!A:B,2,0),"")</f>
        <v/>
      </c>
      <c r="N3650" s="3" t="str">
        <f>IFNA(VLOOKUP(M3650,Promocodes!G:H,2,0),"")</f>
        <v/>
      </c>
      <c r="O3650" s="3" t="str">
        <f>IFNA(VLOOKUP(D3650,Price!$E$2:$F$4,2,0),"")</f>
        <v/>
      </c>
      <c r="P3650" s="7" t="str">
        <f t="shared" si="4"/>
        <v/>
      </c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ht="15.75" customHeight="1">
      <c r="A3651" s="3">
        <v>3438.0</v>
      </c>
      <c r="B3651" s="1" t="s">
        <v>16</v>
      </c>
      <c r="C3651" s="1" t="s">
        <v>22</v>
      </c>
      <c r="D3651" s="1" t="s">
        <v>21</v>
      </c>
      <c r="E3651" s="2">
        <v>44316.0</v>
      </c>
      <c r="F3651" s="3"/>
      <c r="G3651" s="5">
        <v>3500.0</v>
      </c>
      <c r="H3651" s="3" t="str">
        <f>IFNA(VLOOKUP(F3651,Promocodes!A:E,4,0),"")</f>
        <v/>
      </c>
      <c r="I3651" s="3"/>
      <c r="J3651" s="5">
        <f t="shared" si="2"/>
        <v>3500</v>
      </c>
      <c r="K3651" s="3" t="str">
        <f>IFNA(VLOOKUP(D3651,Price!$A$2:$C$18,3,0),"")</f>
        <v>услуга</v>
      </c>
      <c r="L3651" s="6">
        <f t="shared" si="3"/>
        <v>4</v>
      </c>
      <c r="M3651" s="6" t="str">
        <f>IFNA(VLOOKUP(F3651,Promocodes!A:B,2,0),"")</f>
        <v/>
      </c>
      <c r="N3651" s="3" t="str">
        <f>IFNA(VLOOKUP(M3651,Promocodes!G:H,2,0),"")</f>
        <v/>
      </c>
      <c r="O3651" s="3" t="str">
        <f>IFNA(VLOOKUP(D3651,Price!$E$2:$F$4,2,0),"")</f>
        <v/>
      </c>
      <c r="P3651" s="7" t="str">
        <f t="shared" si="4"/>
        <v>без промо</v>
      </c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ht="15.75" customHeight="1">
      <c r="A3652" s="3">
        <v>3440.0</v>
      </c>
      <c r="B3652" s="1" t="s">
        <v>16</v>
      </c>
      <c r="C3652" s="1" t="s">
        <v>17</v>
      </c>
      <c r="D3652" s="1" t="s">
        <v>23</v>
      </c>
      <c r="E3652" s="2">
        <v>44316.0</v>
      </c>
      <c r="F3652" s="3"/>
      <c r="G3652" s="5">
        <v>5500.0</v>
      </c>
      <c r="H3652" s="3" t="str">
        <f>IFNA(VLOOKUP(F3652,Promocodes!A:E,4,0),"")</f>
        <v/>
      </c>
      <c r="I3652" s="3"/>
      <c r="J3652" s="5">
        <f t="shared" si="2"/>
        <v>5500</v>
      </c>
      <c r="K3652" s="3" t="str">
        <f>IFNA(VLOOKUP(D3652,Price!$A$2:$C$18,3,0),"")</f>
        <v>услуга</v>
      </c>
      <c r="L3652" s="6">
        <f t="shared" si="3"/>
        <v>4</v>
      </c>
      <c r="M3652" s="6" t="str">
        <f>IFNA(VLOOKUP(F3652,Promocodes!A:B,2,0),"")</f>
        <v/>
      </c>
      <c r="N3652" s="3" t="str">
        <f>IFNA(VLOOKUP(M3652,Promocodes!G:H,2,0),"")</f>
        <v/>
      </c>
      <c r="O3652" s="3" t="str">
        <f>IFNA(VLOOKUP(D3652,Price!$E$2:$F$4,2,0),"")</f>
        <v/>
      </c>
      <c r="P3652" s="7" t="str">
        <f t="shared" si="4"/>
        <v>без промо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ht="15.75" customHeight="1">
      <c r="A3653" s="3">
        <v>3441.0</v>
      </c>
      <c r="B3653" s="1" t="s">
        <v>16</v>
      </c>
      <c r="C3653" s="1" t="s">
        <v>17</v>
      </c>
      <c r="D3653" s="1" t="s">
        <v>24</v>
      </c>
      <c r="E3653" s="2">
        <v>44316.0</v>
      </c>
      <c r="F3653" s="3"/>
      <c r="G3653" s="5">
        <v>4500.0</v>
      </c>
      <c r="H3653" s="3" t="str">
        <f>IFNA(VLOOKUP(F3653,Promocodes!A:E,4,0),"")</f>
        <v/>
      </c>
      <c r="I3653" s="3"/>
      <c r="J3653" s="5">
        <f t="shared" si="2"/>
        <v>4500</v>
      </c>
      <c r="K3653" s="3" t="str">
        <f>IFNA(VLOOKUP(D3653,Price!$A$2:$C$18,3,0),"")</f>
        <v>услуга</v>
      </c>
      <c r="L3653" s="6">
        <f t="shared" si="3"/>
        <v>4</v>
      </c>
      <c r="M3653" s="6" t="str">
        <f>IFNA(VLOOKUP(F3653,Promocodes!A:B,2,0),"")</f>
        <v/>
      </c>
      <c r="N3653" s="3" t="str">
        <f>IFNA(VLOOKUP(M3653,Promocodes!G:H,2,0),"")</f>
        <v/>
      </c>
      <c r="O3653" s="3" t="str">
        <f>IFNA(VLOOKUP(D3653,Price!$E$2:$F$4,2,0),"")</f>
        <v/>
      </c>
      <c r="P3653" s="7" t="str">
        <f t="shared" si="4"/>
        <v>без промо</v>
      </c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ht="15.75" customHeight="1">
      <c r="A3654" s="3">
        <v>3442.0</v>
      </c>
      <c r="B3654" s="1" t="s">
        <v>16</v>
      </c>
      <c r="C3654" s="1" t="s">
        <v>22</v>
      </c>
      <c r="D3654" s="1" t="s">
        <v>24</v>
      </c>
      <c r="E3654" s="2">
        <v>44316.0</v>
      </c>
      <c r="F3654" s="3"/>
      <c r="G3654" s="5">
        <v>4500.0</v>
      </c>
      <c r="H3654" s="3" t="str">
        <f>IFNA(VLOOKUP(F3654,Promocodes!A:E,4,0),"")</f>
        <v/>
      </c>
      <c r="I3654" s="3"/>
      <c r="J3654" s="5">
        <f t="shared" si="2"/>
        <v>4500</v>
      </c>
      <c r="K3654" s="3" t="str">
        <f>IFNA(VLOOKUP(D3654,Price!$A$2:$C$18,3,0),"")</f>
        <v>услуга</v>
      </c>
      <c r="L3654" s="6">
        <f t="shared" si="3"/>
        <v>4</v>
      </c>
      <c r="M3654" s="6" t="str">
        <f>IFNA(VLOOKUP(F3654,Promocodes!A:B,2,0),"")</f>
        <v/>
      </c>
      <c r="N3654" s="3" t="str">
        <f>IFNA(VLOOKUP(M3654,Promocodes!G:H,2,0),"")</f>
        <v/>
      </c>
      <c r="O3654" s="3" t="str">
        <f>IFNA(VLOOKUP(D3654,Price!$E$2:$F$4,2,0),"")</f>
        <v/>
      </c>
      <c r="P3654" s="7" t="str">
        <f t="shared" si="4"/>
        <v>без промо</v>
      </c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ht="15.75" customHeight="1">
      <c r="A3655" s="3">
        <v>3443.0</v>
      </c>
      <c r="B3655" s="1" t="s">
        <v>139</v>
      </c>
      <c r="C3655" s="1" t="s">
        <v>17</v>
      </c>
      <c r="D3655" s="1" t="s">
        <v>143</v>
      </c>
      <c r="E3655" s="2">
        <v>44316.0</v>
      </c>
      <c r="F3655" s="3"/>
      <c r="G3655" s="5">
        <v>500.0</v>
      </c>
      <c r="H3655" s="3" t="str">
        <f>IFNA(VLOOKUP(F3655,Promocodes!A:E,4,0),"")</f>
        <v/>
      </c>
      <c r="I3655" s="3"/>
      <c r="J3655" s="5">
        <f t="shared" si="2"/>
        <v>500</v>
      </c>
      <c r="K3655" s="3" t="str">
        <f>IFNA(VLOOKUP(D3655,Price!$A$2:$C$18,3,0),"")</f>
        <v/>
      </c>
      <c r="L3655" s="6">
        <f t="shared" si="3"/>
        <v>4</v>
      </c>
      <c r="M3655" s="6" t="str">
        <f>IFNA(VLOOKUP(F3655,Promocodes!A:B,2,0),"")</f>
        <v/>
      </c>
      <c r="N3655" s="3" t="str">
        <f>IFNA(VLOOKUP(M3655,Promocodes!G:H,2,0),"")</f>
        <v/>
      </c>
      <c r="O3655" s="3" t="str">
        <f>IFNA(VLOOKUP(D3655,Price!$E$2:$F$4,2,0),"")</f>
        <v/>
      </c>
      <c r="P3655" s="7" t="str">
        <f t="shared" si="4"/>
        <v/>
      </c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ht="15.75" customHeight="1">
      <c r="A3656" s="3">
        <v>3444.0</v>
      </c>
      <c r="B3656" s="1" t="s">
        <v>16</v>
      </c>
      <c r="C3656" s="1" t="s">
        <v>17</v>
      </c>
      <c r="D3656" s="1" t="s">
        <v>21</v>
      </c>
      <c r="E3656" s="2">
        <v>44316.0</v>
      </c>
      <c r="F3656" s="3"/>
      <c r="G3656" s="5">
        <v>3500.0</v>
      </c>
      <c r="H3656" s="3" t="str">
        <f>IFNA(VLOOKUP(F3656,Promocodes!A:E,4,0),"")</f>
        <v/>
      </c>
      <c r="I3656" s="3"/>
      <c r="J3656" s="5">
        <f t="shared" si="2"/>
        <v>3500</v>
      </c>
      <c r="K3656" s="3" t="str">
        <f>IFNA(VLOOKUP(D3656,Price!$A$2:$C$18,3,0),"")</f>
        <v>услуга</v>
      </c>
      <c r="L3656" s="6">
        <f t="shared" si="3"/>
        <v>4</v>
      </c>
      <c r="M3656" s="6" t="str">
        <f>IFNA(VLOOKUP(F3656,Promocodes!A:B,2,0),"")</f>
        <v/>
      </c>
      <c r="N3656" s="3" t="str">
        <f>IFNA(VLOOKUP(M3656,Promocodes!G:H,2,0),"")</f>
        <v/>
      </c>
      <c r="O3656" s="3" t="str">
        <f>IFNA(VLOOKUP(D3656,Price!$E$2:$F$4,2,0),"")</f>
        <v/>
      </c>
      <c r="P3656" s="7" t="str">
        <f t="shared" si="4"/>
        <v>без промо</v>
      </c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ht="15.75" customHeight="1">
      <c r="A3657" s="3">
        <v>3445.0</v>
      </c>
      <c r="B3657" s="1" t="s">
        <v>16</v>
      </c>
      <c r="C3657" s="1" t="s">
        <v>17</v>
      </c>
      <c r="D3657" s="1" t="s">
        <v>24</v>
      </c>
      <c r="E3657" s="2">
        <v>44316.0</v>
      </c>
      <c r="F3657" s="3"/>
      <c r="G3657" s="5">
        <v>4500.0</v>
      </c>
      <c r="H3657" s="3" t="str">
        <f>IFNA(VLOOKUP(F3657,Promocodes!A:E,4,0),"")</f>
        <v/>
      </c>
      <c r="I3657" s="3"/>
      <c r="J3657" s="5">
        <f t="shared" si="2"/>
        <v>4500</v>
      </c>
      <c r="K3657" s="3" t="str">
        <f>IFNA(VLOOKUP(D3657,Price!$A$2:$C$18,3,0),"")</f>
        <v>услуга</v>
      </c>
      <c r="L3657" s="6">
        <f t="shared" si="3"/>
        <v>4</v>
      </c>
      <c r="M3657" s="6" t="str">
        <f>IFNA(VLOOKUP(F3657,Promocodes!A:B,2,0),"")</f>
        <v/>
      </c>
      <c r="N3657" s="3" t="str">
        <f>IFNA(VLOOKUP(M3657,Promocodes!G:H,2,0),"")</f>
        <v/>
      </c>
      <c r="O3657" s="3" t="str">
        <f>IFNA(VLOOKUP(D3657,Price!$E$2:$F$4,2,0),"")</f>
        <v/>
      </c>
      <c r="P3657" s="7" t="str">
        <f t="shared" si="4"/>
        <v>без промо</v>
      </c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ht="15.75" customHeight="1">
      <c r="A3658" s="3">
        <v>3446.0</v>
      </c>
      <c r="B3658" s="1" t="s">
        <v>16</v>
      </c>
      <c r="C3658" s="1" t="s">
        <v>17</v>
      </c>
      <c r="D3658" s="1" t="s">
        <v>18</v>
      </c>
      <c r="E3658" s="2">
        <v>44316.0</v>
      </c>
      <c r="F3658" s="3"/>
      <c r="G3658" s="5">
        <v>1000.0</v>
      </c>
      <c r="H3658" s="3" t="str">
        <f>IFNA(VLOOKUP(F3658,Promocodes!A:E,4,0),"")</f>
        <v/>
      </c>
      <c r="I3658" s="3"/>
      <c r="J3658" s="5">
        <f t="shared" si="2"/>
        <v>1000</v>
      </c>
      <c r="K3658" s="3" t="str">
        <f>IFNA(VLOOKUP(D3658,Price!$A$2:$C$18,3,0),"")</f>
        <v>товар</v>
      </c>
      <c r="L3658" s="6">
        <f t="shared" si="3"/>
        <v>4</v>
      </c>
      <c r="M3658" s="6" t="str">
        <f>IFNA(VLOOKUP(F3658,Promocodes!A:B,2,0),"")</f>
        <v/>
      </c>
      <c r="N3658" s="3" t="str">
        <f>IFNA(VLOOKUP(M3658,Promocodes!G:H,2,0),"")</f>
        <v/>
      </c>
      <c r="O3658" s="3">
        <f>IFNA(VLOOKUP(D3658,Price!$E$2:$F$4,2,0),"")</f>
        <v>500</v>
      </c>
      <c r="P3658" s="7" t="str">
        <f t="shared" si="4"/>
        <v>без промо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ht="15.75" customHeight="1">
      <c r="A3659" s="3">
        <v>3447.0</v>
      </c>
      <c r="B3659" s="1" t="s">
        <v>16</v>
      </c>
      <c r="C3659" s="1" t="s">
        <v>17</v>
      </c>
      <c r="D3659" s="1" t="s">
        <v>24</v>
      </c>
      <c r="E3659" s="2">
        <v>44316.0</v>
      </c>
      <c r="F3659" s="3"/>
      <c r="G3659" s="5">
        <v>4500.0</v>
      </c>
      <c r="H3659" s="3" t="str">
        <f>IFNA(VLOOKUP(F3659,Promocodes!A:E,4,0),"")</f>
        <v/>
      </c>
      <c r="I3659" s="3"/>
      <c r="J3659" s="5">
        <f t="shared" si="2"/>
        <v>4500</v>
      </c>
      <c r="K3659" s="3" t="str">
        <f>IFNA(VLOOKUP(D3659,Price!$A$2:$C$18,3,0),"")</f>
        <v>услуга</v>
      </c>
      <c r="L3659" s="6">
        <f t="shared" si="3"/>
        <v>4</v>
      </c>
      <c r="M3659" s="6" t="str">
        <f>IFNA(VLOOKUP(F3659,Promocodes!A:B,2,0),"")</f>
        <v/>
      </c>
      <c r="N3659" s="3" t="str">
        <f>IFNA(VLOOKUP(M3659,Promocodes!G:H,2,0),"")</f>
        <v/>
      </c>
      <c r="O3659" s="3" t="str">
        <f>IFNA(VLOOKUP(D3659,Price!$E$2:$F$4,2,0),"")</f>
        <v/>
      </c>
      <c r="P3659" s="7" t="str">
        <f t="shared" si="4"/>
        <v>без промо</v>
      </c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ht="15.75" customHeight="1">
      <c r="A3660" s="3">
        <v>3448.0</v>
      </c>
      <c r="B3660" s="1" t="s">
        <v>16</v>
      </c>
      <c r="C3660" s="1" t="s">
        <v>17</v>
      </c>
      <c r="D3660" s="1" t="s">
        <v>24</v>
      </c>
      <c r="E3660" s="2">
        <v>44316.0</v>
      </c>
      <c r="F3660" s="3"/>
      <c r="G3660" s="5">
        <v>4500.0</v>
      </c>
      <c r="H3660" s="3" t="str">
        <f>IFNA(VLOOKUP(F3660,Promocodes!A:E,4,0),"")</f>
        <v/>
      </c>
      <c r="I3660" s="3"/>
      <c r="J3660" s="5">
        <f t="shared" si="2"/>
        <v>4500</v>
      </c>
      <c r="K3660" s="3" t="str">
        <f>IFNA(VLOOKUP(D3660,Price!$A$2:$C$18,3,0),"")</f>
        <v>услуга</v>
      </c>
      <c r="L3660" s="6">
        <f t="shared" si="3"/>
        <v>4</v>
      </c>
      <c r="M3660" s="6" t="str">
        <f>IFNA(VLOOKUP(F3660,Promocodes!A:B,2,0),"")</f>
        <v/>
      </c>
      <c r="N3660" s="3" t="str">
        <f>IFNA(VLOOKUP(M3660,Promocodes!G:H,2,0),"")</f>
        <v/>
      </c>
      <c r="O3660" s="3" t="str">
        <f>IFNA(VLOOKUP(D3660,Price!$E$2:$F$4,2,0),"")</f>
        <v/>
      </c>
      <c r="P3660" s="7" t="str">
        <f t="shared" si="4"/>
        <v>без промо</v>
      </c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ht="15.75" customHeight="1">
      <c r="A3661" s="3">
        <v>3449.0</v>
      </c>
      <c r="B3661" s="1" t="s">
        <v>16</v>
      </c>
      <c r="C3661" s="1" t="s">
        <v>17</v>
      </c>
      <c r="D3661" s="1" t="s">
        <v>21</v>
      </c>
      <c r="E3661" s="2">
        <v>44316.0</v>
      </c>
      <c r="F3661" s="3"/>
      <c r="G3661" s="5">
        <v>3500.0</v>
      </c>
      <c r="H3661" s="3" t="str">
        <f>IFNA(VLOOKUP(F3661,Promocodes!A:E,4,0),"")</f>
        <v/>
      </c>
      <c r="I3661" s="3"/>
      <c r="J3661" s="5">
        <f t="shared" si="2"/>
        <v>3500</v>
      </c>
      <c r="K3661" s="3" t="str">
        <f>IFNA(VLOOKUP(D3661,Price!$A$2:$C$18,3,0),"")</f>
        <v>услуга</v>
      </c>
      <c r="L3661" s="6">
        <f t="shared" si="3"/>
        <v>4</v>
      </c>
      <c r="M3661" s="6" t="str">
        <f>IFNA(VLOOKUP(F3661,Promocodes!A:B,2,0),"")</f>
        <v/>
      </c>
      <c r="N3661" s="3" t="str">
        <f>IFNA(VLOOKUP(M3661,Promocodes!G:H,2,0),"")</f>
        <v/>
      </c>
      <c r="O3661" s="3" t="str">
        <f>IFNA(VLOOKUP(D3661,Price!$E$2:$F$4,2,0),"")</f>
        <v/>
      </c>
      <c r="P3661" s="7" t="str">
        <f t="shared" si="4"/>
        <v>без промо</v>
      </c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ht="15.75" customHeight="1">
      <c r="A3662" s="3">
        <v>3450.0</v>
      </c>
      <c r="B3662" s="1" t="s">
        <v>16</v>
      </c>
      <c r="C3662" s="1" t="s">
        <v>17</v>
      </c>
      <c r="D3662" s="1" t="s">
        <v>21</v>
      </c>
      <c r="E3662" s="2">
        <v>44317.0</v>
      </c>
      <c r="F3662" s="3"/>
      <c r="G3662" s="5">
        <v>3500.0</v>
      </c>
      <c r="H3662" s="3" t="str">
        <f>IFNA(VLOOKUP(F3662,Promocodes!A:E,4,0),"")</f>
        <v/>
      </c>
      <c r="I3662" s="3"/>
      <c r="J3662" s="5">
        <f t="shared" si="2"/>
        <v>3500</v>
      </c>
      <c r="K3662" s="3" t="str">
        <f>IFNA(VLOOKUP(D3662,Price!$A$2:$C$18,3,0),"")</f>
        <v>услуга</v>
      </c>
      <c r="L3662" s="6">
        <f t="shared" si="3"/>
        <v>5</v>
      </c>
      <c r="M3662" s="6" t="str">
        <f>IFNA(VLOOKUP(F3662,Promocodes!A:B,2,0),"")</f>
        <v/>
      </c>
      <c r="N3662" s="3" t="str">
        <f>IFNA(VLOOKUP(M3662,Promocodes!G:H,2,0),"")</f>
        <v/>
      </c>
      <c r="O3662" s="3" t="str">
        <f>IFNA(VLOOKUP(D3662,Price!$E$2:$F$4,2,0),"")</f>
        <v/>
      </c>
      <c r="P3662" s="7" t="str">
        <f t="shared" si="4"/>
        <v>без промо</v>
      </c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ht="15.75" customHeight="1">
      <c r="A3663" s="3">
        <v>3451.0</v>
      </c>
      <c r="B3663" s="1" t="s">
        <v>139</v>
      </c>
      <c r="C3663" s="1" t="s">
        <v>22</v>
      </c>
      <c r="D3663" s="1" t="s">
        <v>143</v>
      </c>
      <c r="E3663" s="2">
        <v>44317.0</v>
      </c>
      <c r="F3663" s="3"/>
      <c r="G3663" s="5">
        <v>500.0</v>
      </c>
      <c r="H3663" s="3" t="str">
        <f>IFNA(VLOOKUP(F3663,Promocodes!A:E,4,0),"")</f>
        <v/>
      </c>
      <c r="I3663" s="3"/>
      <c r="J3663" s="5">
        <f t="shared" si="2"/>
        <v>500</v>
      </c>
      <c r="K3663" s="3" t="str">
        <f>IFNA(VLOOKUP(D3663,Price!$A$2:$C$18,3,0),"")</f>
        <v/>
      </c>
      <c r="L3663" s="6">
        <f t="shared" si="3"/>
        <v>5</v>
      </c>
      <c r="M3663" s="6" t="str">
        <f>IFNA(VLOOKUP(F3663,Promocodes!A:B,2,0),"")</f>
        <v/>
      </c>
      <c r="N3663" s="3" t="str">
        <f>IFNA(VLOOKUP(M3663,Promocodes!G:H,2,0),"")</f>
        <v/>
      </c>
      <c r="O3663" s="3" t="str">
        <f>IFNA(VLOOKUP(D3663,Price!$E$2:$F$4,2,0),"")</f>
        <v/>
      </c>
      <c r="P3663" s="7" t="str">
        <f t="shared" si="4"/>
        <v/>
      </c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ht="15.75" customHeight="1">
      <c r="A3664" s="3">
        <v>3452.0</v>
      </c>
      <c r="B3664" s="1" t="s">
        <v>16</v>
      </c>
      <c r="C3664" s="1" t="s">
        <v>17</v>
      </c>
      <c r="D3664" s="1" t="s">
        <v>21</v>
      </c>
      <c r="E3664" s="2">
        <v>44317.0</v>
      </c>
      <c r="F3664" s="3"/>
      <c r="G3664" s="5">
        <v>3500.0</v>
      </c>
      <c r="H3664" s="3" t="str">
        <f>IFNA(VLOOKUP(F3664,Promocodes!A:E,4,0),"")</f>
        <v/>
      </c>
      <c r="I3664" s="3"/>
      <c r="J3664" s="5">
        <f t="shared" si="2"/>
        <v>3500</v>
      </c>
      <c r="K3664" s="3" t="str">
        <f>IFNA(VLOOKUP(D3664,Price!$A$2:$C$18,3,0),"")</f>
        <v>услуга</v>
      </c>
      <c r="L3664" s="6">
        <f t="shared" si="3"/>
        <v>5</v>
      </c>
      <c r="M3664" s="6" t="str">
        <f>IFNA(VLOOKUP(F3664,Promocodes!A:B,2,0),"")</f>
        <v/>
      </c>
      <c r="N3664" s="3" t="str">
        <f>IFNA(VLOOKUP(M3664,Promocodes!G:H,2,0),"")</f>
        <v/>
      </c>
      <c r="O3664" s="3" t="str">
        <f>IFNA(VLOOKUP(D3664,Price!$E$2:$F$4,2,0),"")</f>
        <v/>
      </c>
      <c r="P3664" s="7" t="str">
        <f t="shared" si="4"/>
        <v>без промо</v>
      </c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ht="15.75" customHeight="1">
      <c r="A3665" s="3">
        <v>3453.0</v>
      </c>
      <c r="B3665" s="1" t="s">
        <v>16</v>
      </c>
      <c r="C3665" s="1" t="s">
        <v>17</v>
      </c>
      <c r="D3665" s="1" t="s">
        <v>23</v>
      </c>
      <c r="E3665" s="2">
        <v>44317.0</v>
      </c>
      <c r="F3665" s="3"/>
      <c r="G3665" s="5">
        <v>5500.0</v>
      </c>
      <c r="H3665" s="3" t="str">
        <f>IFNA(VLOOKUP(F3665,Promocodes!A:E,4,0),"")</f>
        <v/>
      </c>
      <c r="I3665" s="3"/>
      <c r="J3665" s="5">
        <f t="shared" si="2"/>
        <v>5500</v>
      </c>
      <c r="K3665" s="3" t="str">
        <f>IFNA(VLOOKUP(D3665,Price!$A$2:$C$18,3,0),"")</f>
        <v>услуга</v>
      </c>
      <c r="L3665" s="6">
        <f t="shared" si="3"/>
        <v>5</v>
      </c>
      <c r="M3665" s="6" t="str">
        <f>IFNA(VLOOKUP(F3665,Promocodes!A:B,2,0),"")</f>
        <v/>
      </c>
      <c r="N3665" s="3" t="str">
        <f>IFNA(VLOOKUP(M3665,Promocodes!G:H,2,0),"")</f>
        <v/>
      </c>
      <c r="O3665" s="3" t="str">
        <f>IFNA(VLOOKUP(D3665,Price!$E$2:$F$4,2,0),"")</f>
        <v/>
      </c>
      <c r="P3665" s="7" t="str">
        <f t="shared" si="4"/>
        <v>без промо</v>
      </c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ht="15.75" customHeight="1">
      <c r="A3666" s="3">
        <v>3454.0</v>
      </c>
      <c r="B3666" s="1" t="s">
        <v>16</v>
      </c>
      <c r="C3666" s="1" t="s">
        <v>17</v>
      </c>
      <c r="D3666" s="1" t="s">
        <v>23</v>
      </c>
      <c r="E3666" s="2">
        <v>44317.0</v>
      </c>
      <c r="F3666" s="3"/>
      <c r="G3666" s="5">
        <v>5500.0</v>
      </c>
      <c r="H3666" s="3" t="str">
        <f>IFNA(VLOOKUP(F3666,Promocodes!A:E,4,0),"")</f>
        <v/>
      </c>
      <c r="I3666" s="3"/>
      <c r="J3666" s="5">
        <f t="shared" si="2"/>
        <v>5500</v>
      </c>
      <c r="K3666" s="3" t="str">
        <f>IFNA(VLOOKUP(D3666,Price!$A$2:$C$18,3,0),"")</f>
        <v>услуга</v>
      </c>
      <c r="L3666" s="6">
        <f t="shared" si="3"/>
        <v>5</v>
      </c>
      <c r="M3666" s="6" t="str">
        <f>IFNA(VLOOKUP(F3666,Promocodes!A:B,2,0),"")</f>
        <v/>
      </c>
      <c r="N3666" s="3" t="str">
        <f>IFNA(VLOOKUP(M3666,Promocodes!G:H,2,0),"")</f>
        <v/>
      </c>
      <c r="O3666" s="3" t="str">
        <f>IFNA(VLOOKUP(D3666,Price!$E$2:$F$4,2,0),"")</f>
        <v/>
      </c>
      <c r="P3666" s="7" t="str">
        <f t="shared" si="4"/>
        <v>без промо</v>
      </c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ht="15.75" customHeight="1">
      <c r="A3667" s="3">
        <v>3455.0</v>
      </c>
      <c r="B3667" s="1" t="s">
        <v>139</v>
      </c>
      <c r="C3667" s="1" t="s">
        <v>22</v>
      </c>
      <c r="D3667" s="1" t="s">
        <v>143</v>
      </c>
      <c r="E3667" s="2">
        <v>44317.0</v>
      </c>
      <c r="F3667" s="3"/>
      <c r="G3667" s="5">
        <v>500.0</v>
      </c>
      <c r="H3667" s="3" t="str">
        <f>IFNA(VLOOKUP(F3667,Promocodes!A:E,4,0),"")</f>
        <v/>
      </c>
      <c r="I3667" s="3"/>
      <c r="J3667" s="5">
        <f t="shared" si="2"/>
        <v>500</v>
      </c>
      <c r="K3667" s="3" t="str">
        <f>IFNA(VLOOKUP(D3667,Price!$A$2:$C$18,3,0),"")</f>
        <v/>
      </c>
      <c r="L3667" s="6">
        <f t="shared" si="3"/>
        <v>5</v>
      </c>
      <c r="M3667" s="6" t="str">
        <f>IFNA(VLOOKUP(F3667,Promocodes!A:B,2,0),"")</f>
        <v/>
      </c>
      <c r="N3667" s="3" t="str">
        <f>IFNA(VLOOKUP(M3667,Promocodes!G:H,2,0),"")</f>
        <v/>
      </c>
      <c r="O3667" s="3" t="str">
        <f>IFNA(VLOOKUP(D3667,Price!$E$2:$F$4,2,0),"")</f>
        <v/>
      </c>
      <c r="P3667" s="7" t="str">
        <f t="shared" si="4"/>
        <v/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ht="15.75" customHeight="1">
      <c r="A3668" s="3">
        <v>3456.0</v>
      </c>
      <c r="B3668" s="1" t="s">
        <v>16</v>
      </c>
      <c r="C3668" s="1" t="s">
        <v>22</v>
      </c>
      <c r="D3668" s="1" t="s">
        <v>21</v>
      </c>
      <c r="E3668" s="2">
        <v>44317.0</v>
      </c>
      <c r="F3668" s="3"/>
      <c r="G3668" s="5">
        <v>3500.0</v>
      </c>
      <c r="H3668" s="3" t="str">
        <f>IFNA(VLOOKUP(F3668,Promocodes!A:E,4,0),"")</f>
        <v/>
      </c>
      <c r="I3668" s="3"/>
      <c r="J3668" s="5">
        <f t="shared" si="2"/>
        <v>3500</v>
      </c>
      <c r="K3668" s="3" t="str">
        <f>IFNA(VLOOKUP(D3668,Price!$A$2:$C$18,3,0),"")</f>
        <v>услуга</v>
      </c>
      <c r="L3668" s="6">
        <f t="shared" si="3"/>
        <v>5</v>
      </c>
      <c r="M3668" s="6" t="str">
        <f>IFNA(VLOOKUP(F3668,Promocodes!A:B,2,0),"")</f>
        <v/>
      </c>
      <c r="N3668" s="3" t="str">
        <f>IFNA(VLOOKUP(M3668,Promocodes!G:H,2,0),"")</f>
        <v/>
      </c>
      <c r="O3668" s="3" t="str">
        <f>IFNA(VLOOKUP(D3668,Price!$E$2:$F$4,2,0),"")</f>
        <v/>
      </c>
      <c r="P3668" s="7" t="str">
        <f t="shared" si="4"/>
        <v>без промо</v>
      </c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ht="15.75" customHeight="1">
      <c r="A3669" s="3">
        <v>3457.0</v>
      </c>
      <c r="B3669" s="1" t="s">
        <v>16</v>
      </c>
      <c r="C3669" s="1" t="s">
        <v>17</v>
      </c>
      <c r="D3669" s="1" t="s">
        <v>21</v>
      </c>
      <c r="E3669" s="2">
        <v>44317.0</v>
      </c>
      <c r="F3669" s="3"/>
      <c r="G3669" s="5">
        <v>3500.0</v>
      </c>
      <c r="H3669" s="3" t="str">
        <f>IFNA(VLOOKUP(F3669,Promocodes!A:E,4,0),"")</f>
        <v/>
      </c>
      <c r="I3669" s="3"/>
      <c r="J3669" s="5">
        <f t="shared" si="2"/>
        <v>3500</v>
      </c>
      <c r="K3669" s="3" t="str">
        <f>IFNA(VLOOKUP(D3669,Price!$A$2:$C$18,3,0),"")</f>
        <v>услуга</v>
      </c>
      <c r="L3669" s="6">
        <f t="shared" si="3"/>
        <v>5</v>
      </c>
      <c r="M3669" s="6" t="str">
        <f>IFNA(VLOOKUP(F3669,Promocodes!A:B,2,0),"")</f>
        <v/>
      </c>
      <c r="N3669" s="3" t="str">
        <f>IFNA(VLOOKUP(M3669,Promocodes!G:H,2,0),"")</f>
        <v/>
      </c>
      <c r="O3669" s="3" t="str">
        <f>IFNA(VLOOKUP(D3669,Price!$E$2:$F$4,2,0),"")</f>
        <v/>
      </c>
      <c r="P3669" s="7" t="str">
        <f t="shared" si="4"/>
        <v>без промо</v>
      </c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ht="15.75" customHeight="1">
      <c r="A3670" s="3">
        <v>3458.0</v>
      </c>
      <c r="B3670" s="1" t="s">
        <v>16</v>
      </c>
      <c r="C3670" s="1" t="s">
        <v>22</v>
      </c>
      <c r="D3670" s="1" t="s">
        <v>24</v>
      </c>
      <c r="E3670" s="2">
        <v>44317.0</v>
      </c>
      <c r="F3670" s="3"/>
      <c r="G3670" s="5">
        <v>4500.0</v>
      </c>
      <c r="H3670" s="3" t="str">
        <f>IFNA(VLOOKUP(F3670,Promocodes!A:E,4,0),"")</f>
        <v/>
      </c>
      <c r="I3670" s="3"/>
      <c r="J3670" s="5">
        <f t="shared" si="2"/>
        <v>4500</v>
      </c>
      <c r="K3670" s="3" t="str">
        <f>IFNA(VLOOKUP(D3670,Price!$A$2:$C$18,3,0),"")</f>
        <v>услуга</v>
      </c>
      <c r="L3670" s="6">
        <f t="shared" si="3"/>
        <v>5</v>
      </c>
      <c r="M3670" s="6" t="str">
        <f>IFNA(VLOOKUP(F3670,Promocodes!A:B,2,0),"")</f>
        <v/>
      </c>
      <c r="N3670" s="3" t="str">
        <f>IFNA(VLOOKUP(M3670,Promocodes!G:H,2,0),"")</f>
        <v/>
      </c>
      <c r="O3670" s="3" t="str">
        <f>IFNA(VLOOKUP(D3670,Price!$E$2:$F$4,2,0),"")</f>
        <v/>
      </c>
      <c r="P3670" s="7" t="str">
        <f t="shared" si="4"/>
        <v>без промо</v>
      </c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ht="15.75" customHeight="1">
      <c r="A3671" s="3">
        <v>3459.0</v>
      </c>
      <c r="B3671" s="1" t="s">
        <v>16</v>
      </c>
      <c r="C3671" s="1" t="s">
        <v>17</v>
      </c>
      <c r="D3671" s="1" t="s">
        <v>23</v>
      </c>
      <c r="E3671" s="2">
        <v>44317.0</v>
      </c>
      <c r="F3671" s="3"/>
      <c r="G3671" s="5">
        <v>5500.0</v>
      </c>
      <c r="H3671" s="3" t="str">
        <f>IFNA(VLOOKUP(F3671,Promocodes!A:E,4,0),"")</f>
        <v/>
      </c>
      <c r="I3671" s="3"/>
      <c r="J3671" s="5">
        <f t="shared" si="2"/>
        <v>5500</v>
      </c>
      <c r="K3671" s="3" t="str">
        <f>IFNA(VLOOKUP(D3671,Price!$A$2:$C$18,3,0),"")</f>
        <v>услуга</v>
      </c>
      <c r="L3671" s="6">
        <f t="shared" si="3"/>
        <v>5</v>
      </c>
      <c r="M3671" s="6" t="str">
        <f>IFNA(VLOOKUP(F3671,Promocodes!A:B,2,0),"")</f>
        <v/>
      </c>
      <c r="N3671" s="3" t="str">
        <f>IFNA(VLOOKUP(M3671,Promocodes!G:H,2,0),"")</f>
        <v/>
      </c>
      <c r="O3671" s="3" t="str">
        <f>IFNA(VLOOKUP(D3671,Price!$E$2:$F$4,2,0),"")</f>
        <v/>
      </c>
      <c r="P3671" s="7" t="str">
        <f t="shared" si="4"/>
        <v>без промо</v>
      </c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ht="15.75" customHeight="1">
      <c r="A3672" s="3">
        <v>3460.0</v>
      </c>
      <c r="B3672" s="1" t="s">
        <v>16</v>
      </c>
      <c r="C3672" s="1" t="s">
        <v>17</v>
      </c>
      <c r="D3672" s="1" t="s">
        <v>23</v>
      </c>
      <c r="E3672" s="2">
        <v>44317.0</v>
      </c>
      <c r="F3672" s="3"/>
      <c r="G3672" s="5">
        <v>5500.0</v>
      </c>
      <c r="H3672" s="3" t="str">
        <f>IFNA(VLOOKUP(F3672,Promocodes!A:E,4,0),"")</f>
        <v/>
      </c>
      <c r="I3672" s="3"/>
      <c r="J3672" s="5">
        <f t="shared" si="2"/>
        <v>5500</v>
      </c>
      <c r="K3672" s="3" t="str">
        <f>IFNA(VLOOKUP(D3672,Price!$A$2:$C$18,3,0),"")</f>
        <v>услуга</v>
      </c>
      <c r="L3672" s="6">
        <f t="shared" si="3"/>
        <v>5</v>
      </c>
      <c r="M3672" s="6" t="str">
        <f>IFNA(VLOOKUP(F3672,Promocodes!A:B,2,0),"")</f>
        <v/>
      </c>
      <c r="N3672" s="3" t="str">
        <f>IFNA(VLOOKUP(M3672,Promocodes!G:H,2,0),"")</f>
        <v/>
      </c>
      <c r="O3672" s="3" t="str">
        <f>IFNA(VLOOKUP(D3672,Price!$E$2:$F$4,2,0),"")</f>
        <v/>
      </c>
      <c r="P3672" s="7" t="str">
        <f t="shared" si="4"/>
        <v>без промо</v>
      </c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ht="15.75" customHeight="1">
      <c r="A3673" s="3">
        <v>3461.0</v>
      </c>
      <c r="B3673" s="1" t="s">
        <v>139</v>
      </c>
      <c r="C3673" s="1" t="s">
        <v>17</v>
      </c>
      <c r="D3673" s="1" t="s">
        <v>143</v>
      </c>
      <c r="E3673" s="2">
        <v>44317.0</v>
      </c>
      <c r="F3673" s="3"/>
      <c r="G3673" s="5">
        <v>500.0</v>
      </c>
      <c r="H3673" s="3" t="str">
        <f>IFNA(VLOOKUP(F3673,Promocodes!A:E,4,0),"")</f>
        <v/>
      </c>
      <c r="I3673" s="3"/>
      <c r="J3673" s="5">
        <f t="shared" si="2"/>
        <v>500</v>
      </c>
      <c r="K3673" s="3" t="str">
        <f>IFNA(VLOOKUP(D3673,Price!$A$2:$C$18,3,0),"")</f>
        <v/>
      </c>
      <c r="L3673" s="6">
        <f t="shared" si="3"/>
        <v>5</v>
      </c>
      <c r="M3673" s="6" t="str">
        <f>IFNA(VLOOKUP(F3673,Promocodes!A:B,2,0),"")</f>
        <v/>
      </c>
      <c r="N3673" s="3" t="str">
        <f>IFNA(VLOOKUP(M3673,Promocodes!G:H,2,0),"")</f>
        <v/>
      </c>
      <c r="O3673" s="3" t="str">
        <f>IFNA(VLOOKUP(D3673,Price!$E$2:$F$4,2,0),"")</f>
        <v/>
      </c>
      <c r="P3673" s="7" t="str">
        <f t="shared" si="4"/>
        <v/>
      </c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ht="15.75" customHeight="1">
      <c r="A3674" s="3">
        <v>3462.0</v>
      </c>
      <c r="B3674" s="1" t="s">
        <v>16</v>
      </c>
      <c r="C3674" s="1" t="s">
        <v>22</v>
      </c>
      <c r="D3674" s="1" t="s">
        <v>24</v>
      </c>
      <c r="E3674" s="2">
        <v>44317.0</v>
      </c>
      <c r="F3674" s="3"/>
      <c r="G3674" s="5">
        <v>4500.0</v>
      </c>
      <c r="H3674" s="3" t="str">
        <f>IFNA(VLOOKUP(F3674,Promocodes!A:E,4,0),"")</f>
        <v/>
      </c>
      <c r="I3674" s="3"/>
      <c r="J3674" s="5">
        <f t="shared" si="2"/>
        <v>4500</v>
      </c>
      <c r="K3674" s="3" t="str">
        <f>IFNA(VLOOKUP(D3674,Price!$A$2:$C$18,3,0),"")</f>
        <v>услуга</v>
      </c>
      <c r="L3674" s="6">
        <f t="shared" si="3"/>
        <v>5</v>
      </c>
      <c r="M3674" s="6" t="str">
        <f>IFNA(VLOOKUP(F3674,Promocodes!A:B,2,0),"")</f>
        <v/>
      </c>
      <c r="N3674" s="3" t="str">
        <f>IFNA(VLOOKUP(M3674,Promocodes!G:H,2,0),"")</f>
        <v/>
      </c>
      <c r="O3674" s="3" t="str">
        <f>IFNA(VLOOKUP(D3674,Price!$E$2:$F$4,2,0),"")</f>
        <v/>
      </c>
      <c r="P3674" s="7" t="str">
        <f t="shared" si="4"/>
        <v>без промо</v>
      </c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ht="15.75" customHeight="1">
      <c r="A3675" s="3">
        <v>3463.0</v>
      </c>
      <c r="B3675" s="1" t="s">
        <v>16</v>
      </c>
      <c r="C3675" s="1" t="s">
        <v>17</v>
      </c>
      <c r="D3675" s="1" t="s">
        <v>24</v>
      </c>
      <c r="E3675" s="2">
        <v>44317.0</v>
      </c>
      <c r="F3675" s="3"/>
      <c r="G3675" s="5">
        <v>4500.0</v>
      </c>
      <c r="H3675" s="3" t="str">
        <f>IFNA(VLOOKUP(F3675,Promocodes!A:E,4,0),"")</f>
        <v/>
      </c>
      <c r="I3675" s="3"/>
      <c r="J3675" s="5">
        <f t="shared" si="2"/>
        <v>4500</v>
      </c>
      <c r="K3675" s="3" t="str">
        <f>IFNA(VLOOKUP(D3675,Price!$A$2:$C$18,3,0),"")</f>
        <v>услуга</v>
      </c>
      <c r="L3675" s="6">
        <f t="shared" si="3"/>
        <v>5</v>
      </c>
      <c r="M3675" s="6" t="str">
        <f>IFNA(VLOOKUP(F3675,Promocodes!A:B,2,0),"")</f>
        <v/>
      </c>
      <c r="N3675" s="3" t="str">
        <f>IFNA(VLOOKUP(M3675,Promocodes!G:H,2,0),"")</f>
        <v/>
      </c>
      <c r="O3675" s="3" t="str">
        <f>IFNA(VLOOKUP(D3675,Price!$E$2:$F$4,2,0),"")</f>
        <v/>
      </c>
      <c r="P3675" s="7" t="str">
        <f t="shared" si="4"/>
        <v>без промо</v>
      </c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ht="15.75" customHeight="1">
      <c r="A3676" s="3">
        <v>3464.0</v>
      </c>
      <c r="B3676" s="1" t="s">
        <v>16</v>
      </c>
      <c r="C3676" s="1" t="s">
        <v>17</v>
      </c>
      <c r="D3676" s="1" t="s">
        <v>21</v>
      </c>
      <c r="E3676" s="2">
        <v>44317.0</v>
      </c>
      <c r="F3676" s="3"/>
      <c r="G3676" s="5">
        <v>3500.0</v>
      </c>
      <c r="H3676" s="3" t="str">
        <f>IFNA(VLOOKUP(F3676,Promocodes!A:E,4,0),"")</f>
        <v/>
      </c>
      <c r="I3676" s="3"/>
      <c r="J3676" s="5">
        <f t="shared" si="2"/>
        <v>3500</v>
      </c>
      <c r="K3676" s="3" t="str">
        <f>IFNA(VLOOKUP(D3676,Price!$A$2:$C$18,3,0),"")</f>
        <v>услуга</v>
      </c>
      <c r="L3676" s="6">
        <f t="shared" si="3"/>
        <v>5</v>
      </c>
      <c r="M3676" s="6" t="str">
        <f>IFNA(VLOOKUP(F3676,Promocodes!A:B,2,0),"")</f>
        <v/>
      </c>
      <c r="N3676" s="3" t="str">
        <f>IFNA(VLOOKUP(M3676,Promocodes!G:H,2,0),"")</f>
        <v/>
      </c>
      <c r="O3676" s="3" t="str">
        <f>IFNA(VLOOKUP(D3676,Price!$E$2:$F$4,2,0),"")</f>
        <v/>
      </c>
      <c r="P3676" s="7" t="str">
        <f t="shared" si="4"/>
        <v>без промо</v>
      </c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ht="15.75" customHeight="1">
      <c r="A3677" s="3">
        <v>3465.0</v>
      </c>
      <c r="B3677" s="1" t="s">
        <v>139</v>
      </c>
      <c r="C3677" s="1" t="s">
        <v>17</v>
      </c>
      <c r="D3677" s="1" t="s">
        <v>142</v>
      </c>
      <c r="E3677" s="2">
        <v>44317.0</v>
      </c>
      <c r="F3677" s="3"/>
      <c r="G3677" s="5">
        <v>1000.0</v>
      </c>
      <c r="H3677" s="3" t="str">
        <f>IFNA(VLOOKUP(F3677,Promocodes!A:E,4,0),"")</f>
        <v/>
      </c>
      <c r="I3677" s="3"/>
      <c r="J3677" s="5">
        <f t="shared" si="2"/>
        <v>1000</v>
      </c>
      <c r="K3677" s="3" t="str">
        <f>IFNA(VLOOKUP(D3677,Price!$A$2:$C$18,3,0),"")</f>
        <v/>
      </c>
      <c r="L3677" s="6">
        <f t="shared" si="3"/>
        <v>5</v>
      </c>
      <c r="M3677" s="6" t="str">
        <f>IFNA(VLOOKUP(F3677,Promocodes!A:B,2,0),"")</f>
        <v/>
      </c>
      <c r="N3677" s="3" t="str">
        <f>IFNA(VLOOKUP(M3677,Promocodes!G:H,2,0),"")</f>
        <v/>
      </c>
      <c r="O3677" s="3" t="str">
        <f>IFNA(VLOOKUP(D3677,Price!$E$2:$F$4,2,0),"")</f>
        <v/>
      </c>
      <c r="P3677" s="7" t="str">
        <f t="shared" si="4"/>
        <v/>
      </c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ht="15.75" customHeight="1">
      <c r="A3678" s="3">
        <v>3466.0</v>
      </c>
      <c r="B3678" s="1" t="s">
        <v>16</v>
      </c>
      <c r="C3678" s="1" t="s">
        <v>22</v>
      </c>
      <c r="D3678" s="1" t="s">
        <v>24</v>
      </c>
      <c r="E3678" s="2">
        <v>44317.0</v>
      </c>
      <c r="F3678" s="3"/>
      <c r="G3678" s="5">
        <v>4500.0</v>
      </c>
      <c r="H3678" s="3" t="str">
        <f>IFNA(VLOOKUP(F3678,Promocodes!A:E,4,0),"")</f>
        <v/>
      </c>
      <c r="I3678" s="3"/>
      <c r="J3678" s="5">
        <f t="shared" si="2"/>
        <v>4500</v>
      </c>
      <c r="K3678" s="3" t="str">
        <f>IFNA(VLOOKUP(D3678,Price!$A$2:$C$18,3,0),"")</f>
        <v>услуга</v>
      </c>
      <c r="L3678" s="6">
        <f t="shared" si="3"/>
        <v>5</v>
      </c>
      <c r="M3678" s="6" t="str">
        <f>IFNA(VLOOKUP(F3678,Promocodes!A:B,2,0),"")</f>
        <v/>
      </c>
      <c r="N3678" s="3" t="str">
        <f>IFNA(VLOOKUP(M3678,Promocodes!G:H,2,0),"")</f>
        <v/>
      </c>
      <c r="O3678" s="3" t="str">
        <f>IFNA(VLOOKUP(D3678,Price!$E$2:$F$4,2,0),"")</f>
        <v/>
      </c>
      <c r="P3678" s="7" t="str">
        <f t="shared" si="4"/>
        <v>без промо</v>
      </c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ht="15.75" customHeight="1">
      <c r="A3679" s="3">
        <v>3467.0</v>
      </c>
      <c r="B3679" s="1" t="s">
        <v>16</v>
      </c>
      <c r="C3679" s="1" t="s">
        <v>17</v>
      </c>
      <c r="D3679" s="1" t="s">
        <v>20</v>
      </c>
      <c r="E3679" s="2">
        <v>44317.0</v>
      </c>
      <c r="F3679" s="3"/>
      <c r="G3679" s="5">
        <v>500.0</v>
      </c>
      <c r="H3679" s="3" t="str">
        <f>IFNA(VLOOKUP(F3679,Promocodes!A:E,4,0),"")</f>
        <v/>
      </c>
      <c r="I3679" s="3"/>
      <c r="J3679" s="5">
        <f t="shared" si="2"/>
        <v>500</v>
      </c>
      <c r="K3679" s="3" t="str">
        <f>IFNA(VLOOKUP(D3679,Price!$A$2:$C$18,3,0),"")</f>
        <v>товар</v>
      </c>
      <c r="L3679" s="6">
        <f t="shared" si="3"/>
        <v>5</v>
      </c>
      <c r="M3679" s="6" t="str">
        <f>IFNA(VLOOKUP(F3679,Promocodes!A:B,2,0),"")</f>
        <v/>
      </c>
      <c r="N3679" s="3" t="str">
        <f>IFNA(VLOOKUP(M3679,Promocodes!G:H,2,0),"")</f>
        <v/>
      </c>
      <c r="O3679" s="3">
        <f>IFNA(VLOOKUP(D3679,Price!$E$2:$F$4,2,0),"")</f>
        <v>250</v>
      </c>
      <c r="P3679" s="7" t="str">
        <f t="shared" si="4"/>
        <v>без промо</v>
      </c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ht="15.75" customHeight="1">
      <c r="A3680" s="3">
        <v>3468.0</v>
      </c>
      <c r="B3680" s="1" t="s">
        <v>139</v>
      </c>
      <c r="C3680" s="1" t="s">
        <v>17</v>
      </c>
      <c r="D3680" s="1" t="s">
        <v>142</v>
      </c>
      <c r="E3680" s="2">
        <v>44317.0</v>
      </c>
      <c r="F3680" s="3"/>
      <c r="G3680" s="5">
        <v>1000.0</v>
      </c>
      <c r="H3680" s="3" t="str">
        <f>IFNA(VLOOKUP(F3680,Promocodes!A:E,4,0),"")</f>
        <v/>
      </c>
      <c r="I3680" s="3"/>
      <c r="J3680" s="5">
        <f t="shared" si="2"/>
        <v>1000</v>
      </c>
      <c r="K3680" s="3" t="str">
        <f>IFNA(VLOOKUP(D3680,Price!$A$2:$C$18,3,0),"")</f>
        <v/>
      </c>
      <c r="L3680" s="6">
        <f t="shared" si="3"/>
        <v>5</v>
      </c>
      <c r="M3680" s="6" t="str">
        <f>IFNA(VLOOKUP(F3680,Promocodes!A:B,2,0),"")</f>
        <v/>
      </c>
      <c r="N3680" s="3" t="str">
        <f>IFNA(VLOOKUP(M3680,Promocodes!G:H,2,0),"")</f>
        <v/>
      </c>
      <c r="O3680" s="3" t="str">
        <f>IFNA(VLOOKUP(D3680,Price!$E$2:$F$4,2,0),"")</f>
        <v/>
      </c>
      <c r="P3680" s="7" t="str">
        <f t="shared" si="4"/>
        <v/>
      </c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ht="15.75" customHeight="1">
      <c r="A3681" s="3">
        <v>3469.0</v>
      </c>
      <c r="B3681" s="1" t="s">
        <v>139</v>
      </c>
      <c r="C3681" s="1" t="s">
        <v>17</v>
      </c>
      <c r="D3681" s="1" t="s">
        <v>142</v>
      </c>
      <c r="E3681" s="2">
        <v>44317.0</v>
      </c>
      <c r="F3681" s="3"/>
      <c r="G3681" s="5">
        <v>1000.0</v>
      </c>
      <c r="H3681" s="3" t="str">
        <f>IFNA(VLOOKUP(F3681,Promocodes!A:E,4,0),"")</f>
        <v/>
      </c>
      <c r="I3681" s="3"/>
      <c r="J3681" s="5">
        <f t="shared" si="2"/>
        <v>1000</v>
      </c>
      <c r="K3681" s="3" t="str">
        <f>IFNA(VLOOKUP(D3681,Price!$A$2:$C$18,3,0),"")</f>
        <v/>
      </c>
      <c r="L3681" s="6">
        <f t="shared" si="3"/>
        <v>5</v>
      </c>
      <c r="M3681" s="6" t="str">
        <f>IFNA(VLOOKUP(F3681,Promocodes!A:B,2,0),"")</f>
        <v/>
      </c>
      <c r="N3681" s="3" t="str">
        <f>IFNA(VLOOKUP(M3681,Promocodes!G:H,2,0),"")</f>
        <v/>
      </c>
      <c r="O3681" s="3" t="str">
        <f>IFNA(VLOOKUP(D3681,Price!$E$2:$F$4,2,0),"")</f>
        <v/>
      </c>
      <c r="P3681" s="7" t="str">
        <f t="shared" si="4"/>
        <v/>
      </c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ht="15.75" customHeight="1">
      <c r="A3682" s="3">
        <v>3470.0</v>
      </c>
      <c r="B3682" s="1" t="s">
        <v>16</v>
      </c>
      <c r="C3682" s="1" t="s">
        <v>22</v>
      </c>
      <c r="D3682" s="1" t="s">
        <v>21</v>
      </c>
      <c r="E3682" s="2">
        <v>44317.0</v>
      </c>
      <c r="F3682" s="3"/>
      <c r="G3682" s="5">
        <v>3500.0</v>
      </c>
      <c r="H3682" s="3" t="str">
        <f>IFNA(VLOOKUP(F3682,Promocodes!A:E,4,0),"")</f>
        <v/>
      </c>
      <c r="I3682" s="3"/>
      <c r="J3682" s="5">
        <f t="shared" si="2"/>
        <v>3500</v>
      </c>
      <c r="K3682" s="3" t="str">
        <f>IFNA(VLOOKUP(D3682,Price!$A$2:$C$18,3,0),"")</f>
        <v>услуга</v>
      </c>
      <c r="L3682" s="6">
        <f t="shared" si="3"/>
        <v>5</v>
      </c>
      <c r="M3682" s="6" t="str">
        <f>IFNA(VLOOKUP(F3682,Promocodes!A:B,2,0),"")</f>
        <v/>
      </c>
      <c r="N3682" s="3" t="str">
        <f>IFNA(VLOOKUP(M3682,Promocodes!G:H,2,0),"")</f>
        <v/>
      </c>
      <c r="O3682" s="3" t="str">
        <f>IFNA(VLOOKUP(D3682,Price!$E$2:$F$4,2,0),"")</f>
        <v/>
      </c>
      <c r="P3682" s="7" t="str">
        <f t="shared" si="4"/>
        <v>без промо</v>
      </c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ht="15.75" customHeight="1">
      <c r="A3683" s="3">
        <v>3471.0</v>
      </c>
      <c r="B3683" s="1" t="s">
        <v>16</v>
      </c>
      <c r="C3683" s="1" t="s">
        <v>22</v>
      </c>
      <c r="D3683" s="1" t="s">
        <v>23</v>
      </c>
      <c r="E3683" s="2">
        <v>44317.0</v>
      </c>
      <c r="F3683" s="3"/>
      <c r="G3683" s="5">
        <v>5500.0</v>
      </c>
      <c r="H3683" s="3" t="str">
        <f>IFNA(VLOOKUP(F3683,Promocodes!A:E,4,0),"")</f>
        <v/>
      </c>
      <c r="I3683" s="3"/>
      <c r="J3683" s="5">
        <f t="shared" si="2"/>
        <v>5500</v>
      </c>
      <c r="K3683" s="3" t="str">
        <f>IFNA(VLOOKUP(D3683,Price!$A$2:$C$18,3,0),"")</f>
        <v>услуга</v>
      </c>
      <c r="L3683" s="6">
        <f t="shared" si="3"/>
        <v>5</v>
      </c>
      <c r="M3683" s="6" t="str">
        <f>IFNA(VLOOKUP(F3683,Promocodes!A:B,2,0),"")</f>
        <v/>
      </c>
      <c r="N3683" s="3" t="str">
        <f>IFNA(VLOOKUP(M3683,Promocodes!G:H,2,0),"")</f>
        <v/>
      </c>
      <c r="O3683" s="3" t="str">
        <f>IFNA(VLOOKUP(D3683,Price!$E$2:$F$4,2,0),"")</f>
        <v/>
      </c>
      <c r="P3683" s="7" t="str">
        <f t="shared" si="4"/>
        <v>без промо</v>
      </c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ht="15.75" customHeight="1">
      <c r="A3684" s="3">
        <v>3472.0</v>
      </c>
      <c r="B3684" s="1" t="s">
        <v>16</v>
      </c>
      <c r="C3684" s="1" t="s">
        <v>22</v>
      </c>
      <c r="D3684" s="1" t="s">
        <v>23</v>
      </c>
      <c r="E3684" s="2">
        <v>44317.0</v>
      </c>
      <c r="F3684" s="3"/>
      <c r="G3684" s="5">
        <v>5500.0</v>
      </c>
      <c r="H3684" s="3" t="str">
        <f>IFNA(VLOOKUP(F3684,Promocodes!A:E,4,0),"")</f>
        <v/>
      </c>
      <c r="I3684" s="3"/>
      <c r="J3684" s="5">
        <f t="shared" si="2"/>
        <v>5500</v>
      </c>
      <c r="K3684" s="3" t="str">
        <f>IFNA(VLOOKUP(D3684,Price!$A$2:$C$18,3,0),"")</f>
        <v>услуга</v>
      </c>
      <c r="L3684" s="6">
        <f t="shared" si="3"/>
        <v>5</v>
      </c>
      <c r="M3684" s="6" t="str">
        <f>IFNA(VLOOKUP(F3684,Promocodes!A:B,2,0),"")</f>
        <v/>
      </c>
      <c r="N3684" s="3" t="str">
        <f>IFNA(VLOOKUP(M3684,Promocodes!G:H,2,0),"")</f>
        <v/>
      </c>
      <c r="O3684" s="3" t="str">
        <f>IFNA(VLOOKUP(D3684,Price!$E$2:$F$4,2,0),"")</f>
        <v/>
      </c>
      <c r="P3684" s="7" t="str">
        <f t="shared" si="4"/>
        <v>без промо</v>
      </c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ht="15.75" customHeight="1">
      <c r="A3685" s="3">
        <v>3473.0</v>
      </c>
      <c r="B3685" s="1" t="s">
        <v>16</v>
      </c>
      <c r="C3685" s="1" t="s">
        <v>17</v>
      </c>
      <c r="D3685" s="1" t="s">
        <v>24</v>
      </c>
      <c r="E3685" s="2">
        <v>44317.0</v>
      </c>
      <c r="F3685" s="3"/>
      <c r="G3685" s="5">
        <v>4500.0</v>
      </c>
      <c r="H3685" s="3" t="str">
        <f>IFNA(VLOOKUP(F3685,Promocodes!A:E,4,0),"")</f>
        <v/>
      </c>
      <c r="I3685" s="3"/>
      <c r="J3685" s="5">
        <f t="shared" si="2"/>
        <v>4500</v>
      </c>
      <c r="K3685" s="3" t="str">
        <f>IFNA(VLOOKUP(D3685,Price!$A$2:$C$18,3,0),"")</f>
        <v>услуга</v>
      </c>
      <c r="L3685" s="6">
        <f t="shared" si="3"/>
        <v>5</v>
      </c>
      <c r="M3685" s="6" t="str">
        <f>IFNA(VLOOKUP(F3685,Promocodes!A:B,2,0),"")</f>
        <v/>
      </c>
      <c r="N3685" s="3" t="str">
        <f>IFNA(VLOOKUP(M3685,Promocodes!G:H,2,0),"")</f>
        <v/>
      </c>
      <c r="O3685" s="3" t="str">
        <f>IFNA(VLOOKUP(D3685,Price!$E$2:$F$4,2,0),"")</f>
        <v/>
      </c>
      <c r="P3685" s="7" t="str">
        <f t="shared" si="4"/>
        <v>без промо</v>
      </c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ht="15.75" customHeight="1">
      <c r="A3686" s="3">
        <v>3474.0</v>
      </c>
      <c r="B3686" s="1" t="s">
        <v>16</v>
      </c>
      <c r="C3686" s="1" t="s">
        <v>17</v>
      </c>
      <c r="D3686" s="1" t="s">
        <v>23</v>
      </c>
      <c r="E3686" s="2">
        <v>44317.0</v>
      </c>
      <c r="F3686" s="3"/>
      <c r="G3686" s="5">
        <v>5500.0</v>
      </c>
      <c r="H3686" s="3" t="str">
        <f>IFNA(VLOOKUP(F3686,Promocodes!A:E,4,0),"")</f>
        <v/>
      </c>
      <c r="I3686" s="3"/>
      <c r="J3686" s="5">
        <f t="shared" si="2"/>
        <v>5500</v>
      </c>
      <c r="K3686" s="3" t="str">
        <f>IFNA(VLOOKUP(D3686,Price!$A$2:$C$18,3,0),"")</f>
        <v>услуга</v>
      </c>
      <c r="L3686" s="6">
        <f t="shared" si="3"/>
        <v>5</v>
      </c>
      <c r="M3686" s="6" t="str">
        <f>IFNA(VLOOKUP(F3686,Promocodes!A:B,2,0),"")</f>
        <v/>
      </c>
      <c r="N3686" s="3" t="str">
        <f>IFNA(VLOOKUP(M3686,Promocodes!G:H,2,0),"")</f>
        <v/>
      </c>
      <c r="O3686" s="3" t="str">
        <f>IFNA(VLOOKUP(D3686,Price!$E$2:$F$4,2,0),"")</f>
        <v/>
      </c>
      <c r="P3686" s="7" t="str">
        <f t="shared" si="4"/>
        <v>без промо</v>
      </c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ht="15.75" customHeight="1">
      <c r="A3687" s="3">
        <v>3475.0</v>
      </c>
      <c r="B3687" s="1" t="s">
        <v>16</v>
      </c>
      <c r="C3687" s="1" t="s">
        <v>17</v>
      </c>
      <c r="D3687" s="1" t="s">
        <v>23</v>
      </c>
      <c r="E3687" s="2">
        <v>44317.0</v>
      </c>
      <c r="F3687" s="3"/>
      <c r="G3687" s="5">
        <v>5500.0</v>
      </c>
      <c r="H3687" s="3" t="str">
        <f>IFNA(VLOOKUP(F3687,Promocodes!A:E,4,0),"")</f>
        <v/>
      </c>
      <c r="I3687" s="3"/>
      <c r="J3687" s="5">
        <f t="shared" si="2"/>
        <v>5500</v>
      </c>
      <c r="K3687" s="3" t="str">
        <f>IFNA(VLOOKUP(D3687,Price!$A$2:$C$18,3,0),"")</f>
        <v>услуга</v>
      </c>
      <c r="L3687" s="6">
        <f t="shared" si="3"/>
        <v>5</v>
      </c>
      <c r="M3687" s="6" t="str">
        <f>IFNA(VLOOKUP(F3687,Promocodes!A:B,2,0),"")</f>
        <v/>
      </c>
      <c r="N3687" s="3" t="str">
        <f>IFNA(VLOOKUP(M3687,Promocodes!G:H,2,0),"")</f>
        <v/>
      </c>
      <c r="O3687" s="3" t="str">
        <f>IFNA(VLOOKUP(D3687,Price!$E$2:$F$4,2,0),"")</f>
        <v/>
      </c>
      <c r="P3687" s="7" t="str">
        <f t="shared" si="4"/>
        <v>без промо</v>
      </c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ht="15.75" customHeight="1">
      <c r="A3688" s="3">
        <v>3476.0</v>
      </c>
      <c r="B3688" s="1" t="s">
        <v>16</v>
      </c>
      <c r="C3688" s="1" t="s">
        <v>17</v>
      </c>
      <c r="D3688" s="1" t="s">
        <v>21</v>
      </c>
      <c r="E3688" s="2">
        <v>44318.0</v>
      </c>
      <c r="F3688" s="3"/>
      <c r="G3688" s="5">
        <v>3500.0</v>
      </c>
      <c r="H3688" s="3" t="str">
        <f>IFNA(VLOOKUP(F3688,Promocodes!A:E,4,0),"")</f>
        <v/>
      </c>
      <c r="I3688" s="3"/>
      <c r="J3688" s="5">
        <f t="shared" si="2"/>
        <v>3500</v>
      </c>
      <c r="K3688" s="3" t="str">
        <f>IFNA(VLOOKUP(D3688,Price!$A$2:$C$18,3,0),"")</f>
        <v>услуга</v>
      </c>
      <c r="L3688" s="6">
        <f t="shared" si="3"/>
        <v>5</v>
      </c>
      <c r="M3688" s="6" t="str">
        <f>IFNA(VLOOKUP(F3688,Promocodes!A:B,2,0),"")</f>
        <v/>
      </c>
      <c r="N3688" s="3" t="str">
        <f>IFNA(VLOOKUP(M3688,Promocodes!G:H,2,0),"")</f>
        <v/>
      </c>
      <c r="O3688" s="3" t="str">
        <f>IFNA(VLOOKUP(D3688,Price!$E$2:$F$4,2,0),"")</f>
        <v/>
      </c>
      <c r="P3688" s="7" t="str">
        <f t="shared" si="4"/>
        <v>без промо</v>
      </c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ht="15.75" customHeight="1">
      <c r="A3689" s="3">
        <v>3477.0</v>
      </c>
      <c r="B3689" s="1" t="s">
        <v>16</v>
      </c>
      <c r="C3689" s="1" t="s">
        <v>17</v>
      </c>
      <c r="D3689" s="1" t="s">
        <v>25</v>
      </c>
      <c r="E3689" s="2">
        <v>44318.0</v>
      </c>
      <c r="F3689" s="3"/>
      <c r="G3689" s="5">
        <v>300.0</v>
      </c>
      <c r="H3689" s="3" t="str">
        <f>IFNA(VLOOKUP(F3689,Promocodes!A:E,4,0),"")</f>
        <v/>
      </c>
      <c r="I3689" s="3"/>
      <c r="J3689" s="5">
        <f t="shared" si="2"/>
        <v>300</v>
      </c>
      <c r="K3689" s="3" t="str">
        <f>IFNA(VLOOKUP(D3689,Price!$A$2:$C$18,3,0),"")</f>
        <v>товар</v>
      </c>
      <c r="L3689" s="6">
        <f t="shared" si="3"/>
        <v>5</v>
      </c>
      <c r="M3689" s="6" t="str">
        <f>IFNA(VLOOKUP(F3689,Promocodes!A:B,2,0),"")</f>
        <v/>
      </c>
      <c r="N3689" s="3" t="str">
        <f>IFNA(VLOOKUP(M3689,Promocodes!G:H,2,0),"")</f>
        <v/>
      </c>
      <c r="O3689" s="3">
        <f>IFNA(VLOOKUP(D3689,Price!$E$2:$F$4,2,0),"")</f>
        <v>150</v>
      </c>
      <c r="P3689" s="7" t="str">
        <f t="shared" si="4"/>
        <v>без промо</v>
      </c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ht="15.75" customHeight="1">
      <c r="A3690" s="3">
        <v>3478.0</v>
      </c>
      <c r="B3690" s="1" t="s">
        <v>16</v>
      </c>
      <c r="C3690" s="1" t="s">
        <v>17</v>
      </c>
      <c r="D3690" s="1" t="s">
        <v>18</v>
      </c>
      <c r="E3690" s="2">
        <v>44318.0</v>
      </c>
      <c r="F3690" s="3"/>
      <c r="G3690" s="5">
        <v>1000.0</v>
      </c>
      <c r="H3690" s="3" t="str">
        <f>IFNA(VLOOKUP(F3690,Promocodes!A:E,4,0),"")</f>
        <v/>
      </c>
      <c r="I3690" s="3"/>
      <c r="J3690" s="5">
        <f t="shared" si="2"/>
        <v>1000</v>
      </c>
      <c r="K3690" s="3" t="str">
        <f>IFNA(VLOOKUP(D3690,Price!$A$2:$C$18,3,0),"")</f>
        <v>товар</v>
      </c>
      <c r="L3690" s="6">
        <f t="shared" si="3"/>
        <v>5</v>
      </c>
      <c r="M3690" s="6" t="str">
        <f>IFNA(VLOOKUP(F3690,Promocodes!A:B,2,0),"")</f>
        <v/>
      </c>
      <c r="N3690" s="3" t="str">
        <f>IFNA(VLOOKUP(M3690,Promocodes!G:H,2,0),"")</f>
        <v/>
      </c>
      <c r="O3690" s="3">
        <f>IFNA(VLOOKUP(D3690,Price!$E$2:$F$4,2,0),"")</f>
        <v>500</v>
      </c>
      <c r="P3690" s="7" t="str">
        <f t="shared" si="4"/>
        <v>без промо</v>
      </c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ht="15.75" customHeight="1">
      <c r="A3691" s="3">
        <v>3479.0</v>
      </c>
      <c r="B3691" s="1" t="s">
        <v>16</v>
      </c>
      <c r="C3691" s="1" t="s">
        <v>17</v>
      </c>
      <c r="D3691" s="1" t="s">
        <v>18</v>
      </c>
      <c r="E3691" s="2">
        <v>44318.0</v>
      </c>
      <c r="F3691" s="3"/>
      <c r="G3691" s="5">
        <v>1000.0</v>
      </c>
      <c r="H3691" s="3" t="str">
        <f>IFNA(VLOOKUP(F3691,Promocodes!A:E,4,0),"")</f>
        <v/>
      </c>
      <c r="I3691" s="3"/>
      <c r="J3691" s="5">
        <f t="shared" si="2"/>
        <v>1000</v>
      </c>
      <c r="K3691" s="3" t="str">
        <f>IFNA(VLOOKUP(D3691,Price!$A$2:$C$18,3,0),"")</f>
        <v>товар</v>
      </c>
      <c r="L3691" s="6">
        <f t="shared" si="3"/>
        <v>5</v>
      </c>
      <c r="M3691" s="6" t="str">
        <f>IFNA(VLOOKUP(F3691,Promocodes!A:B,2,0),"")</f>
        <v/>
      </c>
      <c r="N3691" s="3" t="str">
        <f>IFNA(VLOOKUP(M3691,Promocodes!G:H,2,0),"")</f>
        <v/>
      </c>
      <c r="O3691" s="3">
        <f>IFNA(VLOOKUP(D3691,Price!$E$2:$F$4,2,0),"")</f>
        <v>500</v>
      </c>
      <c r="P3691" s="7" t="str">
        <f t="shared" si="4"/>
        <v>без промо</v>
      </c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ht="15.75" customHeight="1">
      <c r="A3692" s="3">
        <v>3480.0</v>
      </c>
      <c r="B3692" s="1" t="s">
        <v>16</v>
      </c>
      <c r="C3692" s="1" t="s">
        <v>22</v>
      </c>
      <c r="D3692" s="1" t="s">
        <v>24</v>
      </c>
      <c r="E3692" s="2">
        <v>44318.0</v>
      </c>
      <c r="F3692" s="3"/>
      <c r="G3692" s="5">
        <v>4500.0</v>
      </c>
      <c r="H3692" s="3" t="str">
        <f>IFNA(VLOOKUP(F3692,Promocodes!A:E,4,0),"")</f>
        <v/>
      </c>
      <c r="I3692" s="3"/>
      <c r="J3692" s="5">
        <f t="shared" si="2"/>
        <v>4500</v>
      </c>
      <c r="K3692" s="3" t="str">
        <f>IFNA(VLOOKUP(D3692,Price!$A$2:$C$18,3,0),"")</f>
        <v>услуга</v>
      </c>
      <c r="L3692" s="6">
        <f t="shared" si="3"/>
        <v>5</v>
      </c>
      <c r="M3692" s="6" t="str">
        <f>IFNA(VLOOKUP(F3692,Promocodes!A:B,2,0),"")</f>
        <v/>
      </c>
      <c r="N3692" s="3" t="str">
        <f>IFNA(VLOOKUP(M3692,Promocodes!G:H,2,0),"")</f>
        <v/>
      </c>
      <c r="O3692" s="3" t="str">
        <f>IFNA(VLOOKUP(D3692,Price!$E$2:$F$4,2,0),"")</f>
        <v/>
      </c>
      <c r="P3692" s="7" t="str">
        <f t="shared" si="4"/>
        <v>без промо</v>
      </c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ht="15.75" customHeight="1">
      <c r="A3693" s="3">
        <v>3481.0</v>
      </c>
      <c r="B3693" s="1" t="s">
        <v>16</v>
      </c>
      <c r="C3693" s="1" t="s">
        <v>17</v>
      </c>
      <c r="D3693" s="1" t="s">
        <v>24</v>
      </c>
      <c r="E3693" s="2">
        <v>44318.0</v>
      </c>
      <c r="F3693" s="3"/>
      <c r="G3693" s="5">
        <v>4500.0</v>
      </c>
      <c r="H3693" s="3" t="str">
        <f>IFNA(VLOOKUP(F3693,Promocodes!A:E,4,0),"")</f>
        <v/>
      </c>
      <c r="I3693" s="3"/>
      <c r="J3693" s="5">
        <f t="shared" si="2"/>
        <v>4500</v>
      </c>
      <c r="K3693" s="3" t="str">
        <f>IFNA(VLOOKUP(D3693,Price!$A$2:$C$18,3,0),"")</f>
        <v>услуга</v>
      </c>
      <c r="L3693" s="6">
        <f t="shared" si="3"/>
        <v>5</v>
      </c>
      <c r="M3693" s="6" t="str">
        <f>IFNA(VLOOKUP(F3693,Promocodes!A:B,2,0),"")</f>
        <v/>
      </c>
      <c r="N3693" s="3" t="str">
        <f>IFNA(VLOOKUP(M3693,Promocodes!G:H,2,0),"")</f>
        <v/>
      </c>
      <c r="O3693" s="3" t="str">
        <f>IFNA(VLOOKUP(D3693,Price!$E$2:$F$4,2,0),"")</f>
        <v/>
      </c>
      <c r="P3693" s="7" t="str">
        <f t="shared" si="4"/>
        <v>без промо</v>
      </c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ht="15.75" customHeight="1">
      <c r="A3694" s="3">
        <v>3482.0</v>
      </c>
      <c r="B3694" s="1" t="s">
        <v>16</v>
      </c>
      <c r="C3694" s="1" t="s">
        <v>17</v>
      </c>
      <c r="D3694" s="1" t="s">
        <v>24</v>
      </c>
      <c r="E3694" s="2">
        <v>44318.0</v>
      </c>
      <c r="F3694" s="3"/>
      <c r="G3694" s="5">
        <v>4500.0</v>
      </c>
      <c r="H3694" s="3" t="str">
        <f>IFNA(VLOOKUP(F3694,Promocodes!A:E,4,0),"")</f>
        <v/>
      </c>
      <c r="I3694" s="3"/>
      <c r="J3694" s="5">
        <f t="shared" si="2"/>
        <v>4500</v>
      </c>
      <c r="K3694" s="3" t="str">
        <f>IFNA(VLOOKUP(D3694,Price!$A$2:$C$18,3,0),"")</f>
        <v>услуга</v>
      </c>
      <c r="L3694" s="6">
        <f t="shared" si="3"/>
        <v>5</v>
      </c>
      <c r="M3694" s="6" t="str">
        <f>IFNA(VLOOKUP(F3694,Promocodes!A:B,2,0),"")</f>
        <v/>
      </c>
      <c r="N3694" s="3" t="str">
        <f>IFNA(VLOOKUP(M3694,Promocodes!G:H,2,0),"")</f>
        <v/>
      </c>
      <c r="O3694" s="3" t="str">
        <f>IFNA(VLOOKUP(D3694,Price!$E$2:$F$4,2,0),"")</f>
        <v/>
      </c>
      <c r="P3694" s="7" t="str">
        <f t="shared" si="4"/>
        <v>без промо</v>
      </c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ht="15.75" customHeight="1">
      <c r="A3695" s="3">
        <v>3483.0</v>
      </c>
      <c r="B3695" s="1" t="s">
        <v>16</v>
      </c>
      <c r="C3695" s="1" t="s">
        <v>17</v>
      </c>
      <c r="D3695" s="1" t="s">
        <v>23</v>
      </c>
      <c r="E3695" s="2">
        <v>44318.0</v>
      </c>
      <c r="F3695" s="3"/>
      <c r="G3695" s="5">
        <v>5500.0</v>
      </c>
      <c r="H3695" s="3" t="str">
        <f>IFNA(VLOOKUP(F3695,Promocodes!A:E,4,0),"")</f>
        <v/>
      </c>
      <c r="I3695" s="3"/>
      <c r="J3695" s="5">
        <f t="shared" si="2"/>
        <v>5500</v>
      </c>
      <c r="K3695" s="3" t="str">
        <f>IFNA(VLOOKUP(D3695,Price!$A$2:$C$18,3,0),"")</f>
        <v>услуга</v>
      </c>
      <c r="L3695" s="6">
        <f t="shared" si="3"/>
        <v>5</v>
      </c>
      <c r="M3695" s="6" t="str">
        <f>IFNA(VLOOKUP(F3695,Promocodes!A:B,2,0),"")</f>
        <v/>
      </c>
      <c r="N3695" s="3" t="str">
        <f>IFNA(VLOOKUP(M3695,Promocodes!G:H,2,0),"")</f>
        <v/>
      </c>
      <c r="O3695" s="3" t="str">
        <f>IFNA(VLOOKUP(D3695,Price!$E$2:$F$4,2,0),"")</f>
        <v/>
      </c>
      <c r="P3695" s="7" t="str">
        <f t="shared" si="4"/>
        <v>без промо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ht="15.75" customHeight="1">
      <c r="A3696" s="3">
        <v>3484.0</v>
      </c>
      <c r="B3696" s="1" t="s">
        <v>16</v>
      </c>
      <c r="C3696" s="1" t="s">
        <v>17</v>
      </c>
      <c r="D3696" s="1" t="s">
        <v>25</v>
      </c>
      <c r="E3696" s="2">
        <v>44318.0</v>
      </c>
      <c r="F3696" s="3"/>
      <c r="G3696" s="5">
        <v>300.0</v>
      </c>
      <c r="H3696" s="3" t="str">
        <f>IFNA(VLOOKUP(F3696,Promocodes!A:E,4,0),"")</f>
        <v/>
      </c>
      <c r="I3696" s="3"/>
      <c r="J3696" s="5">
        <f t="shared" si="2"/>
        <v>300</v>
      </c>
      <c r="K3696" s="3" t="str">
        <f>IFNA(VLOOKUP(D3696,Price!$A$2:$C$18,3,0),"")</f>
        <v>товар</v>
      </c>
      <c r="L3696" s="6">
        <f t="shared" si="3"/>
        <v>5</v>
      </c>
      <c r="M3696" s="6" t="str">
        <f>IFNA(VLOOKUP(F3696,Promocodes!A:B,2,0),"")</f>
        <v/>
      </c>
      <c r="N3696" s="3" t="str">
        <f>IFNA(VLOOKUP(M3696,Promocodes!G:H,2,0),"")</f>
        <v/>
      </c>
      <c r="O3696" s="3">
        <f>IFNA(VLOOKUP(D3696,Price!$E$2:$F$4,2,0),"")</f>
        <v>150</v>
      </c>
      <c r="P3696" s="7" t="str">
        <f t="shared" si="4"/>
        <v>без промо</v>
      </c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ht="15.75" customHeight="1">
      <c r="A3697" s="3">
        <v>3485.0</v>
      </c>
      <c r="B3697" s="1" t="s">
        <v>16</v>
      </c>
      <c r="C3697" s="1" t="s">
        <v>22</v>
      </c>
      <c r="D3697" s="1" t="s">
        <v>23</v>
      </c>
      <c r="E3697" s="2">
        <v>44318.0</v>
      </c>
      <c r="F3697" s="3"/>
      <c r="G3697" s="5">
        <v>5500.0</v>
      </c>
      <c r="H3697" s="3" t="str">
        <f>IFNA(VLOOKUP(F3697,Promocodes!A:E,4,0),"")</f>
        <v/>
      </c>
      <c r="I3697" s="3"/>
      <c r="J3697" s="5">
        <f t="shared" si="2"/>
        <v>5500</v>
      </c>
      <c r="K3697" s="3" t="str">
        <f>IFNA(VLOOKUP(D3697,Price!$A$2:$C$18,3,0),"")</f>
        <v>услуга</v>
      </c>
      <c r="L3697" s="6">
        <f t="shared" si="3"/>
        <v>5</v>
      </c>
      <c r="M3697" s="6" t="str">
        <f>IFNA(VLOOKUP(F3697,Promocodes!A:B,2,0),"")</f>
        <v/>
      </c>
      <c r="N3697" s="3" t="str">
        <f>IFNA(VLOOKUP(M3697,Promocodes!G:H,2,0),"")</f>
        <v/>
      </c>
      <c r="O3697" s="3" t="str">
        <f>IFNA(VLOOKUP(D3697,Price!$E$2:$F$4,2,0),"")</f>
        <v/>
      </c>
      <c r="P3697" s="7" t="str">
        <f t="shared" si="4"/>
        <v>без промо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ht="15.75" customHeight="1">
      <c r="A3698" s="3">
        <v>3486.0</v>
      </c>
      <c r="B3698" s="1" t="s">
        <v>16</v>
      </c>
      <c r="C3698" s="1" t="s">
        <v>22</v>
      </c>
      <c r="D3698" s="1" t="s">
        <v>23</v>
      </c>
      <c r="E3698" s="2">
        <v>44318.0</v>
      </c>
      <c r="F3698" s="3"/>
      <c r="G3698" s="5">
        <v>5500.0</v>
      </c>
      <c r="H3698" s="3" t="str">
        <f>IFNA(VLOOKUP(F3698,Promocodes!A:E,4,0),"")</f>
        <v/>
      </c>
      <c r="I3698" s="3"/>
      <c r="J3698" s="5">
        <f t="shared" si="2"/>
        <v>5500</v>
      </c>
      <c r="K3698" s="3" t="str">
        <f>IFNA(VLOOKUP(D3698,Price!$A$2:$C$18,3,0),"")</f>
        <v>услуга</v>
      </c>
      <c r="L3698" s="6">
        <f t="shared" si="3"/>
        <v>5</v>
      </c>
      <c r="M3698" s="6" t="str">
        <f>IFNA(VLOOKUP(F3698,Promocodes!A:B,2,0),"")</f>
        <v/>
      </c>
      <c r="N3698" s="3" t="str">
        <f>IFNA(VLOOKUP(M3698,Promocodes!G:H,2,0),"")</f>
        <v/>
      </c>
      <c r="O3698" s="3" t="str">
        <f>IFNA(VLOOKUP(D3698,Price!$E$2:$F$4,2,0),"")</f>
        <v/>
      </c>
      <c r="P3698" s="7" t="str">
        <f t="shared" si="4"/>
        <v>без промо</v>
      </c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ht="15.75" customHeight="1">
      <c r="A3699" s="3">
        <v>3487.0</v>
      </c>
      <c r="B3699" s="1" t="s">
        <v>16</v>
      </c>
      <c r="C3699" s="1" t="s">
        <v>17</v>
      </c>
      <c r="D3699" s="1" t="s">
        <v>23</v>
      </c>
      <c r="E3699" s="2">
        <v>44318.0</v>
      </c>
      <c r="F3699" s="3"/>
      <c r="G3699" s="5">
        <v>5500.0</v>
      </c>
      <c r="H3699" s="3" t="str">
        <f>IFNA(VLOOKUP(F3699,Promocodes!A:E,4,0),"")</f>
        <v/>
      </c>
      <c r="I3699" s="3"/>
      <c r="J3699" s="5">
        <f t="shared" si="2"/>
        <v>5500</v>
      </c>
      <c r="K3699" s="3" t="str">
        <f>IFNA(VLOOKUP(D3699,Price!$A$2:$C$18,3,0),"")</f>
        <v>услуга</v>
      </c>
      <c r="L3699" s="6">
        <f t="shared" si="3"/>
        <v>5</v>
      </c>
      <c r="M3699" s="6" t="str">
        <f>IFNA(VLOOKUP(F3699,Promocodes!A:B,2,0),"")</f>
        <v/>
      </c>
      <c r="N3699" s="3" t="str">
        <f>IFNA(VLOOKUP(M3699,Promocodes!G:H,2,0),"")</f>
        <v/>
      </c>
      <c r="O3699" s="3" t="str">
        <f>IFNA(VLOOKUP(D3699,Price!$E$2:$F$4,2,0),"")</f>
        <v/>
      </c>
      <c r="P3699" s="7" t="str">
        <f t="shared" si="4"/>
        <v>без промо</v>
      </c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ht="15.75" customHeight="1">
      <c r="A3700" s="3">
        <v>3489.0</v>
      </c>
      <c r="B3700" s="1" t="s">
        <v>16</v>
      </c>
      <c r="C3700" s="1" t="s">
        <v>17</v>
      </c>
      <c r="D3700" s="1" t="s">
        <v>23</v>
      </c>
      <c r="E3700" s="2">
        <v>44318.0</v>
      </c>
      <c r="F3700" s="3"/>
      <c r="G3700" s="5">
        <v>5500.0</v>
      </c>
      <c r="H3700" s="3" t="str">
        <f>IFNA(VLOOKUP(F3700,Promocodes!A:E,4,0),"")</f>
        <v/>
      </c>
      <c r="I3700" s="3"/>
      <c r="J3700" s="5">
        <f t="shared" si="2"/>
        <v>5500</v>
      </c>
      <c r="K3700" s="3" t="str">
        <f>IFNA(VLOOKUP(D3700,Price!$A$2:$C$18,3,0),"")</f>
        <v>услуга</v>
      </c>
      <c r="L3700" s="6">
        <f t="shared" si="3"/>
        <v>5</v>
      </c>
      <c r="M3700" s="6" t="str">
        <f>IFNA(VLOOKUP(F3700,Promocodes!A:B,2,0),"")</f>
        <v/>
      </c>
      <c r="N3700" s="3" t="str">
        <f>IFNA(VLOOKUP(M3700,Promocodes!G:H,2,0),"")</f>
        <v/>
      </c>
      <c r="O3700" s="3" t="str">
        <f>IFNA(VLOOKUP(D3700,Price!$E$2:$F$4,2,0),"")</f>
        <v/>
      </c>
      <c r="P3700" s="7" t="str">
        <f t="shared" si="4"/>
        <v>без промо</v>
      </c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ht="15.75" customHeight="1">
      <c r="A3701" s="3">
        <v>3490.0</v>
      </c>
      <c r="B3701" s="1" t="s">
        <v>16</v>
      </c>
      <c r="C3701" s="1" t="s">
        <v>17</v>
      </c>
      <c r="D3701" s="1" t="s">
        <v>25</v>
      </c>
      <c r="E3701" s="2">
        <v>44318.0</v>
      </c>
      <c r="F3701" s="3"/>
      <c r="G3701" s="5">
        <v>300.0</v>
      </c>
      <c r="H3701" s="3" t="str">
        <f>IFNA(VLOOKUP(F3701,Promocodes!A:E,4,0),"")</f>
        <v/>
      </c>
      <c r="I3701" s="3"/>
      <c r="J3701" s="5">
        <f t="shared" si="2"/>
        <v>300</v>
      </c>
      <c r="K3701" s="3" t="str">
        <f>IFNA(VLOOKUP(D3701,Price!$A$2:$C$18,3,0),"")</f>
        <v>товар</v>
      </c>
      <c r="L3701" s="6">
        <f t="shared" si="3"/>
        <v>5</v>
      </c>
      <c r="M3701" s="6" t="str">
        <f>IFNA(VLOOKUP(F3701,Promocodes!A:B,2,0),"")</f>
        <v/>
      </c>
      <c r="N3701" s="3" t="str">
        <f>IFNA(VLOOKUP(M3701,Promocodes!G:H,2,0),"")</f>
        <v/>
      </c>
      <c r="O3701" s="3">
        <f>IFNA(VLOOKUP(D3701,Price!$E$2:$F$4,2,0),"")</f>
        <v>150</v>
      </c>
      <c r="P3701" s="7" t="str">
        <f t="shared" si="4"/>
        <v>без промо</v>
      </c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ht="15.75" customHeight="1">
      <c r="A3702" s="3">
        <v>3491.0</v>
      </c>
      <c r="B3702" s="1" t="s">
        <v>139</v>
      </c>
      <c r="C3702" s="1" t="s">
        <v>17</v>
      </c>
      <c r="D3702" s="1" t="s">
        <v>141</v>
      </c>
      <c r="E3702" s="2">
        <v>44318.0</v>
      </c>
      <c r="F3702" s="3"/>
      <c r="G3702" s="5">
        <v>300.0</v>
      </c>
      <c r="H3702" s="3" t="str">
        <f>IFNA(VLOOKUP(F3702,Promocodes!A:E,4,0),"")</f>
        <v/>
      </c>
      <c r="I3702" s="3"/>
      <c r="J3702" s="5">
        <f t="shared" si="2"/>
        <v>300</v>
      </c>
      <c r="K3702" s="3" t="str">
        <f>IFNA(VLOOKUP(D3702,Price!$A$2:$C$18,3,0),"")</f>
        <v/>
      </c>
      <c r="L3702" s="6">
        <f t="shared" si="3"/>
        <v>5</v>
      </c>
      <c r="M3702" s="6" t="str">
        <f>IFNA(VLOOKUP(F3702,Promocodes!A:B,2,0),"")</f>
        <v/>
      </c>
      <c r="N3702" s="3" t="str">
        <f>IFNA(VLOOKUP(M3702,Promocodes!G:H,2,0),"")</f>
        <v/>
      </c>
      <c r="O3702" s="3" t="str">
        <f>IFNA(VLOOKUP(D3702,Price!$E$2:$F$4,2,0),"")</f>
        <v/>
      </c>
      <c r="P3702" s="7" t="str">
        <f t="shared" si="4"/>
        <v/>
      </c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ht="15.75" customHeight="1">
      <c r="A3703" s="3">
        <v>3492.0</v>
      </c>
      <c r="B3703" s="1" t="s">
        <v>16</v>
      </c>
      <c r="C3703" s="1" t="s">
        <v>17</v>
      </c>
      <c r="D3703" s="1" t="s">
        <v>24</v>
      </c>
      <c r="E3703" s="2">
        <v>44318.0</v>
      </c>
      <c r="F3703" s="3"/>
      <c r="G3703" s="5">
        <v>4500.0</v>
      </c>
      <c r="H3703" s="3" t="str">
        <f>IFNA(VLOOKUP(F3703,Promocodes!A:E,4,0),"")</f>
        <v/>
      </c>
      <c r="I3703" s="3"/>
      <c r="J3703" s="5">
        <f t="shared" si="2"/>
        <v>4500</v>
      </c>
      <c r="K3703" s="3" t="str">
        <f>IFNA(VLOOKUP(D3703,Price!$A$2:$C$18,3,0),"")</f>
        <v>услуга</v>
      </c>
      <c r="L3703" s="6">
        <f t="shared" si="3"/>
        <v>5</v>
      </c>
      <c r="M3703" s="6" t="str">
        <f>IFNA(VLOOKUP(F3703,Promocodes!A:B,2,0),"")</f>
        <v/>
      </c>
      <c r="N3703" s="3" t="str">
        <f>IFNA(VLOOKUP(M3703,Promocodes!G:H,2,0),"")</f>
        <v/>
      </c>
      <c r="O3703" s="3" t="str">
        <f>IFNA(VLOOKUP(D3703,Price!$E$2:$F$4,2,0),"")</f>
        <v/>
      </c>
      <c r="P3703" s="7" t="str">
        <f t="shared" si="4"/>
        <v>без промо</v>
      </c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ht="15.75" customHeight="1">
      <c r="A3704" s="3">
        <v>3493.0</v>
      </c>
      <c r="B3704" s="1" t="s">
        <v>16</v>
      </c>
      <c r="C3704" s="1" t="s">
        <v>17</v>
      </c>
      <c r="D3704" s="1" t="s">
        <v>23</v>
      </c>
      <c r="E3704" s="2">
        <v>44318.0</v>
      </c>
      <c r="F3704" s="3"/>
      <c r="G3704" s="5">
        <v>5500.0</v>
      </c>
      <c r="H3704" s="3" t="str">
        <f>IFNA(VLOOKUP(F3704,Promocodes!A:E,4,0),"")</f>
        <v/>
      </c>
      <c r="I3704" s="3"/>
      <c r="J3704" s="5">
        <f t="shared" si="2"/>
        <v>5500</v>
      </c>
      <c r="K3704" s="3" t="str">
        <f>IFNA(VLOOKUP(D3704,Price!$A$2:$C$18,3,0),"")</f>
        <v>услуга</v>
      </c>
      <c r="L3704" s="6">
        <f t="shared" si="3"/>
        <v>5</v>
      </c>
      <c r="M3704" s="6" t="str">
        <f>IFNA(VLOOKUP(F3704,Promocodes!A:B,2,0),"")</f>
        <v/>
      </c>
      <c r="N3704" s="3" t="str">
        <f>IFNA(VLOOKUP(M3704,Promocodes!G:H,2,0),"")</f>
        <v/>
      </c>
      <c r="O3704" s="3" t="str">
        <f>IFNA(VLOOKUP(D3704,Price!$E$2:$F$4,2,0),"")</f>
        <v/>
      </c>
      <c r="P3704" s="7" t="str">
        <f t="shared" si="4"/>
        <v>без промо</v>
      </c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ht="15.75" customHeight="1">
      <c r="A3705" s="3">
        <v>3494.0</v>
      </c>
      <c r="B3705" s="1" t="s">
        <v>16</v>
      </c>
      <c r="C3705" s="1" t="s">
        <v>22</v>
      </c>
      <c r="D3705" s="1" t="s">
        <v>24</v>
      </c>
      <c r="E3705" s="2">
        <v>44318.0</v>
      </c>
      <c r="F3705" s="3"/>
      <c r="G3705" s="5">
        <v>4500.0</v>
      </c>
      <c r="H3705" s="3" t="str">
        <f>IFNA(VLOOKUP(F3705,Promocodes!A:E,4,0),"")</f>
        <v/>
      </c>
      <c r="I3705" s="3"/>
      <c r="J3705" s="5">
        <f t="shared" si="2"/>
        <v>4500</v>
      </c>
      <c r="K3705" s="3" t="str">
        <f>IFNA(VLOOKUP(D3705,Price!$A$2:$C$18,3,0),"")</f>
        <v>услуга</v>
      </c>
      <c r="L3705" s="6">
        <f t="shared" si="3"/>
        <v>5</v>
      </c>
      <c r="M3705" s="6" t="str">
        <f>IFNA(VLOOKUP(F3705,Promocodes!A:B,2,0),"")</f>
        <v/>
      </c>
      <c r="N3705" s="3" t="str">
        <f>IFNA(VLOOKUP(M3705,Promocodes!G:H,2,0),"")</f>
        <v/>
      </c>
      <c r="O3705" s="3" t="str">
        <f>IFNA(VLOOKUP(D3705,Price!$E$2:$F$4,2,0),"")</f>
        <v/>
      </c>
      <c r="P3705" s="7" t="str">
        <f t="shared" si="4"/>
        <v>без промо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ht="15.75" customHeight="1">
      <c r="A3706" s="3">
        <v>3495.0</v>
      </c>
      <c r="B3706" s="1" t="s">
        <v>16</v>
      </c>
      <c r="C3706" s="1" t="s">
        <v>17</v>
      </c>
      <c r="D3706" s="1" t="s">
        <v>23</v>
      </c>
      <c r="E3706" s="2">
        <v>44318.0</v>
      </c>
      <c r="F3706" s="3"/>
      <c r="G3706" s="5">
        <v>5500.0</v>
      </c>
      <c r="H3706" s="3" t="str">
        <f>IFNA(VLOOKUP(F3706,Promocodes!A:E,4,0),"")</f>
        <v/>
      </c>
      <c r="I3706" s="3"/>
      <c r="J3706" s="5">
        <f t="shared" si="2"/>
        <v>5500</v>
      </c>
      <c r="K3706" s="3" t="str">
        <f>IFNA(VLOOKUP(D3706,Price!$A$2:$C$18,3,0),"")</f>
        <v>услуга</v>
      </c>
      <c r="L3706" s="6">
        <f t="shared" si="3"/>
        <v>5</v>
      </c>
      <c r="M3706" s="6" t="str">
        <f>IFNA(VLOOKUP(F3706,Promocodes!A:B,2,0),"")</f>
        <v/>
      </c>
      <c r="N3706" s="3" t="str">
        <f>IFNA(VLOOKUP(M3706,Promocodes!G:H,2,0),"")</f>
        <v/>
      </c>
      <c r="O3706" s="3" t="str">
        <f>IFNA(VLOOKUP(D3706,Price!$E$2:$F$4,2,0),"")</f>
        <v/>
      </c>
      <c r="P3706" s="7" t="str">
        <f t="shared" si="4"/>
        <v>без промо</v>
      </c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ht="15.75" customHeight="1">
      <c r="A3707" s="3">
        <v>3497.0</v>
      </c>
      <c r="B3707" s="1" t="s">
        <v>16</v>
      </c>
      <c r="C3707" s="1" t="s">
        <v>22</v>
      </c>
      <c r="D3707" s="1" t="s">
        <v>21</v>
      </c>
      <c r="E3707" s="2">
        <v>44318.0</v>
      </c>
      <c r="F3707" s="3"/>
      <c r="G3707" s="5">
        <v>3500.0</v>
      </c>
      <c r="H3707" s="3" t="str">
        <f>IFNA(VLOOKUP(F3707,Promocodes!A:E,4,0),"")</f>
        <v/>
      </c>
      <c r="I3707" s="3"/>
      <c r="J3707" s="5">
        <f t="shared" si="2"/>
        <v>3500</v>
      </c>
      <c r="K3707" s="3" t="str">
        <f>IFNA(VLOOKUP(D3707,Price!$A$2:$C$18,3,0),"")</f>
        <v>услуга</v>
      </c>
      <c r="L3707" s="6">
        <f t="shared" si="3"/>
        <v>5</v>
      </c>
      <c r="M3707" s="6" t="str">
        <f>IFNA(VLOOKUP(F3707,Promocodes!A:B,2,0),"")</f>
        <v/>
      </c>
      <c r="N3707" s="3" t="str">
        <f>IFNA(VLOOKUP(M3707,Promocodes!G:H,2,0),"")</f>
        <v/>
      </c>
      <c r="O3707" s="3" t="str">
        <f>IFNA(VLOOKUP(D3707,Price!$E$2:$F$4,2,0),"")</f>
        <v/>
      </c>
      <c r="P3707" s="7" t="str">
        <f t="shared" si="4"/>
        <v>без промо</v>
      </c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ht="15.75" customHeight="1">
      <c r="A3708" s="3">
        <v>3498.0</v>
      </c>
      <c r="B3708" s="1" t="s">
        <v>16</v>
      </c>
      <c r="C3708" s="1" t="s">
        <v>17</v>
      </c>
      <c r="D3708" s="1" t="s">
        <v>21</v>
      </c>
      <c r="E3708" s="2">
        <v>44318.0</v>
      </c>
      <c r="F3708" s="3"/>
      <c r="G3708" s="5">
        <v>3500.0</v>
      </c>
      <c r="H3708" s="3" t="str">
        <f>IFNA(VLOOKUP(F3708,Promocodes!A:E,4,0),"")</f>
        <v/>
      </c>
      <c r="I3708" s="3"/>
      <c r="J3708" s="5">
        <f t="shared" si="2"/>
        <v>3500</v>
      </c>
      <c r="K3708" s="3" t="str">
        <f>IFNA(VLOOKUP(D3708,Price!$A$2:$C$18,3,0),"")</f>
        <v>услуга</v>
      </c>
      <c r="L3708" s="6">
        <f t="shared" si="3"/>
        <v>5</v>
      </c>
      <c r="M3708" s="6" t="str">
        <f>IFNA(VLOOKUP(F3708,Promocodes!A:B,2,0),"")</f>
        <v/>
      </c>
      <c r="N3708" s="3" t="str">
        <f>IFNA(VLOOKUP(M3708,Promocodes!G:H,2,0),"")</f>
        <v/>
      </c>
      <c r="O3708" s="3" t="str">
        <f>IFNA(VLOOKUP(D3708,Price!$E$2:$F$4,2,0),"")</f>
        <v/>
      </c>
      <c r="P3708" s="7" t="str">
        <f t="shared" si="4"/>
        <v>без промо</v>
      </c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ht="15.75" customHeight="1">
      <c r="A3709" s="3">
        <v>3499.0</v>
      </c>
      <c r="B3709" s="1" t="s">
        <v>16</v>
      </c>
      <c r="C3709" s="1" t="s">
        <v>17</v>
      </c>
      <c r="D3709" s="1" t="s">
        <v>21</v>
      </c>
      <c r="E3709" s="2">
        <v>44318.0</v>
      </c>
      <c r="F3709" s="3"/>
      <c r="G3709" s="5">
        <v>3500.0</v>
      </c>
      <c r="H3709" s="3" t="str">
        <f>IFNA(VLOOKUP(F3709,Promocodes!A:E,4,0),"")</f>
        <v/>
      </c>
      <c r="I3709" s="3"/>
      <c r="J3709" s="5">
        <f t="shared" si="2"/>
        <v>3500</v>
      </c>
      <c r="K3709" s="3" t="str">
        <f>IFNA(VLOOKUP(D3709,Price!$A$2:$C$18,3,0),"")</f>
        <v>услуга</v>
      </c>
      <c r="L3709" s="6">
        <f t="shared" si="3"/>
        <v>5</v>
      </c>
      <c r="M3709" s="6" t="str">
        <f>IFNA(VLOOKUP(F3709,Promocodes!A:B,2,0),"")</f>
        <v/>
      </c>
      <c r="N3709" s="3" t="str">
        <f>IFNA(VLOOKUP(M3709,Promocodes!G:H,2,0),"")</f>
        <v/>
      </c>
      <c r="O3709" s="3" t="str">
        <f>IFNA(VLOOKUP(D3709,Price!$E$2:$F$4,2,0),"")</f>
        <v/>
      </c>
      <c r="P3709" s="7" t="str">
        <f t="shared" si="4"/>
        <v>без промо</v>
      </c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ht="15.75" customHeight="1">
      <c r="A3710" s="3">
        <v>3500.0</v>
      </c>
      <c r="B3710" s="1" t="s">
        <v>16</v>
      </c>
      <c r="C3710" s="1" t="s">
        <v>17</v>
      </c>
      <c r="D3710" s="1" t="s">
        <v>25</v>
      </c>
      <c r="E3710" s="2">
        <v>44318.0</v>
      </c>
      <c r="F3710" s="3"/>
      <c r="G3710" s="5">
        <v>300.0</v>
      </c>
      <c r="H3710" s="3" t="str">
        <f>IFNA(VLOOKUP(F3710,Promocodes!A:E,4,0),"")</f>
        <v/>
      </c>
      <c r="I3710" s="3"/>
      <c r="J3710" s="5">
        <f t="shared" si="2"/>
        <v>300</v>
      </c>
      <c r="K3710" s="3" t="str">
        <f>IFNA(VLOOKUP(D3710,Price!$A$2:$C$18,3,0),"")</f>
        <v>товар</v>
      </c>
      <c r="L3710" s="6">
        <f t="shared" si="3"/>
        <v>5</v>
      </c>
      <c r="M3710" s="6" t="str">
        <f>IFNA(VLOOKUP(F3710,Promocodes!A:B,2,0),"")</f>
        <v/>
      </c>
      <c r="N3710" s="3" t="str">
        <f>IFNA(VLOOKUP(M3710,Promocodes!G:H,2,0),"")</f>
        <v/>
      </c>
      <c r="O3710" s="3">
        <f>IFNA(VLOOKUP(D3710,Price!$E$2:$F$4,2,0),"")</f>
        <v>150</v>
      </c>
      <c r="P3710" s="7" t="str">
        <f t="shared" si="4"/>
        <v>без промо</v>
      </c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ht="15.75" customHeight="1">
      <c r="A3711" s="3">
        <v>3501.0</v>
      </c>
      <c r="B3711" s="1" t="s">
        <v>139</v>
      </c>
      <c r="C3711" s="1" t="s">
        <v>17</v>
      </c>
      <c r="D3711" s="1" t="s">
        <v>141</v>
      </c>
      <c r="E3711" s="2">
        <v>44318.0</v>
      </c>
      <c r="F3711" s="3"/>
      <c r="G3711" s="5">
        <v>300.0</v>
      </c>
      <c r="H3711" s="3" t="str">
        <f>IFNA(VLOOKUP(F3711,Promocodes!A:E,4,0),"")</f>
        <v/>
      </c>
      <c r="I3711" s="3"/>
      <c r="J3711" s="5">
        <f t="shared" si="2"/>
        <v>300</v>
      </c>
      <c r="K3711" s="3" t="str">
        <f>IFNA(VLOOKUP(D3711,Price!$A$2:$C$18,3,0),"")</f>
        <v/>
      </c>
      <c r="L3711" s="6">
        <f t="shared" si="3"/>
        <v>5</v>
      </c>
      <c r="M3711" s="6" t="str">
        <f>IFNA(VLOOKUP(F3711,Promocodes!A:B,2,0),"")</f>
        <v/>
      </c>
      <c r="N3711" s="3" t="str">
        <f>IFNA(VLOOKUP(M3711,Promocodes!G:H,2,0),"")</f>
        <v/>
      </c>
      <c r="O3711" s="3" t="str">
        <f>IFNA(VLOOKUP(D3711,Price!$E$2:$F$4,2,0),"")</f>
        <v/>
      </c>
      <c r="P3711" s="7" t="str">
        <f t="shared" si="4"/>
        <v/>
      </c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ht="15.75" customHeight="1">
      <c r="A3712" s="3">
        <v>3502.0</v>
      </c>
      <c r="B3712" s="1" t="s">
        <v>16</v>
      </c>
      <c r="C3712" s="1" t="s">
        <v>17</v>
      </c>
      <c r="D3712" s="1" t="s">
        <v>23</v>
      </c>
      <c r="E3712" s="2">
        <v>44319.0</v>
      </c>
      <c r="F3712" s="3"/>
      <c r="G3712" s="5">
        <v>5500.0</v>
      </c>
      <c r="H3712" s="3" t="str">
        <f>IFNA(VLOOKUP(F3712,Promocodes!A:E,4,0),"")</f>
        <v/>
      </c>
      <c r="I3712" s="3"/>
      <c r="J3712" s="5">
        <f t="shared" si="2"/>
        <v>5500</v>
      </c>
      <c r="K3712" s="3" t="str">
        <f>IFNA(VLOOKUP(D3712,Price!$A$2:$C$18,3,0),"")</f>
        <v>услуга</v>
      </c>
      <c r="L3712" s="6">
        <f t="shared" si="3"/>
        <v>5</v>
      </c>
      <c r="M3712" s="6" t="str">
        <f>IFNA(VLOOKUP(F3712,Promocodes!A:B,2,0),"")</f>
        <v/>
      </c>
      <c r="N3712" s="3" t="str">
        <f>IFNA(VLOOKUP(M3712,Promocodes!G:H,2,0),"")</f>
        <v/>
      </c>
      <c r="O3712" s="3" t="str">
        <f>IFNA(VLOOKUP(D3712,Price!$E$2:$F$4,2,0),"")</f>
        <v/>
      </c>
      <c r="P3712" s="7" t="str">
        <f t="shared" si="4"/>
        <v>без промо</v>
      </c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ht="15.75" customHeight="1">
      <c r="A3713" s="3">
        <v>3503.0</v>
      </c>
      <c r="B3713" s="1" t="s">
        <v>16</v>
      </c>
      <c r="C3713" s="1" t="s">
        <v>17</v>
      </c>
      <c r="D3713" s="1" t="s">
        <v>24</v>
      </c>
      <c r="E3713" s="2">
        <v>44319.0</v>
      </c>
      <c r="F3713" s="3"/>
      <c r="G3713" s="5">
        <v>4500.0</v>
      </c>
      <c r="H3713" s="3" t="str">
        <f>IFNA(VLOOKUP(F3713,Promocodes!A:E,4,0),"")</f>
        <v/>
      </c>
      <c r="I3713" s="3"/>
      <c r="J3713" s="5">
        <f t="shared" si="2"/>
        <v>4500</v>
      </c>
      <c r="K3713" s="3" t="str">
        <f>IFNA(VLOOKUP(D3713,Price!$A$2:$C$18,3,0),"")</f>
        <v>услуга</v>
      </c>
      <c r="L3713" s="6">
        <f t="shared" si="3"/>
        <v>5</v>
      </c>
      <c r="M3713" s="6" t="str">
        <f>IFNA(VLOOKUP(F3713,Promocodes!A:B,2,0),"")</f>
        <v/>
      </c>
      <c r="N3713" s="3" t="str">
        <f>IFNA(VLOOKUP(M3713,Promocodes!G:H,2,0),"")</f>
        <v/>
      </c>
      <c r="O3713" s="3" t="str">
        <f>IFNA(VLOOKUP(D3713,Price!$E$2:$F$4,2,0),"")</f>
        <v/>
      </c>
      <c r="P3713" s="7" t="str">
        <f t="shared" si="4"/>
        <v>без промо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ht="15.75" customHeight="1">
      <c r="A3714" s="3">
        <v>3504.0</v>
      </c>
      <c r="B3714" s="1" t="s">
        <v>139</v>
      </c>
      <c r="C3714" s="1" t="s">
        <v>22</v>
      </c>
      <c r="D3714" s="1" t="s">
        <v>141</v>
      </c>
      <c r="E3714" s="2">
        <v>44319.0</v>
      </c>
      <c r="F3714" s="3"/>
      <c r="G3714" s="5">
        <v>300.0</v>
      </c>
      <c r="H3714" s="3" t="str">
        <f>IFNA(VLOOKUP(F3714,Promocodes!A:E,4,0),"")</f>
        <v/>
      </c>
      <c r="I3714" s="3"/>
      <c r="J3714" s="5">
        <f t="shared" si="2"/>
        <v>300</v>
      </c>
      <c r="K3714" s="3" t="str">
        <f>IFNA(VLOOKUP(D3714,Price!$A$2:$C$18,3,0),"")</f>
        <v/>
      </c>
      <c r="L3714" s="6">
        <f t="shared" si="3"/>
        <v>5</v>
      </c>
      <c r="M3714" s="6" t="str">
        <f>IFNA(VLOOKUP(F3714,Promocodes!A:B,2,0),"")</f>
        <v/>
      </c>
      <c r="N3714" s="3" t="str">
        <f>IFNA(VLOOKUP(M3714,Promocodes!G:H,2,0),"")</f>
        <v/>
      </c>
      <c r="O3714" s="3" t="str">
        <f>IFNA(VLOOKUP(D3714,Price!$E$2:$F$4,2,0),"")</f>
        <v/>
      </c>
      <c r="P3714" s="7" t="str">
        <f t="shared" si="4"/>
        <v/>
      </c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ht="15.75" customHeight="1">
      <c r="A3715" s="3">
        <v>3505.0</v>
      </c>
      <c r="B3715" s="1" t="s">
        <v>16</v>
      </c>
      <c r="C3715" s="1" t="s">
        <v>17</v>
      </c>
      <c r="D3715" s="1" t="s">
        <v>21</v>
      </c>
      <c r="E3715" s="2">
        <v>44319.0</v>
      </c>
      <c r="F3715" s="3"/>
      <c r="G3715" s="5">
        <v>3500.0</v>
      </c>
      <c r="H3715" s="3" t="str">
        <f>IFNA(VLOOKUP(F3715,Promocodes!A:E,4,0),"")</f>
        <v/>
      </c>
      <c r="I3715" s="3"/>
      <c r="J3715" s="5">
        <f t="shared" si="2"/>
        <v>3500</v>
      </c>
      <c r="K3715" s="3" t="str">
        <f>IFNA(VLOOKUP(D3715,Price!$A$2:$C$18,3,0),"")</f>
        <v>услуга</v>
      </c>
      <c r="L3715" s="6">
        <f t="shared" si="3"/>
        <v>5</v>
      </c>
      <c r="M3715" s="6" t="str">
        <f>IFNA(VLOOKUP(F3715,Promocodes!A:B,2,0),"")</f>
        <v/>
      </c>
      <c r="N3715" s="3" t="str">
        <f>IFNA(VLOOKUP(M3715,Promocodes!G:H,2,0),"")</f>
        <v/>
      </c>
      <c r="O3715" s="3" t="str">
        <f>IFNA(VLOOKUP(D3715,Price!$E$2:$F$4,2,0),"")</f>
        <v/>
      </c>
      <c r="P3715" s="7" t="str">
        <f t="shared" si="4"/>
        <v>без промо</v>
      </c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ht="15.75" customHeight="1">
      <c r="A3716" s="3">
        <v>3506.0</v>
      </c>
      <c r="B3716" s="1" t="s">
        <v>16</v>
      </c>
      <c r="C3716" s="1" t="s">
        <v>17</v>
      </c>
      <c r="D3716" s="1" t="s">
        <v>21</v>
      </c>
      <c r="E3716" s="2">
        <v>44319.0</v>
      </c>
      <c r="F3716" s="3"/>
      <c r="G3716" s="5">
        <v>3500.0</v>
      </c>
      <c r="H3716" s="3" t="str">
        <f>IFNA(VLOOKUP(F3716,Promocodes!A:E,4,0),"")</f>
        <v/>
      </c>
      <c r="I3716" s="3"/>
      <c r="J3716" s="5">
        <f t="shared" si="2"/>
        <v>3500</v>
      </c>
      <c r="K3716" s="3" t="str">
        <f>IFNA(VLOOKUP(D3716,Price!$A$2:$C$18,3,0),"")</f>
        <v>услуга</v>
      </c>
      <c r="L3716" s="6">
        <f t="shared" si="3"/>
        <v>5</v>
      </c>
      <c r="M3716" s="6" t="str">
        <f>IFNA(VLOOKUP(F3716,Promocodes!A:B,2,0),"")</f>
        <v/>
      </c>
      <c r="N3716" s="3" t="str">
        <f>IFNA(VLOOKUP(M3716,Promocodes!G:H,2,0),"")</f>
        <v/>
      </c>
      <c r="O3716" s="3" t="str">
        <f>IFNA(VLOOKUP(D3716,Price!$E$2:$F$4,2,0),"")</f>
        <v/>
      </c>
      <c r="P3716" s="7" t="str">
        <f t="shared" si="4"/>
        <v>без промо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ht="15.75" customHeight="1">
      <c r="A3717" s="3">
        <v>3507.0</v>
      </c>
      <c r="B3717" s="1" t="s">
        <v>139</v>
      </c>
      <c r="C3717" s="1" t="s">
        <v>17</v>
      </c>
      <c r="D3717" s="1" t="s">
        <v>141</v>
      </c>
      <c r="E3717" s="2">
        <v>44319.0</v>
      </c>
      <c r="F3717" s="3"/>
      <c r="G3717" s="5">
        <v>300.0</v>
      </c>
      <c r="H3717" s="3" t="str">
        <f>IFNA(VLOOKUP(F3717,Promocodes!A:E,4,0),"")</f>
        <v/>
      </c>
      <c r="I3717" s="3"/>
      <c r="J3717" s="5">
        <f t="shared" si="2"/>
        <v>300</v>
      </c>
      <c r="K3717" s="3" t="str">
        <f>IFNA(VLOOKUP(D3717,Price!$A$2:$C$18,3,0),"")</f>
        <v/>
      </c>
      <c r="L3717" s="6">
        <f t="shared" si="3"/>
        <v>5</v>
      </c>
      <c r="M3717" s="6" t="str">
        <f>IFNA(VLOOKUP(F3717,Promocodes!A:B,2,0),"")</f>
        <v/>
      </c>
      <c r="N3717" s="3" t="str">
        <f>IFNA(VLOOKUP(M3717,Promocodes!G:H,2,0),"")</f>
        <v/>
      </c>
      <c r="O3717" s="3" t="str">
        <f>IFNA(VLOOKUP(D3717,Price!$E$2:$F$4,2,0),"")</f>
        <v/>
      </c>
      <c r="P3717" s="7" t="str">
        <f t="shared" si="4"/>
        <v/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ht="15.75" customHeight="1">
      <c r="A3718" s="3">
        <v>3508.0</v>
      </c>
      <c r="B3718" s="1" t="s">
        <v>16</v>
      </c>
      <c r="C3718" s="1" t="s">
        <v>17</v>
      </c>
      <c r="D3718" s="1" t="s">
        <v>23</v>
      </c>
      <c r="E3718" s="2">
        <v>44319.0</v>
      </c>
      <c r="F3718" s="3"/>
      <c r="G3718" s="5">
        <v>5500.0</v>
      </c>
      <c r="H3718" s="3" t="str">
        <f>IFNA(VLOOKUP(F3718,Promocodes!A:E,4,0),"")</f>
        <v/>
      </c>
      <c r="I3718" s="3"/>
      <c r="J3718" s="5">
        <f t="shared" si="2"/>
        <v>5500</v>
      </c>
      <c r="K3718" s="3" t="str">
        <f>IFNA(VLOOKUP(D3718,Price!$A$2:$C$18,3,0),"")</f>
        <v>услуга</v>
      </c>
      <c r="L3718" s="6">
        <f t="shared" si="3"/>
        <v>5</v>
      </c>
      <c r="M3718" s="6" t="str">
        <f>IFNA(VLOOKUP(F3718,Promocodes!A:B,2,0),"")</f>
        <v/>
      </c>
      <c r="N3718" s="3" t="str">
        <f>IFNA(VLOOKUP(M3718,Promocodes!G:H,2,0),"")</f>
        <v/>
      </c>
      <c r="O3718" s="3" t="str">
        <f>IFNA(VLOOKUP(D3718,Price!$E$2:$F$4,2,0),"")</f>
        <v/>
      </c>
      <c r="P3718" s="7" t="str">
        <f t="shared" si="4"/>
        <v>без промо</v>
      </c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ht="15.75" customHeight="1">
      <c r="A3719" s="3">
        <v>3510.0</v>
      </c>
      <c r="B3719" s="1" t="s">
        <v>139</v>
      </c>
      <c r="C3719" s="1" t="s">
        <v>17</v>
      </c>
      <c r="D3719" s="1" t="s">
        <v>143</v>
      </c>
      <c r="E3719" s="2">
        <v>44319.0</v>
      </c>
      <c r="F3719" s="3"/>
      <c r="G3719" s="5">
        <v>500.0</v>
      </c>
      <c r="H3719" s="3" t="str">
        <f>IFNA(VLOOKUP(F3719,Promocodes!A:E,4,0),"")</f>
        <v/>
      </c>
      <c r="I3719" s="3"/>
      <c r="J3719" s="5">
        <f t="shared" si="2"/>
        <v>500</v>
      </c>
      <c r="K3719" s="3" t="str">
        <f>IFNA(VLOOKUP(D3719,Price!$A$2:$C$18,3,0),"")</f>
        <v/>
      </c>
      <c r="L3719" s="6">
        <f t="shared" si="3"/>
        <v>5</v>
      </c>
      <c r="M3719" s="6" t="str">
        <f>IFNA(VLOOKUP(F3719,Promocodes!A:B,2,0),"")</f>
        <v/>
      </c>
      <c r="N3719" s="3" t="str">
        <f>IFNA(VLOOKUP(M3719,Promocodes!G:H,2,0),"")</f>
        <v/>
      </c>
      <c r="O3719" s="3" t="str">
        <f>IFNA(VLOOKUP(D3719,Price!$E$2:$F$4,2,0),"")</f>
        <v/>
      </c>
      <c r="P3719" s="7" t="str">
        <f t="shared" si="4"/>
        <v/>
      </c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ht="15.75" customHeight="1">
      <c r="A3720" s="3">
        <v>3511.0</v>
      </c>
      <c r="B3720" s="1" t="s">
        <v>16</v>
      </c>
      <c r="C3720" s="1" t="s">
        <v>17</v>
      </c>
      <c r="D3720" s="1" t="s">
        <v>24</v>
      </c>
      <c r="E3720" s="2">
        <v>44319.0</v>
      </c>
      <c r="F3720" s="3"/>
      <c r="G3720" s="5">
        <v>4500.0</v>
      </c>
      <c r="H3720" s="3" t="str">
        <f>IFNA(VLOOKUP(F3720,Promocodes!A:E,4,0),"")</f>
        <v/>
      </c>
      <c r="I3720" s="3"/>
      <c r="J3720" s="5">
        <f t="shared" si="2"/>
        <v>4500</v>
      </c>
      <c r="K3720" s="3" t="str">
        <f>IFNA(VLOOKUP(D3720,Price!$A$2:$C$18,3,0),"")</f>
        <v>услуга</v>
      </c>
      <c r="L3720" s="6">
        <f t="shared" si="3"/>
        <v>5</v>
      </c>
      <c r="M3720" s="6" t="str">
        <f>IFNA(VLOOKUP(F3720,Promocodes!A:B,2,0),"")</f>
        <v/>
      </c>
      <c r="N3720" s="3" t="str">
        <f>IFNA(VLOOKUP(M3720,Promocodes!G:H,2,0),"")</f>
        <v/>
      </c>
      <c r="O3720" s="3" t="str">
        <f>IFNA(VLOOKUP(D3720,Price!$E$2:$F$4,2,0),"")</f>
        <v/>
      </c>
      <c r="P3720" s="7" t="str">
        <f t="shared" si="4"/>
        <v>без промо</v>
      </c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ht="15.75" customHeight="1">
      <c r="A3721" s="3">
        <v>3512.0</v>
      </c>
      <c r="B3721" s="1" t="s">
        <v>16</v>
      </c>
      <c r="C3721" s="1" t="s">
        <v>17</v>
      </c>
      <c r="D3721" s="1" t="s">
        <v>21</v>
      </c>
      <c r="E3721" s="2">
        <v>44319.0</v>
      </c>
      <c r="F3721" s="3"/>
      <c r="G3721" s="5">
        <v>3500.0</v>
      </c>
      <c r="H3721" s="3" t="str">
        <f>IFNA(VLOOKUP(F3721,Promocodes!A:E,4,0),"")</f>
        <v/>
      </c>
      <c r="I3721" s="3"/>
      <c r="J3721" s="5">
        <f t="shared" si="2"/>
        <v>3500</v>
      </c>
      <c r="K3721" s="3" t="str">
        <f>IFNA(VLOOKUP(D3721,Price!$A$2:$C$18,3,0),"")</f>
        <v>услуга</v>
      </c>
      <c r="L3721" s="6">
        <f t="shared" si="3"/>
        <v>5</v>
      </c>
      <c r="M3721" s="6" t="str">
        <f>IFNA(VLOOKUP(F3721,Promocodes!A:B,2,0),"")</f>
        <v/>
      </c>
      <c r="N3721" s="3" t="str">
        <f>IFNA(VLOOKUP(M3721,Promocodes!G:H,2,0),"")</f>
        <v/>
      </c>
      <c r="O3721" s="3" t="str">
        <f>IFNA(VLOOKUP(D3721,Price!$E$2:$F$4,2,0),"")</f>
        <v/>
      </c>
      <c r="P3721" s="7" t="str">
        <f t="shared" si="4"/>
        <v>без промо</v>
      </c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ht="15.75" customHeight="1">
      <c r="A3722" s="3">
        <v>3513.0</v>
      </c>
      <c r="B3722" s="1" t="s">
        <v>16</v>
      </c>
      <c r="C3722" s="1" t="s">
        <v>17</v>
      </c>
      <c r="D3722" s="1" t="s">
        <v>24</v>
      </c>
      <c r="E3722" s="2">
        <v>44319.0</v>
      </c>
      <c r="F3722" s="3"/>
      <c r="G3722" s="5">
        <v>4500.0</v>
      </c>
      <c r="H3722" s="3" t="str">
        <f>IFNA(VLOOKUP(F3722,Promocodes!A:E,4,0),"")</f>
        <v/>
      </c>
      <c r="I3722" s="3"/>
      <c r="J3722" s="5">
        <f t="shared" si="2"/>
        <v>4500</v>
      </c>
      <c r="K3722" s="3" t="str">
        <f>IFNA(VLOOKUP(D3722,Price!$A$2:$C$18,3,0),"")</f>
        <v>услуга</v>
      </c>
      <c r="L3722" s="6">
        <f t="shared" si="3"/>
        <v>5</v>
      </c>
      <c r="M3722" s="6" t="str">
        <f>IFNA(VLOOKUP(F3722,Promocodes!A:B,2,0),"")</f>
        <v/>
      </c>
      <c r="N3722" s="3" t="str">
        <f>IFNA(VLOOKUP(M3722,Promocodes!G:H,2,0),"")</f>
        <v/>
      </c>
      <c r="O3722" s="3" t="str">
        <f>IFNA(VLOOKUP(D3722,Price!$E$2:$F$4,2,0),"")</f>
        <v/>
      </c>
      <c r="P3722" s="7" t="str">
        <f t="shared" si="4"/>
        <v>без промо</v>
      </c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ht="15.75" customHeight="1">
      <c r="A3723" s="3">
        <v>3514.0</v>
      </c>
      <c r="B3723" s="1" t="s">
        <v>16</v>
      </c>
      <c r="C3723" s="1" t="s">
        <v>17</v>
      </c>
      <c r="D3723" s="1" t="s">
        <v>24</v>
      </c>
      <c r="E3723" s="2">
        <v>44319.0</v>
      </c>
      <c r="F3723" s="3"/>
      <c r="G3723" s="5">
        <v>4500.0</v>
      </c>
      <c r="H3723" s="3" t="str">
        <f>IFNA(VLOOKUP(F3723,Promocodes!A:E,4,0),"")</f>
        <v/>
      </c>
      <c r="I3723" s="3"/>
      <c r="J3723" s="5">
        <f t="shared" si="2"/>
        <v>4500</v>
      </c>
      <c r="K3723" s="3" t="str">
        <f>IFNA(VLOOKUP(D3723,Price!$A$2:$C$18,3,0),"")</f>
        <v>услуга</v>
      </c>
      <c r="L3723" s="6">
        <f t="shared" si="3"/>
        <v>5</v>
      </c>
      <c r="M3723" s="6" t="str">
        <f>IFNA(VLOOKUP(F3723,Promocodes!A:B,2,0),"")</f>
        <v/>
      </c>
      <c r="N3723" s="3" t="str">
        <f>IFNA(VLOOKUP(M3723,Promocodes!G:H,2,0),"")</f>
        <v/>
      </c>
      <c r="O3723" s="3" t="str">
        <f>IFNA(VLOOKUP(D3723,Price!$E$2:$F$4,2,0),"")</f>
        <v/>
      </c>
      <c r="P3723" s="7" t="str">
        <f t="shared" si="4"/>
        <v>без промо</v>
      </c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ht="15.75" customHeight="1">
      <c r="A3724" s="3">
        <v>3515.0</v>
      </c>
      <c r="B3724" s="1" t="s">
        <v>16</v>
      </c>
      <c r="C3724" s="1" t="s">
        <v>17</v>
      </c>
      <c r="D3724" s="1" t="s">
        <v>20</v>
      </c>
      <c r="E3724" s="2">
        <v>44319.0</v>
      </c>
      <c r="F3724" s="3"/>
      <c r="G3724" s="5">
        <v>500.0</v>
      </c>
      <c r="H3724" s="3" t="str">
        <f>IFNA(VLOOKUP(F3724,Promocodes!A:E,4,0),"")</f>
        <v/>
      </c>
      <c r="I3724" s="3"/>
      <c r="J3724" s="5">
        <f t="shared" si="2"/>
        <v>500</v>
      </c>
      <c r="K3724" s="3" t="str">
        <f>IFNA(VLOOKUP(D3724,Price!$A$2:$C$18,3,0),"")</f>
        <v>товар</v>
      </c>
      <c r="L3724" s="6">
        <f t="shared" si="3"/>
        <v>5</v>
      </c>
      <c r="M3724" s="6" t="str">
        <f>IFNA(VLOOKUP(F3724,Promocodes!A:B,2,0),"")</f>
        <v/>
      </c>
      <c r="N3724" s="3" t="str">
        <f>IFNA(VLOOKUP(M3724,Promocodes!G:H,2,0),"")</f>
        <v/>
      </c>
      <c r="O3724" s="3">
        <f>IFNA(VLOOKUP(D3724,Price!$E$2:$F$4,2,0),"")</f>
        <v>250</v>
      </c>
      <c r="P3724" s="7" t="str">
        <f t="shared" si="4"/>
        <v>без промо</v>
      </c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ht="15.75" customHeight="1">
      <c r="A3725" s="3">
        <v>3516.0</v>
      </c>
      <c r="B3725" s="1" t="s">
        <v>16</v>
      </c>
      <c r="C3725" s="1" t="s">
        <v>22</v>
      </c>
      <c r="D3725" s="1" t="s">
        <v>23</v>
      </c>
      <c r="E3725" s="2">
        <v>44319.0</v>
      </c>
      <c r="F3725" s="3"/>
      <c r="G3725" s="5">
        <v>5500.0</v>
      </c>
      <c r="H3725" s="3" t="str">
        <f>IFNA(VLOOKUP(F3725,Promocodes!A:E,4,0),"")</f>
        <v/>
      </c>
      <c r="I3725" s="3"/>
      <c r="J3725" s="5">
        <f t="shared" si="2"/>
        <v>5500</v>
      </c>
      <c r="K3725" s="3" t="str">
        <f>IFNA(VLOOKUP(D3725,Price!$A$2:$C$18,3,0),"")</f>
        <v>услуга</v>
      </c>
      <c r="L3725" s="6">
        <f t="shared" si="3"/>
        <v>5</v>
      </c>
      <c r="M3725" s="6" t="str">
        <f>IFNA(VLOOKUP(F3725,Promocodes!A:B,2,0),"")</f>
        <v/>
      </c>
      <c r="N3725" s="3" t="str">
        <f>IFNA(VLOOKUP(M3725,Promocodes!G:H,2,0),"")</f>
        <v/>
      </c>
      <c r="O3725" s="3" t="str">
        <f>IFNA(VLOOKUP(D3725,Price!$E$2:$F$4,2,0),"")</f>
        <v/>
      </c>
      <c r="P3725" s="7" t="str">
        <f t="shared" si="4"/>
        <v>без промо</v>
      </c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ht="15.75" customHeight="1">
      <c r="A3726" s="3">
        <v>3517.0</v>
      </c>
      <c r="B3726" s="1" t="s">
        <v>16</v>
      </c>
      <c r="C3726" s="1" t="s">
        <v>17</v>
      </c>
      <c r="D3726" s="1" t="s">
        <v>21</v>
      </c>
      <c r="E3726" s="2">
        <v>44319.0</v>
      </c>
      <c r="F3726" s="3"/>
      <c r="G3726" s="5">
        <v>3500.0</v>
      </c>
      <c r="H3726" s="3" t="str">
        <f>IFNA(VLOOKUP(F3726,Promocodes!A:E,4,0),"")</f>
        <v/>
      </c>
      <c r="I3726" s="3"/>
      <c r="J3726" s="5">
        <f t="shared" si="2"/>
        <v>3500</v>
      </c>
      <c r="K3726" s="3" t="str">
        <f>IFNA(VLOOKUP(D3726,Price!$A$2:$C$18,3,0),"")</f>
        <v>услуга</v>
      </c>
      <c r="L3726" s="6">
        <f t="shared" si="3"/>
        <v>5</v>
      </c>
      <c r="M3726" s="6" t="str">
        <f>IFNA(VLOOKUP(F3726,Promocodes!A:B,2,0),"")</f>
        <v/>
      </c>
      <c r="N3726" s="3" t="str">
        <f>IFNA(VLOOKUP(M3726,Promocodes!G:H,2,0),"")</f>
        <v/>
      </c>
      <c r="O3726" s="3" t="str">
        <f>IFNA(VLOOKUP(D3726,Price!$E$2:$F$4,2,0),"")</f>
        <v/>
      </c>
      <c r="P3726" s="7" t="str">
        <f t="shared" si="4"/>
        <v>без промо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ht="15.75" customHeight="1">
      <c r="A3727" s="3">
        <v>3518.0</v>
      </c>
      <c r="B3727" s="1" t="s">
        <v>16</v>
      </c>
      <c r="C3727" s="1" t="s">
        <v>17</v>
      </c>
      <c r="D3727" s="1" t="s">
        <v>20</v>
      </c>
      <c r="E3727" s="2">
        <v>44319.0</v>
      </c>
      <c r="F3727" s="3"/>
      <c r="G3727" s="5">
        <v>500.0</v>
      </c>
      <c r="H3727" s="3" t="str">
        <f>IFNA(VLOOKUP(F3727,Promocodes!A:E,4,0),"")</f>
        <v/>
      </c>
      <c r="I3727" s="3"/>
      <c r="J3727" s="5">
        <f t="shared" si="2"/>
        <v>500</v>
      </c>
      <c r="K3727" s="3" t="str">
        <f>IFNA(VLOOKUP(D3727,Price!$A$2:$C$18,3,0),"")</f>
        <v>товар</v>
      </c>
      <c r="L3727" s="6">
        <f t="shared" si="3"/>
        <v>5</v>
      </c>
      <c r="M3727" s="6" t="str">
        <f>IFNA(VLOOKUP(F3727,Promocodes!A:B,2,0),"")</f>
        <v/>
      </c>
      <c r="N3727" s="3" t="str">
        <f>IFNA(VLOOKUP(M3727,Promocodes!G:H,2,0),"")</f>
        <v/>
      </c>
      <c r="O3727" s="3">
        <f>IFNA(VLOOKUP(D3727,Price!$E$2:$F$4,2,0),"")</f>
        <v>250</v>
      </c>
      <c r="P3727" s="7" t="str">
        <f t="shared" si="4"/>
        <v>без промо</v>
      </c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ht="15.75" customHeight="1">
      <c r="A3728" s="3">
        <v>3519.0</v>
      </c>
      <c r="B3728" s="1" t="s">
        <v>139</v>
      </c>
      <c r="C3728" s="1" t="s">
        <v>17</v>
      </c>
      <c r="D3728" s="1" t="s">
        <v>143</v>
      </c>
      <c r="E3728" s="2">
        <v>44319.0</v>
      </c>
      <c r="F3728" s="3"/>
      <c r="G3728" s="5">
        <v>500.0</v>
      </c>
      <c r="H3728" s="3" t="str">
        <f>IFNA(VLOOKUP(F3728,Promocodes!A:E,4,0),"")</f>
        <v/>
      </c>
      <c r="I3728" s="3"/>
      <c r="J3728" s="5">
        <f t="shared" si="2"/>
        <v>500</v>
      </c>
      <c r="K3728" s="3" t="str">
        <f>IFNA(VLOOKUP(D3728,Price!$A$2:$C$18,3,0),"")</f>
        <v/>
      </c>
      <c r="L3728" s="6">
        <f t="shared" si="3"/>
        <v>5</v>
      </c>
      <c r="M3728" s="6" t="str">
        <f>IFNA(VLOOKUP(F3728,Promocodes!A:B,2,0),"")</f>
        <v/>
      </c>
      <c r="N3728" s="3" t="str">
        <f>IFNA(VLOOKUP(M3728,Promocodes!G:H,2,0),"")</f>
        <v/>
      </c>
      <c r="O3728" s="3" t="str">
        <f>IFNA(VLOOKUP(D3728,Price!$E$2:$F$4,2,0),"")</f>
        <v/>
      </c>
      <c r="P3728" s="7" t="str">
        <f t="shared" si="4"/>
        <v/>
      </c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ht="15.75" customHeight="1">
      <c r="A3729" s="3">
        <v>3520.0</v>
      </c>
      <c r="B3729" s="1" t="s">
        <v>16</v>
      </c>
      <c r="C3729" s="1" t="s">
        <v>17</v>
      </c>
      <c r="D3729" s="1" t="s">
        <v>25</v>
      </c>
      <c r="E3729" s="2">
        <v>44319.0</v>
      </c>
      <c r="F3729" s="3"/>
      <c r="G3729" s="5">
        <v>300.0</v>
      </c>
      <c r="H3729" s="3" t="str">
        <f>IFNA(VLOOKUP(F3729,Promocodes!A:E,4,0),"")</f>
        <v/>
      </c>
      <c r="I3729" s="3"/>
      <c r="J3729" s="5">
        <f t="shared" si="2"/>
        <v>300</v>
      </c>
      <c r="K3729" s="3" t="str">
        <f>IFNA(VLOOKUP(D3729,Price!$A$2:$C$18,3,0),"")</f>
        <v>товар</v>
      </c>
      <c r="L3729" s="6">
        <f t="shared" si="3"/>
        <v>5</v>
      </c>
      <c r="M3729" s="6" t="str">
        <f>IFNA(VLOOKUP(F3729,Promocodes!A:B,2,0),"")</f>
        <v/>
      </c>
      <c r="N3729" s="3" t="str">
        <f>IFNA(VLOOKUP(M3729,Promocodes!G:H,2,0),"")</f>
        <v/>
      </c>
      <c r="O3729" s="3">
        <f>IFNA(VLOOKUP(D3729,Price!$E$2:$F$4,2,0),"")</f>
        <v>150</v>
      </c>
      <c r="P3729" s="7" t="str">
        <f t="shared" si="4"/>
        <v>без промо</v>
      </c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ht="15.75" customHeight="1">
      <c r="A3730" s="3">
        <v>3521.0</v>
      </c>
      <c r="B3730" s="1" t="s">
        <v>16</v>
      </c>
      <c r="C3730" s="1" t="s">
        <v>17</v>
      </c>
      <c r="D3730" s="1" t="s">
        <v>23</v>
      </c>
      <c r="E3730" s="2">
        <v>44319.0</v>
      </c>
      <c r="F3730" s="3"/>
      <c r="G3730" s="5">
        <v>5500.0</v>
      </c>
      <c r="H3730" s="3" t="str">
        <f>IFNA(VLOOKUP(F3730,Promocodes!A:E,4,0),"")</f>
        <v/>
      </c>
      <c r="I3730" s="3"/>
      <c r="J3730" s="5">
        <f t="shared" si="2"/>
        <v>5500</v>
      </c>
      <c r="K3730" s="3" t="str">
        <f>IFNA(VLOOKUP(D3730,Price!$A$2:$C$18,3,0),"")</f>
        <v>услуга</v>
      </c>
      <c r="L3730" s="6">
        <f t="shared" si="3"/>
        <v>5</v>
      </c>
      <c r="M3730" s="6" t="str">
        <f>IFNA(VLOOKUP(F3730,Promocodes!A:B,2,0),"")</f>
        <v/>
      </c>
      <c r="N3730" s="3" t="str">
        <f>IFNA(VLOOKUP(M3730,Promocodes!G:H,2,0),"")</f>
        <v/>
      </c>
      <c r="O3730" s="3" t="str">
        <f>IFNA(VLOOKUP(D3730,Price!$E$2:$F$4,2,0),"")</f>
        <v/>
      </c>
      <c r="P3730" s="7" t="str">
        <f t="shared" si="4"/>
        <v>без промо</v>
      </c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ht="15.75" customHeight="1">
      <c r="A3731" s="3">
        <v>3522.0</v>
      </c>
      <c r="B3731" s="1" t="s">
        <v>16</v>
      </c>
      <c r="C3731" s="1" t="s">
        <v>17</v>
      </c>
      <c r="D3731" s="1" t="s">
        <v>21</v>
      </c>
      <c r="E3731" s="2">
        <v>44319.0</v>
      </c>
      <c r="F3731" s="3"/>
      <c r="G3731" s="5">
        <v>3500.0</v>
      </c>
      <c r="H3731" s="3" t="str">
        <f>IFNA(VLOOKUP(F3731,Promocodes!A:E,4,0),"")</f>
        <v/>
      </c>
      <c r="I3731" s="3"/>
      <c r="J3731" s="5">
        <f t="shared" si="2"/>
        <v>3500</v>
      </c>
      <c r="K3731" s="3" t="str">
        <f>IFNA(VLOOKUP(D3731,Price!$A$2:$C$18,3,0),"")</f>
        <v>услуга</v>
      </c>
      <c r="L3731" s="6">
        <f t="shared" si="3"/>
        <v>5</v>
      </c>
      <c r="M3731" s="6" t="str">
        <f>IFNA(VLOOKUP(F3731,Promocodes!A:B,2,0),"")</f>
        <v/>
      </c>
      <c r="N3731" s="3" t="str">
        <f>IFNA(VLOOKUP(M3731,Promocodes!G:H,2,0),"")</f>
        <v/>
      </c>
      <c r="O3731" s="3" t="str">
        <f>IFNA(VLOOKUP(D3731,Price!$E$2:$F$4,2,0),"")</f>
        <v/>
      </c>
      <c r="P3731" s="7" t="str">
        <f t="shared" si="4"/>
        <v>без промо</v>
      </c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ht="15.75" customHeight="1">
      <c r="A3732" s="3">
        <v>3523.0</v>
      </c>
      <c r="B3732" s="1" t="s">
        <v>139</v>
      </c>
      <c r="C3732" s="1" t="s">
        <v>22</v>
      </c>
      <c r="D3732" s="1" t="s">
        <v>142</v>
      </c>
      <c r="E3732" s="2">
        <v>44319.0</v>
      </c>
      <c r="F3732" s="3"/>
      <c r="G3732" s="5">
        <v>1000.0</v>
      </c>
      <c r="H3732" s="3" t="str">
        <f>IFNA(VLOOKUP(F3732,Promocodes!A:E,4,0),"")</f>
        <v/>
      </c>
      <c r="I3732" s="3"/>
      <c r="J3732" s="5">
        <f t="shared" si="2"/>
        <v>1000</v>
      </c>
      <c r="K3732" s="3" t="str">
        <f>IFNA(VLOOKUP(D3732,Price!$A$2:$C$18,3,0),"")</f>
        <v/>
      </c>
      <c r="L3732" s="6">
        <f t="shared" si="3"/>
        <v>5</v>
      </c>
      <c r="M3732" s="6" t="str">
        <f>IFNA(VLOOKUP(F3732,Promocodes!A:B,2,0),"")</f>
        <v/>
      </c>
      <c r="N3732" s="3" t="str">
        <f>IFNA(VLOOKUP(M3732,Promocodes!G:H,2,0),"")</f>
        <v/>
      </c>
      <c r="O3732" s="3" t="str">
        <f>IFNA(VLOOKUP(D3732,Price!$E$2:$F$4,2,0),"")</f>
        <v/>
      </c>
      <c r="P3732" s="7" t="str">
        <f t="shared" si="4"/>
        <v/>
      </c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ht="15.75" customHeight="1">
      <c r="A3733" s="3">
        <v>3524.0</v>
      </c>
      <c r="B3733" s="1" t="s">
        <v>16</v>
      </c>
      <c r="C3733" s="1" t="s">
        <v>17</v>
      </c>
      <c r="D3733" s="1" t="s">
        <v>24</v>
      </c>
      <c r="E3733" s="2">
        <v>44319.0</v>
      </c>
      <c r="F3733" s="3"/>
      <c r="G3733" s="5">
        <v>4500.0</v>
      </c>
      <c r="H3733" s="3" t="str">
        <f>IFNA(VLOOKUP(F3733,Promocodes!A:E,4,0),"")</f>
        <v/>
      </c>
      <c r="I3733" s="3"/>
      <c r="J3733" s="5">
        <f t="shared" si="2"/>
        <v>4500</v>
      </c>
      <c r="K3733" s="3" t="str">
        <f>IFNA(VLOOKUP(D3733,Price!$A$2:$C$18,3,0),"")</f>
        <v>услуга</v>
      </c>
      <c r="L3733" s="6">
        <f t="shared" si="3"/>
        <v>5</v>
      </c>
      <c r="M3733" s="6" t="str">
        <f>IFNA(VLOOKUP(F3733,Promocodes!A:B,2,0),"")</f>
        <v/>
      </c>
      <c r="N3733" s="3" t="str">
        <f>IFNA(VLOOKUP(M3733,Promocodes!G:H,2,0),"")</f>
        <v/>
      </c>
      <c r="O3733" s="3" t="str">
        <f>IFNA(VLOOKUP(D3733,Price!$E$2:$F$4,2,0),"")</f>
        <v/>
      </c>
      <c r="P3733" s="7" t="str">
        <f t="shared" si="4"/>
        <v>без промо</v>
      </c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ht="15.75" customHeight="1">
      <c r="A3734" s="3">
        <v>3525.0</v>
      </c>
      <c r="B3734" s="1" t="s">
        <v>16</v>
      </c>
      <c r="C3734" s="1" t="s">
        <v>17</v>
      </c>
      <c r="D3734" s="1" t="s">
        <v>24</v>
      </c>
      <c r="E3734" s="2">
        <v>44319.0</v>
      </c>
      <c r="F3734" s="3"/>
      <c r="G3734" s="5">
        <v>4500.0</v>
      </c>
      <c r="H3734" s="3" t="str">
        <f>IFNA(VLOOKUP(F3734,Promocodes!A:E,4,0),"")</f>
        <v/>
      </c>
      <c r="I3734" s="3"/>
      <c r="J3734" s="5">
        <f t="shared" si="2"/>
        <v>4500</v>
      </c>
      <c r="K3734" s="3" t="str">
        <f>IFNA(VLOOKUP(D3734,Price!$A$2:$C$18,3,0),"")</f>
        <v>услуга</v>
      </c>
      <c r="L3734" s="6">
        <f t="shared" si="3"/>
        <v>5</v>
      </c>
      <c r="M3734" s="6" t="str">
        <f>IFNA(VLOOKUP(F3734,Promocodes!A:B,2,0),"")</f>
        <v/>
      </c>
      <c r="N3734" s="3" t="str">
        <f>IFNA(VLOOKUP(M3734,Promocodes!G:H,2,0),"")</f>
        <v/>
      </c>
      <c r="O3734" s="3" t="str">
        <f>IFNA(VLOOKUP(D3734,Price!$E$2:$F$4,2,0),"")</f>
        <v/>
      </c>
      <c r="P3734" s="7" t="str">
        <f t="shared" si="4"/>
        <v>без промо</v>
      </c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ht="15.75" customHeight="1">
      <c r="A3735" s="3">
        <v>3526.0</v>
      </c>
      <c r="B3735" s="1" t="s">
        <v>16</v>
      </c>
      <c r="C3735" s="1" t="s">
        <v>17</v>
      </c>
      <c r="D3735" s="1" t="s">
        <v>25</v>
      </c>
      <c r="E3735" s="2">
        <v>44319.0</v>
      </c>
      <c r="F3735" s="3"/>
      <c r="G3735" s="5">
        <v>300.0</v>
      </c>
      <c r="H3735" s="3" t="str">
        <f>IFNA(VLOOKUP(F3735,Promocodes!A:E,4,0),"")</f>
        <v/>
      </c>
      <c r="I3735" s="3"/>
      <c r="J3735" s="5">
        <f t="shared" si="2"/>
        <v>300</v>
      </c>
      <c r="K3735" s="3" t="str">
        <f>IFNA(VLOOKUP(D3735,Price!$A$2:$C$18,3,0),"")</f>
        <v>товар</v>
      </c>
      <c r="L3735" s="6">
        <f t="shared" si="3"/>
        <v>5</v>
      </c>
      <c r="M3735" s="6" t="str">
        <f>IFNA(VLOOKUP(F3735,Promocodes!A:B,2,0),"")</f>
        <v/>
      </c>
      <c r="N3735" s="3" t="str">
        <f>IFNA(VLOOKUP(M3735,Promocodes!G:H,2,0),"")</f>
        <v/>
      </c>
      <c r="O3735" s="3">
        <f>IFNA(VLOOKUP(D3735,Price!$E$2:$F$4,2,0),"")</f>
        <v>150</v>
      </c>
      <c r="P3735" s="7" t="str">
        <f t="shared" si="4"/>
        <v>без промо</v>
      </c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ht="15.75" customHeight="1">
      <c r="A3736" s="3">
        <v>3528.0</v>
      </c>
      <c r="B3736" s="1" t="s">
        <v>16</v>
      </c>
      <c r="C3736" s="1" t="s">
        <v>17</v>
      </c>
      <c r="D3736" s="1" t="s">
        <v>25</v>
      </c>
      <c r="E3736" s="2">
        <v>44320.0</v>
      </c>
      <c r="F3736" s="3"/>
      <c r="G3736" s="5">
        <v>300.0</v>
      </c>
      <c r="H3736" s="3" t="str">
        <f>IFNA(VLOOKUP(F3736,Promocodes!A:E,4,0),"")</f>
        <v/>
      </c>
      <c r="I3736" s="3"/>
      <c r="J3736" s="5">
        <f t="shared" si="2"/>
        <v>300</v>
      </c>
      <c r="K3736" s="3" t="str">
        <f>IFNA(VLOOKUP(D3736,Price!$A$2:$C$18,3,0),"")</f>
        <v>товар</v>
      </c>
      <c r="L3736" s="6">
        <f t="shared" si="3"/>
        <v>5</v>
      </c>
      <c r="M3736" s="6" t="str">
        <f>IFNA(VLOOKUP(F3736,Promocodes!A:B,2,0),"")</f>
        <v/>
      </c>
      <c r="N3736" s="3" t="str">
        <f>IFNA(VLOOKUP(M3736,Promocodes!G:H,2,0),"")</f>
        <v/>
      </c>
      <c r="O3736" s="3">
        <f>IFNA(VLOOKUP(D3736,Price!$E$2:$F$4,2,0),"")</f>
        <v>150</v>
      </c>
      <c r="P3736" s="7" t="str">
        <f t="shared" si="4"/>
        <v>без промо</v>
      </c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ht="15.75" customHeight="1">
      <c r="A3737" s="3">
        <v>3529.0</v>
      </c>
      <c r="B3737" s="1" t="s">
        <v>16</v>
      </c>
      <c r="C3737" s="1" t="s">
        <v>17</v>
      </c>
      <c r="D3737" s="1" t="s">
        <v>23</v>
      </c>
      <c r="E3737" s="2">
        <v>44320.0</v>
      </c>
      <c r="F3737" s="3"/>
      <c r="G3737" s="5">
        <v>5500.0</v>
      </c>
      <c r="H3737" s="3" t="str">
        <f>IFNA(VLOOKUP(F3737,Promocodes!A:E,4,0),"")</f>
        <v/>
      </c>
      <c r="I3737" s="3"/>
      <c r="J3737" s="5">
        <f t="shared" si="2"/>
        <v>5500</v>
      </c>
      <c r="K3737" s="3" t="str">
        <f>IFNA(VLOOKUP(D3737,Price!$A$2:$C$18,3,0),"")</f>
        <v>услуга</v>
      </c>
      <c r="L3737" s="6">
        <f t="shared" si="3"/>
        <v>5</v>
      </c>
      <c r="M3737" s="6" t="str">
        <f>IFNA(VLOOKUP(F3737,Promocodes!A:B,2,0),"")</f>
        <v/>
      </c>
      <c r="N3737" s="3" t="str">
        <f>IFNA(VLOOKUP(M3737,Promocodes!G:H,2,0),"")</f>
        <v/>
      </c>
      <c r="O3737" s="3" t="str">
        <f>IFNA(VLOOKUP(D3737,Price!$E$2:$F$4,2,0),"")</f>
        <v/>
      </c>
      <c r="P3737" s="7" t="str">
        <f t="shared" si="4"/>
        <v>без промо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ht="15.75" customHeight="1">
      <c r="A3738" s="3">
        <v>3530.0</v>
      </c>
      <c r="B3738" s="1" t="s">
        <v>16</v>
      </c>
      <c r="C3738" s="1" t="s">
        <v>17</v>
      </c>
      <c r="D3738" s="1" t="s">
        <v>23</v>
      </c>
      <c r="E3738" s="2">
        <v>44320.0</v>
      </c>
      <c r="F3738" s="3"/>
      <c r="G3738" s="5">
        <v>5500.0</v>
      </c>
      <c r="H3738" s="3" t="str">
        <f>IFNA(VLOOKUP(F3738,Promocodes!A:E,4,0),"")</f>
        <v/>
      </c>
      <c r="I3738" s="3"/>
      <c r="J3738" s="5">
        <f t="shared" si="2"/>
        <v>5500</v>
      </c>
      <c r="K3738" s="3" t="str">
        <f>IFNA(VLOOKUP(D3738,Price!$A$2:$C$18,3,0),"")</f>
        <v>услуга</v>
      </c>
      <c r="L3738" s="6">
        <f t="shared" si="3"/>
        <v>5</v>
      </c>
      <c r="M3738" s="6" t="str">
        <f>IFNA(VLOOKUP(F3738,Promocodes!A:B,2,0),"")</f>
        <v/>
      </c>
      <c r="N3738" s="3" t="str">
        <f>IFNA(VLOOKUP(M3738,Promocodes!G:H,2,0),"")</f>
        <v/>
      </c>
      <c r="O3738" s="3" t="str">
        <f>IFNA(VLOOKUP(D3738,Price!$E$2:$F$4,2,0),"")</f>
        <v/>
      </c>
      <c r="P3738" s="7" t="str">
        <f t="shared" si="4"/>
        <v>без промо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ht="15.75" customHeight="1">
      <c r="A3739" s="3">
        <v>3531.0</v>
      </c>
      <c r="B3739" s="1" t="s">
        <v>16</v>
      </c>
      <c r="C3739" s="1" t="s">
        <v>22</v>
      </c>
      <c r="D3739" s="1" t="s">
        <v>21</v>
      </c>
      <c r="E3739" s="2">
        <v>44320.0</v>
      </c>
      <c r="F3739" s="3"/>
      <c r="G3739" s="5">
        <v>3500.0</v>
      </c>
      <c r="H3739" s="3" t="str">
        <f>IFNA(VLOOKUP(F3739,Promocodes!A:E,4,0),"")</f>
        <v/>
      </c>
      <c r="I3739" s="3"/>
      <c r="J3739" s="5">
        <f t="shared" si="2"/>
        <v>3500</v>
      </c>
      <c r="K3739" s="3" t="str">
        <f>IFNA(VLOOKUP(D3739,Price!$A$2:$C$18,3,0),"")</f>
        <v>услуга</v>
      </c>
      <c r="L3739" s="6">
        <f t="shared" si="3"/>
        <v>5</v>
      </c>
      <c r="M3739" s="6" t="str">
        <f>IFNA(VLOOKUP(F3739,Promocodes!A:B,2,0),"")</f>
        <v/>
      </c>
      <c r="N3739" s="3" t="str">
        <f>IFNA(VLOOKUP(M3739,Promocodes!G:H,2,0),"")</f>
        <v/>
      </c>
      <c r="O3739" s="3" t="str">
        <f>IFNA(VLOOKUP(D3739,Price!$E$2:$F$4,2,0),"")</f>
        <v/>
      </c>
      <c r="P3739" s="7" t="str">
        <f t="shared" si="4"/>
        <v>без промо</v>
      </c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ht="15.75" customHeight="1">
      <c r="A3740" s="3">
        <v>3532.0</v>
      </c>
      <c r="B3740" s="1" t="s">
        <v>16</v>
      </c>
      <c r="C3740" s="1" t="s">
        <v>22</v>
      </c>
      <c r="D3740" s="1" t="s">
        <v>23</v>
      </c>
      <c r="E3740" s="2">
        <v>44320.0</v>
      </c>
      <c r="F3740" s="3"/>
      <c r="G3740" s="5">
        <v>5500.0</v>
      </c>
      <c r="H3740" s="3" t="str">
        <f>IFNA(VLOOKUP(F3740,Promocodes!A:E,4,0),"")</f>
        <v/>
      </c>
      <c r="I3740" s="3"/>
      <c r="J3740" s="5">
        <f t="shared" si="2"/>
        <v>5500</v>
      </c>
      <c r="K3740" s="3" t="str">
        <f>IFNA(VLOOKUP(D3740,Price!$A$2:$C$18,3,0),"")</f>
        <v>услуга</v>
      </c>
      <c r="L3740" s="6">
        <f t="shared" si="3"/>
        <v>5</v>
      </c>
      <c r="M3740" s="6" t="str">
        <f>IFNA(VLOOKUP(F3740,Promocodes!A:B,2,0),"")</f>
        <v/>
      </c>
      <c r="N3740" s="3" t="str">
        <f>IFNA(VLOOKUP(M3740,Promocodes!G:H,2,0),"")</f>
        <v/>
      </c>
      <c r="O3740" s="3" t="str">
        <f>IFNA(VLOOKUP(D3740,Price!$E$2:$F$4,2,0),"")</f>
        <v/>
      </c>
      <c r="P3740" s="7" t="str">
        <f t="shared" si="4"/>
        <v>без промо</v>
      </c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ht="15.75" customHeight="1">
      <c r="A3741" s="3">
        <v>3533.0</v>
      </c>
      <c r="B3741" s="1" t="s">
        <v>16</v>
      </c>
      <c r="C3741" s="1" t="s">
        <v>17</v>
      </c>
      <c r="D3741" s="1" t="s">
        <v>21</v>
      </c>
      <c r="E3741" s="2">
        <v>44320.0</v>
      </c>
      <c r="F3741" s="3"/>
      <c r="G3741" s="5">
        <v>3500.0</v>
      </c>
      <c r="H3741" s="3" t="str">
        <f>IFNA(VLOOKUP(F3741,Promocodes!A:E,4,0),"")</f>
        <v/>
      </c>
      <c r="I3741" s="3"/>
      <c r="J3741" s="5">
        <f t="shared" si="2"/>
        <v>3500</v>
      </c>
      <c r="K3741" s="3" t="str">
        <f>IFNA(VLOOKUP(D3741,Price!$A$2:$C$18,3,0),"")</f>
        <v>услуга</v>
      </c>
      <c r="L3741" s="6">
        <f t="shared" si="3"/>
        <v>5</v>
      </c>
      <c r="M3741" s="6" t="str">
        <f>IFNA(VLOOKUP(F3741,Promocodes!A:B,2,0),"")</f>
        <v/>
      </c>
      <c r="N3741" s="3" t="str">
        <f>IFNA(VLOOKUP(M3741,Promocodes!G:H,2,0),"")</f>
        <v/>
      </c>
      <c r="O3741" s="3" t="str">
        <f>IFNA(VLOOKUP(D3741,Price!$E$2:$F$4,2,0),"")</f>
        <v/>
      </c>
      <c r="P3741" s="7" t="str">
        <f t="shared" si="4"/>
        <v>без промо</v>
      </c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ht="15.75" customHeight="1">
      <c r="A3742" s="3">
        <v>3534.0</v>
      </c>
      <c r="B3742" s="1" t="s">
        <v>139</v>
      </c>
      <c r="C3742" s="1" t="s">
        <v>17</v>
      </c>
      <c r="D3742" s="1" t="s">
        <v>142</v>
      </c>
      <c r="E3742" s="2">
        <v>44320.0</v>
      </c>
      <c r="F3742" s="3"/>
      <c r="G3742" s="5">
        <v>1000.0</v>
      </c>
      <c r="H3742" s="3" t="str">
        <f>IFNA(VLOOKUP(F3742,Promocodes!A:E,4,0),"")</f>
        <v/>
      </c>
      <c r="I3742" s="3"/>
      <c r="J3742" s="5">
        <f t="shared" si="2"/>
        <v>1000</v>
      </c>
      <c r="K3742" s="3" t="str">
        <f>IFNA(VLOOKUP(D3742,Price!$A$2:$C$18,3,0),"")</f>
        <v/>
      </c>
      <c r="L3742" s="6">
        <f t="shared" si="3"/>
        <v>5</v>
      </c>
      <c r="M3742" s="6" t="str">
        <f>IFNA(VLOOKUP(F3742,Promocodes!A:B,2,0),"")</f>
        <v/>
      </c>
      <c r="N3742" s="3" t="str">
        <f>IFNA(VLOOKUP(M3742,Promocodes!G:H,2,0),"")</f>
        <v/>
      </c>
      <c r="O3742" s="3" t="str">
        <f>IFNA(VLOOKUP(D3742,Price!$E$2:$F$4,2,0),"")</f>
        <v/>
      </c>
      <c r="P3742" s="7" t="str">
        <f t="shared" si="4"/>
        <v/>
      </c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ht="15.75" customHeight="1">
      <c r="A3743" s="3">
        <v>3535.0</v>
      </c>
      <c r="B3743" s="1" t="s">
        <v>139</v>
      </c>
      <c r="C3743" s="1" t="s">
        <v>17</v>
      </c>
      <c r="D3743" s="1" t="s">
        <v>143</v>
      </c>
      <c r="E3743" s="2">
        <v>44320.0</v>
      </c>
      <c r="F3743" s="3"/>
      <c r="G3743" s="5">
        <v>500.0</v>
      </c>
      <c r="H3743" s="3" t="str">
        <f>IFNA(VLOOKUP(F3743,Promocodes!A:E,4,0),"")</f>
        <v/>
      </c>
      <c r="I3743" s="3"/>
      <c r="J3743" s="5">
        <f t="shared" si="2"/>
        <v>500</v>
      </c>
      <c r="K3743" s="3" t="str">
        <f>IFNA(VLOOKUP(D3743,Price!$A$2:$C$18,3,0),"")</f>
        <v/>
      </c>
      <c r="L3743" s="6">
        <f t="shared" si="3"/>
        <v>5</v>
      </c>
      <c r="M3743" s="6" t="str">
        <f>IFNA(VLOOKUP(F3743,Promocodes!A:B,2,0),"")</f>
        <v/>
      </c>
      <c r="N3743" s="3" t="str">
        <f>IFNA(VLOOKUP(M3743,Promocodes!G:H,2,0),"")</f>
        <v/>
      </c>
      <c r="O3743" s="3" t="str">
        <f>IFNA(VLOOKUP(D3743,Price!$E$2:$F$4,2,0),"")</f>
        <v/>
      </c>
      <c r="P3743" s="7" t="str">
        <f t="shared" si="4"/>
        <v/>
      </c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ht="15.75" customHeight="1">
      <c r="A3744" s="3">
        <v>3536.0</v>
      </c>
      <c r="B3744" s="1" t="s">
        <v>16</v>
      </c>
      <c r="C3744" s="1" t="s">
        <v>17</v>
      </c>
      <c r="D3744" s="1" t="s">
        <v>24</v>
      </c>
      <c r="E3744" s="2">
        <v>44320.0</v>
      </c>
      <c r="F3744" s="3"/>
      <c r="G3744" s="5">
        <v>4500.0</v>
      </c>
      <c r="H3744" s="3" t="str">
        <f>IFNA(VLOOKUP(F3744,Promocodes!A:E,4,0),"")</f>
        <v/>
      </c>
      <c r="I3744" s="3"/>
      <c r="J3744" s="5">
        <f t="shared" si="2"/>
        <v>4500</v>
      </c>
      <c r="K3744" s="3" t="str">
        <f>IFNA(VLOOKUP(D3744,Price!$A$2:$C$18,3,0),"")</f>
        <v>услуга</v>
      </c>
      <c r="L3744" s="6">
        <f t="shared" si="3"/>
        <v>5</v>
      </c>
      <c r="M3744" s="6" t="str">
        <f>IFNA(VLOOKUP(F3744,Promocodes!A:B,2,0),"")</f>
        <v/>
      </c>
      <c r="N3744" s="3" t="str">
        <f>IFNA(VLOOKUP(M3744,Promocodes!G:H,2,0),"")</f>
        <v/>
      </c>
      <c r="O3744" s="3" t="str">
        <f>IFNA(VLOOKUP(D3744,Price!$E$2:$F$4,2,0),"")</f>
        <v/>
      </c>
      <c r="P3744" s="7" t="str">
        <f t="shared" si="4"/>
        <v>без промо</v>
      </c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ht="15.75" customHeight="1">
      <c r="A3745" s="3">
        <v>3537.0</v>
      </c>
      <c r="B3745" s="1" t="s">
        <v>16</v>
      </c>
      <c r="C3745" s="1" t="s">
        <v>22</v>
      </c>
      <c r="D3745" s="1" t="s">
        <v>21</v>
      </c>
      <c r="E3745" s="2">
        <v>44320.0</v>
      </c>
      <c r="F3745" s="3"/>
      <c r="G3745" s="5">
        <v>3500.0</v>
      </c>
      <c r="H3745" s="3" t="str">
        <f>IFNA(VLOOKUP(F3745,Promocodes!A:E,4,0),"")</f>
        <v/>
      </c>
      <c r="I3745" s="3"/>
      <c r="J3745" s="5">
        <f t="shared" si="2"/>
        <v>3500</v>
      </c>
      <c r="K3745" s="3" t="str">
        <f>IFNA(VLOOKUP(D3745,Price!$A$2:$C$18,3,0),"")</f>
        <v>услуга</v>
      </c>
      <c r="L3745" s="6">
        <f t="shared" si="3"/>
        <v>5</v>
      </c>
      <c r="M3745" s="6" t="str">
        <f>IFNA(VLOOKUP(F3745,Promocodes!A:B,2,0),"")</f>
        <v/>
      </c>
      <c r="N3745" s="3" t="str">
        <f>IFNA(VLOOKUP(M3745,Promocodes!G:H,2,0),"")</f>
        <v/>
      </c>
      <c r="O3745" s="3" t="str">
        <f>IFNA(VLOOKUP(D3745,Price!$E$2:$F$4,2,0),"")</f>
        <v/>
      </c>
      <c r="P3745" s="7" t="str">
        <f t="shared" si="4"/>
        <v>без промо</v>
      </c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ht="15.75" customHeight="1">
      <c r="A3746" s="3">
        <v>3538.0</v>
      </c>
      <c r="B3746" s="1" t="s">
        <v>16</v>
      </c>
      <c r="C3746" s="1" t="s">
        <v>17</v>
      </c>
      <c r="D3746" s="1" t="s">
        <v>23</v>
      </c>
      <c r="E3746" s="2">
        <v>44320.0</v>
      </c>
      <c r="F3746" s="3"/>
      <c r="G3746" s="5">
        <v>5500.0</v>
      </c>
      <c r="H3746" s="3" t="str">
        <f>IFNA(VLOOKUP(F3746,Promocodes!A:E,4,0),"")</f>
        <v/>
      </c>
      <c r="I3746" s="3"/>
      <c r="J3746" s="5">
        <f t="shared" si="2"/>
        <v>5500</v>
      </c>
      <c r="K3746" s="3" t="str">
        <f>IFNA(VLOOKUP(D3746,Price!$A$2:$C$18,3,0),"")</f>
        <v>услуга</v>
      </c>
      <c r="L3746" s="6">
        <f t="shared" si="3"/>
        <v>5</v>
      </c>
      <c r="M3746" s="6" t="str">
        <f>IFNA(VLOOKUP(F3746,Promocodes!A:B,2,0),"")</f>
        <v/>
      </c>
      <c r="N3746" s="3" t="str">
        <f>IFNA(VLOOKUP(M3746,Promocodes!G:H,2,0),"")</f>
        <v/>
      </c>
      <c r="O3746" s="3" t="str">
        <f>IFNA(VLOOKUP(D3746,Price!$E$2:$F$4,2,0),"")</f>
        <v/>
      </c>
      <c r="P3746" s="7" t="str">
        <f t="shared" si="4"/>
        <v>без промо</v>
      </c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ht="15.75" customHeight="1">
      <c r="A3747" s="3">
        <v>3540.0</v>
      </c>
      <c r="B3747" s="1" t="s">
        <v>16</v>
      </c>
      <c r="C3747" s="1" t="s">
        <v>17</v>
      </c>
      <c r="D3747" s="1" t="s">
        <v>18</v>
      </c>
      <c r="E3747" s="2">
        <v>44320.0</v>
      </c>
      <c r="F3747" s="3"/>
      <c r="G3747" s="5">
        <v>1000.0</v>
      </c>
      <c r="H3747" s="3" t="str">
        <f>IFNA(VLOOKUP(F3747,Promocodes!A:E,4,0),"")</f>
        <v/>
      </c>
      <c r="I3747" s="3"/>
      <c r="J3747" s="5">
        <f t="shared" si="2"/>
        <v>1000</v>
      </c>
      <c r="K3747" s="3" t="str">
        <f>IFNA(VLOOKUP(D3747,Price!$A$2:$C$18,3,0),"")</f>
        <v>товар</v>
      </c>
      <c r="L3747" s="6">
        <f t="shared" si="3"/>
        <v>5</v>
      </c>
      <c r="M3747" s="6" t="str">
        <f>IFNA(VLOOKUP(F3747,Promocodes!A:B,2,0),"")</f>
        <v/>
      </c>
      <c r="N3747" s="3" t="str">
        <f>IFNA(VLOOKUP(M3747,Promocodes!G:H,2,0),"")</f>
        <v/>
      </c>
      <c r="O3747" s="3">
        <f>IFNA(VLOOKUP(D3747,Price!$E$2:$F$4,2,0),"")</f>
        <v>500</v>
      </c>
      <c r="P3747" s="7" t="str">
        <f t="shared" si="4"/>
        <v>без промо</v>
      </c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ht="15.75" customHeight="1">
      <c r="A3748" s="3">
        <v>3541.0</v>
      </c>
      <c r="B3748" s="1" t="s">
        <v>16</v>
      </c>
      <c r="C3748" s="1" t="s">
        <v>22</v>
      </c>
      <c r="D3748" s="1" t="s">
        <v>24</v>
      </c>
      <c r="E3748" s="2">
        <v>44320.0</v>
      </c>
      <c r="F3748" s="3"/>
      <c r="G3748" s="5">
        <v>4500.0</v>
      </c>
      <c r="H3748" s="3" t="str">
        <f>IFNA(VLOOKUP(F3748,Promocodes!A:E,4,0),"")</f>
        <v/>
      </c>
      <c r="I3748" s="3"/>
      <c r="J3748" s="5">
        <f t="shared" si="2"/>
        <v>4500</v>
      </c>
      <c r="K3748" s="3" t="str">
        <f>IFNA(VLOOKUP(D3748,Price!$A$2:$C$18,3,0),"")</f>
        <v>услуга</v>
      </c>
      <c r="L3748" s="6">
        <f t="shared" si="3"/>
        <v>5</v>
      </c>
      <c r="M3748" s="6" t="str">
        <f>IFNA(VLOOKUP(F3748,Promocodes!A:B,2,0),"")</f>
        <v/>
      </c>
      <c r="N3748" s="3" t="str">
        <f>IFNA(VLOOKUP(M3748,Promocodes!G:H,2,0),"")</f>
        <v/>
      </c>
      <c r="O3748" s="3" t="str">
        <f>IFNA(VLOOKUP(D3748,Price!$E$2:$F$4,2,0),"")</f>
        <v/>
      </c>
      <c r="P3748" s="7" t="str">
        <f t="shared" si="4"/>
        <v>без промо</v>
      </c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ht="15.75" customHeight="1">
      <c r="A3749" s="3">
        <v>3542.0</v>
      </c>
      <c r="B3749" s="1" t="s">
        <v>16</v>
      </c>
      <c r="C3749" s="1" t="s">
        <v>22</v>
      </c>
      <c r="D3749" s="1" t="s">
        <v>24</v>
      </c>
      <c r="E3749" s="2">
        <v>44320.0</v>
      </c>
      <c r="F3749" s="3"/>
      <c r="G3749" s="5">
        <v>4500.0</v>
      </c>
      <c r="H3749" s="3" t="str">
        <f>IFNA(VLOOKUP(F3749,Promocodes!A:E,4,0),"")</f>
        <v/>
      </c>
      <c r="I3749" s="3"/>
      <c r="J3749" s="5">
        <f t="shared" si="2"/>
        <v>4500</v>
      </c>
      <c r="K3749" s="3" t="str">
        <f>IFNA(VLOOKUP(D3749,Price!$A$2:$C$18,3,0),"")</f>
        <v>услуга</v>
      </c>
      <c r="L3749" s="6">
        <f t="shared" si="3"/>
        <v>5</v>
      </c>
      <c r="M3749" s="6" t="str">
        <f>IFNA(VLOOKUP(F3749,Promocodes!A:B,2,0),"")</f>
        <v/>
      </c>
      <c r="N3749" s="3" t="str">
        <f>IFNA(VLOOKUP(M3749,Promocodes!G:H,2,0),"")</f>
        <v/>
      </c>
      <c r="O3749" s="3" t="str">
        <f>IFNA(VLOOKUP(D3749,Price!$E$2:$F$4,2,0),"")</f>
        <v/>
      </c>
      <c r="P3749" s="7" t="str">
        <f t="shared" si="4"/>
        <v>без промо</v>
      </c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ht="15.75" customHeight="1">
      <c r="A3750" s="3">
        <v>3543.0</v>
      </c>
      <c r="B3750" s="1" t="s">
        <v>16</v>
      </c>
      <c r="C3750" s="1" t="s">
        <v>17</v>
      </c>
      <c r="D3750" s="1" t="s">
        <v>21</v>
      </c>
      <c r="E3750" s="2">
        <v>44320.0</v>
      </c>
      <c r="F3750" s="3"/>
      <c r="G3750" s="5">
        <v>3500.0</v>
      </c>
      <c r="H3750" s="3" t="str">
        <f>IFNA(VLOOKUP(F3750,Promocodes!A:E,4,0),"")</f>
        <v/>
      </c>
      <c r="I3750" s="3"/>
      <c r="J3750" s="5">
        <f t="shared" si="2"/>
        <v>3500</v>
      </c>
      <c r="K3750" s="3" t="str">
        <f>IFNA(VLOOKUP(D3750,Price!$A$2:$C$18,3,0),"")</f>
        <v>услуга</v>
      </c>
      <c r="L3750" s="6">
        <f t="shared" si="3"/>
        <v>5</v>
      </c>
      <c r="M3750" s="6" t="str">
        <f>IFNA(VLOOKUP(F3750,Promocodes!A:B,2,0),"")</f>
        <v/>
      </c>
      <c r="N3750" s="3" t="str">
        <f>IFNA(VLOOKUP(M3750,Promocodes!G:H,2,0),"")</f>
        <v/>
      </c>
      <c r="O3750" s="3" t="str">
        <f>IFNA(VLOOKUP(D3750,Price!$E$2:$F$4,2,0),"")</f>
        <v/>
      </c>
      <c r="P3750" s="7" t="str">
        <f t="shared" si="4"/>
        <v>без промо</v>
      </c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ht="15.75" customHeight="1">
      <c r="A3751" s="3">
        <v>3544.0</v>
      </c>
      <c r="B3751" s="1" t="s">
        <v>139</v>
      </c>
      <c r="C3751" s="1" t="s">
        <v>17</v>
      </c>
      <c r="D3751" s="1" t="s">
        <v>142</v>
      </c>
      <c r="E3751" s="2">
        <v>44320.0</v>
      </c>
      <c r="F3751" s="3"/>
      <c r="G3751" s="5">
        <v>1000.0</v>
      </c>
      <c r="H3751" s="3" t="str">
        <f>IFNA(VLOOKUP(F3751,Promocodes!A:E,4,0),"")</f>
        <v/>
      </c>
      <c r="I3751" s="3"/>
      <c r="J3751" s="5">
        <f t="shared" si="2"/>
        <v>1000</v>
      </c>
      <c r="K3751" s="3" t="str">
        <f>IFNA(VLOOKUP(D3751,Price!$A$2:$C$18,3,0),"")</f>
        <v/>
      </c>
      <c r="L3751" s="6">
        <f t="shared" si="3"/>
        <v>5</v>
      </c>
      <c r="M3751" s="6" t="str">
        <f>IFNA(VLOOKUP(F3751,Promocodes!A:B,2,0),"")</f>
        <v/>
      </c>
      <c r="N3751" s="3" t="str">
        <f>IFNA(VLOOKUP(M3751,Promocodes!G:H,2,0),"")</f>
        <v/>
      </c>
      <c r="O3751" s="3" t="str">
        <f>IFNA(VLOOKUP(D3751,Price!$E$2:$F$4,2,0),"")</f>
        <v/>
      </c>
      <c r="P3751" s="7" t="str">
        <f t="shared" si="4"/>
        <v/>
      </c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ht="15.75" customHeight="1">
      <c r="A3752" s="3">
        <v>3545.0</v>
      </c>
      <c r="B3752" s="1" t="s">
        <v>16</v>
      </c>
      <c r="C3752" s="1" t="s">
        <v>22</v>
      </c>
      <c r="D3752" s="1" t="s">
        <v>24</v>
      </c>
      <c r="E3752" s="2">
        <v>44320.0</v>
      </c>
      <c r="F3752" s="3"/>
      <c r="G3752" s="5">
        <v>4500.0</v>
      </c>
      <c r="H3752" s="3" t="str">
        <f>IFNA(VLOOKUP(F3752,Promocodes!A:E,4,0),"")</f>
        <v/>
      </c>
      <c r="I3752" s="3"/>
      <c r="J3752" s="5">
        <f t="shared" si="2"/>
        <v>4500</v>
      </c>
      <c r="K3752" s="3" t="str">
        <f>IFNA(VLOOKUP(D3752,Price!$A$2:$C$18,3,0),"")</f>
        <v>услуга</v>
      </c>
      <c r="L3752" s="6">
        <f t="shared" si="3"/>
        <v>5</v>
      </c>
      <c r="M3752" s="6" t="str">
        <f>IFNA(VLOOKUP(F3752,Promocodes!A:B,2,0),"")</f>
        <v/>
      </c>
      <c r="N3752" s="3" t="str">
        <f>IFNA(VLOOKUP(M3752,Promocodes!G:H,2,0),"")</f>
        <v/>
      </c>
      <c r="O3752" s="3" t="str">
        <f>IFNA(VLOOKUP(D3752,Price!$E$2:$F$4,2,0),"")</f>
        <v/>
      </c>
      <c r="P3752" s="7" t="str">
        <f t="shared" si="4"/>
        <v>без промо</v>
      </c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ht="15.75" customHeight="1">
      <c r="A3753" s="3">
        <v>3546.0</v>
      </c>
      <c r="B3753" s="1" t="s">
        <v>16</v>
      </c>
      <c r="C3753" s="1" t="s">
        <v>17</v>
      </c>
      <c r="D3753" s="1" t="s">
        <v>21</v>
      </c>
      <c r="E3753" s="2">
        <v>44320.0</v>
      </c>
      <c r="F3753" s="3"/>
      <c r="G3753" s="5">
        <v>3500.0</v>
      </c>
      <c r="H3753" s="3" t="str">
        <f>IFNA(VLOOKUP(F3753,Promocodes!A:E,4,0),"")</f>
        <v/>
      </c>
      <c r="I3753" s="3"/>
      <c r="J3753" s="5">
        <f t="shared" si="2"/>
        <v>3500</v>
      </c>
      <c r="K3753" s="3" t="str">
        <f>IFNA(VLOOKUP(D3753,Price!$A$2:$C$18,3,0),"")</f>
        <v>услуга</v>
      </c>
      <c r="L3753" s="6">
        <f t="shared" si="3"/>
        <v>5</v>
      </c>
      <c r="M3753" s="6" t="str">
        <f>IFNA(VLOOKUP(F3753,Promocodes!A:B,2,0),"")</f>
        <v/>
      </c>
      <c r="N3753" s="3" t="str">
        <f>IFNA(VLOOKUP(M3753,Promocodes!G:H,2,0),"")</f>
        <v/>
      </c>
      <c r="O3753" s="3" t="str">
        <f>IFNA(VLOOKUP(D3753,Price!$E$2:$F$4,2,0),"")</f>
        <v/>
      </c>
      <c r="P3753" s="7" t="str">
        <f t="shared" si="4"/>
        <v>без промо</v>
      </c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ht="15.75" customHeight="1">
      <c r="A3754" s="3">
        <v>3547.0</v>
      </c>
      <c r="B3754" s="1" t="s">
        <v>16</v>
      </c>
      <c r="C3754" s="1" t="s">
        <v>17</v>
      </c>
      <c r="D3754" s="1" t="s">
        <v>23</v>
      </c>
      <c r="E3754" s="2">
        <v>44320.0</v>
      </c>
      <c r="F3754" s="3"/>
      <c r="G3754" s="5">
        <v>5500.0</v>
      </c>
      <c r="H3754" s="3" t="str">
        <f>IFNA(VLOOKUP(F3754,Promocodes!A:E,4,0),"")</f>
        <v/>
      </c>
      <c r="I3754" s="3"/>
      <c r="J3754" s="5">
        <f t="shared" si="2"/>
        <v>5500</v>
      </c>
      <c r="K3754" s="3" t="str">
        <f>IFNA(VLOOKUP(D3754,Price!$A$2:$C$18,3,0),"")</f>
        <v>услуга</v>
      </c>
      <c r="L3754" s="6">
        <f t="shared" si="3"/>
        <v>5</v>
      </c>
      <c r="M3754" s="6" t="str">
        <f>IFNA(VLOOKUP(F3754,Promocodes!A:B,2,0),"")</f>
        <v/>
      </c>
      <c r="N3754" s="3" t="str">
        <f>IFNA(VLOOKUP(M3754,Promocodes!G:H,2,0),"")</f>
        <v/>
      </c>
      <c r="O3754" s="3" t="str">
        <f>IFNA(VLOOKUP(D3754,Price!$E$2:$F$4,2,0),"")</f>
        <v/>
      </c>
      <c r="P3754" s="7" t="str">
        <f t="shared" si="4"/>
        <v>без промо</v>
      </c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ht="15.75" customHeight="1">
      <c r="A3755" s="3">
        <v>3548.0</v>
      </c>
      <c r="B3755" s="1" t="s">
        <v>139</v>
      </c>
      <c r="C3755" s="1" t="s">
        <v>17</v>
      </c>
      <c r="D3755" s="1" t="s">
        <v>142</v>
      </c>
      <c r="E3755" s="2">
        <v>44320.0</v>
      </c>
      <c r="F3755" s="3"/>
      <c r="G3755" s="5">
        <v>1000.0</v>
      </c>
      <c r="H3755" s="3" t="str">
        <f>IFNA(VLOOKUP(F3755,Promocodes!A:E,4,0),"")</f>
        <v/>
      </c>
      <c r="I3755" s="3"/>
      <c r="J3755" s="5">
        <f t="shared" si="2"/>
        <v>1000</v>
      </c>
      <c r="K3755" s="3" t="str">
        <f>IFNA(VLOOKUP(D3755,Price!$A$2:$C$18,3,0),"")</f>
        <v/>
      </c>
      <c r="L3755" s="6">
        <f t="shared" si="3"/>
        <v>5</v>
      </c>
      <c r="M3755" s="6" t="str">
        <f>IFNA(VLOOKUP(F3755,Promocodes!A:B,2,0),"")</f>
        <v/>
      </c>
      <c r="N3755" s="3" t="str">
        <f>IFNA(VLOOKUP(M3755,Promocodes!G:H,2,0),"")</f>
        <v/>
      </c>
      <c r="O3755" s="3" t="str">
        <f>IFNA(VLOOKUP(D3755,Price!$E$2:$F$4,2,0),"")</f>
        <v/>
      </c>
      <c r="P3755" s="7" t="str">
        <f t="shared" si="4"/>
        <v/>
      </c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ht="15.75" customHeight="1">
      <c r="A3756" s="3">
        <v>3549.0</v>
      </c>
      <c r="B3756" s="1" t="s">
        <v>16</v>
      </c>
      <c r="C3756" s="1" t="s">
        <v>17</v>
      </c>
      <c r="D3756" s="1" t="s">
        <v>23</v>
      </c>
      <c r="E3756" s="2">
        <v>44320.0</v>
      </c>
      <c r="F3756" s="3"/>
      <c r="G3756" s="5">
        <v>5500.0</v>
      </c>
      <c r="H3756" s="3" t="str">
        <f>IFNA(VLOOKUP(F3756,Promocodes!A:E,4,0),"")</f>
        <v/>
      </c>
      <c r="I3756" s="3"/>
      <c r="J3756" s="5">
        <f t="shared" si="2"/>
        <v>5500</v>
      </c>
      <c r="K3756" s="3" t="str">
        <f>IFNA(VLOOKUP(D3756,Price!$A$2:$C$18,3,0),"")</f>
        <v>услуга</v>
      </c>
      <c r="L3756" s="6">
        <f t="shared" si="3"/>
        <v>5</v>
      </c>
      <c r="M3756" s="6" t="str">
        <f>IFNA(VLOOKUP(F3756,Promocodes!A:B,2,0),"")</f>
        <v/>
      </c>
      <c r="N3756" s="3" t="str">
        <f>IFNA(VLOOKUP(M3756,Promocodes!G:H,2,0),"")</f>
        <v/>
      </c>
      <c r="O3756" s="3" t="str">
        <f>IFNA(VLOOKUP(D3756,Price!$E$2:$F$4,2,0),"")</f>
        <v/>
      </c>
      <c r="P3756" s="7" t="str">
        <f t="shared" si="4"/>
        <v>без промо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ht="15.75" customHeight="1">
      <c r="A3757" s="3">
        <v>3550.0</v>
      </c>
      <c r="B3757" s="1" t="s">
        <v>16</v>
      </c>
      <c r="C3757" s="1" t="s">
        <v>17</v>
      </c>
      <c r="D3757" s="1" t="s">
        <v>24</v>
      </c>
      <c r="E3757" s="2">
        <v>44320.0</v>
      </c>
      <c r="F3757" s="3"/>
      <c r="G3757" s="5">
        <v>4500.0</v>
      </c>
      <c r="H3757" s="3" t="str">
        <f>IFNA(VLOOKUP(F3757,Promocodes!A:E,4,0),"")</f>
        <v/>
      </c>
      <c r="I3757" s="3"/>
      <c r="J3757" s="5">
        <f t="shared" si="2"/>
        <v>4500</v>
      </c>
      <c r="K3757" s="3" t="str">
        <f>IFNA(VLOOKUP(D3757,Price!$A$2:$C$18,3,0),"")</f>
        <v>услуга</v>
      </c>
      <c r="L3757" s="6">
        <f t="shared" si="3"/>
        <v>5</v>
      </c>
      <c r="M3757" s="6" t="str">
        <f>IFNA(VLOOKUP(F3757,Promocodes!A:B,2,0),"")</f>
        <v/>
      </c>
      <c r="N3757" s="3" t="str">
        <f>IFNA(VLOOKUP(M3757,Promocodes!G:H,2,0),"")</f>
        <v/>
      </c>
      <c r="O3757" s="3" t="str">
        <f>IFNA(VLOOKUP(D3757,Price!$E$2:$F$4,2,0),"")</f>
        <v/>
      </c>
      <c r="P3757" s="7" t="str">
        <f t="shared" si="4"/>
        <v>без промо</v>
      </c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ht="15.75" customHeight="1">
      <c r="A3758" s="3">
        <v>3552.0</v>
      </c>
      <c r="B3758" s="1" t="s">
        <v>16</v>
      </c>
      <c r="C3758" s="1" t="s">
        <v>17</v>
      </c>
      <c r="D3758" s="1" t="s">
        <v>24</v>
      </c>
      <c r="E3758" s="2">
        <v>44320.0</v>
      </c>
      <c r="F3758" s="3"/>
      <c r="G3758" s="5">
        <v>4500.0</v>
      </c>
      <c r="H3758" s="3" t="str">
        <f>IFNA(VLOOKUP(F3758,Promocodes!A:E,4,0),"")</f>
        <v/>
      </c>
      <c r="I3758" s="3"/>
      <c r="J3758" s="5">
        <f t="shared" si="2"/>
        <v>4500</v>
      </c>
      <c r="K3758" s="3" t="str">
        <f>IFNA(VLOOKUP(D3758,Price!$A$2:$C$18,3,0),"")</f>
        <v>услуга</v>
      </c>
      <c r="L3758" s="6">
        <f t="shared" si="3"/>
        <v>5</v>
      </c>
      <c r="M3758" s="6" t="str">
        <f>IFNA(VLOOKUP(F3758,Promocodes!A:B,2,0),"")</f>
        <v/>
      </c>
      <c r="N3758" s="3" t="str">
        <f>IFNA(VLOOKUP(M3758,Promocodes!G:H,2,0),"")</f>
        <v/>
      </c>
      <c r="O3758" s="3" t="str">
        <f>IFNA(VLOOKUP(D3758,Price!$E$2:$F$4,2,0),"")</f>
        <v/>
      </c>
      <c r="P3758" s="7" t="str">
        <f t="shared" si="4"/>
        <v>без промо</v>
      </c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ht="15.75" customHeight="1">
      <c r="A3759" s="3">
        <v>3553.0</v>
      </c>
      <c r="B3759" s="1" t="s">
        <v>16</v>
      </c>
      <c r="C3759" s="1" t="s">
        <v>17</v>
      </c>
      <c r="D3759" s="1" t="s">
        <v>25</v>
      </c>
      <c r="E3759" s="2">
        <v>44320.0</v>
      </c>
      <c r="F3759" s="3"/>
      <c r="G3759" s="5">
        <v>300.0</v>
      </c>
      <c r="H3759" s="3" t="str">
        <f>IFNA(VLOOKUP(F3759,Promocodes!A:E,4,0),"")</f>
        <v/>
      </c>
      <c r="I3759" s="3"/>
      <c r="J3759" s="5">
        <f t="shared" si="2"/>
        <v>300</v>
      </c>
      <c r="K3759" s="3" t="str">
        <f>IFNA(VLOOKUP(D3759,Price!$A$2:$C$18,3,0),"")</f>
        <v>товар</v>
      </c>
      <c r="L3759" s="6">
        <f t="shared" si="3"/>
        <v>5</v>
      </c>
      <c r="M3759" s="6" t="str">
        <f>IFNA(VLOOKUP(F3759,Promocodes!A:B,2,0),"")</f>
        <v/>
      </c>
      <c r="N3759" s="3" t="str">
        <f>IFNA(VLOOKUP(M3759,Promocodes!G:H,2,0),"")</f>
        <v/>
      </c>
      <c r="O3759" s="3">
        <f>IFNA(VLOOKUP(D3759,Price!$E$2:$F$4,2,0),"")</f>
        <v>150</v>
      </c>
      <c r="P3759" s="7" t="str">
        <f t="shared" si="4"/>
        <v>без промо</v>
      </c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ht="15.75" customHeight="1">
      <c r="A3760" s="3">
        <v>3554.0</v>
      </c>
      <c r="B3760" s="1" t="s">
        <v>16</v>
      </c>
      <c r="C3760" s="1" t="s">
        <v>17</v>
      </c>
      <c r="D3760" s="1" t="s">
        <v>21</v>
      </c>
      <c r="E3760" s="2">
        <v>44321.0</v>
      </c>
      <c r="F3760" s="3"/>
      <c r="G3760" s="5">
        <v>3500.0</v>
      </c>
      <c r="H3760" s="3" t="str">
        <f>IFNA(VLOOKUP(F3760,Promocodes!A:E,4,0),"")</f>
        <v/>
      </c>
      <c r="I3760" s="3"/>
      <c r="J3760" s="5">
        <f t="shared" si="2"/>
        <v>3500</v>
      </c>
      <c r="K3760" s="3" t="str">
        <f>IFNA(VLOOKUP(D3760,Price!$A$2:$C$18,3,0),"")</f>
        <v>услуга</v>
      </c>
      <c r="L3760" s="6">
        <f t="shared" si="3"/>
        <v>5</v>
      </c>
      <c r="M3760" s="6" t="str">
        <f>IFNA(VLOOKUP(F3760,Promocodes!A:B,2,0),"")</f>
        <v/>
      </c>
      <c r="N3760" s="3" t="str">
        <f>IFNA(VLOOKUP(M3760,Promocodes!G:H,2,0),"")</f>
        <v/>
      </c>
      <c r="O3760" s="3" t="str">
        <f>IFNA(VLOOKUP(D3760,Price!$E$2:$F$4,2,0),"")</f>
        <v/>
      </c>
      <c r="P3760" s="7" t="str">
        <f t="shared" si="4"/>
        <v>без промо</v>
      </c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ht="15.75" customHeight="1">
      <c r="A3761" s="3">
        <v>3555.0</v>
      </c>
      <c r="B3761" s="1" t="s">
        <v>16</v>
      </c>
      <c r="C3761" s="1" t="s">
        <v>17</v>
      </c>
      <c r="D3761" s="1" t="s">
        <v>23</v>
      </c>
      <c r="E3761" s="2">
        <v>44321.0</v>
      </c>
      <c r="F3761" s="3"/>
      <c r="G3761" s="5">
        <v>5500.0</v>
      </c>
      <c r="H3761" s="3" t="str">
        <f>IFNA(VLOOKUP(F3761,Promocodes!A:E,4,0),"")</f>
        <v/>
      </c>
      <c r="I3761" s="3"/>
      <c r="J3761" s="5">
        <f t="shared" si="2"/>
        <v>5500</v>
      </c>
      <c r="K3761" s="3" t="str">
        <f>IFNA(VLOOKUP(D3761,Price!$A$2:$C$18,3,0),"")</f>
        <v>услуга</v>
      </c>
      <c r="L3761" s="6">
        <f t="shared" si="3"/>
        <v>5</v>
      </c>
      <c r="M3761" s="6" t="str">
        <f>IFNA(VLOOKUP(F3761,Promocodes!A:B,2,0),"")</f>
        <v/>
      </c>
      <c r="N3761" s="3" t="str">
        <f>IFNA(VLOOKUP(M3761,Promocodes!G:H,2,0),"")</f>
        <v/>
      </c>
      <c r="O3761" s="3" t="str">
        <f>IFNA(VLOOKUP(D3761,Price!$E$2:$F$4,2,0),"")</f>
        <v/>
      </c>
      <c r="P3761" s="7" t="str">
        <f t="shared" si="4"/>
        <v>без промо</v>
      </c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ht="15.75" customHeight="1">
      <c r="A3762" s="3">
        <v>3556.0</v>
      </c>
      <c r="B3762" s="1" t="s">
        <v>16</v>
      </c>
      <c r="C3762" s="1" t="s">
        <v>17</v>
      </c>
      <c r="D3762" s="1" t="s">
        <v>24</v>
      </c>
      <c r="E3762" s="2">
        <v>44321.0</v>
      </c>
      <c r="F3762" s="3"/>
      <c r="G3762" s="5">
        <v>4500.0</v>
      </c>
      <c r="H3762" s="3" t="str">
        <f>IFNA(VLOOKUP(F3762,Promocodes!A:E,4,0),"")</f>
        <v/>
      </c>
      <c r="I3762" s="3"/>
      <c r="J3762" s="5">
        <f t="shared" si="2"/>
        <v>4500</v>
      </c>
      <c r="K3762" s="3" t="str">
        <f>IFNA(VLOOKUP(D3762,Price!$A$2:$C$18,3,0),"")</f>
        <v>услуга</v>
      </c>
      <c r="L3762" s="6">
        <f t="shared" si="3"/>
        <v>5</v>
      </c>
      <c r="M3762" s="6" t="str">
        <f>IFNA(VLOOKUP(F3762,Promocodes!A:B,2,0),"")</f>
        <v/>
      </c>
      <c r="N3762" s="3" t="str">
        <f>IFNA(VLOOKUP(M3762,Promocodes!G:H,2,0),"")</f>
        <v/>
      </c>
      <c r="O3762" s="3" t="str">
        <f>IFNA(VLOOKUP(D3762,Price!$E$2:$F$4,2,0),"")</f>
        <v/>
      </c>
      <c r="P3762" s="7" t="str">
        <f t="shared" si="4"/>
        <v>без промо</v>
      </c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ht="15.75" customHeight="1">
      <c r="A3763" s="3">
        <v>3557.0</v>
      </c>
      <c r="B3763" s="1" t="s">
        <v>139</v>
      </c>
      <c r="C3763" s="1" t="s">
        <v>17</v>
      </c>
      <c r="D3763" s="1" t="s">
        <v>141</v>
      </c>
      <c r="E3763" s="2">
        <v>44321.0</v>
      </c>
      <c r="F3763" s="3"/>
      <c r="G3763" s="5">
        <v>300.0</v>
      </c>
      <c r="H3763" s="3" t="str">
        <f>IFNA(VLOOKUP(F3763,Promocodes!A:E,4,0),"")</f>
        <v/>
      </c>
      <c r="I3763" s="3"/>
      <c r="J3763" s="5">
        <f t="shared" si="2"/>
        <v>300</v>
      </c>
      <c r="K3763" s="3" t="str">
        <f>IFNA(VLOOKUP(D3763,Price!$A$2:$C$18,3,0),"")</f>
        <v/>
      </c>
      <c r="L3763" s="6">
        <f t="shared" si="3"/>
        <v>5</v>
      </c>
      <c r="M3763" s="6" t="str">
        <f>IFNA(VLOOKUP(F3763,Promocodes!A:B,2,0),"")</f>
        <v/>
      </c>
      <c r="N3763" s="3" t="str">
        <f>IFNA(VLOOKUP(M3763,Promocodes!G:H,2,0),"")</f>
        <v/>
      </c>
      <c r="O3763" s="3" t="str">
        <f>IFNA(VLOOKUP(D3763,Price!$E$2:$F$4,2,0),"")</f>
        <v/>
      </c>
      <c r="P3763" s="7" t="str">
        <f t="shared" si="4"/>
        <v/>
      </c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ht="15.75" customHeight="1">
      <c r="A3764" s="3">
        <v>3558.0</v>
      </c>
      <c r="B3764" s="1" t="s">
        <v>16</v>
      </c>
      <c r="C3764" s="1" t="s">
        <v>22</v>
      </c>
      <c r="D3764" s="1" t="s">
        <v>21</v>
      </c>
      <c r="E3764" s="2">
        <v>44321.0</v>
      </c>
      <c r="F3764" s="3"/>
      <c r="G3764" s="5">
        <v>3500.0</v>
      </c>
      <c r="H3764" s="3" t="str">
        <f>IFNA(VLOOKUP(F3764,Promocodes!A:E,4,0),"")</f>
        <v/>
      </c>
      <c r="I3764" s="3"/>
      <c r="J3764" s="5">
        <f t="shared" si="2"/>
        <v>3500</v>
      </c>
      <c r="K3764" s="3" t="str">
        <f>IFNA(VLOOKUP(D3764,Price!$A$2:$C$18,3,0),"")</f>
        <v>услуга</v>
      </c>
      <c r="L3764" s="6">
        <f t="shared" si="3"/>
        <v>5</v>
      </c>
      <c r="M3764" s="6" t="str">
        <f>IFNA(VLOOKUP(F3764,Promocodes!A:B,2,0),"")</f>
        <v/>
      </c>
      <c r="N3764" s="3" t="str">
        <f>IFNA(VLOOKUP(M3764,Promocodes!G:H,2,0),"")</f>
        <v/>
      </c>
      <c r="O3764" s="3" t="str">
        <f>IFNA(VLOOKUP(D3764,Price!$E$2:$F$4,2,0),"")</f>
        <v/>
      </c>
      <c r="P3764" s="7" t="str">
        <f t="shared" si="4"/>
        <v>без промо</v>
      </c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ht="15.75" customHeight="1">
      <c r="A3765" s="3">
        <v>3559.0</v>
      </c>
      <c r="B3765" s="1" t="s">
        <v>16</v>
      </c>
      <c r="C3765" s="1" t="s">
        <v>17</v>
      </c>
      <c r="D3765" s="1" t="s">
        <v>23</v>
      </c>
      <c r="E3765" s="2">
        <v>44321.0</v>
      </c>
      <c r="F3765" s="3"/>
      <c r="G3765" s="5">
        <v>5500.0</v>
      </c>
      <c r="H3765" s="3" t="str">
        <f>IFNA(VLOOKUP(F3765,Promocodes!A:E,4,0),"")</f>
        <v/>
      </c>
      <c r="I3765" s="3"/>
      <c r="J3765" s="5">
        <f t="shared" si="2"/>
        <v>5500</v>
      </c>
      <c r="K3765" s="3" t="str">
        <f>IFNA(VLOOKUP(D3765,Price!$A$2:$C$18,3,0),"")</f>
        <v>услуга</v>
      </c>
      <c r="L3765" s="6">
        <f t="shared" si="3"/>
        <v>5</v>
      </c>
      <c r="M3765" s="6" t="str">
        <f>IFNA(VLOOKUP(F3765,Promocodes!A:B,2,0),"")</f>
        <v/>
      </c>
      <c r="N3765" s="3" t="str">
        <f>IFNA(VLOOKUP(M3765,Promocodes!G:H,2,0),"")</f>
        <v/>
      </c>
      <c r="O3765" s="3" t="str">
        <f>IFNA(VLOOKUP(D3765,Price!$E$2:$F$4,2,0),"")</f>
        <v/>
      </c>
      <c r="P3765" s="7" t="str">
        <f t="shared" si="4"/>
        <v>без промо</v>
      </c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ht="15.75" customHeight="1">
      <c r="A3766" s="3">
        <v>3560.0</v>
      </c>
      <c r="B3766" s="1" t="s">
        <v>16</v>
      </c>
      <c r="C3766" s="1" t="s">
        <v>17</v>
      </c>
      <c r="D3766" s="1" t="s">
        <v>21</v>
      </c>
      <c r="E3766" s="2">
        <v>44321.0</v>
      </c>
      <c r="F3766" s="3"/>
      <c r="G3766" s="5">
        <v>3500.0</v>
      </c>
      <c r="H3766" s="3" t="str">
        <f>IFNA(VLOOKUP(F3766,Promocodes!A:E,4,0),"")</f>
        <v/>
      </c>
      <c r="I3766" s="3"/>
      <c r="J3766" s="5">
        <f t="shared" si="2"/>
        <v>3500</v>
      </c>
      <c r="K3766" s="3" t="str">
        <f>IFNA(VLOOKUP(D3766,Price!$A$2:$C$18,3,0),"")</f>
        <v>услуга</v>
      </c>
      <c r="L3766" s="6">
        <f t="shared" si="3"/>
        <v>5</v>
      </c>
      <c r="M3766" s="6" t="str">
        <f>IFNA(VLOOKUP(F3766,Promocodes!A:B,2,0),"")</f>
        <v/>
      </c>
      <c r="N3766" s="3" t="str">
        <f>IFNA(VLOOKUP(M3766,Promocodes!G:H,2,0),"")</f>
        <v/>
      </c>
      <c r="O3766" s="3" t="str">
        <f>IFNA(VLOOKUP(D3766,Price!$E$2:$F$4,2,0),"")</f>
        <v/>
      </c>
      <c r="P3766" s="7" t="str">
        <f t="shared" si="4"/>
        <v>без промо</v>
      </c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ht="15.75" customHeight="1">
      <c r="A3767" s="3">
        <v>3561.0</v>
      </c>
      <c r="B3767" s="1" t="s">
        <v>16</v>
      </c>
      <c r="C3767" s="1" t="s">
        <v>17</v>
      </c>
      <c r="D3767" s="1" t="s">
        <v>20</v>
      </c>
      <c r="E3767" s="2">
        <v>44321.0</v>
      </c>
      <c r="F3767" s="3"/>
      <c r="G3767" s="5">
        <v>500.0</v>
      </c>
      <c r="H3767" s="3" t="str">
        <f>IFNA(VLOOKUP(F3767,Promocodes!A:E,4,0),"")</f>
        <v/>
      </c>
      <c r="I3767" s="3"/>
      <c r="J3767" s="5">
        <f t="shared" si="2"/>
        <v>500</v>
      </c>
      <c r="K3767" s="3" t="str">
        <f>IFNA(VLOOKUP(D3767,Price!$A$2:$C$18,3,0),"")</f>
        <v>товар</v>
      </c>
      <c r="L3767" s="6">
        <f t="shared" si="3"/>
        <v>5</v>
      </c>
      <c r="M3767" s="6" t="str">
        <f>IFNA(VLOOKUP(F3767,Promocodes!A:B,2,0),"")</f>
        <v/>
      </c>
      <c r="N3767" s="3" t="str">
        <f>IFNA(VLOOKUP(M3767,Promocodes!G:H,2,0),"")</f>
        <v/>
      </c>
      <c r="O3767" s="3">
        <f>IFNA(VLOOKUP(D3767,Price!$E$2:$F$4,2,0),"")</f>
        <v>250</v>
      </c>
      <c r="P3767" s="7" t="str">
        <f t="shared" si="4"/>
        <v>без промо</v>
      </c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ht="15.75" customHeight="1">
      <c r="A3768" s="3">
        <v>3562.0</v>
      </c>
      <c r="B3768" s="1" t="s">
        <v>16</v>
      </c>
      <c r="C3768" s="1" t="s">
        <v>17</v>
      </c>
      <c r="D3768" s="1" t="s">
        <v>21</v>
      </c>
      <c r="E3768" s="2">
        <v>44321.0</v>
      </c>
      <c r="F3768" s="3"/>
      <c r="G3768" s="5">
        <v>3500.0</v>
      </c>
      <c r="H3768" s="3" t="str">
        <f>IFNA(VLOOKUP(F3768,Promocodes!A:E,4,0),"")</f>
        <v/>
      </c>
      <c r="I3768" s="3"/>
      <c r="J3768" s="5">
        <f t="shared" si="2"/>
        <v>3500</v>
      </c>
      <c r="K3768" s="3" t="str">
        <f>IFNA(VLOOKUP(D3768,Price!$A$2:$C$18,3,0),"")</f>
        <v>услуга</v>
      </c>
      <c r="L3768" s="6">
        <f t="shared" si="3"/>
        <v>5</v>
      </c>
      <c r="M3768" s="6" t="str">
        <f>IFNA(VLOOKUP(F3768,Promocodes!A:B,2,0),"")</f>
        <v/>
      </c>
      <c r="N3768" s="3" t="str">
        <f>IFNA(VLOOKUP(M3768,Promocodes!G:H,2,0),"")</f>
        <v/>
      </c>
      <c r="O3768" s="3" t="str">
        <f>IFNA(VLOOKUP(D3768,Price!$E$2:$F$4,2,0),"")</f>
        <v/>
      </c>
      <c r="P3768" s="7" t="str">
        <f t="shared" si="4"/>
        <v>без промо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ht="15.75" customHeight="1">
      <c r="A3769" s="3">
        <v>3563.0</v>
      </c>
      <c r="B3769" s="1" t="s">
        <v>16</v>
      </c>
      <c r="C3769" s="1" t="s">
        <v>17</v>
      </c>
      <c r="D3769" s="1" t="s">
        <v>24</v>
      </c>
      <c r="E3769" s="2">
        <v>44321.0</v>
      </c>
      <c r="F3769" s="3"/>
      <c r="G3769" s="5">
        <v>4500.0</v>
      </c>
      <c r="H3769" s="3" t="str">
        <f>IFNA(VLOOKUP(F3769,Promocodes!A:E,4,0),"")</f>
        <v/>
      </c>
      <c r="I3769" s="3"/>
      <c r="J3769" s="5">
        <f t="shared" si="2"/>
        <v>4500</v>
      </c>
      <c r="K3769" s="3" t="str">
        <f>IFNA(VLOOKUP(D3769,Price!$A$2:$C$18,3,0),"")</f>
        <v>услуга</v>
      </c>
      <c r="L3769" s="6">
        <f t="shared" si="3"/>
        <v>5</v>
      </c>
      <c r="M3769" s="6" t="str">
        <f>IFNA(VLOOKUP(F3769,Promocodes!A:B,2,0),"")</f>
        <v/>
      </c>
      <c r="N3769" s="3" t="str">
        <f>IFNA(VLOOKUP(M3769,Promocodes!G:H,2,0),"")</f>
        <v/>
      </c>
      <c r="O3769" s="3" t="str">
        <f>IFNA(VLOOKUP(D3769,Price!$E$2:$F$4,2,0),"")</f>
        <v/>
      </c>
      <c r="P3769" s="7" t="str">
        <f t="shared" si="4"/>
        <v>без промо</v>
      </c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ht="15.75" customHeight="1">
      <c r="A3770" s="3">
        <v>3564.0</v>
      </c>
      <c r="B3770" s="1" t="s">
        <v>16</v>
      </c>
      <c r="C3770" s="1" t="s">
        <v>17</v>
      </c>
      <c r="D3770" s="1" t="s">
        <v>24</v>
      </c>
      <c r="E3770" s="2">
        <v>44321.0</v>
      </c>
      <c r="F3770" s="3"/>
      <c r="G3770" s="5">
        <v>4500.0</v>
      </c>
      <c r="H3770" s="3" t="str">
        <f>IFNA(VLOOKUP(F3770,Promocodes!A:E,4,0),"")</f>
        <v/>
      </c>
      <c r="I3770" s="3"/>
      <c r="J3770" s="5">
        <f t="shared" si="2"/>
        <v>4500</v>
      </c>
      <c r="K3770" s="3" t="str">
        <f>IFNA(VLOOKUP(D3770,Price!$A$2:$C$18,3,0),"")</f>
        <v>услуга</v>
      </c>
      <c r="L3770" s="6">
        <f t="shared" si="3"/>
        <v>5</v>
      </c>
      <c r="M3770" s="6" t="str">
        <f>IFNA(VLOOKUP(F3770,Promocodes!A:B,2,0),"")</f>
        <v/>
      </c>
      <c r="N3770" s="3" t="str">
        <f>IFNA(VLOOKUP(M3770,Promocodes!G:H,2,0),"")</f>
        <v/>
      </c>
      <c r="O3770" s="3" t="str">
        <f>IFNA(VLOOKUP(D3770,Price!$E$2:$F$4,2,0),"")</f>
        <v/>
      </c>
      <c r="P3770" s="7" t="str">
        <f t="shared" si="4"/>
        <v>без промо</v>
      </c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ht="15.75" customHeight="1">
      <c r="A3771" s="3">
        <v>3565.0</v>
      </c>
      <c r="B3771" s="1" t="s">
        <v>16</v>
      </c>
      <c r="C3771" s="1" t="s">
        <v>17</v>
      </c>
      <c r="D3771" s="1" t="s">
        <v>24</v>
      </c>
      <c r="E3771" s="2">
        <v>44321.0</v>
      </c>
      <c r="F3771" s="3"/>
      <c r="G3771" s="5">
        <v>4500.0</v>
      </c>
      <c r="H3771" s="3" t="str">
        <f>IFNA(VLOOKUP(F3771,Promocodes!A:E,4,0),"")</f>
        <v/>
      </c>
      <c r="I3771" s="3"/>
      <c r="J3771" s="5">
        <f t="shared" si="2"/>
        <v>4500</v>
      </c>
      <c r="K3771" s="3" t="str">
        <f>IFNA(VLOOKUP(D3771,Price!$A$2:$C$18,3,0),"")</f>
        <v>услуга</v>
      </c>
      <c r="L3771" s="6">
        <f t="shared" si="3"/>
        <v>5</v>
      </c>
      <c r="M3771" s="6" t="str">
        <f>IFNA(VLOOKUP(F3771,Promocodes!A:B,2,0),"")</f>
        <v/>
      </c>
      <c r="N3771" s="3" t="str">
        <f>IFNA(VLOOKUP(M3771,Promocodes!G:H,2,0),"")</f>
        <v/>
      </c>
      <c r="O3771" s="3" t="str">
        <f>IFNA(VLOOKUP(D3771,Price!$E$2:$F$4,2,0),"")</f>
        <v/>
      </c>
      <c r="P3771" s="7" t="str">
        <f t="shared" si="4"/>
        <v>без промо</v>
      </c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ht="15.75" customHeight="1">
      <c r="A3772" s="3">
        <v>3566.0</v>
      </c>
      <c r="B3772" s="1" t="s">
        <v>16</v>
      </c>
      <c r="C3772" s="1" t="s">
        <v>22</v>
      </c>
      <c r="D3772" s="1" t="s">
        <v>21</v>
      </c>
      <c r="E3772" s="2">
        <v>44321.0</v>
      </c>
      <c r="F3772" s="3"/>
      <c r="G3772" s="5">
        <v>3500.0</v>
      </c>
      <c r="H3772" s="3" t="str">
        <f>IFNA(VLOOKUP(F3772,Promocodes!A:E,4,0),"")</f>
        <v/>
      </c>
      <c r="I3772" s="3"/>
      <c r="J3772" s="5">
        <f t="shared" si="2"/>
        <v>3500</v>
      </c>
      <c r="K3772" s="3" t="str">
        <f>IFNA(VLOOKUP(D3772,Price!$A$2:$C$18,3,0),"")</f>
        <v>услуга</v>
      </c>
      <c r="L3772" s="6">
        <f t="shared" si="3"/>
        <v>5</v>
      </c>
      <c r="M3772" s="6" t="str">
        <f>IFNA(VLOOKUP(F3772,Promocodes!A:B,2,0),"")</f>
        <v/>
      </c>
      <c r="N3772" s="3" t="str">
        <f>IFNA(VLOOKUP(M3772,Promocodes!G:H,2,0),"")</f>
        <v/>
      </c>
      <c r="O3772" s="3" t="str">
        <f>IFNA(VLOOKUP(D3772,Price!$E$2:$F$4,2,0),"")</f>
        <v/>
      </c>
      <c r="P3772" s="7" t="str">
        <f t="shared" si="4"/>
        <v>без промо</v>
      </c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ht="15.75" customHeight="1">
      <c r="A3773" s="3">
        <v>3567.0</v>
      </c>
      <c r="B3773" s="1" t="s">
        <v>16</v>
      </c>
      <c r="C3773" s="1" t="s">
        <v>17</v>
      </c>
      <c r="D3773" s="1" t="s">
        <v>21</v>
      </c>
      <c r="E3773" s="2">
        <v>44321.0</v>
      </c>
      <c r="F3773" s="3"/>
      <c r="G3773" s="5">
        <v>3500.0</v>
      </c>
      <c r="H3773" s="3" t="str">
        <f>IFNA(VLOOKUP(F3773,Promocodes!A:E,4,0),"")</f>
        <v/>
      </c>
      <c r="I3773" s="3"/>
      <c r="J3773" s="5">
        <f t="shared" si="2"/>
        <v>3500</v>
      </c>
      <c r="K3773" s="3" t="str">
        <f>IFNA(VLOOKUP(D3773,Price!$A$2:$C$18,3,0),"")</f>
        <v>услуга</v>
      </c>
      <c r="L3773" s="6">
        <f t="shared" si="3"/>
        <v>5</v>
      </c>
      <c r="M3773" s="6" t="str">
        <f>IFNA(VLOOKUP(F3773,Promocodes!A:B,2,0),"")</f>
        <v/>
      </c>
      <c r="N3773" s="3" t="str">
        <f>IFNA(VLOOKUP(M3773,Promocodes!G:H,2,0),"")</f>
        <v/>
      </c>
      <c r="O3773" s="3" t="str">
        <f>IFNA(VLOOKUP(D3773,Price!$E$2:$F$4,2,0),"")</f>
        <v/>
      </c>
      <c r="P3773" s="7" t="str">
        <f t="shared" si="4"/>
        <v>без промо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ht="15.75" customHeight="1">
      <c r="A3774" s="3">
        <v>3568.0</v>
      </c>
      <c r="B3774" s="1" t="s">
        <v>16</v>
      </c>
      <c r="C3774" s="1" t="s">
        <v>22</v>
      </c>
      <c r="D3774" s="1" t="s">
        <v>21</v>
      </c>
      <c r="E3774" s="2">
        <v>44321.0</v>
      </c>
      <c r="F3774" s="3"/>
      <c r="G3774" s="5">
        <v>3500.0</v>
      </c>
      <c r="H3774" s="3" t="str">
        <f>IFNA(VLOOKUP(F3774,Promocodes!A:E,4,0),"")</f>
        <v/>
      </c>
      <c r="I3774" s="3"/>
      <c r="J3774" s="5">
        <f t="shared" si="2"/>
        <v>3500</v>
      </c>
      <c r="K3774" s="3" t="str">
        <f>IFNA(VLOOKUP(D3774,Price!$A$2:$C$18,3,0),"")</f>
        <v>услуга</v>
      </c>
      <c r="L3774" s="6">
        <f t="shared" si="3"/>
        <v>5</v>
      </c>
      <c r="M3774" s="6" t="str">
        <f>IFNA(VLOOKUP(F3774,Promocodes!A:B,2,0),"")</f>
        <v/>
      </c>
      <c r="N3774" s="3" t="str">
        <f>IFNA(VLOOKUP(M3774,Promocodes!G:H,2,0),"")</f>
        <v/>
      </c>
      <c r="O3774" s="3" t="str">
        <f>IFNA(VLOOKUP(D3774,Price!$E$2:$F$4,2,0),"")</f>
        <v/>
      </c>
      <c r="P3774" s="7" t="str">
        <f t="shared" si="4"/>
        <v>без промо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ht="15.75" customHeight="1">
      <c r="A3775" s="3">
        <v>3569.0</v>
      </c>
      <c r="B3775" s="1" t="s">
        <v>16</v>
      </c>
      <c r="C3775" s="1" t="s">
        <v>17</v>
      </c>
      <c r="D3775" s="1" t="s">
        <v>21</v>
      </c>
      <c r="E3775" s="2">
        <v>44321.0</v>
      </c>
      <c r="F3775" s="3"/>
      <c r="G3775" s="5">
        <v>3500.0</v>
      </c>
      <c r="H3775" s="3" t="str">
        <f>IFNA(VLOOKUP(F3775,Promocodes!A:E,4,0),"")</f>
        <v/>
      </c>
      <c r="I3775" s="3"/>
      <c r="J3775" s="5">
        <f t="shared" si="2"/>
        <v>3500</v>
      </c>
      <c r="K3775" s="3" t="str">
        <f>IFNA(VLOOKUP(D3775,Price!$A$2:$C$18,3,0),"")</f>
        <v>услуга</v>
      </c>
      <c r="L3775" s="6">
        <f t="shared" si="3"/>
        <v>5</v>
      </c>
      <c r="M3775" s="6" t="str">
        <f>IFNA(VLOOKUP(F3775,Promocodes!A:B,2,0),"")</f>
        <v/>
      </c>
      <c r="N3775" s="3" t="str">
        <f>IFNA(VLOOKUP(M3775,Promocodes!G:H,2,0),"")</f>
        <v/>
      </c>
      <c r="O3775" s="3" t="str">
        <f>IFNA(VLOOKUP(D3775,Price!$E$2:$F$4,2,0),"")</f>
        <v/>
      </c>
      <c r="P3775" s="7" t="str">
        <f t="shared" si="4"/>
        <v>без промо</v>
      </c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ht="15.75" customHeight="1">
      <c r="A3776" s="3">
        <v>3570.0</v>
      </c>
      <c r="B3776" s="1" t="s">
        <v>16</v>
      </c>
      <c r="C3776" s="1" t="s">
        <v>17</v>
      </c>
      <c r="D3776" s="1" t="s">
        <v>21</v>
      </c>
      <c r="E3776" s="2">
        <v>44321.0</v>
      </c>
      <c r="F3776" s="3"/>
      <c r="G3776" s="5">
        <v>3500.0</v>
      </c>
      <c r="H3776" s="3" t="str">
        <f>IFNA(VLOOKUP(F3776,Promocodes!A:E,4,0),"")</f>
        <v/>
      </c>
      <c r="I3776" s="3"/>
      <c r="J3776" s="5">
        <f t="shared" si="2"/>
        <v>3500</v>
      </c>
      <c r="K3776" s="3" t="str">
        <f>IFNA(VLOOKUP(D3776,Price!$A$2:$C$18,3,0),"")</f>
        <v>услуга</v>
      </c>
      <c r="L3776" s="6">
        <f t="shared" si="3"/>
        <v>5</v>
      </c>
      <c r="M3776" s="6" t="str">
        <f>IFNA(VLOOKUP(F3776,Promocodes!A:B,2,0),"")</f>
        <v/>
      </c>
      <c r="N3776" s="3" t="str">
        <f>IFNA(VLOOKUP(M3776,Promocodes!G:H,2,0),"")</f>
        <v/>
      </c>
      <c r="O3776" s="3" t="str">
        <f>IFNA(VLOOKUP(D3776,Price!$E$2:$F$4,2,0),"")</f>
        <v/>
      </c>
      <c r="P3776" s="7" t="str">
        <f t="shared" si="4"/>
        <v>без промо</v>
      </c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ht="15.75" customHeight="1">
      <c r="A3777" s="3">
        <v>3571.0</v>
      </c>
      <c r="B3777" s="1" t="s">
        <v>139</v>
      </c>
      <c r="C3777" s="1" t="s">
        <v>22</v>
      </c>
      <c r="D3777" s="1" t="s">
        <v>143</v>
      </c>
      <c r="E3777" s="2">
        <v>44321.0</v>
      </c>
      <c r="F3777" s="3"/>
      <c r="G3777" s="5">
        <v>500.0</v>
      </c>
      <c r="H3777" s="3" t="str">
        <f>IFNA(VLOOKUP(F3777,Promocodes!A:E,4,0),"")</f>
        <v/>
      </c>
      <c r="I3777" s="3"/>
      <c r="J3777" s="5">
        <f t="shared" si="2"/>
        <v>500</v>
      </c>
      <c r="K3777" s="3" t="str">
        <f>IFNA(VLOOKUP(D3777,Price!$A$2:$C$18,3,0),"")</f>
        <v/>
      </c>
      <c r="L3777" s="6">
        <f t="shared" si="3"/>
        <v>5</v>
      </c>
      <c r="M3777" s="6" t="str">
        <f>IFNA(VLOOKUP(F3777,Promocodes!A:B,2,0),"")</f>
        <v/>
      </c>
      <c r="N3777" s="3" t="str">
        <f>IFNA(VLOOKUP(M3777,Promocodes!G:H,2,0),"")</f>
        <v/>
      </c>
      <c r="O3777" s="3" t="str">
        <f>IFNA(VLOOKUP(D3777,Price!$E$2:$F$4,2,0),"")</f>
        <v/>
      </c>
      <c r="P3777" s="7" t="str">
        <f t="shared" si="4"/>
        <v/>
      </c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ht="15.75" customHeight="1">
      <c r="A3778" s="3">
        <v>3572.0</v>
      </c>
      <c r="B3778" s="1" t="s">
        <v>16</v>
      </c>
      <c r="C3778" s="1" t="s">
        <v>17</v>
      </c>
      <c r="D3778" s="1" t="s">
        <v>24</v>
      </c>
      <c r="E3778" s="2">
        <v>44321.0</v>
      </c>
      <c r="F3778" s="3"/>
      <c r="G3778" s="5">
        <v>4500.0</v>
      </c>
      <c r="H3778" s="3" t="str">
        <f>IFNA(VLOOKUP(F3778,Promocodes!A:E,4,0),"")</f>
        <v/>
      </c>
      <c r="I3778" s="3"/>
      <c r="J3778" s="5">
        <f t="shared" si="2"/>
        <v>4500</v>
      </c>
      <c r="K3778" s="3" t="str">
        <f>IFNA(VLOOKUP(D3778,Price!$A$2:$C$18,3,0),"")</f>
        <v>услуга</v>
      </c>
      <c r="L3778" s="6">
        <f t="shared" si="3"/>
        <v>5</v>
      </c>
      <c r="M3778" s="6" t="str">
        <f>IFNA(VLOOKUP(F3778,Promocodes!A:B,2,0),"")</f>
        <v/>
      </c>
      <c r="N3778" s="3" t="str">
        <f>IFNA(VLOOKUP(M3778,Promocodes!G:H,2,0),"")</f>
        <v/>
      </c>
      <c r="O3778" s="3" t="str">
        <f>IFNA(VLOOKUP(D3778,Price!$E$2:$F$4,2,0),"")</f>
        <v/>
      </c>
      <c r="P3778" s="7" t="str">
        <f t="shared" si="4"/>
        <v>без промо</v>
      </c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ht="15.75" customHeight="1">
      <c r="A3779" s="3">
        <v>3573.0</v>
      </c>
      <c r="B3779" s="1" t="s">
        <v>16</v>
      </c>
      <c r="C3779" s="1" t="s">
        <v>17</v>
      </c>
      <c r="D3779" s="1" t="s">
        <v>21</v>
      </c>
      <c r="E3779" s="2">
        <v>44321.0</v>
      </c>
      <c r="F3779" s="3"/>
      <c r="G3779" s="5">
        <v>3500.0</v>
      </c>
      <c r="H3779" s="3" t="str">
        <f>IFNA(VLOOKUP(F3779,Promocodes!A:E,4,0),"")</f>
        <v/>
      </c>
      <c r="I3779" s="3"/>
      <c r="J3779" s="5">
        <f t="shared" si="2"/>
        <v>3500</v>
      </c>
      <c r="K3779" s="3" t="str">
        <f>IFNA(VLOOKUP(D3779,Price!$A$2:$C$18,3,0),"")</f>
        <v>услуга</v>
      </c>
      <c r="L3779" s="6">
        <f t="shared" si="3"/>
        <v>5</v>
      </c>
      <c r="M3779" s="6" t="str">
        <f>IFNA(VLOOKUP(F3779,Promocodes!A:B,2,0),"")</f>
        <v/>
      </c>
      <c r="N3779" s="3" t="str">
        <f>IFNA(VLOOKUP(M3779,Promocodes!G:H,2,0),"")</f>
        <v/>
      </c>
      <c r="O3779" s="3" t="str">
        <f>IFNA(VLOOKUP(D3779,Price!$E$2:$F$4,2,0),"")</f>
        <v/>
      </c>
      <c r="P3779" s="7" t="str">
        <f t="shared" si="4"/>
        <v>без промо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ht="15.75" customHeight="1">
      <c r="A3780" s="3">
        <v>3574.0</v>
      </c>
      <c r="B3780" s="1" t="s">
        <v>16</v>
      </c>
      <c r="C3780" s="1" t="s">
        <v>17</v>
      </c>
      <c r="D3780" s="1" t="s">
        <v>24</v>
      </c>
      <c r="E3780" s="2">
        <v>44321.0</v>
      </c>
      <c r="F3780" s="3"/>
      <c r="G3780" s="5">
        <v>4500.0</v>
      </c>
      <c r="H3780" s="3" t="str">
        <f>IFNA(VLOOKUP(F3780,Promocodes!A:E,4,0),"")</f>
        <v/>
      </c>
      <c r="I3780" s="3"/>
      <c r="J3780" s="5">
        <f t="shared" si="2"/>
        <v>4500</v>
      </c>
      <c r="K3780" s="3" t="str">
        <f>IFNA(VLOOKUP(D3780,Price!$A$2:$C$18,3,0),"")</f>
        <v>услуга</v>
      </c>
      <c r="L3780" s="6">
        <f t="shared" si="3"/>
        <v>5</v>
      </c>
      <c r="M3780" s="6" t="str">
        <f>IFNA(VLOOKUP(F3780,Promocodes!A:B,2,0),"")</f>
        <v/>
      </c>
      <c r="N3780" s="3" t="str">
        <f>IFNA(VLOOKUP(M3780,Promocodes!G:H,2,0),"")</f>
        <v/>
      </c>
      <c r="O3780" s="3" t="str">
        <f>IFNA(VLOOKUP(D3780,Price!$E$2:$F$4,2,0),"")</f>
        <v/>
      </c>
      <c r="P3780" s="7" t="str">
        <f t="shared" si="4"/>
        <v>без промо</v>
      </c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ht="15.75" customHeight="1">
      <c r="A3781" s="3">
        <v>3575.0</v>
      </c>
      <c r="B3781" s="1" t="s">
        <v>16</v>
      </c>
      <c r="C3781" s="1" t="s">
        <v>17</v>
      </c>
      <c r="D3781" s="1" t="s">
        <v>21</v>
      </c>
      <c r="E3781" s="2">
        <v>44321.0</v>
      </c>
      <c r="F3781" s="3"/>
      <c r="G3781" s="5">
        <v>3500.0</v>
      </c>
      <c r="H3781" s="3" t="str">
        <f>IFNA(VLOOKUP(F3781,Promocodes!A:E,4,0),"")</f>
        <v/>
      </c>
      <c r="I3781" s="3"/>
      <c r="J3781" s="5">
        <f t="shared" si="2"/>
        <v>3500</v>
      </c>
      <c r="K3781" s="3" t="str">
        <f>IFNA(VLOOKUP(D3781,Price!$A$2:$C$18,3,0),"")</f>
        <v>услуга</v>
      </c>
      <c r="L3781" s="6">
        <f t="shared" si="3"/>
        <v>5</v>
      </c>
      <c r="M3781" s="6" t="str">
        <f>IFNA(VLOOKUP(F3781,Promocodes!A:B,2,0),"")</f>
        <v/>
      </c>
      <c r="N3781" s="3" t="str">
        <f>IFNA(VLOOKUP(M3781,Promocodes!G:H,2,0),"")</f>
        <v/>
      </c>
      <c r="O3781" s="3" t="str">
        <f>IFNA(VLOOKUP(D3781,Price!$E$2:$F$4,2,0),"")</f>
        <v/>
      </c>
      <c r="P3781" s="7" t="str">
        <f t="shared" si="4"/>
        <v>без промо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ht="15.75" customHeight="1">
      <c r="A3782" s="3">
        <v>3576.0</v>
      </c>
      <c r="B3782" s="1" t="s">
        <v>16</v>
      </c>
      <c r="C3782" s="1" t="s">
        <v>17</v>
      </c>
      <c r="D3782" s="1" t="s">
        <v>24</v>
      </c>
      <c r="E3782" s="2">
        <v>44321.0</v>
      </c>
      <c r="F3782" s="3"/>
      <c r="G3782" s="5">
        <v>4500.0</v>
      </c>
      <c r="H3782" s="3" t="str">
        <f>IFNA(VLOOKUP(F3782,Promocodes!A:E,4,0),"")</f>
        <v/>
      </c>
      <c r="I3782" s="3"/>
      <c r="J3782" s="5">
        <f t="shared" si="2"/>
        <v>4500</v>
      </c>
      <c r="K3782" s="3" t="str">
        <f>IFNA(VLOOKUP(D3782,Price!$A$2:$C$18,3,0),"")</f>
        <v>услуга</v>
      </c>
      <c r="L3782" s="6">
        <f t="shared" si="3"/>
        <v>5</v>
      </c>
      <c r="M3782" s="6" t="str">
        <f>IFNA(VLOOKUP(F3782,Promocodes!A:B,2,0),"")</f>
        <v/>
      </c>
      <c r="N3782" s="3" t="str">
        <f>IFNA(VLOOKUP(M3782,Promocodes!G:H,2,0),"")</f>
        <v/>
      </c>
      <c r="O3782" s="3" t="str">
        <f>IFNA(VLOOKUP(D3782,Price!$E$2:$F$4,2,0),"")</f>
        <v/>
      </c>
      <c r="P3782" s="7" t="str">
        <f t="shared" si="4"/>
        <v>без промо</v>
      </c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ht="15.75" customHeight="1">
      <c r="A3783" s="3">
        <v>3577.0</v>
      </c>
      <c r="B3783" s="1" t="s">
        <v>139</v>
      </c>
      <c r="C3783" s="1" t="s">
        <v>22</v>
      </c>
      <c r="D3783" s="1" t="s">
        <v>143</v>
      </c>
      <c r="E3783" s="2">
        <v>44321.0</v>
      </c>
      <c r="F3783" s="3"/>
      <c r="G3783" s="5">
        <v>500.0</v>
      </c>
      <c r="H3783" s="3" t="str">
        <f>IFNA(VLOOKUP(F3783,Promocodes!A:E,4,0),"")</f>
        <v/>
      </c>
      <c r="I3783" s="3"/>
      <c r="J3783" s="5">
        <f t="shared" si="2"/>
        <v>500</v>
      </c>
      <c r="K3783" s="3" t="str">
        <f>IFNA(VLOOKUP(D3783,Price!$A$2:$C$18,3,0),"")</f>
        <v/>
      </c>
      <c r="L3783" s="6">
        <f t="shared" si="3"/>
        <v>5</v>
      </c>
      <c r="M3783" s="6" t="str">
        <f>IFNA(VLOOKUP(F3783,Promocodes!A:B,2,0),"")</f>
        <v/>
      </c>
      <c r="N3783" s="3" t="str">
        <f>IFNA(VLOOKUP(M3783,Promocodes!G:H,2,0),"")</f>
        <v/>
      </c>
      <c r="O3783" s="3" t="str">
        <f>IFNA(VLOOKUP(D3783,Price!$E$2:$F$4,2,0),"")</f>
        <v/>
      </c>
      <c r="P3783" s="7" t="str">
        <f t="shared" si="4"/>
        <v/>
      </c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ht="15.75" customHeight="1">
      <c r="A3784" s="3">
        <v>3579.0</v>
      </c>
      <c r="B3784" s="1" t="s">
        <v>16</v>
      </c>
      <c r="C3784" s="1" t="s">
        <v>17</v>
      </c>
      <c r="D3784" s="1" t="s">
        <v>23</v>
      </c>
      <c r="E3784" s="2">
        <v>44321.0</v>
      </c>
      <c r="F3784" s="3"/>
      <c r="G3784" s="5">
        <v>5500.0</v>
      </c>
      <c r="H3784" s="3" t="str">
        <f>IFNA(VLOOKUP(F3784,Promocodes!A:E,4,0),"")</f>
        <v/>
      </c>
      <c r="I3784" s="3"/>
      <c r="J3784" s="5">
        <f t="shared" si="2"/>
        <v>5500</v>
      </c>
      <c r="K3784" s="3" t="str">
        <f>IFNA(VLOOKUP(D3784,Price!$A$2:$C$18,3,0),"")</f>
        <v>услуга</v>
      </c>
      <c r="L3784" s="6">
        <f t="shared" si="3"/>
        <v>5</v>
      </c>
      <c r="M3784" s="6" t="str">
        <f>IFNA(VLOOKUP(F3784,Promocodes!A:B,2,0),"")</f>
        <v/>
      </c>
      <c r="N3784" s="3" t="str">
        <f>IFNA(VLOOKUP(M3784,Promocodes!G:H,2,0),"")</f>
        <v/>
      </c>
      <c r="O3784" s="3" t="str">
        <f>IFNA(VLOOKUP(D3784,Price!$E$2:$F$4,2,0),"")</f>
        <v/>
      </c>
      <c r="P3784" s="7" t="str">
        <f t="shared" si="4"/>
        <v>без промо</v>
      </c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ht="15.75" customHeight="1">
      <c r="A3785" s="3">
        <v>3580.0</v>
      </c>
      <c r="B3785" s="1" t="s">
        <v>16</v>
      </c>
      <c r="C3785" s="1" t="s">
        <v>17</v>
      </c>
      <c r="D3785" s="1" t="s">
        <v>18</v>
      </c>
      <c r="E3785" s="2">
        <v>44322.0</v>
      </c>
      <c r="F3785" s="3"/>
      <c r="G3785" s="5">
        <v>1000.0</v>
      </c>
      <c r="H3785" s="3" t="str">
        <f>IFNA(VLOOKUP(F3785,Promocodes!A:E,4,0),"")</f>
        <v/>
      </c>
      <c r="I3785" s="3"/>
      <c r="J3785" s="5">
        <f t="shared" si="2"/>
        <v>1000</v>
      </c>
      <c r="K3785" s="3" t="str">
        <f>IFNA(VLOOKUP(D3785,Price!$A$2:$C$18,3,0),"")</f>
        <v>товар</v>
      </c>
      <c r="L3785" s="6">
        <f t="shared" si="3"/>
        <v>5</v>
      </c>
      <c r="M3785" s="6" t="str">
        <f>IFNA(VLOOKUP(F3785,Promocodes!A:B,2,0),"")</f>
        <v/>
      </c>
      <c r="N3785" s="3" t="str">
        <f>IFNA(VLOOKUP(M3785,Promocodes!G:H,2,0),"")</f>
        <v/>
      </c>
      <c r="O3785" s="3">
        <f>IFNA(VLOOKUP(D3785,Price!$E$2:$F$4,2,0),"")</f>
        <v>500</v>
      </c>
      <c r="P3785" s="7" t="str">
        <f t="shared" si="4"/>
        <v>без промо</v>
      </c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ht="15.75" customHeight="1">
      <c r="A3786" s="3">
        <v>3581.0</v>
      </c>
      <c r="B3786" s="1" t="s">
        <v>16</v>
      </c>
      <c r="C3786" s="1" t="s">
        <v>17</v>
      </c>
      <c r="D3786" s="1" t="s">
        <v>18</v>
      </c>
      <c r="E3786" s="2">
        <v>44322.0</v>
      </c>
      <c r="F3786" s="3"/>
      <c r="G3786" s="5">
        <v>1000.0</v>
      </c>
      <c r="H3786" s="3" t="str">
        <f>IFNA(VLOOKUP(F3786,Promocodes!A:E,4,0),"")</f>
        <v/>
      </c>
      <c r="I3786" s="3"/>
      <c r="J3786" s="5">
        <f t="shared" si="2"/>
        <v>1000</v>
      </c>
      <c r="K3786" s="3" t="str">
        <f>IFNA(VLOOKUP(D3786,Price!$A$2:$C$18,3,0),"")</f>
        <v>товар</v>
      </c>
      <c r="L3786" s="6">
        <f t="shared" si="3"/>
        <v>5</v>
      </c>
      <c r="M3786" s="6" t="str">
        <f>IFNA(VLOOKUP(F3786,Promocodes!A:B,2,0),"")</f>
        <v/>
      </c>
      <c r="N3786" s="3" t="str">
        <f>IFNA(VLOOKUP(M3786,Promocodes!G:H,2,0),"")</f>
        <v/>
      </c>
      <c r="O3786" s="3">
        <f>IFNA(VLOOKUP(D3786,Price!$E$2:$F$4,2,0),"")</f>
        <v>500</v>
      </c>
      <c r="P3786" s="7" t="str">
        <f t="shared" si="4"/>
        <v>без промо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ht="15.75" customHeight="1">
      <c r="A3787" s="3">
        <v>3582.0</v>
      </c>
      <c r="B3787" s="1" t="s">
        <v>16</v>
      </c>
      <c r="C3787" s="1" t="s">
        <v>17</v>
      </c>
      <c r="D3787" s="1" t="s">
        <v>24</v>
      </c>
      <c r="E3787" s="2">
        <v>44322.0</v>
      </c>
      <c r="F3787" s="3"/>
      <c r="G3787" s="5">
        <v>4500.0</v>
      </c>
      <c r="H3787" s="3" t="str">
        <f>IFNA(VLOOKUP(F3787,Promocodes!A:E,4,0),"")</f>
        <v/>
      </c>
      <c r="I3787" s="3"/>
      <c r="J3787" s="5">
        <f t="shared" si="2"/>
        <v>4500</v>
      </c>
      <c r="K3787" s="3" t="str">
        <f>IFNA(VLOOKUP(D3787,Price!$A$2:$C$18,3,0),"")</f>
        <v>услуга</v>
      </c>
      <c r="L3787" s="6">
        <f t="shared" si="3"/>
        <v>5</v>
      </c>
      <c r="M3787" s="6" t="str">
        <f>IFNA(VLOOKUP(F3787,Promocodes!A:B,2,0),"")</f>
        <v/>
      </c>
      <c r="N3787" s="3" t="str">
        <f>IFNA(VLOOKUP(M3787,Promocodes!G:H,2,0),"")</f>
        <v/>
      </c>
      <c r="O3787" s="3" t="str">
        <f>IFNA(VLOOKUP(D3787,Price!$E$2:$F$4,2,0),"")</f>
        <v/>
      </c>
      <c r="P3787" s="7" t="str">
        <f t="shared" si="4"/>
        <v>без промо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ht="15.75" customHeight="1">
      <c r="A3788" s="3">
        <v>3583.0</v>
      </c>
      <c r="B3788" s="1" t="s">
        <v>16</v>
      </c>
      <c r="C3788" s="1" t="s">
        <v>17</v>
      </c>
      <c r="D3788" s="1" t="s">
        <v>18</v>
      </c>
      <c r="E3788" s="2">
        <v>44322.0</v>
      </c>
      <c r="F3788" s="3"/>
      <c r="G3788" s="5">
        <v>1000.0</v>
      </c>
      <c r="H3788" s="3" t="str">
        <f>IFNA(VLOOKUP(F3788,Promocodes!A:E,4,0),"")</f>
        <v/>
      </c>
      <c r="I3788" s="3"/>
      <c r="J3788" s="5">
        <f t="shared" si="2"/>
        <v>1000</v>
      </c>
      <c r="K3788" s="3" t="str">
        <f>IFNA(VLOOKUP(D3788,Price!$A$2:$C$18,3,0),"")</f>
        <v>товар</v>
      </c>
      <c r="L3788" s="6">
        <f t="shared" si="3"/>
        <v>5</v>
      </c>
      <c r="M3788" s="6" t="str">
        <f>IFNA(VLOOKUP(F3788,Promocodes!A:B,2,0),"")</f>
        <v/>
      </c>
      <c r="N3788" s="3" t="str">
        <f>IFNA(VLOOKUP(M3788,Promocodes!G:H,2,0),"")</f>
        <v/>
      </c>
      <c r="O3788" s="3">
        <f>IFNA(VLOOKUP(D3788,Price!$E$2:$F$4,2,0),"")</f>
        <v>500</v>
      </c>
      <c r="P3788" s="7" t="str">
        <f t="shared" si="4"/>
        <v>без промо</v>
      </c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ht="15.75" customHeight="1">
      <c r="A3789" s="3">
        <v>3585.0</v>
      </c>
      <c r="B3789" s="1" t="s">
        <v>16</v>
      </c>
      <c r="C3789" s="1" t="s">
        <v>17</v>
      </c>
      <c r="D3789" s="1" t="s">
        <v>23</v>
      </c>
      <c r="E3789" s="2">
        <v>44322.0</v>
      </c>
      <c r="F3789" s="3"/>
      <c r="G3789" s="5">
        <v>5500.0</v>
      </c>
      <c r="H3789" s="3" t="str">
        <f>IFNA(VLOOKUP(F3789,Promocodes!A:E,4,0),"")</f>
        <v/>
      </c>
      <c r="I3789" s="3"/>
      <c r="J3789" s="5">
        <f t="shared" si="2"/>
        <v>5500</v>
      </c>
      <c r="K3789" s="3" t="str">
        <f>IFNA(VLOOKUP(D3789,Price!$A$2:$C$18,3,0),"")</f>
        <v>услуга</v>
      </c>
      <c r="L3789" s="6">
        <f t="shared" si="3"/>
        <v>5</v>
      </c>
      <c r="M3789" s="6" t="str">
        <f>IFNA(VLOOKUP(F3789,Promocodes!A:B,2,0),"")</f>
        <v/>
      </c>
      <c r="N3789" s="3" t="str">
        <f>IFNA(VLOOKUP(M3789,Promocodes!G:H,2,0),"")</f>
        <v/>
      </c>
      <c r="O3789" s="3" t="str">
        <f>IFNA(VLOOKUP(D3789,Price!$E$2:$F$4,2,0),"")</f>
        <v/>
      </c>
      <c r="P3789" s="7" t="str">
        <f t="shared" si="4"/>
        <v>без промо</v>
      </c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ht="15.75" customHeight="1">
      <c r="A3790" s="3">
        <v>3586.0</v>
      </c>
      <c r="B3790" s="1" t="s">
        <v>16</v>
      </c>
      <c r="C3790" s="1" t="s">
        <v>17</v>
      </c>
      <c r="D3790" s="1" t="s">
        <v>25</v>
      </c>
      <c r="E3790" s="2">
        <v>44322.0</v>
      </c>
      <c r="F3790" s="3"/>
      <c r="G3790" s="5">
        <v>300.0</v>
      </c>
      <c r="H3790" s="3" t="str">
        <f>IFNA(VLOOKUP(F3790,Promocodes!A:E,4,0),"")</f>
        <v/>
      </c>
      <c r="I3790" s="3"/>
      <c r="J3790" s="5">
        <f t="shared" si="2"/>
        <v>300</v>
      </c>
      <c r="K3790" s="3" t="str">
        <f>IFNA(VLOOKUP(D3790,Price!$A$2:$C$18,3,0),"")</f>
        <v>товар</v>
      </c>
      <c r="L3790" s="6">
        <f t="shared" si="3"/>
        <v>5</v>
      </c>
      <c r="M3790" s="6" t="str">
        <f>IFNA(VLOOKUP(F3790,Promocodes!A:B,2,0),"")</f>
        <v/>
      </c>
      <c r="N3790" s="3" t="str">
        <f>IFNA(VLOOKUP(M3790,Promocodes!G:H,2,0),"")</f>
        <v/>
      </c>
      <c r="O3790" s="3">
        <f>IFNA(VLOOKUP(D3790,Price!$E$2:$F$4,2,0),"")</f>
        <v>150</v>
      </c>
      <c r="P3790" s="7" t="str">
        <f t="shared" si="4"/>
        <v>без промо</v>
      </c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ht="15.75" customHeight="1">
      <c r="A3791" s="3">
        <v>3587.0</v>
      </c>
      <c r="B3791" s="1" t="s">
        <v>16</v>
      </c>
      <c r="C3791" s="1" t="s">
        <v>17</v>
      </c>
      <c r="D3791" s="1" t="s">
        <v>24</v>
      </c>
      <c r="E3791" s="2">
        <v>44322.0</v>
      </c>
      <c r="F3791" s="3"/>
      <c r="G3791" s="5">
        <v>4500.0</v>
      </c>
      <c r="H3791" s="3" t="str">
        <f>IFNA(VLOOKUP(F3791,Promocodes!A:E,4,0),"")</f>
        <v/>
      </c>
      <c r="I3791" s="3"/>
      <c r="J3791" s="5">
        <f t="shared" si="2"/>
        <v>4500</v>
      </c>
      <c r="K3791" s="3" t="str">
        <f>IFNA(VLOOKUP(D3791,Price!$A$2:$C$18,3,0),"")</f>
        <v>услуга</v>
      </c>
      <c r="L3791" s="6">
        <f t="shared" si="3"/>
        <v>5</v>
      </c>
      <c r="M3791" s="6" t="str">
        <f>IFNA(VLOOKUP(F3791,Promocodes!A:B,2,0),"")</f>
        <v/>
      </c>
      <c r="N3791" s="3" t="str">
        <f>IFNA(VLOOKUP(M3791,Promocodes!G:H,2,0),"")</f>
        <v/>
      </c>
      <c r="O3791" s="3" t="str">
        <f>IFNA(VLOOKUP(D3791,Price!$E$2:$F$4,2,0),"")</f>
        <v/>
      </c>
      <c r="P3791" s="7" t="str">
        <f t="shared" si="4"/>
        <v>без промо</v>
      </c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ht="15.75" customHeight="1">
      <c r="A3792" s="3">
        <v>3588.0</v>
      </c>
      <c r="B3792" s="1" t="s">
        <v>16</v>
      </c>
      <c r="C3792" s="1" t="s">
        <v>17</v>
      </c>
      <c r="D3792" s="1" t="s">
        <v>21</v>
      </c>
      <c r="E3792" s="2">
        <v>44322.0</v>
      </c>
      <c r="F3792" s="3"/>
      <c r="G3792" s="5">
        <v>3500.0</v>
      </c>
      <c r="H3792" s="3" t="str">
        <f>IFNA(VLOOKUP(F3792,Promocodes!A:E,4,0),"")</f>
        <v/>
      </c>
      <c r="I3792" s="3"/>
      <c r="J3792" s="5">
        <f t="shared" si="2"/>
        <v>3500</v>
      </c>
      <c r="K3792" s="3" t="str">
        <f>IFNA(VLOOKUP(D3792,Price!$A$2:$C$18,3,0),"")</f>
        <v>услуга</v>
      </c>
      <c r="L3792" s="6">
        <f t="shared" si="3"/>
        <v>5</v>
      </c>
      <c r="M3792" s="6" t="str">
        <f>IFNA(VLOOKUP(F3792,Promocodes!A:B,2,0),"")</f>
        <v/>
      </c>
      <c r="N3792" s="3" t="str">
        <f>IFNA(VLOOKUP(M3792,Promocodes!G:H,2,0),"")</f>
        <v/>
      </c>
      <c r="O3792" s="3" t="str">
        <f>IFNA(VLOOKUP(D3792,Price!$E$2:$F$4,2,0),"")</f>
        <v/>
      </c>
      <c r="P3792" s="7" t="str">
        <f t="shared" si="4"/>
        <v>без промо</v>
      </c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ht="15.75" customHeight="1">
      <c r="A3793" s="3">
        <v>3589.0</v>
      </c>
      <c r="B3793" s="1" t="s">
        <v>16</v>
      </c>
      <c r="C3793" s="1" t="s">
        <v>17</v>
      </c>
      <c r="D3793" s="1" t="s">
        <v>23</v>
      </c>
      <c r="E3793" s="2">
        <v>44322.0</v>
      </c>
      <c r="F3793" s="3"/>
      <c r="G3793" s="5">
        <v>5500.0</v>
      </c>
      <c r="H3793" s="3" t="str">
        <f>IFNA(VLOOKUP(F3793,Promocodes!A:E,4,0),"")</f>
        <v/>
      </c>
      <c r="I3793" s="3"/>
      <c r="J3793" s="5">
        <f t="shared" si="2"/>
        <v>5500</v>
      </c>
      <c r="K3793" s="3" t="str">
        <f>IFNA(VLOOKUP(D3793,Price!$A$2:$C$18,3,0),"")</f>
        <v>услуга</v>
      </c>
      <c r="L3793" s="6">
        <f t="shared" si="3"/>
        <v>5</v>
      </c>
      <c r="M3793" s="6" t="str">
        <f>IFNA(VLOOKUP(F3793,Promocodes!A:B,2,0),"")</f>
        <v/>
      </c>
      <c r="N3793" s="3" t="str">
        <f>IFNA(VLOOKUP(M3793,Promocodes!G:H,2,0),"")</f>
        <v/>
      </c>
      <c r="O3793" s="3" t="str">
        <f>IFNA(VLOOKUP(D3793,Price!$E$2:$F$4,2,0),"")</f>
        <v/>
      </c>
      <c r="P3793" s="7" t="str">
        <f t="shared" si="4"/>
        <v>без промо</v>
      </c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ht="15.75" customHeight="1">
      <c r="A3794" s="3">
        <v>3590.0</v>
      </c>
      <c r="B3794" s="1" t="s">
        <v>16</v>
      </c>
      <c r="C3794" s="1" t="s">
        <v>17</v>
      </c>
      <c r="D3794" s="1" t="s">
        <v>24</v>
      </c>
      <c r="E3794" s="2">
        <v>44322.0</v>
      </c>
      <c r="F3794" s="3"/>
      <c r="G3794" s="5">
        <v>4500.0</v>
      </c>
      <c r="H3794" s="3" t="str">
        <f>IFNA(VLOOKUP(F3794,Promocodes!A:E,4,0),"")</f>
        <v/>
      </c>
      <c r="I3794" s="3"/>
      <c r="J3794" s="5">
        <f t="shared" si="2"/>
        <v>4500</v>
      </c>
      <c r="K3794" s="3" t="str">
        <f>IFNA(VLOOKUP(D3794,Price!$A$2:$C$18,3,0),"")</f>
        <v>услуга</v>
      </c>
      <c r="L3794" s="6">
        <f t="shared" si="3"/>
        <v>5</v>
      </c>
      <c r="M3794" s="6" t="str">
        <f>IFNA(VLOOKUP(F3794,Promocodes!A:B,2,0),"")</f>
        <v/>
      </c>
      <c r="N3794" s="3" t="str">
        <f>IFNA(VLOOKUP(M3794,Promocodes!G:H,2,0),"")</f>
        <v/>
      </c>
      <c r="O3794" s="3" t="str">
        <f>IFNA(VLOOKUP(D3794,Price!$E$2:$F$4,2,0),"")</f>
        <v/>
      </c>
      <c r="P3794" s="7" t="str">
        <f t="shared" si="4"/>
        <v>без промо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ht="15.75" customHeight="1">
      <c r="A3795" s="3">
        <v>3591.0</v>
      </c>
      <c r="B3795" s="1" t="s">
        <v>16</v>
      </c>
      <c r="C3795" s="1" t="s">
        <v>17</v>
      </c>
      <c r="D3795" s="1" t="s">
        <v>23</v>
      </c>
      <c r="E3795" s="2">
        <v>44322.0</v>
      </c>
      <c r="F3795" s="3"/>
      <c r="G3795" s="5">
        <v>5500.0</v>
      </c>
      <c r="H3795" s="3" t="str">
        <f>IFNA(VLOOKUP(F3795,Promocodes!A:E,4,0),"")</f>
        <v/>
      </c>
      <c r="I3795" s="3"/>
      <c r="J3795" s="5">
        <f t="shared" si="2"/>
        <v>5500</v>
      </c>
      <c r="K3795" s="3" t="str">
        <f>IFNA(VLOOKUP(D3795,Price!$A$2:$C$18,3,0),"")</f>
        <v>услуга</v>
      </c>
      <c r="L3795" s="6">
        <f t="shared" si="3"/>
        <v>5</v>
      </c>
      <c r="M3795" s="6" t="str">
        <f>IFNA(VLOOKUP(F3795,Promocodes!A:B,2,0),"")</f>
        <v/>
      </c>
      <c r="N3795" s="3" t="str">
        <f>IFNA(VLOOKUP(M3795,Promocodes!G:H,2,0),"")</f>
        <v/>
      </c>
      <c r="O3795" s="3" t="str">
        <f>IFNA(VLOOKUP(D3795,Price!$E$2:$F$4,2,0),"")</f>
        <v/>
      </c>
      <c r="P3795" s="7" t="str">
        <f t="shared" si="4"/>
        <v>без промо</v>
      </c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ht="15.75" customHeight="1">
      <c r="A3796" s="3">
        <v>3592.0</v>
      </c>
      <c r="B3796" s="1" t="s">
        <v>16</v>
      </c>
      <c r="C3796" s="1" t="s">
        <v>17</v>
      </c>
      <c r="D3796" s="1" t="s">
        <v>24</v>
      </c>
      <c r="E3796" s="2">
        <v>44322.0</v>
      </c>
      <c r="F3796" s="3"/>
      <c r="G3796" s="5">
        <v>4500.0</v>
      </c>
      <c r="H3796" s="3" t="str">
        <f>IFNA(VLOOKUP(F3796,Promocodes!A:E,4,0),"")</f>
        <v/>
      </c>
      <c r="I3796" s="3"/>
      <c r="J3796" s="5">
        <f t="shared" si="2"/>
        <v>4500</v>
      </c>
      <c r="K3796" s="3" t="str">
        <f>IFNA(VLOOKUP(D3796,Price!$A$2:$C$18,3,0),"")</f>
        <v>услуга</v>
      </c>
      <c r="L3796" s="6">
        <f t="shared" si="3"/>
        <v>5</v>
      </c>
      <c r="M3796" s="6" t="str">
        <f>IFNA(VLOOKUP(F3796,Promocodes!A:B,2,0),"")</f>
        <v/>
      </c>
      <c r="N3796" s="3" t="str">
        <f>IFNA(VLOOKUP(M3796,Promocodes!G:H,2,0),"")</f>
        <v/>
      </c>
      <c r="O3796" s="3" t="str">
        <f>IFNA(VLOOKUP(D3796,Price!$E$2:$F$4,2,0),"")</f>
        <v/>
      </c>
      <c r="P3796" s="7" t="str">
        <f t="shared" si="4"/>
        <v>без промо</v>
      </c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ht="15.75" customHeight="1">
      <c r="A3797" s="3">
        <v>3593.0</v>
      </c>
      <c r="B3797" s="1" t="s">
        <v>16</v>
      </c>
      <c r="C3797" s="1" t="s">
        <v>17</v>
      </c>
      <c r="D3797" s="1" t="s">
        <v>23</v>
      </c>
      <c r="E3797" s="2">
        <v>44322.0</v>
      </c>
      <c r="F3797" s="3"/>
      <c r="G3797" s="5">
        <v>5500.0</v>
      </c>
      <c r="H3797" s="3" t="str">
        <f>IFNA(VLOOKUP(F3797,Promocodes!A:E,4,0),"")</f>
        <v/>
      </c>
      <c r="I3797" s="3"/>
      <c r="J3797" s="5">
        <f t="shared" si="2"/>
        <v>5500</v>
      </c>
      <c r="K3797" s="3" t="str">
        <f>IFNA(VLOOKUP(D3797,Price!$A$2:$C$18,3,0),"")</f>
        <v>услуга</v>
      </c>
      <c r="L3797" s="6">
        <f t="shared" si="3"/>
        <v>5</v>
      </c>
      <c r="M3797" s="6" t="str">
        <f>IFNA(VLOOKUP(F3797,Promocodes!A:B,2,0),"")</f>
        <v/>
      </c>
      <c r="N3797" s="3" t="str">
        <f>IFNA(VLOOKUP(M3797,Promocodes!G:H,2,0),"")</f>
        <v/>
      </c>
      <c r="O3797" s="3" t="str">
        <f>IFNA(VLOOKUP(D3797,Price!$E$2:$F$4,2,0),"")</f>
        <v/>
      </c>
      <c r="P3797" s="7" t="str">
        <f t="shared" si="4"/>
        <v>без промо</v>
      </c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ht="15.75" customHeight="1">
      <c r="A3798" s="3">
        <v>3595.0</v>
      </c>
      <c r="B3798" s="1" t="s">
        <v>16</v>
      </c>
      <c r="C3798" s="1" t="s">
        <v>22</v>
      </c>
      <c r="D3798" s="1" t="s">
        <v>23</v>
      </c>
      <c r="E3798" s="2">
        <v>44322.0</v>
      </c>
      <c r="F3798" s="3"/>
      <c r="G3798" s="5">
        <v>5500.0</v>
      </c>
      <c r="H3798" s="3" t="str">
        <f>IFNA(VLOOKUP(F3798,Promocodes!A:E,4,0),"")</f>
        <v/>
      </c>
      <c r="I3798" s="3"/>
      <c r="J3798" s="5">
        <f t="shared" si="2"/>
        <v>5500</v>
      </c>
      <c r="K3798" s="3" t="str">
        <f>IFNA(VLOOKUP(D3798,Price!$A$2:$C$18,3,0),"")</f>
        <v>услуга</v>
      </c>
      <c r="L3798" s="6">
        <f t="shared" si="3"/>
        <v>5</v>
      </c>
      <c r="M3798" s="6" t="str">
        <f>IFNA(VLOOKUP(F3798,Promocodes!A:B,2,0),"")</f>
        <v/>
      </c>
      <c r="N3798" s="3" t="str">
        <f>IFNA(VLOOKUP(M3798,Promocodes!G:H,2,0),"")</f>
        <v/>
      </c>
      <c r="O3798" s="3" t="str">
        <f>IFNA(VLOOKUP(D3798,Price!$E$2:$F$4,2,0),"")</f>
        <v/>
      </c>
      <c r="P3798" s="7" t="str">
        <f t="shared" si="4"/>
        <v>без промо</v>
      </c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ht="15.75" customHeight="1">
      <c r="A3799" s="3">
        <v>3596.0</v>
      </c>
      <c r="B3799" s="1" t="s">
        <v>16</v>
      </c>
      <c r="C3799" s="1" t="s">
        <v>17</v>
      </c>
      <c r="D3799" s="1" t="s">
        <v>21</v>
      </c>
      <c r="E3799" s="2">
        <v>44322.0</v>
      </c>
      <c r="F3799" s="3"/>
      <c r="G3799" s="5">
        <v>3500.0</v>
      </c>
      <c r="H3799" s="3" t="str">
        <f>IFNA(VLOOKUP(F3799,Promocodes!A:E,4,0),"")</f>
        <v/>
      </c>
      <c r="I3799" s="3"/>
      <c r="J3799" s="5">
        <f t="shared" si="2"/>
        <v>3500</v>
      </c>
      <c r="K3799" s="3" t="str">
        <f>IFNA(VLOOKUP(D3799,Price!$A$2:$C$18,3,0),"")</f>
        <v>услуга</v>
      </c>
      <c r="L3799" s="6">
        <f t="shared" si="3"/>
        <v>5</v>
      </c>
      <c r="M3799" s="6" t="str">
        <f>IFNA(VLOOKUP(F3799,Promocodes!A:B,2,0),"")</f>
        <v/>
      </c>
      <c r="N3799" s="3" t="str">
        <f>IFNA(VLOOKUP(M3799,Promocodes!G:H,2,0),"")</f>
        <v/>
      </c>
      <c r="O3799" s="3" t="str">
        <f>IFNA(VLOOKUP(D3799,Price!$E$2:$F$4,2,0),"")</f>
        <v/>
      </c>
      <c r="P3799" s="7" t="str">
        <f t="shared" si="4"/>
        <v>без промо</v>
      </c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ht="15.75" customHeight="1">
      <c r="A3800" s="3">
        <v>3597.0</v>
      </c>
      <c r="B3800" s="1" t="s">
        <v>16</v>
      </c>
      <c r="C3800" s="1" t="s">
        <v>17</v>
      </c>
      <c r="D3800" s="1" t="s">
        <v>20</v>
      </c>
      <c r="E3800" s="2">
        <v>44322.0</v>
      </c>
      <c r="F3800" s="3"/>
      <c r="G3800" s="5">
        <v>500.0</v>
      </c>
      <c r="H3800" s="3" t="str">
        <f>IFNA(VLOOKUP(F3800,Promocodes!A:E,4,0),"")</f>
        <v/>
      </c>
      <c r="I3800" s="3"/>
      <c r="J3800" s="5">
        <f t="shared" si="2"/>
        <v>500</v>
      </c>
      <c r="K3800" s="3" t="str">
        <f>IFNA(VLOOKUP(D3800,Price!$A$2:$C$18,3,0),"")</f>
        <v>товар</v>
      </c>
      <c r="L3800" s="6">
        <f t="shared" si="3"/>
        <v>5</v>
      </c>
      <c r="M3800" s="6" t="str">
        <f>IFNA(VLOOKUP(F3800,Promocodes!A:B,2,0),"")</f>
        <v/>
      </c>
      <c r="N3800" s="3" t="str">
        <f>IFNA(VLOOKUP(M3800,Promocodes!G:H,2,0),"")</f>
        <v/>
      </c>
      <c r="O3800" s="3">
        <f>IFNA(VLOOKUP(D3800,Price!$E$2:$F$4,2,0),"")</f>
        <v>250</v>
      </c>
      <c r="P3800" s="7" t="str">
        <f t="shared" si="4"/>
        <v>без промо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ht="15.75" customHeight="1">
      <c r="A3801" s="3">
        <v>3598.0</v>
      </c>
      <c r="B3801" s="1" t="s">
        <v>16</v>
      </c>
      <c r="C3801" s="1" t="s">
        <v>22</v>
      </c>
      <c r="D3801" s="1" t="s">
        <v>23</v>
      </c>
      <c r="E3801" s="2">
        <v>44322.0</v>
      </c>
      <c r="F3801" s="3"/>
      <c r="G3801" s="5">
        <v>5500.0</v>
      </c>
      <c r="H3801" s="3" t="str">
        <f>IFNA(VLOOKUP(F3801,Promocodes!A:E,4,0),"")</f>
        <v/>
      </c>
      <c r="I3801" s="3"/>
      <c r="J3801" s="5">
        <f t="shared" si="2"/>
        <v>5500</v>
      </c>
      <c r="K3801" s="3" t="str">
        <f>IFNA(VLOOKUP(D3801,Price!$A$2:$C$18,3,0),"")</f>
        <v>услуга</v>
      </c>
      <c r="L3801" s="6">
        <f t="shared" si="3"/>
        <v>5</v>
      </c>
      <c r="M3801" s="6" t="str">
        <f>IFNA(VLOOKUP(F3801,Promocodes!A:B,2,0),"")</f>
        <v/>
      </c>
      <c r="N3801" s="3" t="str">
        <f>IFNA(VLOOKUP(M3801,Promocodes!G:H,2,0),"")</f>
        <v/>
      </c>
      <c r="O3801" s="3" t="str">
        <f>IFNA(VLOOKUP(D3801,Price!$E$2:$F$4,2,0),"")</f>
        <v/>
      </c>
      <c r="P3801" s="7" t="str">
        <f t="shared" si="4"/>
        <v>без промо</v>
      </c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ht="15.75" customHeight="1">
      <c r="A3802" s="3">
        <v>3599.0</v>
      </c>
      <c r="B3802" s="1" t="s">
        <v>16</v>
      </c>
      <c r="C3802" s="1" t="s">
        <v>17</v>
      </c>
      <c r="D3802" s="1" t="s">
        <v>23</v>
      </c>
      <c r="E3802" s="2">
        <v>44322.0</v>
      </c>
      <c r="F3802" s="3"/>
      <c r="G3802" s="5">
        <v>5500.0</v>
      </c>
      <c r="H3802" s="3" t="str">
        <f>IFNA(VLOOKUP(F3802,Promocodes!A:E,4,0),"")</f>
        <v/>
      </c>
      <c r="I3802" s="3"/>
      <c r="J3802" s="5">
        <f t="shared" si="2"/>
        <v>5500</v>
      </c>
      <c r="K3802" s="3" t="str">
        <f>IFNA(VLOOKUP(D3802,Price!$A$2:$C$18,3,0),"")</f>
        <v>услуга</v>
      </c>
      <c r="L3802" s="6">
        <f t="shared" si="3"/>
        <v>5</v>
      </c>
      <c r="M3802" s="6" t="str">
        <f>IFNA(VLOOKUP(F3802,Promocodes!A:B,2,0),"")</f>
        <v/>
      </c>
      <c r="N3802" s="3" t="str">
        <f>IFNA(VLOOKUP(M3802,Promocodes!G:H,2,0),"")</f>
        <v/>
      </c>
      <c r="O3802" s="3" t="str">
        <f>IFNA(VLOOKUP(D3802,Price!$E$2:$F$4,2,0),"")</f>
        <v/>
      </c>
      <c r="P3802" s="7" t="str">
        <f t="shared" si="4"/>
        <v>без промо</v>
      </c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ht="15.75" customHeight="1">
      <c r="A3803" s="3">
        <v>3600.0</v>
      </c>
      <c r="B3803" s="1" t="s">
        <v>16</v>
      </c>
      <c r="C3803" s="1" t="s">
        <v>22</v>
      </c>
      <c r="D3803" s="1" t="s">
        <v>23</v>
      </c>
      <c r="E3803" s="2">
        <v>44322.0</v>
      </c>
      <c r="F3803" s="3"/>
      <c r="G3803" s="5">
        <v>5500.0</v>
      </c>
      <c r="H3803" s="3" t="str">
        <f>IFNA(VLOOKUP(F3803,Promocodes!A:E,4,0),"")</f>
        <v/>
      </c>
      <c r="I3803" s="3"/>
      <c r="J3803" s="5">
        <f t="shared" si="2"/>
        <v>5500</v>
      </c>
      <c r="K3803" s="3" t="str">
        <f>IFNA(VLOOKUP(D3803,Price!$A$2:$C$18,3,0),"")</f>
        <v>услуга</v>
      </c>
      <c r="L3803" s="6">
        <f t="shared" si="3"/>
        <v>5</v>
      </c>
      <c r="M3803" s="6" t="str">
        <f>IFNA(VLOOKUP(F3803,Promocodes!A:B,2,0),"")</f>
        <v/>
      </c>
      <c r="N3803" s="3" t="str">
        <f>IFNA(VLOOKUP(M3803,Promocodes!G:H,2,0),"")</f>
        <v/>
      </c>
      <c r="O3803" s="3" t="str">
        <f>IFNA(VLOOKUP(D3803,Price!$E$2:$F$4,2,0),"")</f>
        <v/>
      </c>
      <c r="P3803" s="7" t="str">
        <f t="shared" si="4"/>
        <v>без промо</v>
      </c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ht="15.75" customHeight="1">
      <c r="A3804" s="3">
        <v>3601.0</v>
      </c>
      <c r="B3804" s="1" t="s">
        <v>16</v>
      </c>
      <c r="C3804" s="1" t="s">
        <v>22</v>
      </c>
      <c r="D3804" s="1" t="s">
        <v>21</v>
      </c>
      <c r="E3804" s="2">
        <v>44322.0</v>
      </c>
      <c r="F3804" s="3"/>
      <c r="G3804" s="5">
        <v>3500.0</v>
      </c>
      <c r="H3804" s="3" t="str">
        <f>IFNA(VLOOKUP(F3804,Promocodes!A:E,4,0),"")</f>
        <v/>
      </c>
      <c r="I3804" s="3"/>
      <c r="J3804" s="5">
        <f t="shared" si="2"/>
        <v>3500</v>
      </c>
      <c r="K3804" s="3" t="str">
        <f>IFNA(VLOOKUP(D3804,Price!$A$2:$C$18,3,0),"")</f>
        <v>услуга</v>
      </c>
      <c r="L3804" s="6">
        <f t="shared" si="3"/>
        <v>5</v>
      </c>
      <c r="M3804" s="6" t="str">
        <f>IFNA(VLOOKUP(F3804,Promocodes!A:B,2,0),"")</f>
        <v/>
      </c>
      <c r="N3804" s="3" t="str">
        <f>IFNA(VLOOKUP(M3804,Promocodes!G:H,2,0),"")</f>
        <v/>
      </c>
      <c r="O3804" s="3" t="str">
        <f>IFNA(VLOOKUP(D3804,Price!$E$2:$F$4,2,0),"")</f>
        <v/>
      </c>
      <c r="P3804" s="7" t="str">
        <f t="shared" si="4"/>
        <v>без промо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ht="15.75" customHeight="1">
      <c r="A3805" s="3">
        <v>3602.0</v>
      </c>
      <c r="B3805" s="1" t="s">
        <v>16</v>
      </c>
      <c r="C3805" s="1" t="s">
        <v>17</v>
      </c>
      <c r="D3805" s="1" t="s">
        <v>23</v>
      </c>
      <c r="E3805" s="2">
        <v>44322.0</v>
      </c>
      <c r="F3805" s="3"/>
      <c r="G3805" s="5">
        <v>5500.0</v>
      </c>
      <c r="H3805" s="3" t="str">
        <f>IFNA(VLOOKUP(F3805,Promocodes!A:E,4,0),"")</f>
        <v/>
      </c>
      <c r="I3805" s="3"/>
      <c r="J3805" s="5">
        <f t="shared" si="2"/>
        <v>5500</v>
      </c>
      <c r="K3805" s="3" t="str">
        <f>IFNA(VLOOKUP(D3805,Price!$A$2:$C$18,3,0),"")</f>
        <v>услуга</v>
      </c>
      <c r="L3805" s="6">
        <f t="shared" si="3"/>
        <v>5</v>
      </c>
      <c r="M3805" s="6" t="str">
        <f>IFNA(VLOOKUP(F3805,Promocodes!A:B,2,0),"")</f>
        <v/>
      </c>
      <c r="N3805" s="3" t="str">
        <f>IFNA(VLOOKUP(M3805,Promocodes!G:H,2,0),"")</f>
        <v/>
      </c>
      <c r="O3805" s="3" t="str">
        <f>IFNA(VLOOKUP(D3805,Price!$E$2:$F$4,2,0),"")</f>
        <v/>
      </c>
      <c r="P3805" s="7" t="str">
        <f t="shared" si="4"/>
        <v>без промо</v>
      </c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ht="15.75" customHeight="1">
      <c r="A3806" s="3">
        <v>3603.0</v>
      </c>
      <c r="B3806" s="1" t="s">
        <v>16</v>
      </c>
      <c r="C3806" s="1" t="s">
        <v>17</v>
      </c>
      <c r="D3806" s="1" t="s">
        <v>24</v>
      </c>
      <c r="E3806" s="2">
        <v>44322.0</v>
      </c>
      <c r="F3806" s="3"/>
      <c r="G3806" s="5">
        <v>4500.0</v>
      </c>
      <c r="H3806" s="3" t="str">
        <f>IFNA(VLOOKUP(F3806,Promocodes!A:E,4,0),"")</f>
        <v/>
      </c>
      <c r="I3806" s="3"/>
      <c r="J3806" s="5">
        <f t="shared" si="2"/>
        <v>4500</v>
      </c>
      <c r="K3806" s="3" t="str">
        <f>IFNA(VLOOKUP(D3806,Price!$A$2:$C$18,3,0),"")</f>
        <v>услуга</v>
      </c>
      <c r="L3806" s="6">
        <f t="shared" si="3"/>
        <v>5</v>
      </c>
      <c r="M3806" s="6" t="str">
        <f>IFNA(VLOOKUP(F3806,Promocodes!A:B,2,0),"")</f>
        <v/>
      </c>
      <c r="N3806" s="3" t="str">
        <f>IFNA(VLOOKUP(M3806,Promocodes!G:H,2,0),"")</f>
        <v/>
      </c>
      <c r="O3806" s="3" t="str">
        <f>IFNA(VLOOKUP(D3806,Price!$E$2:$F$4,2,0),"")</f>
        <v/>
      </c>
      <c r="P3806" s="7" t="str">
        <f t="shared" si="4"/>
        <v>без промо</v>
      </c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ht="15.75" customHeight="1">
      <c r="A3807" s="3">
        <v>3604.0</v>
      </c>
      <c r="B3807" s="1" t="s">
        <v>16</v>
      </c>
      <c r="C3807" s="1" t="s">
        <v>22</v>
      </c>
      <c r="D3807" s="1" t="s">
        <v>23</v>
      </c>
      <c r="E3807" s="2">
        <v>44322.0</v>
      </c>
      <c r="F3807" s="3"/>
      <c r="G3807" s="5">
        <v>5500.0</v>
      </c>
      <c r="H3807" s="3" t="str">
        <f>IFNA(VLOOKUP(F3807,Promocodes!A:E,4,0),"")</f>
        <v/>
      </c>
      <c r="I3807" s="3"/>
      <c r="J3807" s="5">
        <f t="shared" si="2"/>
        <v>5500</v>
      </c>
      <c r="K3807" s="3" t="str">
        <f>IFNA(VLOOKUP(D3807,Price!$A$2:$C$18,3,0),"")</f>
        <v>услуга</v>
      </c>
      <c r="L3807" s="6">
        <f t="shared" si="3"/>
        <v>5</v>
      </c>
      <c r="M3807" s="6" t="str">
        <f>IFNA(VLOOKUP(F3807,Promocodes!A:B,2,0),"")</f>
        <v/>
      </c>
      <c r="N3807" s="3" t="str">
        <f>IFNA(VLOOKUP(M3807,Promocodes!G:H,2,0),"")</f>
        <v/>
      </c>
      <c r="O3807" s="3" t="str">
        <f>IFNA(VLOOKUP(D3807,Price!$E$2:$F$4,2,0),"")</f>
        <v/>
      </c>
      <c r="P3807" s="7" t="str">
        <f t="shared" si="4"/>
        <v>без промо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ht="15.75" customHeight="1">
      <c r="A3808" s="3">
        <v>3606.0</v>
      </c>
      <c r="B3808" s="1" t="s">
        <v>139</v>
      </c>
      <c r="C3808" s="1" t="s">
        <v>22</v>
      </c>
      <c r="D3808" s="1" t="s">
        <v>141</v>
      </c>
      <c r="E3808" s="2">
        <v>44323.0</v>
      </c>
      <c r="F3808" s="3"/>
      <c r="G3808" s="5">
        <v>300.0</v>
      </c>
      <c r="H3808" s="3" t="str">
        <f>IFNA(VLOOKUP(F3808,Promocodes!A:E,4,0),"")</f>
        <v/>
      </c>
      <c r="I3808" s="3"/>
      <c r="J3808" s="5">
        <f t="shared" si="2"/>
        <v>300</v>
      </c>
      <c r="K3808" s="3" t="str">
        <f>IFNA(VLOOKUP(D3808,Price!$A$2:$C$18,3,0),"")</f>
        <v/>
      </c>
      <c r="L3808" s="6">
        <f t="shared" si="3"/>
        <v>5</v>
      </c>
      <c r="M3808" s="6" t="str">
        <f>IFNA(VLOOKUP(F3808,Promocodes!A:B,2,0),"")</f>
        <v/>
      </c>
      <c r="N3808" s="3" t="str">
        <f>IFNA(VLOOKUP(M3808,Promocodes!G:H,2,0),"")</f>
        <v/>
      </c>
      <c r="O3808" s="3" t="str">
        <f>IFNA(VLOOKUP(D3808,Price!$E$2:$F$4,2,0),"")</f>
        <v/>
      </c>
      <c r="P3808" s="7" t="str">
        <f t="shared" si="4"/>
        <v/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ht="15.75" customHeight="1">
      <c r="A3809" s="3">
        <v>3608.0</v>
      </c>
      <c r="B3809" s="1" t="s">
        <v>16</v>
      </c>
      <c r="C3809" s="1" t="s">
        <v>17</v>
      </c>
      <c r="D3809" s="1" t="s">
        <v>21</v>
      </c>
      <c r="E3809" s="2">
        <v>44323.0</v>
      </c>
      <c r="F3809" s="3"/>
      <c r="G3809" s="5">
        <v>3500.0</v>
      </c>
      <c r="H3809" s="3" t="str">
        <f>IFNA(VLOOKUP(F3809,Promocodes!A:E,4,0),"")</f>
        <v/>
      </c>
      <c r="I3809" s="3"/>
      <c r="J3809" s="5">
        <f t="shared" si="2"/>
        <v>3500</v>
      </c>
      <c r="K3809" s="3" t="str">
        <f>IFNA(VLOOKUP(D3809,Price!$A$2:$C$18,3,0),"")</f>
        <v>услуга</v>
      </c>
      <c r="L3809" s="6">
        <f t="shared" si="3"/>
        <v>5</v>
      </c>
      <c r="M3809" s="6" t="str">
        <f>IFNA(VLOOKUP(F3809,Promocodes!A:B,2,0),"")</f>
        <v/>
      </c>
      <c r="N3809" s="3" t="str">
        <f>IFNA(VLOOKUP(M3809,Promocodes!G:H,2,0),"")</f>
        <v/>
      </c>
      <c r="O3809" s="3" t="str">
        <f>IFNA(VLOOKUP(D3809,Price!$E$2:$F$4,2,0),"")</f>
        <v/>
      </c>
      <c r="P3809" s="7" t="str">
        <f t="shared" si="4"/>
        <v>без промо</v>
      </c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ht="15.75" customHeight="1">
      <c r="A3810" s="3">
        <v>3609.0</v>
      </c>
      <c r="B3810" s="1" t="s">
        <v>16</v>
      </c>
      <c r="C3810" s="1" t="s">
        <v>17</v>
      </c>
      <c r="D3810" s="1" t="s">
        <v>23</v>
      </c>
      <c r="E3810" s="2">
        <v>44323.0</v>
      </c>
      <c r="F3810" s="3"/>
      <c r="G3810" s="5">
        <v>5500.0</v>
      </c>
      <c r="H3810" s="3" t="str">
        <f>IFNA(VLOOKUP(F3810,Promocodes!A:E,4,0),"")</f>
        <v/>
      </c>
      <c r="I3810" s="3"/>
      <c r="J3810" s="5">
        <f t="shared" si="2"/>
        <v>5500</v>
      </c>
      <c r="K3810" s="3" t="str">
        <f>IFNA(VLOOKUP(D3810,Price!$A$2:$C$18,3,0),"")</f>
        <v>услуга</v>
      </c>
      <c r="L3810" s="6">
        <f t="shared" si="3"/>
        <v>5</v>
      </c>
      <c r="M3810" s="6" t="str">
        <f>IFNA(VLOOKUP(F3810,Promocodes!A:B,2,0),"")</f>
        <v/>
      </c>
      <c r="N3810" s="3" t="str">
        <f>IFNA(VLOOKUP(M3810,Promocodes!G:H,2,0),"")</f>
        <v/>
      </c>
      <c r="O3810" s="3" t="str">
        <f>IFNA(VLOOKUP(D3810,Price!$E$2:$F$4,2,0),"")</f>
        <v/>
      </c>
      <c r="P3810" s="7" t="str">
        <f t="shared" si="4"/>
        <v>без промо</v>
      </c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ht="15.75" customHeight="1">
      <c r="A3811" s="3">
        <v>3610.0</v>
      </c>
      <c r="B3811" s="1" t="s">
        <v>16</v>
      </c>
      <c r="C3811" s="1" t="s">
        <v>22</v>
      </c>
      <c r="D3811" s="1" t="s">
        <v>20</v>
      </c>
      <c r="E3811" s="2">
        <v>44323.0</v>
      </c>
      <c r="F3811" s="3"/>
      <c r="G3811" s="5">
        <v>500.0</v>
      </c>
      <c r="H3811" s="3" t="str">
        <f>IFNA(VLOOKUP(F3811,Promocodes!A:E,4,0),"")</f>
        <v/>
      </c>
      <c r="I3811" s="3"/>
      <c r="J3811" s="5">
        <f t="shared" si="2"/>
        <v>500</v>
      </c>
      <c r="K3811" s="3" t="str">
        <f>IFNA(VLOOKUP(D3811,Price!$A$2:$C$18,3,0),"")</f>
        <v>товар</v>
      </c>
      <c r="L3811" s="6">
        <f t="shared" si="3"/>
        <v>5</v>
      </c>
      <c r="M3811" s="6" t="str">
        <f>IFNA(VLOOKUP(F3811,Promocodes!A:B,2,0),"")</f>
        <v/>
      </c>
      <c r="N3811" s="3" t="str">
        <f>IFNA(VLOOKUP(M3811,Promocodes!G:H,2,0),"")</f>
        <v/>
      </c>
      <c r="O3811" s="3">
        <f>IFNA(VLOOKUP(D3811,Price!$E$2:$F$4,2,0),"")</f>
        <v>250</v>
      </c>
      <c r="P3811" s="7" t="str">
        <f t="shared" si="4"/>
        <v>без промо</v>
      </c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ht="15.75" customHeight="1">
      <c r="A3812" s="3">
        <v>3611.0</v>
      </c>
      <c r="B3812" s="1" t="s">
        <v>16</v>
      </c>
      <c r="C3812" s="1" t="s">
        <v>22</v>
      </c>
      <c r="D3812" s="1" t="s">
        <v>24</v>
      </c>
      <c r="E3812" s="2">
        <v>44323.0</v>
      </c>
      <c r="F3812" s="3"/>
      <c r="G3812" s="5">
        <v>4500.0</v>
      </c>
      <c r="H3812" s="3" t="str">
        <f>IFNA(VLOOKUP(F3812,Promocodes!A:E,4,0),"")</f>
        <v/>
      </c>
      <c r="I3812" s="3"/>
      <c r="J3812" s="5">
        <f t="shared" si="2"/>
        <v>4500</v>
      </c>
      <c r="K3812" s="3" t="str">
        <f>IFNA(VLOOKUP(D3812,Price!$A$2:$C$18,3,0),"")</f>
        <v>услуга</v>
      </c>
      <c r="L3812" s="6">
        <f t="shared" si="3"/>
        <v>5</v>
      </c>
      <c r="M3812" s="6" t="str">
        <f>IFNA(VLOOKUP(F3812,Promocodes!A:B,2,0),"")</f>
        <v/>
      </c>
      <c r="N3812" s="3" t="str">
        <f>IFNA(VLOOKUP(M3812,Promocodes!G:H,2,0),"")</f>
        <v/>
      </c>
      <c r="O3812" s="3" t="str">
        <f>IFNA(VLOOKUP(D3812,Price!$E$2:$F$4,2,0),"")</f>
        <v/>
      </c>
      <c r="P3812" s="7" t="str">
        <f t="shared" si="4"/>
        <v>без промо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ht="15.75" customHeight="1">
      <c r="A3813" s="3">
        <v>3612.0</v>
      </c>
      <c r="B3813" s="1" t="s">
        <v>139</v>
      </c>
      <c r="C3813" s="1" t="s">
        <v>17</v>
      </c>
      <c r="D3813" s="1" t="s">
        <v>142</v>
      </c>
      <c r="E3813" s="2">
        <v>44323.0</v>
      </c>
      <c r="F3813" s="3"/>
      <c r="G3813" s="5">
        <v>1000.0</v>
      </c>
      <c r="H3813" s="3" t="str">
        <f>IFNA(VLOOKUP(F3813,Promocodes!A:E,4,0),"")</f>
        <v/>
      </c>
      <c r="I3813" s="3"/>
      <c r="J3813" s="5">
        <f t="shared" si="2"/>
        <v>1000</v>
      </c>
      <c r="K3813" s="3" t="str">
        <f>IFNA(VLOOKUP(D3813,Price!$A$2:$C$18,3,0),"")</f>
        <v/>
      </c>
      <c r="L3813" s="6">
        <f t="shared" si="3"/>
        <v>5</v>
      </c>
      <c r="M3813" s="6" t="str">
        <f>IFNA(VLOOKUP(F3813,Promocodes!A:B,2,0),"")</f>
        <v/>
      </c>
      <c r="N3813" s="3" t="str">
        <f>IFNA(VLOOKUP(M3813,Promocodes!G:H,2,0),"")</f>
        <v/>
      </c>
      <c r="O3813" s="3" t="str">
        <f>IFNA(VLOOKUP(D3813,Price!$E$2:$F$4,2,0),"")</f>
        <v/>
      </c>
      <c r="P3813" s="7" t="str">
        <f t="shared" si="4"/>
        <v/>
      </c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ht="15.75" customHeight="1">
      <c r="A3814" s="3">
        <v>3613.0</v>
      </c>
      <c r="B3814" s="1" t="s">
        <v>16</v>
      </c>
      <c r="C3814" s="1" t="s">
        <v>17</v>
      </c>
      <c r="D3814" s="1" t="s">
        <v>21</v>
      </c>
      <c r="E3814" s="2">
        <v>44323.0</v>
      </c>
      <c r="F3814" s="3"/>
      <c r="G3814" s="5">
        <v>3500.0</v>
      </c>
      <c r="H3814" s="3" t="str">
        <f>IFNA(VLOOKUP(F3814,Promocodes!A:E,4,0),"")</f>
        <v/>
      </c>
      <c r="I3814" s="3"/>
      <c r="J3814" s="5">
        <f t="shared" si="2"/>
        <v>3500</v>
      </c>
      <c r="K3814" s="3" t="str">
        <f>IFNA(VLOOKUP(D3814,Price!$A$2:$C$18,3,0),"")</f>
        <v>услуга</v>
      </c>
      <c r="L3814" s="6">
        <f t="shared" si="3"/>
        <v>5</v>
      </c>
      <c r="M3814" s="6" t="str">
        <f>IFNA(VLOOKUP(F3814,Promocodes!A:B,2,0),"")</f>
        <v/>
      </c>
      <c r="N3814" s="3" t="str">
        <f>IFNA(VLOOKUP(M3814,Promocodes!G:H,2,0),"")</f>
        <v/>
      </c>
      <c r="O3814" s="3" t="str">
        <f>IFNA(VLOOKUP(D3814,Price!$E$2:$F$4,2,0),"")</f>
        <v/>
      </c>
      <c r="P3814" s="7" t="str">
        <f t="shared" si="4"/>
        <v>без промо</v>
      </c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ht="15.75" customHeight="1">
      <c r="A3815" s="3">
        <v>3614.0</v>
      </c>
      <c r="B3815" s="1" t="s">
        <v>16</v>
      </c>
      <c r="C3815" s="1" t="s">
        <v>22</v>
      </c>
      <c r="D3815" s="1" t="s">
        <v>24</v>
      </c>
      <c r="E3815" s="2">
        <v>44323.0</v>
      </c>
      <c r="F3815" s="3"/>
      <c r="G3815" s="5">
        <v>4500.0</v>
      </c>
      <c r="H3815" s="3" t="str">
        <f>IFNA(VLOOKUP(F3815,Promocodes!A:E,4,0),"")</f>
        <v/>
      </c>
      <c r="I3815" s="3"/>
      <c r="J3815" s="5">
        <f t="shared" si="2"/>
        <v>4500</v>
      </c>
      <c r="K3815" s="3" t="str">
        <f>IFNA(VLOOKUP(D3815,Price!$A$2:$C$18,3,0),"")</f>
        <v>услуга</v>
      </c>
      <c r="L3815" s="6">
        <f t="shared" si="3"/>
        <v>5</v>
      </c>
      <c r="M3815" s="6" t="str">
        <f>IFNA(VLOOKUP(F3815,Promocodes!A:B,2,0),"")</f>
        <v/>
      </c>
      <c r="N3815" s="3" t="str">
        <f>IFNA(VLOOKUP(M3815,Promocodes!G:H,2,0),"")</f>
        <v/>
      </c>
      <c r="O3815" s="3" t="str">
        <f>IFNA(VLOOKUP(D3815,Price!$E$2:$F$4,2,0),"")</f>
        <v/>
      </c>
      <c r="P3815" s="7" t="str">
        <f t="shared" si="4"/>
        <v>без промо</v>
      </c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ht="15.75" customHeight="1">
      <c r="A3816" s="3">
        <v>3615.0</v>
      </c>
      <c r="B3816" s="1" t="s">
        <v>16</v>
      </c>
      <c r="C3816" s="1" t="s">
        <v>17</v>
      </c>
      <c r="D3816" s="1" t="s">
        <v>23</v>
      </c>
      <c r="E3816" s="2">
        <v>44323.0</v>
      </c>
      <c r="F3816" s="3"/>
      <c r="G3816" s="5">
        <v>5500.0</v>
      </c>
      <c r="H3816" s="3" t="str">
        <f>IFNA(VLOOKUP(F3816,Promocodes!A:E,4,0),"")</f>
        <v/>
      </c>
      <c r="I3816" s="3"/>
      <c r="J3816" s="5">
        <f t="shared" si="2"/>
        <v>5500</v>
      </c>
      <c r="K3816" s="3" t="str">
        <f>IFNA(VLOOKUP(D3816,Price!$A$2:$C$18,3,0),"")</f>
        <v>услуга</v>
      </c>
      <c r="L3816" s="6">
        <f t="shared" si="3"/>
        <v>5</v>
      </c>
      <c r="M3816" s="6" t="str">
        <f>IFNA(VLOOKUP(F3816,Promocodes!A:B,2,0),"")</f>
        <v/>
      </c>
      <c r="N3816" s="3" t="str">
        <f>IFNA(VLOOKUP(M3816,Promocodes!G:H,2,0),"")</f>
        <v/>
      </c>
      <c r="O3816" s="3" t="str">
        <f>IFNA(VLOOKUP(D3816,Price!$E$2:$F$4,2,0),"")</f>
        <v/>
      </c>
      <c r="P3816" s="7" t="str">
        <f t="shared" si="4"/>
        <v>без промо</v>
      </c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ht="15.75" customHeight="1">
      <c r="A3817" s="3">
        <v>3616.0</v>
      </c>
      <c r="B3817" s="1" t="s">
        <v>16</v>
      </c>
      <c r="C3817" s="1" t="s">
        <v>17</v>
      </c>
      <c r="D3817" s="1" t="s">
        <v>21</v>
      </c>
      <c r="E3817" s="2">
        <v>44323.0</v>
      </c>
      <c r="F3817" s="3"/>
      <c r="G3817" s="5">
        <v>3500.0</v>
      </c>
      <c r="H3817" s="3" t="str">
        <f>IFNA(VLOOKUP(F3817,Promocodes!A:E,4,0),"")</f>
        <v/>
      </c>
      <c r="I3817" s="3"/>
      <c r="J3817" s="5">
        <f t="shared" si="2"/>
        <v>3500</v>
      </c>
      <c r="K3817" s="3" t="str">
        <f>IFNA(VLOOKUP(D3817,Price!$A$2:$C$18,3,0),"")</f>
        <v>услуга</v>
      </c>
      <c r="L3817" s="6">
        <f t="shared" si="3"/>
        <v>5</v>
      </c>
      <c r="M3817" s="6" t="str">
        <f>IFNA(VLOOKUP(F3817,Promocodes!A:B,2,0),"")</f>
        <v/>
      </c>
      <c r="N3817" s="3" t="str">
        <f>IFNA(VLOOKUP(M3817,Promocodes!G:H,2,0),"")</f>
        <v/>
      </c>
      <c r="O3817" s="3" t="str">
        <f>IFNA(VLOOKUP(D3817,Price!$E$2:$F$4,2,0),"")</f>
        <v/>
      </c>
      <c r="P3817" s="7" t="str">
        <f t="shared" si="4"/>
        <v>без промо</v>
      </c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ht="15.75" customHeight="1">
      <c r="A3818" s="3">
        <v>3617.0</v>
      </c>
      <c r="B3818" s="1" t="s">
        <v>16</v>
      </c>
      <c r="C3818" s="1" t="s">
        <v>17</v>
      </c>
      <c r="D3818" s="1" t="s">
        <v>18</v>
      </c>
      <c r="E3818" s="2">
        <v>44323.0</v>
      </c>
      <c r="F3818" s="3"/>
      <c r="G3818" s="5">
        <v>1000.0</v>
      </c>
      <c r="H3818" s="3" t="str">
        <f>IFNA(VLOOKUP(F3818,Promocodes!A:E,4,0),"")</f>
        <v/>
      </c>
      <c r="I3818" s="3"/>
      <c r="J3818" s="5">
        <f t="shared" si="2"/>
        <v>1000</v>
      </c>
      <c r="K3818" s="3" t="str">
        <f>IFNA(VLOOKUP(D3818,Price!$A$2:$C$18,3,0),"")</f>
        <v>товар</v>
      </c>
      <c r="L3818" s="6">
        <f t="shared" si="3"/>
        <v>5</v>
      </c>
      <c r="M3818" s="6" t="str">
        <f>IFNA(VLOOKUP(F3818,Promocodes!A:B,2,0),"")</f>
        <v/>
      </c>
      <c r="N3818" s="3" t="str">
        <f>IFNA(VLOOKUP(M3818,Promocodes!G:H,2,0),"")</f>
        <v/>
      </c>
      <c r="O3818" s="3">
        <f>IFNA(VLOOKUP(D3818,Price!$E$2:$F$4,2,0),"")</f>
        <v>500</v>
      </c>
      <c r="P3818" s="7" t="str">
        <f t="shared" si="4"/>
        <v>без промо</v>
      </c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ht="15.75" customHeight="1">
      <c r="A3819" s="3">
        <v>3618.0</v>
      </c>
      <c r="B3819" s="1" t="s">
        <v>16</v>
      </c>
      <c r="C3819" s="1" t="s">
        <v>22</v>
      </c>
      <c r="D3819" s="1" t="s">
        <v>23</v>
      </c>
      <c r="E3819" s="2">
        <v>44323.0</v>
      </c>
      <c r="F3819" s="3"/>
      <c r="G3819" s="5">
        <v>5500.0</v>
      </c>
      <c r="H3819" s="3" t="str">
        <f>IFNA(VLOOKUP(F3819,Promocodes!A:E,4,0),"")</f>
        <v/>
      </c>
      <c r="I3819" s="3"/>
      <c r="J3819" s="5">
        <f t="shared" si="2"/>
        <v>5500</v>
      </c>
      <c r="K3819" s="3" t="str">
        <f>IFNA(VLOOKUP(D3819,Price!$A$2:$C$18,3,0),"")</f>
        <v>услуга</v>
      </c>
      <c r="L3819" s="6">
        <f t="shared" si="3"/>
        <v>5</v>
      </c>
      <c r="M3819" s="6" t="str">
        <f>IFNA(VLOOKUP(F3819,Promocodes!A:B,2,0),"")</f>
        <v/>
      </c>
      <c r="N3819" s="3" t="str">
        <f>IFNA(VLOOKUP(M3819,Promocodes!G:H,2,0),"")</f>
        <v/>
      </c>
      <c r="O3819" s="3" t="str">
        <f>IFNA(VLOOKUP(D3819,Price!$E$2:$F$4,2,0),"")</f>
        <v/>
      </c>
      <c r="P3819" s="7" t="str">
        <f t="shared" si="4"/>
        <v>без промо</v>
      </c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ht="15.75" customHeight="1">
      <c r="A3820" s="3">
        <v>3619.0</v>
      </c>
      <c r="B3820" s="1" t="s">
        <v>16</v>
      </c>
      <c r="C3820" s="1" t="s">
        <v>17</v>
      </c>
      <c r="D3820" s="1" t="s">
        <v>20</v>
      </c>
      <c r="E3820" s="2">
        <v>44323.0</v>
      </c>
      <c r="F3820" s="3"/>
      <c r="G3820" s="5">
        <v>500.0</v>
      </c>
      <c r="H3820" s="3" t="str">
        <f>IFNA(VLOOKUP(F3820,Promocodes!A:E,4,0),"")</f>
        <v/>
      </c>
      <c r="I3820" s="3"/>
      <c r="J3820" s="5">
        <f t="shared" si="2"/>
        <v>500</v>
      </c>
      <c r="K3820" s="3" t="str">
        <f>IFNA(VLOOKUP(D3820,Price!$A$2:$C$18,3,0),"")</f>
        <v>товар</v>
      </c>
      <c r="L3820" s="6">
        <f t="shared" si="3"/>
        <v>5</v>
      </c>
      <c r="M3820" s="6" t="str">
        <f>IFNA(VLOOKUP(F3820,Promocodes!A:B,2,0),"")</f>
        <v/>
      </c>
      <c r="N3820" s="3" t="str">
        <f>IFNA(VLOOKUP(M3820,Promocodes!G:H,2,0),"")</f>
        <v/>
      </c>
      <c r="O3820" s="3">
        <f>IFNA(VLOOKUP(D3820,Price!$E$2:$F$4,2,0),"")</f>
        <v>250</v>
      </c>
      <c r="P3820" s="7" t="str">
        <f t="shared" si="4"/>
        <v>без промо</v>
      </c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ht="15.75" customHeight="1">
      <c r="A3821" s="3">
        <v>3620.0</v>
      </c>
      <c r="B3821" s="1" t="s">
        <v>16</v>
      </c>
      <c r="C3821" s="1" t="s">
        <v>17</v>
      </c>
      <c r="D3821" s="1" t="s">
        <v>21</v>
      </c>
      <c r="E3821" s="2">
        <v>44323.0</v>
      </c>
      <c r="F3821" s="3"/>
      <c r="G3821" s="5">
        <v>3500.0</v>
      </c>
      <c r="H3821" s="3" t="str">
        <f>IFNA(VLOOKUP(F3821,Promocodes!A:E,4,0),"")</f>
        <v/>
      </c>
      <c r="I3821" s="3"/>
      <c r="J3821" s="5">
        <f t="shared" si="2"/>
        <v>3500</v>
      </c>
      <c r="K3821" s="3" t="str">
        <f>IFNA(VLOOKUP(D3821,Price!$A$2:$C$18,3,0),"")</f>
        <v>услуга</v>
      </c>
      <c r="L3821" s="6">
        <f t="shared" si="3"/>
        <v>5</v>
      </c>
      <c r="M3821" s="6" t="str">
        <f>IFNA(VLOOKUP(F3821,Promocodes!A:B,2,0),"")</f>
        <v/>
      </c>
      <c r="N3821" s="3" t="str">
        <f>IFNA(VLOOKUP(M3821,Promocodes!G:H,2,0),"")</f>
        <v/>
      </c>
      <c r="O3821" s="3" t="str">
        <f>IFNA(VLOOKUP(D3821,Price!$E$2:$F$4,2,0),"")</f>
        <v/>
      </c>
      <c r="P3821" s="7" t="str">
        <f t="shared" si="4"/>
        <v>без промо</v>
      </c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ht="15.75" customHeight="1">
      <c r="A3822" s="3">
        <v>3621.0</v>
      </c>
      <c r="B3822" s="1" t="s">
        <v>16</v>
      </c>
      <c r="C3822" s="1" t="s">
        <v>17</v>
      </c>
      <c r="D3822" s="1" t="s">
        <v>23</v>
      </c>
      <c r="E3822" s="2">
        <v>44323.0</v>
      </c>
      <c r="F3822" s="3"/>
      <c r="G3822" s="5">
        <v>5500.0</v>
      </c>
      <c r="H3822" s="3" t="str">
        <f>IFNA(VLOOKUP(F3822,Promocodes!A:E,4,0),"")</f>
        <v/>
      </c>
      <c r="I3822" s="3"/>
      <c r="J3822" s="5">
        <f t="shared" si="2"/>
        <v>5500</v>
      </c>
      <c r="K3822" s="3" t="str">
        <f>IFNA(VLOOKUP(D3822,Price!$A$2:$C$18,3,0),"")</f>
        <v>услуга</v>
      </c>
      <c r="L3822" s="6">
        <f t="shared" si="3"/>
        <v>5</v>
      </c>
      <c r="M3822" s="6" t="str">
        <f>IFNA(VLOOKUP(F3822,Promocodes!A:B,2,0),"")</f>
        <v/>
      </c>
      <c r="N3822" s="3" t="str">
        <f>IFNA(VLOOKUP(M3822,Promocodes!G:H,2,0),"")</f>
        <v/>
      </c>
      <c r="O3822" s="3" t="str">
        <f>IFNA(VLOOKUP(D3822,Price!$E$2:$F$4,2,0),"")</f>
        <v/>
      </c>
      <c r="P3822" s="7" t="str">
        <f t="shared" si="4"/>
        <v>без промо</v>
      </c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ht="15.75" customHeight="1">
      <c r="A3823" s="3">
        <v>3622.0</v>
      </c>
      <c r="B3823" s="1" t="s">
        <v>16</v>
      </c>
      <c r="C3823" s="1" t="s">
        <v>22</v>
      </c>
      <c r="D3823" s="1" t="s">
        <v>21</v>
      </c>
      <c r="E3823" s="2">
        <v>44323.0</v>
      </c>
      <c r="F3823" s="3"/>
      <c r="G3823" s="5">
        <v>3500.0</v>
      </c>
      <c r="H3823" s="3" t="str">
        <f>IFNA(VLOOKUP(F3823,Promocodes!A:E,4,0),"")</f>
        <v/>
      </c>
      <c r="I3823" s="3"/>
      <c r="J3823" s="5">
        <f t="shared" si="2"/>
        <v>3500</v>
      </c>
      <c r="K3823" s="3" t="str">
        <f>IFNA(VLOOKUP(D3823,Price!$A$2:$C$18,3,0),"")</f>
        <v>услуга</v>
      </c>
      <c r="L3823" s="6">
        <f t="shared" si="3"/>
        <v>5</v>
      </c>
      <c r="M3823" s="6" t="str">
        <f>IFNA(VLOOKUP(F3823,Promocodes!A:B,2,0),"")</f>
        <v/>
      </c>
      <c r="N3823" s="3" t="str">
        <f>IFNA(VLOOKUP(M3823,Promocodes!G:H,2,0),"")</f>
        <v/>
      </c>
      <c r="O3823" s="3" t="str">
        <f>IFNA(VLOOKUP(D3823,Price!$E$2:$F$4,2,0),"")</f>
        <v/>
      </c>
      <c r="P3823" s="7" t="str">
        <f t="shared" si="4"/>
        <v>без промо</v>
      </c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ht="15.75" customHeight="1">
      <c r="A3824" s="3">
        <v>3623.0</v>
      </c>
      <c r="B3824" s="1" t="s">
        <v>16</v>
      </c>
      <c r="C3824" s="1" t="s">
        <v>17</v>
      </c>
      <c r="D3824" s="1" t="s">
        <v>24</v>
      </c>
      <c r="E3824" s="2">
        <v>44323.0</v>
      </c>
      <c r="F3824" s="3"/>
      <c r="G3824" s="5">
        <v>4500.0</v>
      </c>
      <c r="H3824" s="3" t="str">
        <f>IFNA(VLOOKUP(F3824,Promocodes!A:E,4,0),"")</f>
        <v/>
      </c>
      <c r="I3824" s="3"/>
      <c r="J3824" s="5">
        <f t="shared" si="2"/>
        <v>4500</v>
      </c>
      <c r="K3824" s="3" t="str">
        <f>IFNA(VLOOKUP(D3824,Price!$A$2:$C$18,3,0),"")</f>
        <v>услуга</v>
      </c>
      <c r="L3824" s="6">
        <f t="shared" si="3"/>
        <v>5</v>
      </c>
      <c r="M3824" s="6" t="str">
        <f>IFNA(VLOOKUP(F3824,Promocodes!A:B,2,0),"")</f>
        <v/>
      </c>
      <c r="N3824" s="3" t="str">
        <f>IFNA(VLOOKUP(M3824,Promocodes!G:H,2,0),"")</f>
        <v/>
      </c>
      <c r="O3824" s="3" t="str">
        <f>IFNA(VLOOKUP(D3824,Price!$E$2:$F$4,2,0),"")</f>
        <v/>
      </c>
      <c r="P3824" s="7" t="str">
        <f t="shared" si="4"/>
        <v>без промо</v>
      </c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ht="15.75" customHeight="1">
      <c r="A3825" s="3">
        <v>3624.0</v>
      </c>
      <c r="B3825" s="1" t="s">
        <v>16</v>
      </c>
      <c r="C3825" s="1" t="s">
        <v>17</v>
      </c>
      <c r="D3825" s="1" t="s">
        <v>24</v>
      </c>
      <c r="E3825" s="2">
        <v>44323.0</v>
      </c>
      <c r="F3825" s="3"/>
      <c r="G3825" s="5">
        <v>4500.0</v>
      </c>
      <c r="H3825" s="3" t="str">
        <f>IFNA(VLOOKUP(F3825,Promocodes!A:E,4,0),"")</f>
        <v/>
      </c>
      <c r="I3825" s="3"/>
      <c r="J3825" s="5">
        <f t="shared" si="2"/>
        <v>4500</v>
      </c>
      <c r="K3825" s="3" t="str">
        <f>IFNA(VLOOKUP(D3825,Price!$A$2:$C$18,3,0),"")</f>
        <v>услуга</v>
      </c>
      <c r="L3825" s="6">
        <f t="shared" si="3"/>
        <v>5</v>
      </c>
      <c r="M3825" s="6" t="str">
        <f>IFNA(VLOOKUP(F3825,Promocodes!A:B,2,0),"")</f>
        <v/>
      </c>
      <c r="N3825" s="3" t="str">
        <f>IFNA(VLOOKUP(M3825,Promocodes!G:H,2,0),"")</f>
        <v/>
      </c>
      <c r="O3825" s="3" t="str">
        <f>IFNA(VLOOKUP(D3825,Price!$E$2:$F$4,2,0),"")</f>
        <v/>
      </c>
      <c r="P3825" s="7" t="str">
        <f t="shared" si="4"/>
        <v>без промо</v>
      </c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ht="15.75" customHeight="1">
      <c r="A3826" s="3">
        <v>3625.0</v>
      </c>
      <c r="B3826" s="1" t="s">
        <v>16</v>
      </c>
      <c r="C3826" s="1" t="s">
        <v>17</v>
      </c>
      <c r="D3826" s="1" t="s">
        <v>23</v>
      </c>
      <c r="E3826" s="2">
        <v>44323.0</v>
      </c>
      <c r="F3826" s="3"/>
      <c r="G3826" s="5">
        <v>5500.0</v>
      </c>
      <c r="H3826" s="3" t="str">
        <f>IFNA(VLOOKUP(F3826,Promocodes!A:E,4,0),"")</f>
        <v/>
      </c>
      <c r="I3826" s="3"/>
      <c r="J3826" s="5">
        <f t="shared" si="2"/>
        <v>5500</v>
      </c>
      <c r="K3826" s="3" t="str">
        <f>IFNA(VLOOKUP(D3826,Price!$A$2:$C$18,3,0),"")</f>
        <v>услуга</v>
      </c>
      <c r="L3826" s="6">
        <f t="shared" si="3"/>
        <v>5</v>
      </c>
      <c r="M3826" s="6" t="str">
        <f>IFNA(VLOOKUP(F3826,Promocodes!A:B,2,0),"")</f>
        <v/>
      </c>
      <c r="N3826" s="3" t="str">
        <f>IFNA(VLOOKUP(M3826,Promocodes!G:H,2,0),"")</f>
        <v/>
      </c>
      <c r="O3826" s="3" t="str">
        <f>IFNA(VLOOKUP(D3826,Price!$E$2:$F$4,2,0),"")</f>
        <v/>
      </c>
      <c r="P3826" s="7" t="str">
        <f t="shared" si="4"/>
        <v>без промо</v>
      </c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ht="15.75" customHeight="1">
      <c r="A3827" s="3">
        <v>3626.0</v>
      </c>
      <c r="B3827" s="1" t="s">
        <v>16</v>
      </c>
      <c r="C3827" s="1" t="s">
        <v>17</v>
      </c>
      <c r="D3827" s="1" t="s">
        <v>21</v>
      </c>
      <c r="E3827" s="2">
        <v>44323.0</v>
      </c>
      <c r="F3827" s="3"/>
      <c r="G3827" s="5">
        <v>3500.0</v>
      </c>
      <c r="H3827" s="3" t="str">
        <f>IFNA(VLOOKUP(F3827,Promocodes!A:E,4,0),"")</f>
        <v/>
      </c>
      <c r="I3827" s="3"/>
      <c r="J3827" s="5">
        <f t="shared" si="2"/>
        <v>3500</v>
      </c>
      <c r="K3827" s="3" t="str">
        <f>IFNA(VLOOKUP(D3827,Price!$A$2:$C$18,3,0),"")</f>
        <v>услуга</v>
      </c>
      <c r="L3827" s="6">
        <f t="shared" si="3"/>
        <v>5</v>
      </c>
      <c r="M3827" s="6" t="str">
        <f>IFNA(VLOOKUP(F3827,Promocodes!A:B,2,0),"")</f>
        <v/>
      </c>
      <c r="N3827" s="3" t="str">
        <f>IFNA(VLOOKUP(M3827,Promocodes!G:H,2,0),"")</f>
        <v/>
      </c>
      <c r="O3827" s="3" t="str">
        <f>IFNA(VLOOKUP(D3827,Price!$E$2:$F$4,2,0),"")</f>
        <v/>
      </c>
      <c r="P3827" s="7" t="str">
        <f t="shared" si="4"/>
        <v>без промо</v>
      </c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ht="15.75" customHeight="1">
      <c r="A3828" s="3">
        <v>3627.0</v>
      </c>
      <c r="B3828" s="1" t="s">
        <v>139</v>
      </c>
      <c r="C3828" s="1" t="s">
        <v>17</v>
      </c>
      <c r="D3828" s="1" t="s">
        <v>141</v>
      </c>
      <c r="E3828" s="2">
        <v>44323.0</v>
      </c>
      <c r="F3828" s="3"/>
      <c r="G3828" s="5">
        <v>300.0</v>
      </c>
      <c r="H3828" s="3" t="str">
        <f>IFNA(VLOOKUP(F3828,Promocodes!A:E,4,0),"")</f>
        <v/>
      </c>
      <c r="I3828" s="3"/>
      <c r="J3828" s="5">
        <f t="shared" si="2"/>
        <v>300</v>
      </c>
      <c r="K3828" s="3" t="str">
        <f>IFNA(VLOOKUP(D3828,Price!$A$2:$C$18,3,0),"")</f>
        <v/>
      </c>
      <c r="L3828" s="6">
        <f t="shared" si="3"/>
        <v>5</v>
      </c>
      <c r="M3828" s="6" t="str">
        <f>IFNA(VLOOKUP(F3828,Promocodes!A:B,2,0),"")</f>
        <v/>
      </c>
      <c r="N3828" s="3" t="str">
        <f>IFNA(VLOOKUP(M3828,Promocodes!G:H,2,0),"")</f>
        <v/>
      </c>
      <c r="O3828" s="3" t="str">
        <f>IFNA(VLOOKUP(D3828,Price!$E$2:$F$4,2,0),"")</f>
        <v/>
      </c>
      <c r="P3828" s="7" t="str">
        <f t="shared" si="4"/>
        <v/>
      </c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ht="15.75" customHeight="1">
      <c r="A3829" s="3">
        <v>3628.0</v>
      </c>
      <c r="B3829" s="1" t="s">
        <v>16</v>
      </c>
      <c r="C3829" s="1" t="s">
        <v>17</v>
      </c>
      <c r="D3829" s="1" t="s">
        <v>20</v>
      </c>
      <c r="E3829" s="2">
        <v>44323.0</v>
      </c>
      <c r="F3829" s="3"/>
      <c r="G3829" s="5">
        <v>500.0</v>
      </c>
      <c r="H3829" s="3" t="str">
        <f>IFNA(VLOOKUP(F3829,Promocodes!A:E,4,0),"")</f>
        <v/>
      </c>
      <c r="I3829" s="3"/>
      <c r="J3829" s="5">
        <f t="shared" si="2"/>
        <v>500</v>
      </c>
      <c r="K3829" s="3" t="str">
        <f>IFNA(VLOOKUP(D3829,Price!$A$2:$C$18,3,0),"")</f>
        <v>товар</v>
      </c>
      <c r="L3829" s="6">
        <f t="shared" si="3"/>
        <v>5</v>
      </c>
      <c r="M3829" s="6" t="str">
        <f>IFNA(VLOOKUP(F3829,Promocodes!A:B,2,0),"")</f>
        <v/>
      </c>
      <c r="N3829" s="3" t="str">
        <f>IFNA(VLOOKUP(M3829,Promocodes!G:H,2,0),"")</f>
        <v/>
      </c>
      <c r="O3829" s="3">
        <f>IFNA(VLOOKUP(D3829,Price!$E$2:$F$4,2,0),"")</f>
        <v>250</v>
      </c>
      <c r="P3829" s="7" t="str">
        <f t="shared" si="4"/>
        <v>без промо</v>
      </c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ht="15.75" customHeight="1">
      <c r="A3830" s="3">
        <v>3629.0</v>
      </c>
      <c r="B3830" s="1" t="s">
        <v>16</v>
      </c>
      <c r="C3830" s="1" t="s">
        <v>17</v>
      </c>
      <c r="D3830" s="1" t="s">
        <v>21</v>
      </c>
      <c r="E3830" s="2">
        <v>44323.0</v>
      </c>
      <c r="F3830" s="3"/>
      <c r="G3830" s="5">
        <v>3500.0</v>
      </c>
      <c r="H3830" s="3" t="str">
        <f>IFNA(VLOOKUP(F3830,Promocodes!A:E,4,0),"")</f>
        <v/>
      </c>
      <c r="I3830" s="3"/>
      <c r="J3830" s="5">
        <f t="shared" si="2"/>
        <v>3500</v>
      </c>
      <c r="K3830" s="3" t="str">
        <f>IFNA(VLOOKUP(D3830,Price!$A$2:$C$18,3,0),"")</f>
        <v>услуга</v>
      </c>
      <c r="L3830" s="6">
        <f t="shared" si="3"/>
        <v>5</v>
      </c>
      <c r="M3830" s="6" t="str">
        <f>IFNA(VLOOKUP(F3830,Promocodes!A:B,2,0),"")</f>
        <v/>
      </c>
      <c r="N3830" s="3" t="str">
        <f>IFNA(VLOOKUP(M3830,Promocodes!G:H,2,0),"")</f>
        <v/>
      </c>
      <c r="O3830" s="3" t="str">
        <f>IFNA(VLOOKUP(D3830,Price!$E$2:$F$4,2,0),"")</f>
        <v/>
      </c>
      <c r="P3830" s="7" t="str">
        <f t="shared" si="4"/>
        <v>без промо</v>
      </c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ht="15.75" customHeight="1">
      <c r="A3831" s="3">
        <v>3630.0</v>
      </c>
      <c r="B3831" s="1" t="s">
        <v>16</v>
      </c>
      <c r="C3831" s="1" t="s">
        <v>17</v>
      </c>
      <c r="D3831" s="1" t="s">
        <v>24</v>
      </c>
      <c r="E3831" s="2">
        <v>44323.0</v>
      </c>
      <c r="F3831" s="3"/>
      <c r="G3831" s="5">
        <v>4500.0</v>
      </c>
      <c r="H3831" s="3" t="str">
        <f>IFNA(VLOOKUP(F3831,Promocodes!A:E,4,0),"")</f>
        <v/>
      </c>
      <c r="I3831" s="3"/>
      <c r="J3831" s="5">
        <f t="shared" si="2"/>
        <v>4500</v>
      </c>
      <c r="K3831" s="3" t="str">
        <f>IFNA(VLOOKUP(D3831,Price!$A$2:$C$18,3,0),"")</f>
        <v>услуга</v>
      </c>
      <c r="L3831" s="6">
        <f t="shared" si="3"/>
        <v>5</v>
      </c>
      <c r="M3831" s="6" t="str">
        <f>IFNA(VLOOKUP(F3831,Promocodes!A:B,2,0),"")</f>
        <v/>
      </c>
      <c r="N3831" s="3" t="str">
        <f>IFNA(VLOOKUP(M3831,Promocodes!G:H,2,0),"")</f>
        <v/>
      </c>
      <c r="O3831" s="3" t="str">
        <f>IFNA(VLOOKUP(D3831,Price!$E$2:$F$4,2,0),"")</f>
        <v/>
      </c>
      <c r="P3831" s="7" t="str">
        <f t="shared" si="4"/>
        <v>без промо</v>
      </c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ht="15.75" customHeight="1">
      <c r="A3832" s="3">
        <v>3631.0</v>
      </c>
      <c r="B3832" s="1" t="s">
        <v>16</v>
      </c>
      <c r="C3832" s="1" t="s">
        <v>17</v>
      </c>
      <c r="D3832" s="1" t="s">
        <v>24</v>
      </c>
      <c r="E3832" s="2">
        <v>44323.0</v>
      </c>
      <c r="F3832" s="3"/>
      <c r="G3832" s="5">
        <v>4500.0</v>
      </c>
      <c r="H3832" s="3" t="str">
        <f>IFNA(VLOOKUP(F3832,Promocodes!A:E,4,0),"")</f>
        <v/>
      </c>
      <c r="I3832" s="3"/>
      <c r="J3832" s="5">
        <f t="shared" si="2"/>
        <v>4500</v>
      </c>
      <c r="K3832" s="3" t="str">
        <f>IFNA(VLOOKUP(D3832,Price!$A$2:$C$18,3,0),"")</f>
        <v>услуга</v>
      </c>
      <c r="L3832" s="6">
        <f t="shared" si="3"/>
        <v>5</v>
      </c>
      <c r="M3832" s="6" t="str">
        <f>IFNA(VLOOKUP(F3832,Promocodes!A:B,2,0),"")</f>
        <v/>
      </c>
      <c r="N3832" s="3" t="str">
        <f>IFNA(VLOOKUP(M3832,Promocodes!G:H,2,0),"")</f>
        <v/>
      </c>
      <c r="O3832" s="3" t="str">
        <f>IFNA(VLOOKUP(D3832,Price!$E$2:$F$4,2,0),"")</f>
        <v/>
      </c>
      <c r="P3832" s="7" t="str">
        <f t="shared" si="4"/>
        <v>без промо</v>
      </c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ht="15.75" customHeight="1">
      <c r="A3833" s="3">
        <v>3632.0</v>
      </c>
      <c r="B3833" s="1" t="s">
        <v>16</v>
      </c>
      <c r="C3833" s="1" t="s">
        <v>22</v>
      </c>
      <c r="D3833" s="1" t="s">
        <v>23</v>
      </c>
      <c r="E3833" s="2">
        <v>44324.0</v>
      </c>
      <c r="F3833" s="3"/>
      <c r="G3833" s="5">
        <v>5500.0</v>
      </c>
      <c r="H3833" s="3" t="str">
        <f>IFNA(VLOOKUP(F3833,Promocodes!A:E,4,0),"")</f>
        <v/>
      </c>
      <c r="I3833" s="3"/>
      <c r="J3833" s="5">
        <f t="shared" si="2"/>
        <v>5500</v>
      </c>
      <c r="K3833" s="3" t="str">
        <f>IFNA(VLOOKUP(D3833,Price!$A$2:$C$18,3,0),"")</f>
        <v>услуга</v>
      </c>
      <c r="L3833" s="6">
        <f t="shared" si="3"/>
        <v>5</v>
      </c>
      <c r="M3833" s="6" t="str">
        <f>IFNA(VLOOKUP(F3833,Promocodes!A:B,2,0),"")</f>
        <v/>
      </c>
      <c r="N3833" s="3" t="str">
        <f>IFNA(VLOOKUP(M3833,Promocodes!G:H,2,0),"")</f>
        <v/>
      </c>
      <c r="O3833" s="3" t="str">
        <f>IFNA(VLOOKUP(D3833,Price!$E$2:$F$4,2,0),"")</f>
        <v/>
      </c>
      <c r="P3833" s="7" t="str">
        <f t="shared" si="4"/>
        <v>без промо</v>
      </c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ht="15.75" customHeight="1">
      <c r="A3834" s="3">
        <v>3633.0</v>
      </c>
      <c r="B3834" s="1" t="s">
        <v>16</v>
      </c>
      <c r="C3834" s="1" t="s">
        <v>17</v>
      </c>
      <c r="D3834" s="1" t="s">
        <v>24</v>
      </c>
      <c r="E3834" s="2">
        <v>44324.0</v>
      </c>
      <c r="F3834" s="3"/>
      <c r="G3834" s="5">
        <v>4500.0</v>
      </c>
      <c r="H3834" s="3" t="str">
        <f>IFNA(VLOOKUP(F3834,Promocodes!A:E,4,0),"")</f>
        <v/>
      </c>
      <c r="I3834" s="3"/>
      <c r="J3834" s="5">
        <f t="shared" si="2"/>
        <v>4500</v>
      </c>
      <c r="K3834" s="3" t="str">
        <f>IFNA(VLOOKUP(D3834,Price!$A$2:$C$18,3,0),"")</f>
        <v>услуга</v>
      </c>
      <c r="L3834" s="6">
        <f t="shared" si="3"/>
        <v>5</v>
      </c>
      <c r="M3834" s="6" t="str">
        <f>IFNA(VLOOKUP(F3834,Promocodes!A:B,2,0),"")</f>
        <v/>
      </c>
      <c r="N3834" s="3" t="str">
        <f>IFNA(VLOOKUP(M3834,Promocodes!G:H,2,0),"")</f>
        <v/>
      </c>
      <c r="O3834" s="3" t="str">
        <f>IFNA(VLOOKUP(D3834,Price!$E$2:$F$4,2,0),"")</f>
        <v/>
      </c>
      <c r="P3834" s="7" t="str">
        <f t="shared" si="4"/>
        <v>без промо</v>
      </c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ht="15.75" customHeight="1">
      <c r="A3835" s="3">
        <v>3634.0</v>
      </c>
      <c r="B3835" s="1" t="s">
        <v>16</v>
      </c>
      <c r="C3835" s="1" t="s">
        <v>17</v>
      </c>
      <c r="D3835" s="1" t="s">
        <v>24</v>
      </c>
      <c r="E3835" s="2">
        <v>44324.0</v>
      </c>
      <c r="F3835" s="3"/>
      <c r="G3835" s="5">
        <v>4500.0</v>
      </c>
      <c r="H3835" s="3" t="str">
        <f>IFNA(VLOOKUP(F3835,Promocodes!A:E,4,0),"")</f>
        <v/>
      </c>
      <c r="I3835" s="3"/>
      <c r="J3835" s="5">
        <f t="shared" si="2"/>
        <v>4500</v>
      </c>
      <c r="K3835" s="3" t="str">
        <f>IFNA(VLOOKUP(D3835,Price!$A$2:$C$18,3,0),"")</f>
        <v>услуга</v>
      </c>
      <c r="L3835" s="6">
        <f t="shared" si="3"/>
        <v>5</v>
      </c>
      <c r="M3835" s="6" t="str">
        <f>IFNA(VLOOKUP(F3835,Promocodes!A:B,2,0),"")</f>
        <v/>
      </c>
      <c r="N3835" s="3" t="str">
        <f>IFNA(VLOOKUP(M3835,Promocodes!G:H,2,0),"")</f>
        <v/>
      </c>
      <c r="O3835" s="3" t="str">
        <f>IFNA(VLOOKUP(D3835,Price!$E$2:$F$4,2,0),"")</f>
        <v/>
      </c>
      <c r="P3835" s="7" t="str">
        <f t="shared" si="4"/>
        <v>без промо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ht="15.75" customHeight="1">
      <c r="A3836" s="3">
        <v>3635.0</v>
      </c>
      <c r="B3836" s="1" t="s">
        <v>16</v>
      </c>
      <c r="C3836" s="1" t="s">
        <v>17</v>
      </c>
      <c r="D3836" s="1" t="s">
        <v>23</v>
      </c>
      <c r="E3836" s="2">
        <v>44324.0</v>
      </c>
      <c r="F3836" s="3"/>
      <c r="G3836" s="5">
        <v>5500.0</v>
      </c>
      <c r="H3836" s="3" t="str">
        <f>IFNA(VLOOKUP(F3836,Promocodes!A:E,4,0),"")</f>
        <v/>
      </c>
      <c r="I3836" s="3"/>
      <c r="J3836" s="5">
        <f t="shared" si="2"/>
        <v>5500</v>
      </c>
      <c r="K3836" s="3" t="str">
        <f>IFNA(VLOOKUP(D3836,Price!$A$2:$C$18,3,0),"")</f>
        <v>услуга</v>
      </c>
      <c r="L3836" s="6">
        <f t="shared" si="3"/>
        <v>5</v>
      </c>
      <c r="M3836" s="6" t="str">
        <f>IFNA(VLOOKUP(F3836,Promocodes!A:B,2,0),"")</f>
        <v/>
      </c>
      <c r="N3836" s="3" t="str">
        <f>IFNA(VLOOKUP(M3836,Promocodes!G:H,2,0),"")</f>
        <v/>
      </c>
      <c r="O3836" s="3" t="str">
        <f>IFNA(VLOOKUP(D3836,Price!$E$2:$F$4,2,0),"")</f>
        <v/>
      </c>
      <c r="P3836" s="7" t="str">
        <f t="shared" si="4"/>
        <v>без промо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ht="15.75" customHeight="1">
      <c r="A3837" s="3">
        <v>3636.0</v>
      </c>
      <c r="B3837" s="1" t="s">
        <v>16</v>
      </c>
      <c r="C3837" s="1" t="s">
        <v>17</v>
      </c>
      <c r="D3837" s="1" t="s">
        <v>23</v>
      </c>
      <c r="E3837" s="2">
        <v>44324.0</v>
      </c>
      <c r="F3837" s="3"/>
      <c r="G3837" s="5">
        <v>5500.0</v>
      </c>
      <c r="H3837" s="3" t="str">
        <f>IFNA(VLOOKUP(F3837,Promocodes!A:E,4,0),"")</f>
        <v/>
      </c>
      <c r="I3837" s="3"/>
      <c r="J3837" s="5">
        <f t="shared" si="2"/>
        <v>5500</v>
      </c>
      <c r="K3837" s="3" t="str">
        <f>IFNA(VLOOKUP(D3837,Price!$A$2:$C$18,3,0),"")</f>
        <v>услуга</v>
      </c>
      <c r="L3837" s="6">
        <f t="shared" si="3"/>
        <v>5</v>
      </c>
      <c r="M3837" s="6" t="str">
        <f>IFNA(VLOOKUP(F3837,Promocodes!A:B,2,0),"")</f>
        <v/>
      </c>
      <c r="N3837" s="3" t="str">
        <f>IFNA(VLOOKUP(M3837,Promocodes!G:H,2,0),"")</f>
        <v/>
      </c>
      <c r="O3837" s="3" t="str">
        <f>IFNA(VLOOKUP(D3837,Price!$E$2:$F$4,2,0),"")</f>
        <v/>
      </c>
      <c r="P3837" s="7" t="str">
        <f t="shared" si="4"/>
        <v>без промо</v>
      </c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ht="15.75" customHeight="1">
      <c r="A3838" s="3">
        <v>3637.0</v>
      </c>
      <c r="B3838" s="1" t="s">
        <v>16</v>
      </c>
      <c r="C3838" s="1" t="s">
        <v>17</v>
      </c>
      <c r="D3838" s="1" t="s">
        <v>21</v>
      </c>
      <c r="E3838" s="2">
        <v>44324.0</v>
      </c>
      <c r="F3838" s="3"/>
      <c r="G3838" s="5">
        <v>3500.0</v>
      </c>
      <c r="H3838" s="3" t="str">
        <f>IFNA(VLOOKUP(F3838,Promocodes!A:E,4,0),"")</f>
        <v/>
      </c>
      <c r="I3838" s="3"/>
      <c r="J3838" s="5">
        <f t="shared" si="2"/>
        <v>3500</v>
      </c>
      <c r="K3838" s="3" t="str">
        <f>IFNA(VLOOKUP(D3838,Price!$A$2:$C$18,3,0),"")</f>
        <v>услуга</v>
      </c>
      <c r="L3838" s="6">
        <f t="shared" si="3"/>
        <v>5</v>
      </c>
      <c r="M3838" s="6" t="str">
        <f>IFNA(VLOOKUP(F3838,Promocodes!A:B,2,0),"")</f>
        <v/>
      </c>
      <c r="N3838" s="3" t="str">
        <f>IFNA(VLOOKUP(M3838,Promocodes!G:H,2,0),"")</f>
        <v/>
      </c>
      <c r="O3838" s="3" t="str">
        <f>IFNA(VLOOKUP(D3838,Price!$E$2:$F$4,2,0),"")</f>
        <v/>
      </c>
      <c r="P3838" s="7" t="str">
        <f t="shared" si="4"/>
        <v>без промо</v>
      </c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ht="15.75" customHeight="1">
      <c r="A3839" s="3">
        <v>3638.0</v>
      </c>
      <c r="B3839" s="1" t="s">
        <v>16</v>
      </c>
      <c r="C3839" s="1" t="s">
        <v>17</v>
      </c>
      <c r="D3839" s="1" t="s">
        <v>21</v>
      </c>
      <c r="E3839" s="2">
        <v>44324.0</v>
      </c>
      <c r="F3839" s="3"/>
      <c r="G3839" s="5">
        <v>3500.0</v>
      </c>
      <c r="H3839" s="3" t="str">
        <f>IFNA(VLOOKUP(F3839,Promocodes!A:E,4,0),"")</f>
        <v/>
      </c>
      <c r="I3839" s="3"/>
      <c r="J3839" s="5">
        <f t="shared" si="2"/>
        <v>3500</v>
      </c>
      <c r="K3839" s="3" t="str">
        <f>IFNA(VLOOKUP(D3839,Price!$A$2:$C$18,3,0),"")</f>
        <v>услуга</v>
      </c>
      <c r="L3839" s="6">
        <f t="shared" si="3"/>
        <v>5</v>
      </c>
      <c r="M3839" s="6" t="str">
        <f>IFNA(VLOOKUP(F3839,Promocodes!A:B,2,0),"")</f>
        <v/>
      </c>
      <c r="N3839" s="3" t="str">
        <f>IFNA(VLOOKUP(M3839,Promocodes!G:H,2,0),"")</f>
        <v/>
      </c>
      <c r="O3839" s="3" t="str">
        <f>IFNA(VLOOKUP(D3839,Price!$E$2:$F$4,2,0),"")</f>
        <v/>
      </c>
      <c r="P3839" s="7" t="str">
        <f t="shared" si="4"/>
        <v>без промо</v>
      </c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ht="15.75" customHeight="1">
      <c r="A3840" s="3">
        <v>3639.0</v>
      </c>
      <c r="B3840" s="1" t="s">
        <v>16</v>
      </c>
      <c r="C3840" s="1" t="s">
        <v>17</v>
      </c>
      <c r="D3840" s="1" t="s">
        <v>23</v>
      </c>
      <c r="E3840" s="2">
        <v>44324.0</v>
      </c>
      <c r="F3840" s="3"/>
      <c r="G3840" s="5">
        <v>5500.0</v>
      </c>
      <c r="H3840" s="3" t="str">
        <f>IFNA(VLOOKUP(F3840,Promocodes!A:E,4,0),"")</f>
        <v/>
      </c>
      <c r="I3840" s="3"/>
      <c r="J3840" s="5">
        <f t="shared" si="2"/>
        <v>5500</v>
      </c>
      <c r="K3840" s="3" t="str">
        <f>IFNA(VLOOKUP(D3840,Price!$A$2:$C$18,3,0),"")</f>
        <v>услуга</v>
      </c>
      <c r="L3840" s="6">
        <f t="shared" si="3"/>
        <v>5</v>
      </c>
      <c r="M3840" s="6" t="str">
        <f>IFNA(VLOOKUP(F3840,Promocodes!A:B,2,0),"")</f>
        <v/>
      </c>
      <c r="N3840" s="3" t="str">
        <f>IFNA(VLOOKUP(M3840,Promocodes!G:H,2,0),"")</f>
        <v/>
      </c>
      <c r="O3840" s="3" t="str">
        <f>IFNA(VLOOKUP(D3840,Price!$E$2:$F$4,2,0),"")</f>
        <v/>
      </c>
      <c r="P3840" s="7" t="str">
        <f t="shared" si="4"/>
        <v>без промо</v>
      </c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ht="15.75" customHeight="1">
      <c r="A3841" s="3">
        <v>3640.0</v>
      </c>
      <c r="B3841" s="1" t="s">
        <v>16</v>
      </c>
      <c r="C3841" s="1" t="s">
        <v>17</v>
      </c>
      <c r="D3841" s="1" t="s">
        <v>24</v>
      </c>
      <c r="E3841" s="2">
        <v>44324.0</v>
      </c>
      <c r="F3841" s="3"/>
      <c r="G3841" s="5">
        <v>4500.0</v>
      </c>
      <c r="H3841" s="3" t="str">
        <f>IFNA(VLOOKUP(F3841,Promocodes!A:E,4,0),"")</f>
        <v/>
      </c>
      <c r="I3841" s="3"/>
      <c r="J3841" s="5">
        <f t="shared" si="2"/>
        <v>4500</v>
      </c>
      <c r="K3841" s="3" t="str">
        <f>IFNA(VLOOKUP(D3841,Price!$A$2:$C$18,3,0),"")</f>
        <v>услуга</v>
      </c>
      <c r="L3841" s="6">
        <f t="shared" si="3"/>
        <v>5</v>
      </c>
      <c r="M3841" s="6" t="str">
        <f>IFNA(VLOOKUP(F3841,Promocodes!A:B,2,0),"")</f>
        <v/>
      </c>
      <c r="N3841" s="3" t="str">
        <f>IFNA(VLOOKUP(M3841,Promocodes!G:H,2,0),"")</f>
        <v/>
      </c>
      <c r="O3841" s="3" t="str">
        <f>IFNA(VLOOKUP(D3841,Price!$E$2:$F$4,2,0),"")</f>
        <v/>
      </c>
      <c r="P3841" s="7" t="str">
        <f t="shared" si="4"/>
        <v>без промо</v>
      </c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ht="15.75" customHeight="1">
      <c r="A3842" s="3">
        <v>3641.0</v>
      </c>
      <c r="B3842" s="1" t="s">
        <v>139</v>
      </c>
      <c r="C3842" s="1" t="s">
        <v>17</v>
      </c>
      <c r="D3842" s="1" t="s">
        <v>141</v>
      </c>
      <c r="E3842" s="2">
        <v>44324.0</v>
      </c>
      <c r="F3842" s="3"/>
      <c r="G3842" s="5">
        <v>300.0</v>
      </c>
      <c r="H3842" s="3" t="str">
        <f>IFNA(VLOOKUP(F3842,Promocodes!A:E,4,0),"")</f>
        <v/>
      </c>
      <c r="I3842" s="3"/>
      <c r="J3842" s="5">
        <f t="shared" si="2"/>
        <v>300</v>
      </c>
      <c r="K3842" s="3" t="str">
        <f>IFNA(VLOOKUP(D3842,Price!$A$2:$C$18,3,0),"")</f>
        <v/>
      </c>
      <c r="L3842" s="6">
        <f t="shared" si="3"/>
        <v>5</v>
      </c>
      <c r="M3842" s="6" t="str">
        <f>IFNA(VLOOKUP(F3842,Promocodes!A:B,2,0),"")</f>
        <v/>
      </c>
      <c r="N3842" s="3" t="str">
        <f>IFNA(VLOOKUP(M3842,Promocodes!G:H,2,0),"")</f>
        <v/>
      </c>
      <c r="O3842" s="3" t="str">
        <f>IFNA(VLOOKUP(D3842,Price!$E$2:$F$4,2,0),"")</f>
        <v/>
      </c>
      <c r="P3842" s="7" t="str">
        <f t="shared" si="4"/>
        <v/>
      </c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ht="15.75" customHeight="1">
      <c r="A3843" s="3">
        <v>3642.0</v>
      </c>
      <c r="B3843" s="1" t="s">
        <v>139</v>
      </c>
      <c r="C3843" s="1" t="s">
        <v>22</v>
      </c>
      <c r="D3843" s="1" t="s">
        <v>143</v>
      </c>
      <c r="E3843" s="2">
        <v>44324.0</v>
      </c>
      <c r="F3843" s="3"/>
      <c r="G3843" s="5">
        <v>500.0</v>
      </c>
      <c r="H3843" s="3" t="str">
        <f>IFNA(VLOOKUP(F3843,Promocodes!A:E,4,0),"")</f>
        <v/>
      </c>
      <c r="I3843" s="3"/>
      <c r="J3843" s="5">
        <f t="shared" si="2"/>
        <v>500</v>
      </c>
      <c r="K3843" s="3" t="str">
        <f>IFNA(VLOOKUP(D3843,Price!$A$2:$C$18,3,0),"")</f>
        <v/>
      </c>
      <c r="L3843" s="6">
        <f t="shared" si="3"/>
        <v>5</v>
      </c>
      <c r="M3843" s="6" t="str">
        <f>IFNA(VLOOKUP(F3843,Promocodes!A:B,2,0),"")</f>
        <v/>
      </c>
      <c r="N3843" s="3" t="str">
        <f>IFNA(VLOOKUP(M3843,Promocodes!G:H,2,0),"")</f>
        <v/>
      </c>
      <c r="O3843" s="3" t="str">
        <f>IFNA(VLOOKUP(D3843,Price!$E$2:$F$4,2,0),"")</f>
        <v/>
      </c>
      <c r="P3843" s="7" t="str">
        <f t="shared" si="4"/>
        <v/>
      </c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ht="15.75" customHeight="1">
      <c r="A3844" s="3">
        <v>3643.0</v>
      </c>
      <c r="B3844" s="1" t="s">
        <v>16</v>
      </c>
      <c r="C3844" s="1" t="s">
        <v>17</v>
      </c>
      <c r="D3844" s="1" t="s">
        <v>24</v>
      </c>
      <c r="E3844" s="2">
        <v>44324.0</v>
      </c>
      <c r="F3844" s="3"/>
      <c r="G3844" s="5">
        <v>4500.0</v>
      </c>
      <c r="H3844" s="3" t="str">
        <f>IFNA(VLOOKUP(F3844,Promocodes!A:E,4,0),"")</f>
        <v/>
      </c>
      <c r="I3844" s="3"/>
      <c r="J3844" s="5">
        <f t="shared" si="2"/>
        <v>4500</v>
      </c>
      <c r="K3844" s="3" t="str">
        <f>IFNA(VLOOKUP(D3844,Price!$A$2:$C$18,3,0),"")</f>
        <v>услуга</v>
      </c>
      <c r="L3844" s="6">
        <f t="shared" si="3"/>
        <v>5</v>
      </c>
      <c r="M3844" s="6" t="str">
        <f>IFNA(VLOOKUP(F3844,Promocodes!A:B,2,0),"")</f>
        <v/>
      </c>
      <c r="N3844" s="3" t="str">
        <f>IFNA(VLOOKUP(M3844,Promocodes!G:H,2,0),"")</f>
        <v/>
      </c>
      <c r="O3844" s="3" t="str">
        <f>IFNA(VLOOKUP(D3844,Price!$E$2:$F$4,2,0),"")</f>
        <v/>
      </c>
      <c r="P3844" s="7" t="str">
        <f t="shared" si="4"/>
        <v>без промо</v>
      </c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ht="15.75" customHeight="1">
      <c r="A3845" s="3">
        <v>3644.0</v>
      </c>
      <c r="B3845" s="1" t="s">
        <v>16</v>
      </c>
      <c r="C3845" s="1" t="s">
        <v>22</v>
      </c>
      <c r="D3845" s="1" t="s">
        <v>23</v>
      </c>
      <c r="E3845" s="2">
        <v>44324.0</v>
      </c>
      <c r="F3845" s="3"/>
      <c r="G3845" s="5">
        <v>5500.0</v>
      </c>
      <c r="H3845" s="3" t="str">
        <f>IFNA(VLOOKUP(F3845,Promocodes!A:E,4,0),"")</f>
        <v/>
      </c>
      <c r="I3845" s="3"/>
      <c r="J3845" s="5">
        <f t="shared" si="2"/>
        <v>5500</v>
      </c>
      <c r="K3845" s="3" t="str">
        <f>IFNA(VLOOKUP(D3845,Price!$A$2:$C$18,3,0),"")</f>
        <v>услуга</v>
      </c>
      <c r="L3845" s="6">
        <f t="shared" si="3"/>
        <v>5</v>
      </c>
      <c r="M3845" s="6" t="str">
        <f>IFNA(VLOOKUP(F3845,Promocodes!A:B,2,0),"")</f>
        <v/>
      </c>
      <c r="N3845" s="3" t="str">
        <f>IFNA(VLOOKUP(M3845,Promocodes!G:H,2,0),"")</f>
        <v/>
      </c>
      <c r="O3845" s="3" t="str">
        <f>IFNA(VLOOKUP(D3845,Price!$E$2:$F$4,2,0),"")</f>
        <v/>
      </c>
      <c r="P3845" s="7" t="str">
        <f t="shared" si="4"/>
        <v>без промо</v>
      </c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ht="15.75" customHeight="1">
      <c r="A3846" s="3">
        <v>3646.0</v>
      </c>
      <c r="B3846" s="1" t="s">
        <v>16</v>
      </c>
      <c r="C3846" s="1" t="s">
        <v>17</v>
      </c>
      <c r="D3846" s="1" t="s">
        <v>18</v>
      </c>
      <c r="E3846" s="2">
        <v>44324.0</v>
      </c>
      <c r="F3846" s="3"/>
      <c r="G3846" s="5">
        <v>1000.0</v>
      </c>
      <c r="H3846" s="3" t="str">
        <f>IFNA(VLOOKUP(F3846,Promocodes!A:E,4,0),"")</f>
        <v/>
      </c>
      <c r="I3846" s="3"/>
      <c r="J3846" s="5">
        <f t="shared" si="2"/>
        <v>1000</v>
      </c>
      <c r="K3846" s="3" t="str">
        <f>IFNA(VLOOKUP(D3846,Price!$A$2:$C$18,3,0),"")</f>
        <v>товар</v>
      </c>
      <c r="L3846" s="6">
        <f t="shared" si="3"/>
        <v>5</v>
      </c>
      <c r="M3846" s="6" t="str">
        <f>IFNA(VLOOKUP(F3846,Promocodes!A:B,2,0),"")</f>
        <v/>
      </c>
      <c r="N3846" s="3" t="str">
        <f>IFNA(VLOOKUP(M3846,Promocodes!G:H,2,0),"")</f>
        <v/>
      </c>
      <c r="O3846" s="3">
        <f>IFNA(VLOOKUP(D3846,Price!$E$2:$F$4,2,0),"")</f>
        <v>500</v>
      </c>
      <c r="P3846" s="7" t="str">
        <f t="shared" si="4"/>
        <v>без промо</v>
      </c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ht="15.75" customHeight="1">
      <c r="A3847" s="3">
        <v>3647.0</v>
      </c>
      <c r="B3847" s="1" t="s">
        <v>16</v>
      </c>
      <c r="C3847" s="1" t="s">
        <v>22</v>
      </c>
      <c r="D3847" s="1" t="s">
        <v>25</v>
      </c>
      <c r="E3847" s="2">
        <v>44324.0</v>
      </c>
      <c r="F3847" s="3"/>
      <c r="G3847" s="5">
        <v>300.0</v>
      </c>
      <c r="H3847" s="3" t="str">
        <f>IFNA(VLOOKUP(F3847,Promocodes!A:E,4,0),"")</f>
        <v/>
      </c>
      <c r="I3847" s="3"/>
      <c r="J3847" s="5">
        <f t="shared" si="2"/>
        <v>300</v>
      </c>
      <c r="K3847" s="3" t="str">
        <f>IFNA(VLOOKUP(D3847,Price!$A$2:$C$18,3,0),"")</f>
        <v>товар</v>
      </c>
      <c r="L3847" s="6">
        <f t="shared" si="3"/>
        <v>5</v>
      </c>
      <c r="M3847" s="6" t="str">
        <f>IFNA(VLOOKUP(F3847,Promocodes!A:B,2,0),"")</f>
        <v/>
      </c>
      <c r="N3847" s="3" t="str">
        <f>IFNA(VLOOKUP(M3847,Promocodes!G:H,2,0),"")</f>
        <v/>
      </c>
      <c r="O3847" s="3">
        <f>IFNA(VLOOKUP(D3847,Price!$E$2:$F$4,2,0),"")</f>
        <v>150</v>
      </c>
      <c r="P3847" s="7" t="str">
        <f t="shared" si="4"/>
        <v>без промо</v>
      </c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ht="15.75" customHeight="1">
      <c r="A3848" s="3">
        <v>3648.0</v>
      </c>
      <c r="B3848" s="1" t="s">
        <v>16</v>
      </c>
      <c r="C3848" s="1" t="s">
        <v>17</v>
      </c>
      <c r="D3848" s="1" t="s">
        <v>24</v>
      </c>
      <c r="E3848" s="2">
        <v>44324.0</v>
      </c>
      <c r="F3848" s="3"/>
      <c r="G3848" s="5">
        <v>4500.0</v>
      </c>
      <c r="H3848" s="3" t="str">
        <f>IFNA(VLOOKUP(F3848,Promocodes!A:E,4,0),"")</f>
        <v/>
      </c>
      <c r="I3848" s="3"/>
      <c r="J3848" s="5">
        <f t="shared" si="2"/>
        <v>4500</v>
      </c>
      <c r="K3848" s="3" t="str">
        <f>IFNA(VLOOKUP(D3848,Price!$A$2:$C$18,3,0),"")</f>
        <v>услуга</v>
      </c>
      <c r="L3848" s="6">
        <f t="shared" si="3"/>
        <v>5</v>
      </c>
      <c r="M3848" s="6" t="str">
        <f>IFNA(VLOOKUP(F3848,Promocodes!A:B,2,0),"")</f>
        <v/>
      </c>
      <c r="N3848" s="3" t="str">
        <f>IFNA(VLOOKUP(M3848,Promocodes!G:H,2,0),"")</f>
        <v/>
      </c>
      <c r="O3848" s="3" t="str">
        <f>IFNA(VLOOKUP(D3848,Price!$E$2:$F$4,2,0),"")</f>
        <v/>
      </c>
      <c r="P3848" s="7" t="str">
        <f t="shared" si="4"/>
        <v>без промо</v>
      </c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ht="15.75" customHeight="1">
      <c r="A3849" s="3">
        <v>3649.0</v>
      </c>
      <c r="B3849" s="1" t="s">
        <v>16</v>
      </c>
      <c r="C3849" s="1" t="s">
        <v>17</v>
      </c>
      <c r="D3849" s="1" t="s">
        <v>24</v>
      </c>
      <c r="E3849" s="2">
        <v>44324.0</v>
      </c>
      <c r="F3849" s="3"/>
      <c r="G3849" s="5">
        <v>4500.0</v>
      </c>
      <c r="H3849" s="3" t="str">
        <f>IFNA(VLOOKUP(F3849,Promocodes!A:E,4,0),"")</f>
        <v/>
      </c>
      <c r="I3849" s="3"/>
      <c r="J3849" s="5">
        <f t="shared" si="2"/>
        <v>4500</v>
      </c>
      <c r="K3849" s="3" t="str">
        <f>IFNA(VLOOKUP(D3849,Price!$A$2:$C$18,3,0),"")</f>
        <v>услуга</v>
      </c>
      <c r="L3849" s="6">
        <f t="shared" si="3"/>
        <v>5</v>
      </c>
      <c r="M3849" s="6" t="str">
        <f>IFNA(VLOOKUP(F3849,Promocodes!A:B,2,0),"")</f>
        <v/>
      </c>
      <c r="N3849" s="3" t="str">
        <f>IFNA(VLOOKUP(M3849,Promocodes!G:H,2,0),"")</f>
        <v/>
      </c>
      <c r="O3849" s="3" t="str">
        <f>IFNA(VLOOKUP(D3849,Price!$E$2:$F$4,2,0),"")</f>
        <v/>
      </c>
      <c r="P3849" s="7" t="str">
        <f t="shared" si="4"/>
        <v>без промо</v>
      </c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ht="15.75" customHeight="1">
      <c r="A3850" s="3">
        <v>3650.0</v>
      </c>
      <c r="B3850" s="1" t="s">
        <v>16</v>
      </c>
      <c r="C3850" s="1" t="s">
        <v>22</v>
      </c>
      <c r="D3850" s="1" t="s">
        <v>20</v>
      </c>
      <c r="E3850" s="2">
        <v>44324.0</v>
      </c>
      <c r="F3850" s="3"/>
      <c r="G3850" s="5">
        <v>500.0</v>
      </c>
      <c r="H3850" s="3" t="str">
        <f>IFNA(VLOOKUP(F3850,Promocodes!A:E,4,0),"")</f>
        <v/>
      </c>
      <c r="I3850" s="3"/>
      <c r="J3850" s="5">
        <f t="shared" si="2"/>
        <v>500</v>
      </c>
      <c r="K3850" s="3" t="str">
        <f>IFNA(VLOOKUP(D3850,Price!$A$2:$C$18,3,0),"")</f>
        <v>товар</v>
      </c>
      <c r="L3850" s="6">
        <f t="shared" si="3"/>
        <v>5</v>
      </c>
      <c r="M3850" s="6" t="str">
        <f>IFNA(VLOOKUP(F3850,Promocodes!A:B,2,0),"")</f>
        <v/>
      </c>
      <c r="N3850" s="3" t="str">
        <f>IFNA(VLOOKUP(M3850,Promocodes!G:H,2,0),"")</f>
        <v/>
      </c>
      <c r="O3850" s="3">
        <f>IFNA(VLOOKUP(D3850,Price!$E$2:$F$4,2,0),"")</f>
        <v>250</v>
      </c>
      <c r="P3850" s="7" t="str">
        <f t="shared" si="4"/>
        <v>без промо</v>
      </c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ht="15.75" customHeight="1">
      <c r="A3851" s="3">
        <v>3651.0</v>
      </c>
      <c r="B3851" s="1" t="s">
        <v>16</v>
      </c>
      <c r="C3851" s="1" t="s">
        <v>17</v>
      </c>
      <c r="D3851" s="1" t="s">
        <v>21</v>
      </c>
      <c r="E3851" s="2">
        <v>44324.0</v>
      </c>
      <c r="F3851" s="3"/>
      <c r="G3851" s="5">
        <v>3500.0</v>
      </c>
      <c r="H3851" s="3" t="str">
        <f>IFNA(VLOOKUP(F3851,Promocodes!A:E,4,0),"")</f>
        <v/>
      </c>
      <c r="I3851" s="3"/>
      <c r="J3851" s="5">
        <f t="shared" si="2"/>
        <v>3500</v>
      </c>
      <c r="K3851" s="3" t="str">
        <f>IFNA(VLOOKUP(D3851,Price!$A$2:$C$18,3,0),"")</f>
        <v>услуга</v>
      </c>
      <c r="L3851" s="6">
        <f t="shared" si="3"/>
        <v>5</v>
      </c>
      <c r="M3851" s="6" t="str">
        <f>IFNA(VLOOKUP(F3851,Promocodes!A:B,2,0),"")</f>
        <v/>
      </c>
      <c r="N3851" s="3" t="str">
        <f>IFNA(VLOOKUP(M3851,Promocodes!G:H,2,0),"")</f>
        <v/>
      </c>
      <c r="O3851" s="3" t="str">
        <f>IFNA(VLOOKUP(D3851,Price!$E$2:$F$4,2,0),"")</f>
        <v/>
      </c>
      <c r="P3851" s="7" t="str">
        <f t="shared" si="4"/>
        <v>без промо</v>
      </c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ht="15.75" customHeight="1">
      <c r="A3852" s="3">
        <v>3652.0</v>
      </c>
      <c r="B3852" s="1" t="s">
        <v>16</v>
      </c>
      <c r="C3852" s="1" t="s">
        <v>17</v>
      </c>
      <c r="D3852" s="1" t="s">
        <v>18</v>
      </c>
      <c r="E3852" s="2">
        <v>44324.0</v>
      </c>
      <c r="F3852" s="3"/>
      <c r="G3852" s="5">
        <v>1000.0</v>
      </c>
      <c r="H3852" s="3" t="str">
        <f>IFNA(VLOOKUP(F3852,Promocodes!A:E,4,0),"")</f>
        <v/>
      </c>
      <c r="I3852" s="3"/>
      <c r="J3852" s="5">
        <f t="shared" si="2"/>
        <v>1000</v>
      </c>
      <c r="K3852" s="3" t="str">
        <f>IFNA(VLOOKUP(D3852,Price!$A$2:$C$18,3,0),"")</f>
        <v>товар</v>
      </c>
      <c r="L3852" s="6">
        <f t="shared" si="3"/>
        <v>5</v>
      </c>
      <c r="M3852" s="6" t="str">
        <f>IFNA(VLOOKUP(F3852,Promocodes!A:B,2,0),"")</f>
        <v/>
      </c>
      <c r="N3852" s="3" t="str">
        <f>IFNA(VLOOKUP(M3852,Promocodes!G:H,2,0),"")</f>
        <v/>
      </c>
      <c r="O3852" s="3">
        <f>IFNA(VLOOKUP(D3852,Price!$E$2:$F$4,2,0),"")</f>
        <v>500</v>
      </c>
      <c r="P3852" s="7" t="str">
        <f t="shared" si="4"/>
        <v>без промо</v>
      </c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ht="15.75" customHeight="1">
      <c r="A3853" s="3">
        <v>3653.0</v>
      </c>
      <c r="B3853" s="1" t="s">
        <v>139</v>
      </c>
      <c r="C3853" s="1" t="s">
        <v>17</v>
      </c>
      <c r="D3853" s="1" t="s">
        <v>143</v>
      </c>
      <c r="E3853" s="2">
        <v>44324.0</v>
      </c>
      <c r="F3853" s="3"/>
      <c r="G3853" s="5">
        <v>500.0</v>
      </c>
      <c r="H3853" s="3" t="str">
        <f>IFNA(VLOOKUP(F3853,Promocodes!A:E,4,0),"")</f>
        <v/>
      </c>
      <c r="I3853" s="3"/>
      <c r="J3853" s="5">
        <f t="shared" si="2"/>
        <v>500</v>
      </c>
      <c r="K3853" s="3" t="str">
        <f>IFNA(VLOOKUP(D3853,Price!$A$2:$C$18,3,0),"")</f>
        <v/>
      </c>
      <c r="L3853" s="6">
        <f t="shared" si="3"/>
        <v>5</v>
      </c>
      <c r="M3853" s="6" t="str">
        <f>IFNA(VLOOKUP(F3853,Promocodes!A:B,2,0),"")</f>
        <v/>
      </c>
      <c r="N3853" s="3" t="str">
        <f>IFNA(VLOOKUP(M3853,Promocodes!G:H,2,0),"")</f>
        <v/>
      </c>
      <c r="O3853" s="3" t="str">
        <f>IFNA(VLOOKUP(D3853,Price!$E$2:$F$4,2,0),"")</f>
        <v/>
      </c>
      <c r="P3853" s="7" t="str">
        <f t="shared" si="4"/>
        <v/>
      </c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ht="15.75" customHeight="1">
      <c r="A3854" s="3">
        <v>3654.0</v>
      </c>
      <c r="B3854" s="1" t="s">
        <v>16</v>
      </c>
      <c r="C3854" s="1" t="s">
        <v>17</v>
      </c>
      <c r="D3854" s="1" t="s">
        <v>24</v>
      </c>
      <c r="E3854" s="2">
        <v>44324.0</v>
      </c>
      <c r="F3854" s="3"/>
      <c r="G3854" s="5">
        <v>4500.0</v>
      </c>
      <c r="H3854" s="3" t="str">
        <f>IFNA(VLOOKUP(F3854,Promocodes!A:E,4,0),"")</f>
        <v/>
      </c>
      <c r="I3854" s="3"/>
      <c r="J3854" s="5">
        <f t="shared" si="2"/>
        <v>4500</v>
      </c>
      <c r="K3854" s="3" t="str">
        <f>IFNA(VLOOKUP(D3854,Price!$A$2:$C$18,3,0),"")</f>
        <v>услуга</v>
      </c>
      <c r="L3854" s="6">
        <f t="shared" si="3"/>
        <v>5</v>
      </c>
      <c r="M3854" s="6" t="str">
        <f>IFNA(VLOOKUP(F3854,Promocodes!A:B,2,0),"")</f>
        <v/>
      </c>
      <c r="N3854" s="3" t="str">
        <f>IFNA(VLOOKUP(M3854,Promocodes!G:H,2,0),"")</f>
        <v/>
      </c>
      <c r="O3854" s="3" t="str">
        <f>IFNA(VLOOKUP(D3854,Price!$E$2:$F$4,2,0),"")</f>
        <v/>
      </c>
      <c r="P3854" s="7" t="str">
        <f t="shared" si="4"/>
        <v>без промо</v>
      </c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ht="15.75" customHeight="1">
      <c r="A3855" s="3">
        <v>3655.0</v>
      </c>
      <c r="B3855" s="1" t="s">
        <v>16</v>
      </c>
      <c r="C3855" s="1" t="s">
        <v>22</v>
      </c>
      <c r="D3855" s="1" t="s">
        <v>24</v>
      </c>
      <c r="E3855" s="2">
        <v>44324.0</v>
      </c>
      <c r="F3855" s="3"/>
      <c r="G3855" s="5">
        <v>4500.0</v>
      </c>
      <c r="H3855" s="3" t="str">
        <f>IFNA(VLOOKUP(F3855,Promocodes!A:E,4,0),"")</f>
        <v/>
      </c>
      <c r="I3855" s="3"/>
      <c r="J3855" s="5">
        <f t="shared" si="2"/>
        <v>4500</v>
      </c>
      <c r="K3855" s="3" t="str">
        <f>IFNA(VLOOKUP(D3855,Price!$A$2:$C$18,3,0),"")</f>
        <v>услуга</v>
      </c>
      <c r="L3855" s="6">
        <f t="shared" si="3"/>
        <v>5</v>
      </c>
      <c r="M3855" s="6" t="str">
        <f>IFNA(VLOOKUP(F3855,Promocodes!A:B,2,0),"")</f>
        <v/>
      </c>
      <c r="N3855" s="3" t="str">
        <f>IFNA(VLOOKUP(M3855,Promocodes!G:H,2,0),"")</f>
        <v/>
      </c>
      <c r="O3855" s="3" t="str">
        <f>IFNA(VLOOKUP(D3855,Price!$E$2:$F$4,2,0),"")</f>
        <v/>
      </c>
      <c r="P3855" s="7" t="str">
        <f t="shared" si="4"/>
        <v>без промо</v>
      </c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ht="15.75" customHeight="1">
      <c r="A3856" s="3">
        <v>3656.0</v>
      </c>
      <c r="B3856" s="1" t="s">
        <v>16</v>
      </c>
      <c r="C3856" s="1" t="s">
        <v>22</v>
      </c>
      <c r="D3856" s="1" t="s">
        <v>24</v>
      </c>
      <c r="E3856" s="2">
        <v>44324.0</v>
      </c>
      <c r="F3856" s="3"/>
      <c r="G3856" s="5">
        <v>4500.0</v>
      </c>
      <c r="H3856" s="3" t="str">
        <f>IFNA(VLOOKUP(F3856,Promocodes!A:E,4,0),"")</f>
        <v/>
      </c>
      <c r="I3856" s="3"/>
      <c r="J3856" s="5">
        <f t="shared" si="2"/>
        <v>4500</v>
      </c>
      <c r="K3856" s="3" t="str">
        <f>IFNA(VLOOKUP(D3856,Price!$A$2:$C$18,3,0),"")</f>
        <v>услуга</v>
      </c>
      <c r="L3856" s="6">
        <f t="shared" si="3"/>
        <v>5</v>
      </c>
      <c r="M3856" s="6" t="str">
        <f>IFNA(VLOOKUP(F3856,Promocodes!A:B,2,0),"")</f>
        <v/>
      </c>
      <c r="N3856" s="3" t="str">
        <f>IFNA(VLOOKUP(M3856,Promocodes!G:H,2,0),"")</f>
        <v/>
      </c>
      <c r="O3856" s="3" t="str">
        <f>IFNA(VLOOKUP(D3856,Price!$E$2:$F$4,2,0),"")</f>
        <v/>
      </c>
      <c r="P3856" s="7" t="str">
        <f t="shared" si="4"/>
        <v>без промо</v>
      </c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ht="15.75" customHeight="1">
      <c r="A3857" s="3">
        <v>3657.0</v>
      </c>
      <c r="B3857" s="1" t="s">
        <v>16</v>
      </c>
      <c r="C3857" s="1" t="s">
        <v>17</v>
      </c>
      <c r="D3857" s="1" t="s">
        <v>20</v>
      </c>
      <c r="E3857" s="2">
        <v>44324.0</v>
      </c>
      <c r="F3857" s="3"/>
      <c r="G3857" s="5">
        <v>500.0</v>
      </c>
      <c r="H3857" s="3" t="str">
        <f>IFNA(VLOOKUP(F3857,Promocodes!A:E,4,0),"")</f>
        <v/>
      </c>
      <c r="I3857" s="3"/>
      <c r="J3857" s="5">
        <f t="shared" si="2"/>
        <v>500</v>
      </c>
      <c r="K3857" s="3" t="str">
        <f>IFNA(VLOOKUP(D3857,Price!$A$2:$C$18,3,0),"")</f>
        <v>товар</v>
      </c>
      <c r="L3857" s="6">
        <f t="shared" si="3"/>
        <v>5</v>
      </c>
      <c r="M3857" s="6" t="str">
        <f>IFNA(VLOOKUP(F3857,Promocodes!A:B,2,0),"")</f>
        <v/>
      </c>
      <c r="N3857" s="3" t="str">
        <f>IFNA(VLOOKUP(M3857,Promocodes!G:H,2,0),"")</f>
        <v/>
      </c>
      <c r="O3857" s="3">
        <f>IFNA(VLOOKUP(D3857,Price!$E$2:$F$4,2,0),"")</f>
        <v>250</v>
      </c>
      <c r="P3857" s="7" t="str">
        <f t="shared" si="4"/>
        <v>без промо</v>
      </c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ht="15.75" customHeight="1">
      <c r="A3858" s="3">
        <v>3658.0</v>
      </c>
      <c r="B3858" s="1" t="s">
        <v>139</v>
      </c>
      <c r="C3858" s="1" t="s">
        <v>22</v>
      </c>
      <c r="D3858" s="1" t="s">
        <v>142</v>
      </c>
      <c r="E3858" s="2">
        <v>44325.0</v>
      </c>
      <c r="F3858" s="3"/>
      <c r="G3858" s="5">
        <v>1000.0</v>
      </c>
      <c r="H3858" s="3" t="str">
        <f>IFNA(VLOOKUP(F3858,Promocodes!A:E,4,0),"")</f>
        <v/>
      </c>
      <c r="I3858" s="3"/>
      <c r="J3858" s="5">
        <f t="shared" si="2"/>
        <v>1000</v>
      </c>
      <c r="K3858" s="3" t="str">
        <f>IFNA(VLOOKUP(D3858,Price!$A$2:$C$18,3,0),"")</f>
        <v/>
      </c>
      <c r="L3858" s="6">
        <f t="shared" si="3"/>
        <v>5</v>
      </c>
      <c r="M3858" s="6" t="str">
        <f>IFNA(VLOOKUP(F3858,Promocodes!A:B,2,0),"")</f>
        <v/>
      </c>
      <c r="N3858" s="3" t="str">
        <f>IFNA(VLOOKUP(M3858,Promocodes!G:H,2,0),"")</f>
        <v/>
      </c>
      <c r="O3858" s="3" t="str">
        <f>IFNA(VLOOKUP(D3858,Price!$E$2:$F$4,2,0),"")</f>
        <v/>
      </c>
      <c r="P3858" s="7" t="str">
        <f t="shared" si="4"/>
        <v/>
      </c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ht="15.75" customHeight="1">
      <c r="A3859" s="3">
        <v>3659.0</v>
      </c>
      <c r="B3859" s="1" t="s">
        <v>16</v>
      </c>
      <c r="C3859" s="1" t="s">
        <v>17</v>
      </c>
      <c r="D3859" s="1" t="s">
        <v>23</v>
      </c>
      <c r="E3859" s="2">
        <v>44325.0</v>
      </c>
      <c r="F3859" s="3"/>
      <c r="G3859" s="5">
        <v>5500.0</v>
      </c>
      <c r="H3859" s="3" t="str">
        <f>IFNA(VLOOKUP(F3859,Promocodes!A:E,4,0),"")</f>
        <v/>
      </c>
      <c r="I3859" s="3"/>
      <c r="J3859" s="5">
        <f t="shared" si="2"/>
        <v>5500</v>
      </c>
      <c r="K3859" s="3" t="str">
        <f>IFNA(VLOOKUP(D3859,Price!$A$2:$C$18,3,0),"")</f>
        <v>услуга</v>
      </c>
      <c r="L3859" s="6">
        <f t="shared" si="3"/>
        <v>5</v>
      </c>
      <c r="M3859" s="6" t="str">
        <f>IFNA(VLOOKUP(F3859,Promocodes!A:B,2,0),"")</f>
        <v/>
      </c>
      <c r="N3859" s="3" t="str">
        <f>IFNA(VLOOKUP(M3859,Promocodes!G:H,2,0),"")</f>
        <v/>
      </c>
      <c r="O3859" s="3" t="str">
        <f>IFNA(VLOOKUP(D3859,Price!$E$2:$F$4,2,0),"")</f>
        <v/>
      </c>
      <c r="P3859" s="7" t="str">
        <f t="shared" si="4"/>
        <v>без промо</v>
      </c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ht="15.75" customHeight="1">
      <c r="A3860" s="3">
        <v>3660.0</v>
      </c>
      <c r="B3860" s="1" t="s">
        <v>16</v>
      </c>
      <c r="C3860" s="1" t="s">
        <v>17</v>
      </c>
      <c r="D3860" s="1" t="s">
        <v>23</v>
      </c>
      <c r="E3860" s="2">
        <v>44325.0</v>
      </c>
      <c r="F3860" s="3"/>
      <c r="G3860" s="5">
        <v>5500.0</v>
      </c>
      <c r="H3860" s="3" t="str">
        <f>IFNA(VLOOKUP(F3860,Promocodes!A:E,4,0),"")</f>
        <v/>
      </c>
      <c r="I3860" s="3"/>
      <c r="J3860" s="5">
        <f t="shared" si="2"/>
        <v>5500</v>
      </c>
      <c r="K3860" s="3" t="str">
        <f>IFNA(VLOOKUP(D3860,Price!$A$2:$C$18,3,0),"")</f>
        <v>услуга</v>
      </c>
      <c r="L3860" s="6">
        <f t="shared" si="3"/>
        <v>5</v>
      </c>
      <c r="M3860" s="6" t="str">
        <f>IFNA(VLOOKUP(F3860,Promocodes!A:B,2,0),"")</f>
        <v/>
      </c>
      <c r="N3860" s="3" t="str">
        <f>IFNA(VLOOKUP(M3860,Promocodes!G:H,2,0),"")</f>
        <v/>
      </c>
      <c r="O3860" s="3" t="str">
        <f>IFNA(VLOOKUP(D3860,Price!$E$2:$F$4,2,0),"")</f>
        <v/>
      </c>
      <c r="P3860" s="7" t="str">
        <f t="shared" si="4"/>
        <v>без промо</v>
      </c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ht="15.75" customHeight="1">
      <c r="A3861" s="3">
        <v>3661.0</v>
      </c>
      <c r="B3861" s="1" t="s">
        <v>16</v>
      </c>
      <c r="C3861" s="1" t="s">
        <v>22</v>
      </c>
      <c r="D3861" s="1" t="s">
        <v>24</v>
      </c>
      <c r="E3861" s="2">
        <v>44325.0</v>
      </c>
      <c r="F3861" s="3"/>
      <c r="G3861" s="5">
        <v>4500.0</v>
      </c>
      <c r="H3861" s="3" t="str">
        <f>IFNA(VLOOKUP(F3861,Promocodes!A:E,4,0),"")</f>
        <v/>
      </c>
      <c r="I3861" s="3"/>
      <c r="J3861" s="5">
        <f t="shared" si="2"/>
        <v>4500</v>
      </c>
      <c r="K3861" s="3" t="str">
        <f>IFNA(VLOOKUP(D3861,Price!$A$2:$C$18,3,0),"")</f>
        <v>услуга</v>
      </c>
      <c r="L3861" s="6">
        <f t="shared" si="3"/>
        <v>5</v>
      </c>
      <c r="M3861" s="6" t="str">
        <f>IFNA(VLOOKUP(F3861,Promocodes!A:B,2,0),"")</f>
        <v/>
      </c>
      <c r="N3861" s="3" t="str">
        <f>IFNA(VLOOKUP(M3861,Promocodes!G:H,2,0),"")</f>
        <v/>
      </c>
      <c r="O3861" s="3" t="str">
        <f>IFNA(VLOOKUP(D3861,Price!$E$2:$F$4,2,0),"")</f>
        <v/>
      </c>
      <c r="P3861" s="7" t="str">
        <f t="shared" si="4"/>
        <v>без промо</v>
      </c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ht="15.75" customHeight="1">
      <c r="A3862" s="3">
        <v>3662.0</v>
      </c>
      <c r="B3862" s="1" t="s">
        <v>16</v>
      </c>
      <c r="C3862" s="1" t="s">
        <v>22</v>
      </c>
      <c r="D3862" s="1" t="s">
        <v>20</v>
      </c>
      <c r="E3862" s="2">
        <v>44325.0</v>
      </c>
      <c r="F3862" s="3"/>
      <c r="G3862" s="5">
        <v>500.0</v>
      </c>
      <c r="H3862" s="3" t="str">
        <f>IFNA(VLOOKUP(F3862,Promocodes!A:E,4,0),"")</f>
        <v/>
      </c>
      <c r="I3862" s="3"/>
      <c r="J3862" s="5">
        <f t="shared" si="2"/>
        <v>500</v>
      </c>
      <c r="K3862" s="3" t="str">
        <f>IFNA(VLOOKUP(D3862,Price!$A$2:$C$18,3,0),"")</f>
        <v>товар</v>
      </c>
      <c r="L3862" s="6">
        <f t="shared" si="3"/>
        <v>5</v>
      </c>
      <c r="M3862" s="6" t="str">
        <f>IFNA(VLOOKUP(F3862,Promocodes!A:B,2,0),"")</f>
        <v/>
      </c>
      <c r="N3862" s="3" t="str">
        <f>IFNA(VLOOKUP(M3862,Promocodes!G:H,2,0),"")</f>
        <v/>
      </c>
      <c r="O3862" s="3">
        <f>IFNA(VLOOKUP(D3862,Price!$E$2:$F$4,2,0),"")</f>
        <v>250</v>
      </c>
      <c r="P3862" s="7" t="str">
        <f t="shared" si="4"/>
        <v>без промо</v>
      </c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ht="15.75" customHeight="1">
      <c r="A3863" s="3">
        <v>3663.0</v>
      </c>
      <c r="B3863" s="1" t="s">
        <v>16</v>
      </c>
      <c r="C3863" s="1" t="s">
        <v>17</v>
      </c>
      <c r="D3863" s="1" t="s">
        <v>23</v>
      </c>
      <c r="E3863" s="2">
        <v>44325.0</v>
      </c>
      <c r="F3863" s="3"/>
      <c r="G3863" s="5">
        <v>5500.0</v>
      </c>
      <c r="H3863" s="3" t="str">
        <f>IFNA(VLOOKUP(F3863,Promocodes!A:E,4,0),"")</f>
        <v/>
      </c>
      <c r="I3863" s="3"/>
      <c r="J3863" s="5">
        <f t="shared" si="2"/>
        <v>5500</v>
      </c>
      <c r="K3863" s="3" t="str">
        <f>IFNA(VLOOKUP(D3863,Price!$A$2:$C$18,3,0),"")</f>
        <v>услуга</v>
      </c>
      <c r="L3863" s="6">
        <f t="shared" si="3"/>
        <v>5</v>
      </c>
      <c r="M3863" s="6" t="str">
        <f>IFNA(VLOOKUP(F3863,Promocodes!A:B,2,0),"")</f>
        <v/>
      </c>
      <c r="N3863" s="3" t="str">
        <f>IFNA(VLOOKUP(M3863,Promocodes!G:H,2,0),"")</f>
        <v/>
      </c>
      <c r="O3863" s="3" t="str">
        <f>IFNA(VLOOKUP(D3863,Price!$E$2:$F$4,2,0),"")</f>
        <v/>
      </c>
      <c r="P3863" s="7" t="str">
        <f t="shared" si="4"/>
        <v>без промо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ht="15.75" customHeight="1">
      <c r="A3864" s="3">
        <v>3664.0</v>
      </c>
      <c r="B3864" s="1" t="s">
        <v>139</v>
      </c>
      <c r="C3864" s="1" t="s">
        <v>17</v>
      </c>
      <c r="D3864" s="1" t="s">
        <v>142</v>
      </c>
      <c r="E3864" s="2">
        <v>44325.0</v>
      </c>
      <c r="F3864" s="3"/>
      <c r="G3864" s="5">
        <v>1000.0</v>
      </c>
      <c r="H3864" s="3" t="str">
        <f>IFNA(VLOOKUP(F3864,Promocodes!A:E,4,0),"")</f>
        <v/>
      </c>
      <c r="I3864" s="3"/>
      <c r="J3864" s="5">
        <f t="shared" si="2"/>
        <v>1000</v>
      </c>
      <c r="K3864" s="3" t="str">
        <f>IFNA(VLOOKUP(D3864,Price!$A$2:$C$18,3,0),"")</f>
        <v/>
      </c>
      <c r="L3864" s="6">
        <f t="shared" si="3"/>
        <v>5</v>
      </c>
      <c r="M3864" s="6" t="str">
        <f>IFNA(VLOOKUP(F3864,Promocodes!A:B,2,0),"")</f>
        <v/>
      </c>
      <c r="N3864" s="3" t="str">
        <f>IFNA(VLOOKUP(M3864,Promocodes!G:H,2,0),"")</f>
        <v/>
      </c>
      <c r="O3864" s="3" t="str">
        <f>IFNA(VLOOKUP(D3864,Price!$E$2:$F$4,2,0),"")</f>
        <v/>
      </c>
      <c r="P3864" s="7" t="str">
        <f t="shared" si="4"/>
        <v/>
      </c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ht="15.75" customHeight="1">
      <c r="A3865" s="3">
        <v>3665.0</v>
      </c>
      <c r="B3865" s="1" t="s">
        <v>16</v>
      </c>
      <c r="C3865" s="1" t="s">
        <v>22</v>
      </c>
      <c r="D3865" s="1" t="s">
        <v>23</v>
      </c>
      <c r="E3865" s="2">
        <v>44325.0</v>
      </c>
      <c r="F3865" s="3"/>
      <c r="G3865" s="5">
        <v>5500.0</v>
      </c>
      <c r="H3865" s="3" t="str">
        <f>IFNA(VLOOKUP(F3865,Promocodes!A:E,4,0),"")</f>
        <v/>
      </c>
      <c r="I3865" s="3"/>
      <c r="J3865" s="5">
        <f t="shared" si="2"/>
        <v>5500</v>
      </c>
      <c r="K3865" s="3" t="str">
        <f>IFNA(VLOOKUP(D3865,Price!$A$2:$C$18,3,0),"")</f>
        <v>услуга</v>
      </c>
      <c r="L3865" s="6">
        <f t="shared" si="3"/>
        <v>5</v>
      </c>
      <c r="M3865" s="6" t="str">
        <f>IFNA(VLOOKUP(F3865,Promocodes!A:B,2,0),"")</f>
        <v/>
      </c>
      <c r="N3865" s="3" t="str">
        <f>IFNA(VLOOKUP(M3865,Promocodes!G:H,2,0),"")</f>
        <v/>
      </c>
      <c r="O3865" s="3" t="str">
        <f>IFNA(VLOOKUP(D3865,Price!$E$2:$F$4,2,0),"")</f>
        <v/>
      </c>
      <c r="P3865" s="7" t="str">
        <f t="shared" si="4"/>
        <v>без промо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ht="15.75" customHeight="1">
      <c r="A3866" s="3">
        <v>3667.0</v>
      </c>
      <c r="B3866" s="1" t="s">
        <v>16</v>
      </c>
      <c r="C3866" s="1" t="s">
        <v>17</v>
      </c>
      <c r="D3866" s="1" t="s">
        <v>18</v>
      </c>
      <c r="E3866" s="2">
        <v>44325.0</v>
      </c>
      <c r="F3866" s="3"/>
      <c r="G3866" s="5">
        <v>1000.0</v>
      </c>
      <c r="H3866" s="3" t="str">
        <f>IFNA(VLOOKUP(F3866,Promocodes!A:E,4,0),"")</f>
        <v/>
      </c>
      <c r="I3866" s="3"/>
      <c r="J3866" s="5">
        <f t="shared" si="2"/>
        <v>1000</v>
      </c>
      <c r="K3866" s="3" t="str">
        <f>IFNA(VLOOKUP(D3866,Price!$A$2:$C$18,3,0),"")</f>
        <v>товар</v>
      </c>
      <c r="L3866" s="6">
        <f t="shared" si="3"/>
        <v>5</v>
      </c>
      <c r="M3866" s="6" t="str">
        <f>IFNA(VLOOKUP(F3866,Promocodes!A:B,2,0),"")</f>
        <v/>
      </c>
      <c r="N3866" s="3" t="str">
        <f>IFNA(VLOOKUP(M3866,Promocodes!G:H,2,0),"")</f>
        <v/>
      </c>
      <c r="O3866" s="3">
        <f>IFNA(VLOOKUP(D3866,Price!$E$2:$F$4,2,0),"")</f>
        <v>500</v>
      </c>
      <c r="P3866" s="7" t="str">
        <f t="shared" si="4"/>
        <v>без промо</v>
      </c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ht="15.75" customHeight="1">
      <c r="A3867" s="3">
        <v>3668.0</v>
      </c>
      <c r="B3867" s="1" t="s">
        <v>16</v>
      </c>
      <c r="C3867" s="1" t="s">
        <v>17</v>
      </c>
      <c r="D3867" s="1" t="s">
        <v>24</v>
      </c>
      <c r="E3867" s="2">
        <v>44325.0</v>
      </c>
      <c r="F3867" s="3"/>
      <c r="G3867" s="5">
        <v>4500.0</v>
      </c>
      <c r="H3867" s="3" t="str">
        <f>IFNA(VLOOKUP(F3867,Promocodes!A:E,4,0),"")</f>
        <v/>
      </c>
      <c r="I3867" s="3"/>
      <c r="J3867" s="5">
        <f t="shared" si="2"/>
        <v>4500</v>
      </c>
      <c r="K3867" s="3" t="str">
        <f>IFNA(VLOOKUP(D3867,Price!$A$2:$C$18,3,0),"")</f>
        <v>услуга</v>
      </c>
      <c r="L3867" s="6">
        <f t="shared" si="3"/>
        <v>5</v>
      </c>
      <c r="M3867" s="6" t="str">
        <f>IFNA(VLOOKUP(F3867,Promocodes!A:B,2,0),"")</f>
        <v/>
      </c>
      <c r="N3867" s="3" t="str">
        <f>IFNA(VLOOKUP(M3867,Promocodes!G:H,2,0),"")</f>
        <v/>
      </c>
      <c r="O3867" s="3" t="str">
        <f>IFNA(VLOOKUP(D3867,Price!$E$2:$F$4,2,0),"")</f>
        <v/>
      </c>
      <c r="P3867" s="7" t="str">
        <f t="shared" si="4"/>
        <v>без промо</v>
      </c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ht="15.75" customHeight="1">
      <c r="A3868" s="3">
        <v>3669.0</v>
      </c>
      <c r="B3868" s="1" t="s">
        <v>16</v>
      </c>
      <c r="C3868" s="1" t="s">
        <v>22</v>
      </c>
      <c r="D3868" s="1" t="s">
        <v>21</v>
      </c>
      <c r="E3868" s="2">
        <v>44325.0</v>
      </c>
      <c r="F3868" s="3"/>
      <c r="G3868" s="5">
        <v>3500.0</v>
      </c>
      <c r="H3868" s="3" t="str">
        <f>IFNA(VLOOKUP(F3868,Promocodes!A:E,4,0),"")</f>
        <v/>
      </c>
      <c r="I3868" s="3"/>
      <c r="J3868" s="5">
        <f t="shared" si="2"/>
        <v>3500</v>
      </c>
      <c r="K3868" s="3" t="str">
        <f>IFNA(VLOOKUP(D3868,Price!$A$2:$C$18,3,0),"")</f>
        <v>услуга</v>
      </c>
      <c r="L3868" s="6">
        <f t="shared" si="3"/>
        <v>5</v>
      </c>
      <c r="M3868" s="6" t="str">
        <f>IFNA(VLOOKUP(F3868,Promocodes!A:B,2,0),"")</f>
        <v/>
      </c>
      <c r="N3868" s="3" t="str">
        <f>IFNA(VLOOKUP(M3868,Promocodes!G:H,2,0),"")</f>
        <v/>
      </c>
      <c r="O3868" s="3" t="str">
        <f>IFNA(VLOOKUP(D3868,Price!$E$2:$F$4,2,0),"")</f>
        <v/>
      </c>
      <c r="P3868" s="7" t="str">
        <f t="shared" si="4"/>
        <v>без промо</v>
      </c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ht="15.75" customHeight="1">
      <c r="A3869" s="3">
        <v>3670.0</v>
      </c>
      <c r="B3869" s="1" t="s">
        <v>139</v>
      </c>
      <c r="C3869" s="1" t="s">
        <v>17</v>
      </c>
      <c r="D3869" s="1" t="s">
        <v>143</v>
      </c>
      <c r="E3869" s="2">
        <v>44325.0</v>
      </c>
      <c r="F3869" s="3"/>
      <c r="G3869" s="5">
        <v>500.0</v>
      </c>
      <c r="H3869" s="3" t="str">
        <f>IFNA(VLOOKUP(F3869,Promocodes!A:E,4,0),"")</f>
        <v/>
      </c>
      <c r="I3869" s="3"/>
      <c r="J3869" s="5">
        <f t="shared" si="2"/>
        <v>500</v>
      </c>
      <c r="K3869" s="3" t="str">
        <f>IFNA(VLOOKUP(D3869,Price!$A$2:$C$18,3,0),"")</f>
        <v/>
      </c>
      <c r="L3869" s="6">
        <f t="shared" si="3"/>
        <v>5</v>
      </c>
      <c r="M3869" s="6" t="str">
        <f>IFNA(VLOOKUP(F3869,Promocodes!A:B,2,0),"")</f>
        <v/>
      </c>
      <c r="N3869" s="3" t="str">
        <f>IFNA(VLOOKUP(M3869,Promocodes!G:H,2,0),"")</f>
        <v/>
      </c>
      <c r="O3869" s="3" t="str">
        <f>IFNA(VLOOKUP(D3869,Price!$E$2:$F$4,2,0),"")</f>
        <v/>
      </c>
      <c r="P3869" s="7" t="str">
        <f t="shared" si="4"/>
        <v/>
      </c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ht="15.75" customHeight="1">
      <c r="A3870" s="3">
        <v>3671.0</v>
      </c>
      <c r="B3870" s="1" t="s">
        <v>16</v>
      </c>
      <c r="C3870" s="1" t="s">
        <v>22</v>
      </c>
      <c r="D3870" s="1" t="s">
        <v>21</v>
      </c>
      <c r="E3870" s="2">
        <v>44325.0</v>
      </c>
      <c r="F3870" s="3"/>
      <c r="G3870" s="5">
        <v>3500.0</v>
      </c>
      <c r="H3870" s="3" t="str">
        <f>IFNA(VLOOKUP(F3870,Promocodes!A:E,4,0),"")</f>
        <v/>
      </c>
      <c r="I3870" s="3"/>
      <c r="J3870" s="5">
        <f t="shared" si="2"/>
        <v>3500</v>
      </c>
      <c r="K3870" s="3" t="str">
        <f>IFNA(VLOOKUP(D3870,Price!$A$2:$C$18,3,0),"")</f>
        <v>услуга</v>
      </c>
      <c r="L3870" s="6">
        <f t="shared" si="3"/>
        <v>5</v>
      </c>
      <c r="M3870" s="6" t="str">
        <f>IFNA(VLOOKUP(F3870,Promocodes!A:B,2,0),"")</f>
        <v/>
      </c>
      <c r="N3870" s="3" t="str">
        <f>IFNA(VLOOKUP(M3870,Promocodes!G:H,2,0),"")</f>
        <v/>
      </c>
      <c r="O3870" s="3" t="str">
        <f>IFNA(VLOOKUP(D3870,Price!$E$2:$F$4,2,0),"")</f>
        <v/>
      </c>
      <c r="P3870" s="7" t="str">
        <f t="shared" si="4"/>
        <v>без промо</v>
      </c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ht="15.75" customHeight="1">
      <c r="A3871" s="3">
        <v>3672.0</v>
      </c>
      <c r="B3871" s="1" t="s">
        <v>16</v>
      </c>
      <c r="C3871" s="1" t="s">
        <v>17</v>
      </c>
      <c r="D3871" s="1" t="s">
        <v>24</v>
      </c>
      <c r="E3871" s="2">
        <v>44325.0</v>
      </c>
      <c r="F3871" s="3"/>
      <c r="G3871" s="5">
        <v>4500.0</v>
      </c>
      <c r="H3871" s="3" t="str">
        <f>IFNA(VLOOKUP(F3871,Promocodes!A:E,4,0),"")</f>
        <v/>
      </c>
      <c r="I3871" s="3"/>
      <c r="J3871" s="5">
        <f t="shared" si="2"/>
        <v>4500</v>
      </c>
      <c r="K3871" s="3" t="str">
        <f>IFNA(VLOOKUP(D3871,Price!$A$2:$C$18,3,0),"")</f>
        <v>услуга</v>
      </c>
      <c r="L3871" s="6">
        <f t="shared" si="3"/>
        <v>5</v>
      </c>
      <c r="M3871" s="6" t="str">
        <f>IFNA(VLOOKUP(F3871,Promocodes!A:B,2,0),"")</f>
        <v/>
      </c>
      <c r="N3871" s="3" t="str">
        <f>IFNA(VLOOKUP(M3871,Promocodes!G:H,2,0),"")</f>
        <v/>
      </c>
      <c r="O3871" s="3" t="str">
        <f>IFNA(VLOOKUP(D3871,Price!$E$2:$F$4,2,0),"")</f>
        <v/>
      </c>
      <c r="P3871" s="7" t="str">
        <f t="shared" si="4"/>
        <v>без промо</v>
      </c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ht="15.75" customHeight="1">
      <c r="A3872" s="3">
        <v>3674.0</v>
      </c>
      <c r="B3872" s="1" t="s">
        <v>16</v>
      </c>
      <c r="C3872" s="1" t="s">
        <v>17</v>
      </c>
      <c r="D3872" s="1" t="s">
        <v>23</v>
      </c>
      <c r="E3872" s="2">
        <v>44325.0</v>
      </c>
      <c r="F3872" s="3"/>
      <c r="G3872" s="5">
        <v>5500.0</v>
      </c>
      <c r="H3872" s="3" t="str">
        <f>IFNA(VLOOKUP(F3872,Promocodes!A:E,4,0),"")</f>
        <v/>
      </c>
      <c r="I3872" s="3"/>
      <c r="J3872" s="5">
        <f t="shared" si="2"/>
        <v>5500</v>
      </c>
      <c r="K3872" s="3" t="str">
        <f>IFNA(VLOOKUP(D3872,Price!$A$2:$C$18,3,0),"")</f>
        <v>услуга</v>
      </c>
      <c r="L3872" s="6">
        <f t="shared" si="3"/>
        <v>5</v>
      </c>
      <c r="M3872" s="6" t="str">
        <f>IFNA(VLOOKUP(F3872,Promocodes!A:B,2,0),"")</f>
        <v/>
      </c>
      <c r="N3872" s="3" t="str">
        <f>IFNA(VLOOKUP(M3872,Promocodes!G:H,2,0),"")</f>
        <v/>
      </c>
      <c r="O3872" s="3" t="str">
        <f>IFNA(VLOOKUP(D3872,Price!$E$2:$F$4,2,0),"")</f>
        <v/>
      </c>
      <c r="P3872" s="7" t="str">
        <f t="shared" si="4"/>
        <v>без промо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ht="15.75" customHeight="1">
      <c r="A3873" s="3">
        <v>3675.0</v>
      </c>
      <c r="B3873" s="1" t="s">
        <v>16</v>
      </c>
      <c r="C3873" s="1" t="s">
        <v>17</v>
      </c>
      <c r="D3873" s="1" t="s">
        <v>25</v>
      </c>
      <c r="E3873" s="2">
        <v>44325.0</v>
      </c>
      <c r="F3873" s="3"/>
      <c r="G3873" s="5">
        <v>300.0</v>
      </c>
      <c r="H3873" s="3" t="str">
        <f>IFNA(VLOOKUP(F3873,Promocodes!A:E,4,0),"")</f>
        <v/>
      </c>
      <c r="I3873" s="3"/>
      <c r="J3873" s="5">
        <f t="shared" si="2"/>
        <v>300</v>
      </c>
      <c r="K3873" s="3" t="str">
        <f>IFNA(VLOOKUP(D3873,Price!$A$2:$C$18,3,0),"")</f>
        <v>товар</v>
      </c>
      <c r="L3873" s="6">
        <f t="shared" si="3"/>
        <v>5</v>
      </c>
      <c r="M3873" s="6" t="str">
        <f>IFNA(VLOOKUP(F3873,Promocodes!A:B,2,0),"")</f>
        <v/>
      </c>
      <c r="N3873" s="3" t="str">
        <f>IFNA(VLOOKUP(M3873,Promocodes!G:H,2,0),"")</f>
        <v/>
      </c>
      <c r="O3873" s="3">
        <f>IFNA(VLOOKUP(D3873,Price!$E$2:$F$4,2,0),"")</f>
        <v>150</v>
      </c>
      <c r="P3873" s="7" t="str">
        <f t="shared" si="4"/>
        <v>без промо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ht="15.75" customHeight="1">
      <c r="A3874" s="3">
        <v>3677.0</v>
      </c>
      <c r="B3874" s="1" t="s">
        <v>16</v>
      </c>
      <c r="C3874" s="1" t="s">
        <v>22</v>
      </c>
      <c r="D3874" s="1" t="s">
        <v>21</v>
      </c>
      <c r="E3874" s="2">
        <v>44325.0</v>
      </c>
      <c r="F3874" s="3"/>
      <c r="G3874" s="5">
        <v>3500.0</v>
      </c>
      <c r="H3874" s="3" t="str">
        <f>IFNA(VLOOKUP(F3874,Promocodes!A:E,4,0),"")</f>
        <v/>
      </c>
      <c r="I3874" s="3"/>
      <c r="J3874" s="5">
        <f t="shared" si="2"/>
        <v>3500</v>
      </c>
      <c r="K3874" s="3" t="str">
        <f>IFNA(VLOOKUP(D3874,Price!$A$2:$C$18,3,0),"")</f>
        <v>услуга</v>
      </c>
      <c r="L3874" s="6">
        <f t="shared" si="3"/>
        <v>5</v>
      </c>
      <c r="M3874" s="6" t="str">
        <f>IFNA(VLOOKUP(F3874,Promocodes!A:B,2,0),"")</f>
        <v/>
      </c>
      <c r="N3874" s="3" t="str">
        <f>IFNA(VLOOKUP(M3874,Promocodes!G:H,2,0),"")</f>
        <v/>
      </c>
      <c r="O3874" s="3" t="str">
        <f>IFNA(VLOOKUP(D3874,Price!$E$2:$F$4,2,0),"")</f>
        <v/>
      </c>
      <c r="P3874" s="7" t="str">
        <f t="shared" si="4"/>
        <v>без промо</v>
      </c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ht="15.75" customHeight="1">
      <c r="A3875" s="3">
        <v>3680.0</v>
      </c>
      <c r="B3875" s="1" t="s">
        <v>16</v>
      </c>
      <c r="C3875" s="1" t="s">
        <v>17</v>
      </c>
      <c r="D3875" s="1" t="s">
        <v>21</v>
      </c>
      <c r="E3875" s="2">
        <v>44325.0</v>
      </c>
      <c r="F3875" s="3"/>
      <c r="G3875" s="5">
        <v>3500.0</v>
      </c>
      <c r="H3875" s="3" t="str">
        <f>IFNA(VLOOKUP(F3875,Promocodes!A:E,4,0),"")</f>
        <v/>
      </c>
      <c r="I3875" s="3"/>
      <c r="J3875" s="5">
        <f t="shared" si="2"/>
        <v>3500</v>
      </c>
      <c r="K3875" s="3" t="str">
        <f>IFNA(VLOOKUP(D3875,Price!$A$2:$C$18,3,0),"")</f>
        <v>услуга</v>
      </c>
      <c r="L3875" s="6">
        <f t="shared" si="3"/>
        <v>5</v>
      </c>
      <c r="M3875" s="6" t="str">
        <f>IFNA(VLOOKUP(F3875,Promocodes!A:B,2,0),"")</f>
        <v/>
      </c>
      <c r="N3875" s="3" t="str">
        <f>IFNA(VLOOKUP(M3875,Promocodes!G:H,2,0),"")</f>
        <v/>
      </c>
      <c r="O3875" s="3" t="str">
        <f>IFNA(VLOOKUP(D3875,Price!$E$2:$F$4,2,0),"")</f>
        <v/>
      </c>
      <c r="P3875" s="7" t="str">
        <f t="shared" si="4"/>
        <v>без промо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ht="15.75" customHeight="1">
      <c r="A3876" s="3">
        <v>3682.0</v>
      </c>
      <c r="B3876" s="1" t="s">
        <v>139</v>
      </c>
      <c r="C3876" s="1" t="s">
        <v>17</v>
      </c>
      <c r="D3876" s="1" t="s">
        <v>141</v>
      </c>
      <c r="E3876" s="2">
        <v>44325.0</v>
      </c>
      <c r="F3876" s="3"/>
      <c r="G3876" s="5">
        <v>300.0</v>
      </c>
      <c r="H3876" s="3" t="str">
        <f>IFNA(VLOOKUP(F3876,Promocodes!A:E,4,0),"")</f>
        <v/>
      </c>
      <c r="I3876" s="3"/>
      <c r="J3876" s="5">
        <f t="shared" si="2"/>
        <v>300</v>
      </c>
      <c r="K3876" s="3" t="str">
        <f>IFNA(VLOOKUP(D3876,Price!$A$2:$C$18,3,0),"")</f>
        <v/>
      </c>
      <c r="L3876" s="6">
        <f t="shared" si="3"/>
        <v>5</v>
      </c>
      <c r="M3876" s="6" t="str">
        <f>IFNA(VLOOKUP(F3876,Promocodes!A:B,2,0),"")</f>
        <v/>
      </c>
      <c r="N3876" s="3" t="str">
        <f>IFNA(VLOOKUP(M3876,Promocodes!G:H,2,0),"")</f>
        <v/>
      </c>
      <c r="O3876" s="3" t="str">
        <f>IFNA(VLOOKUP(D3876,Price!$E$2:$F$4,2,0),"")</f>
        <v/>
      </c>
      <c r="P3876" s="7" t="str">
        <f t="shared" si="4"/>
        <v/>
      </c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ht="15.75" customHeight="1">
      <c r="A3877" s="3">
        <v>3683.0</v>
      </c>
      <c r="B3877" s="1" t="s">
        <v>16</v>
      </c>
      <c r="C3877" s="1" t="s">
        <v>17</v>
      </c>
      <c r="D3877" s="1" t="s">
        <v>21</v>
      </c>
      <c r="E3877" s="2">
        <v>44325.0</v>
      </c>
      <c r="F3877" s="3"/>
      <c r="G3877" s="5">
        <v>3500.0</v>
      </c>
      <c r="H3877" s="3" t="str">
        <f>IFNA(VLOOKUP(F3877,Promocodes!A:E,4,0),"")</f>
        <v/>
      </c>
      <c r="I3877" s="3"/>
      <c r="J3877" s="5">
        <f t="shared" si="2"/>
        <v>3500</v>
      </c>
      <c r="K3877" s="3" t="str">
        <f>IFNA(VLOOKUP(D3877,Price!$A$2:$C$18,3,0),"")</f>
        <v>услуга</v>
      </c>
      <c r="L3877" s="6">
        <f t="shared" si="3"/>
        <v>5</v>
      </c>
      <c r="M3877" s="6" t="str">
        <f>IFNA(VLOOKUP(F3877,Promocodes!A:B,2,0),"")</f>
        <v/>
      </c>
      <c r="N3877" s="3" t="str">
        <f>IFNA(VLOOKUP(M3877,Promocodes!G:H,2,0),"")</f>
        <v/>
      </c>
      <c r="O3877" s="3" t="str">
        <f>IFNA(VLOOKUP(D3877,Price!$E$2:$F$4,2,0),"")</f>
        <v/>
      </c>
      <c r="P3877" s="7" t="str">
        <f t="shared" si="4"/>
        <v>без промо</v>
      </c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ht="15.75" customHeight="1">
      <c r="A3878" s="3">
        <v>3684.0</v>
      </c>
      <c r="B3878" s="1" t="s">
        <v>16</v>
      </c>
      <c r="C3878" s="1" t="s">
        <v>17</v>
      </c>
      <c r="D3878" s="1" t="s">
        <v>25</v>
      </c>
      <c r="E3878" s="2">
        <v>44326.0</v>
      </c>
      <c r="F3878" s="3"/>
      <c r="G3878" s="5">
        <v>300.0</v>
      </c>
      <c r="H3878" s="3" t="str">
        <f>IFNA(VLOOKUP(F3878,Promocodes!A:E,4,0),"")</f>
        <v/>
      </c>
      <c r="I3878" s="3"/>
      <c r="J3878" s="5">
        <f t="shared" si="2"/>
        <v>300</v>
      </c>
      <c r="K3878" s="3" t="str">
        <f>IFNA(VLOOKUP(D3878,Price!$A$2:$C$18,3,0),"")</f>
        <v>товар</v>
      </c>
      <c r="L3878" s="6">
        <f t="shared" si="3"/>
        <v>5</v>
      </c>
      <c r="M3878" s="6" t="str">
        <f>IFNA(VLOOKUP(F3878,Promocodes!A:B,2,0),"")</f>
        <v/>
      </c>
      <c r="N3878" s="3" t="str">
        <f>IFNA(VLOOKUP(M3878,Promocodes!G:H,2,0),"")</f>
        <v/>
      </c>
      <c r="O3878" s="3">
        <f>IFNA(VLOOKUP(D3878,Price!$E$2:$F$4,2,0),"")</f>
        <v>150</v>
      </c>
      <c r="P3878" s="7" t="str">
        <f t="shared" si="4"/>
        <v>без промо</v>
      </c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ht="15.75" customHeight="1">
      <c r="A3879" s="3">
        <v>3685.0</v>
      </c>
      <c r="B3879" s="1" t="s">
        <v>16</v>
      </c>
      <c r="C3879" s="1" t="s">
        <v>17</v>
      </c>
      <c r="D3879" s="1" t="s">
        <v>21</v>
      </c>
      <c r="E3879" s="2">
        <v>44326.0</v>
      </c>
      <c r="F3879" s="3"/>
      <c r="G3879" s="5">
        <v>3500.0</v>
      </c>
      <c r="H3879" s="3" t="str">
        <f>IFNA(VLOOKUP(F3879,Promocodes!A:E,4,0),"")</f>
        <v/>
      </c>
      <c r="I3879" s="3"/>
      <c r="J3879" s="5">
        <f t="shared" si="2"/>
        <v>3500</v>
      </c>
      <c r="K3879" s="3" t="str">
        <f>IFNA(VLOOKUP(D3879,Price!$A$2:$C$18,3,0),"")</f>
        <v>услуга</v>
      </c>
      <c r="L3879" s="6">
        <f t="shared" si="3"/>
        <v>5</v>
      </c>
      <c r="M3879" s="6" t="str">
        <f>IFNA(VLOOKUP(F3879,Promocodes!A:B,2,0),"")</f>
        <v/>
      </c>
      <c r="N3879" s="3" t="str">
        <f>IFNA(VLOOKUP(M3879,Promocodes!G:H,2,0),"")</f>
        <v/>
      </c>
      <c r="O3879" s="3" t="str">
        <f>IFNA(VLOOKUP(D3879,Price!$E$2:$F$4,2,0),"")</f>
        <v/>
      </c>
      <c r="P3879" s="7" t="str">
        <f t="shared" si="4"/>
        <v>без промо</v>
      </c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ht="15.75" customHeight="1">
      <c r="A3880" s="3">
        <v>3687.0</v>
      </c>
      <c r="B3880" s="1" t="s">
        <v>16</v>
      </c>
      <c r="C3880" s="1" t="s">
        <v>17</v>
      </c>
      <c r="D3880" s="1" t="s">
        <v>24</v>
      </c>
      <c r="E3880" s="2">
        <v>44326.0</v>
      </c>
      <c r="F3880" s="3"/>
      <c r="G3880" s="5">
        <v>4500.0</v>
      </c>
      <c r="H3880" s="3" t="str">
        <f>IFNA(VLOOKUP(F3880,Promocodes!A:E,4,0),"")</f>
        <v/>
      </c>
      <c r="I3880" s="3"/>
      <c r="J3880" s="5">
        <f t="shared" si="2"/>
        <v>4500</v>
      </c>
      <c r="K3880" s="3" t="str">
        <f>IFNA(VLOOKUP(D3880,Price!$A$2:$C$18,3,0),"")</f>
        <v>услуга</v>
      </c>
      <c r="L3880" s="6">
        <f t="shared" si="3"/>
        <v>5</v>
      </c>
      <c r="M3880" s="6" t="str">
        <f>IFNA(VLOOKUP(F3880,Promocodes!A:B,2,0),"")</f>
        <v/>
      </c>
      <c r="N3880" s="3" t="str">
        <f>IFNA(VLOOKUP(M3880,Promocodes!G:H,2,0),"")</f>
        <v/>
      </c>
      <c r="O3880" s="3" t="str">
        <f>IFNA(VLOOKUP(D3880,Price!$E$2:$F$4,2,0),"")</f>
        <v/>
      </c>
      <c r="P3880" s="7" t="str">
        <f t="shared" si="4"/>
        <v>без промо</v>
      </c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ht="15.75" customHeight="1">
      <c r="A3881" s="3">
        <v>3688.0</v>
      </c>
      <c r="B3881" s="1" t="s">
        <v>139</v>
      </c>
      <c r="C3881" s="1" t="s">
        <v>17</v>
      </c>
      <c r="D3881" s="1" t="s">
        <v>142</v>
      </c>
      <c r="E3881" s="2">
        <v>44326.0</v>
      </c>
      <c r="F3881" s="3"/>
      <c r="G3881" s="5">
        <v>1000.0</v>
      </c>
      <c r="H3881" s="3" t="str">
        <f>IFNA(VLOOKUP(F3881,Promocodes!A:E,4,0),"")</f>
        <v/>
      </c>
      <c r="I3881" s="3"/>
      <c r="J3881" s="5">
        <f t="shared" si="2"/>
        <v>1000</v>
      </c>
      <c r="K3881" s="3" t="str">
        <f>IFNA(VLOOKUP(D3881,Price!$A$2:$C$18,3,0),"")</f>
        <v/>
      </c>
      <c r="L3881" s="6">
        <f t="shared" si="3"/>
        <v>5</v>
      </c>
      <c r="M3881" s="6" t="str">
        <f>IFNA(VLOOKUP(F3881,Promocodes!A:B,2,0),"")</f>
        <v/>
      </c>
      <c r="N3881" s="3" t="str">
        <f>IFNA(VLOOKUP(M3881,Promocodes!G:H,2,0),"")</f>
        <v/>
      </c>
      <c r="O3881" s="3" t="str">
        <f>IFNA(VLOOKUP(D3881,Price!$E$2:$F$4,2,0),"")</f>
        <v/>
      </c>
      <c r="P3881" s="7" t="str">
        <f t="shared" si="4"/>
        <v/>
      </c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ht="15.75" customHeight="1">
      <c r="A3882" s="3">
        <v>3689.0</v>
      </c>
      <c r="B3882" s="1" t="s">
        <v>16</v>
      </c>
      <c r="C3882" s="1" t="s">
        <v>17</v>
      </c>
      <c r="D3882" s="1" t="s">
        <v>25</v>
      </c>
      <c r="E3882" s="2">
        <v>44326.0</v>
      </c>
      <c r="F3882" s="3"/>
      <c r="G3882" s="5">
        <v>300.0</v>
      </c>
      <c r="H3882" s="3" t="str">
        <f>IFNA(VLOOKUP(F3882,Promocodes!A:E,4,0),"")</f>
        <v/>
      </c>
      <c r="I3882" s="3"/>
      <c r="J3882" s="5">
        <f t="shared" si="2"/>
        <v>300</v>
      </c>
      <c r="K3882" s="3" t="str">
        <f>IFNA(VLOOKUP(D3882,Price!$A$2:$C$18,3,0),"")</f>
        <v>товар</v>
      </c>
      <c r="L3882" s="6">
        <f t="shared" si="3"/>
        <v>5</v>
      </c>
      <c r="M3882" s="6" t="str">
        <f>IFNA(VLOOKUP(F3882,Promocodes!A:B,2,0),"")</f>
        <v/>
      </c>
      <c r="N3882" s="3" t="str">
        <f>IFNA(VLOOKUP(M3882,Promocodes!G:H,2,0),"")</f>
        <v/>
      </c>
      <c r="O3882" s="3">
        <f>IFNA(VLOOKUP(D3882,Price!$E$2:$F$4,2,0),"")</f>
        <v>150</v>
      </c>
      <c r="P3882" s="7" t="str">
        <f t="shared" si="4"/>
        <v>без промо</v>
      </c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ht="15.75" customHeight="1">
      <c r="A3883" s="3">
        <v>3690.0</v>
      </c>
      <c r="B3883" s="1" t="s">
        <v>16</v>
      </c>
      <c r="C3883" s="1" t="s">
        <v>17</v>
      </c>
      <c r="D3883" s="1" t="s">
        <v>21</v>
      </c>
      <c r="E3883" s="2">
        <v>44326.0</v>
      </c>
      <c r="F3883" s="3"/>
      <c r="G3883" s="5">
        <v>3500.0</v>
      </c>
      <c r="H3883" s="3" t="str">
        <f>IFNA(VLOOKUP(F3883,Promocodes!A:E,4,0),"")</f>
        <v/>
      </c>
      <c r="I3883" s="3"/>
      <c r="J3883" s="5">
        <f t="shared" si="2"/>
        <v>3500</v>
      </c>
      <c r="K3883" s="3" t="str">
        <f>IFNA(VLOOKUP(D3883,Price!$A$2:$C$18,3,0),"")</f>
        <v>услуга</v>
      </c>
      <c r="L3883" s="6">
        <f t="shared" si="3"/>
        <v>5</v>
      </c>
      <c r="M3883" s="6" t="str">
        <f>IFNA(VLOOKUP(F3883,Promocodes!A:B,2,0),"")</f>
        <v/>
      </c>
      <c r="N3883" s="3" t="str">
        <f>IFNA(VLOOKUP(M3883,Promocodes!G:H,2,0),"")</f>
        <v/>
      </c>
      <c r="O3883" s="3" t="str">
        <f>IFNA(VLOOKUP(D3883,Price!$E$2:$F$4,2,0),"")</f>
        <v/>
      </c>
      <c r="P3883" s="7" t="str">
        <f t="shared" si="4"/>
        <v>без промо</v>
      </c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ht="15.75" customHeight="1">
      <c r="A3884" s="3">
        <v>3691.0</v>
      </c>
      <c r="B3884" s="1" t="s">
        <v>16</v>
      </c>
      <c r="C3884" s="1" t="s">
        <v>17</v>
      </c>
      <c r="D3884" s="1" t="s">
        <v>21</v>
      </c>
      <c r="E3884" s="2">
        <v>44326.0</v>
      </c>
      <c r="F3884" s="3"/>
      <c r="G3884" s="5">
        <v>3500.0</v>
      </c>
      <c r="H3884" s="3" t="str">
        <f>IFNA(VLOOKUP(F3884,Promocodes!A:E,4,0),"")</f>
        <v/>
      </c>
      <c r="I3884" s="3"/>
      <c r="J3884" s="5">
        <f t="shared" si="2"/>
        <v>3500</v>
      </c>
      <c r="K3884" s="3" t="str">
        <f>IFNA(VLOOKUP(D3884,Price!$A$2:$C$18,3,0),"")</f>
        <v>услуга</v>
      </c>
      <c r="L3884" s="6">
        <f t="shared" si="3"/>
        <v>5</v>
      </c>
      <c r="M3884" s="6" t="str">
        <f>IFNA(VLOOKUP(F3884,Promocodes!A:B,2,0),"")</f>
        <v/>
      </c>
      <c r="N3884" s="3" t="str">
        <f>IFNA(VLOOKUP(M3884,Promocodes!G:H,2,0),"")</f>
        <v/>
      </c>
      <c r="O3884" s="3" t="str">
        <f>IFNA(VLOOKUP(D3884,Price!$E$2:$F$4,2,0),"")</f>
        <v/>
      </c>
      <c r="P3884" s="7" t="str">
        <f t="shared" si="4"/>
        <v>без промо</v>
      </c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ht="15.75" customHeight="1">
      <c r="A3885" s="3">
        <v>3692.0</v>
      </c>
      <c r="B3885" s="1" t="s">
        <v>139</v>
      </c>
      <c r="C3885" s="1" t="s">
        <v>17</v>
      </c>
      <c r="D3885" s="1" t="s">
        <v>143</v>
      </c>
      <c r="E3885" s="2">
        <v>44326.0</v>
      </c>
      <c r="F3885" s="3"/>
      <c r="G3885" s="5">
        <v>500.0</v>
      </c>
      <c r="H3885" s="3" t="str">
        <f>IFNA(VLOOKUP(F3885,Promocodes!A:E,4,0),"")</f>
        <v/>
      </c>
      <c r="I3885" s="3"/>
      <c r="J3885" s="5">
        <f t="shared" si="2"/>
        <v>500</v>
      </c>
      <c r="K3885" s="3" t="str">
        <f>IFNA(VLOOKUP(D3885,Price!$A$2:$C$18,3,0),"")</f>
        <v/>
      </c>
      <c r="L3885" s="6">
        <f t="shared" si="3"/>
        <v>5</v>
      </c>
      <c r="M3885" s="6" t="str">
        <f>IFNA(VLOOKUP(F3885,Promocodes!A:B,2,0),"")</f>
        <v/>
      </c>
      <c r="N3885" s="3" t="str">
        <f>IFNA(VLOOKUP(M3885,Promocodes!G:H,2,0),"")</f>
        <v/>
      </c>
      <c r="O3885" s="3" t="str">
        <f>IFNA(VLOOKUP(D3885,Price!$E$2:$F$4,2,0),"")</f>
        <v/>
      </c>
      <c r="P3885" s="7" t="str">
        <f t="shared" si="4"/>
        <v/>
      </c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ht="15.75" customHeight="1">
      <c r="A3886" s="3">
        <v>3694.0</v>
      </c>
      <c r="B3886" s="1" t="s">
        <v>16</v>
      </c>
      <c r="C3886" s="1" t="s">
        <v>17</v>
      </c>
      <c r="D3886" s="1" t="s">
        <v>23</v>
      </c>
      <c r="E3886" s="2">
        <v>44326.0</v>
      </c>
      <c r="F3886" s="3"/>
      <c r="G3886" s="5">
        <v>5500.0</v>
      </c>
      <c r="H3886" s="3" t="str">
        <f>IFNA(VLOOKUP(F3886,Promocodes!A:E,4,0),"")</f>
        <v/>
      </c>
      <c r="I3886" s="3"/>
      <c r="J3886" s="5">
        <f t="shared" si="2"/>
        <v>5500</v>
      </c>
      <c r="K3886" s="3" t="str">
        <f>IFNA(VLOOKUP(D3886,Price!$A$2:$C$18,3,0),"")</f>
        <v>услуга</v>
      </c>
      <c r="L3886" s="6">
        <f t="shared" si="3"/>
        <v>5</v>
      </c>
      <c r="M3886" s="6" t="str">
        <f>IFNA(VLOOKUP(F3886,Promocodes!A:B,2,0),"")</f>
        <v/>
      </c>
      <c r="N3886" s="3" t="str">
        <f>IFNA(VLOOKUP(M3886,Promocodes!G:H,2,0),"")</f>
        <v/>
      </c>
      <c r="O3886" s="3" t="str">
        <f>IFNA(VLOOKUP(D3886,Price!$E$2:$F$4,2,0),"")</f>
        <v/>
      </c>
      <c r="P3886" s="7" t="str">
        <f t="shared" si="4"/>
        <v>без промо</v>
      </c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ht="15.75" customHeight="1">
      <c r="A3887" s="3">
        <v>3695.0</v>
      </c>
      <c r="B3887" s="1" t="s">
        <v>16</v>
      </c>
      <c r="C3887" s="1" t="s">
        <v>17</v>
      </c>
      <c r="D3887" s="1" t="s">
        <v>23</v>
      </c>
      <c r="E3887" s="2">
        <v>44326.0</v>
      </c>
      <c r="F3887" s="3"/>
      <c r="G3887" s="5">
        <v>5500.0</v>
      </c>
      <c r="H3887" s="3" t="str">
        <f>IFNA(VLOOKUP(F3887,Promocodes!A:E,4,0),"")</f>
        <v/>
      </c>
      <c r="I3887" s="3"/>
      <c r="J3887" s="5">
        <f t="shared" si="2"/>
        <v>5500</v>
      </c>
      <c r="K3887" s="3" t="str">
        <f>IFNA(VLOOKUP(D3887,Price!$A$2:$C$18,3,0),"")</f>
        <v>услуга</v>
      </c>
      <c r="L3887" s="6">
        <f t="shared" si="3"/>
        <v>5</v>
      </c>
      <c r="M3887" s="6" t="str">
        <f>IFNA(VLOOKUP(F3887,Promocodes!A:B,2,0),"")</f>
        <v/>
      </c>
      <c r="N3887" s="3" t="str">
        <f>IFNA(VLOOKUP(M3887,Promocodes!G:H,2,0),"")</f>
        <v/>
      </c>
      <c r="O3887" s="3" t="str">
        <f>IFNA(VLOOKUP(D3887,Price!$E$2:$F$4,2,0),"")</f>
        <v/>
      </c>
      <c r="P3887" s="7" t="str">
        <f t="shared" si="4"/>
        <v>без промо</v>
      </c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ht="15.75" customHeight="1">
      <c r="A3888" s="3">
        <v>3696.0</v>
      </c>
      <c r="B3888" s="1" t="s">
        <v>16</v>
      </c>
      <c r="C3888" s="1" t="s">
        <v>22</v>
      </c>
      <c r="D3888" s="1" t="s">
        <v>18</v>
      </c>
      <c r="E3888" s="2">
        <v>44326.0</v>
      </c>
      <c r="F3888" s="3"/>
      <c r="G3888" s="5">
        <v>1000.0</v>
      </c>
      <c r="H3888" s="3" t="str">
        <f>IFNA(VLOOKUP(F3888,Promocodes!A:E,4,0),"")</f>
        <v/>
      </c>
      <c r="I3888" s="3"/>
      <c r="J3888" s="5">
        <f t="shared" si="2"/>
        <v>1000</v>
      </c>
      <c r="K3888" s="3" t="str">
        <f>IFNA(VLOOKUP(D3888,Price!$A$2:$C$18,3,0),"")</f>
        <v>товар</v>
      </c>
      <c r="L3888" s="6">
        <f t="shared" si="3"/>
        <v>5</v>
      </c>
      <c r="M3888" s="6" t="str">
        <f>IFNA(VLOOKUP(F3888,Promocodes!A:B,2,0),"")</f>
        <v/>
      </c>
      <c r="N3888" s="3" t="str">
        <f>IFNA(VLOOKUP(M3888,Promocodes!G:H,2,0),"")</f>
        <v/>
      </c>
      <c r="O3888" s="3">
        <f>IFNA(VLOOKUP(D3888,Price!$E$2:$F$4,2,0),"")</f>
        <v>500</v>
      </c>
      <c r="P3888" s="7" t="str">
        <f t="shared" si="4"/>
        <v>без промо</v>
      </c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ht="15.75" customHeight="1">
      <c r="A3889" s="3">
        <v>3697.0</v>
      </c>
      <c r="B3889" s="1" t="s">
        <v>16</v>
      </c>
      <c r="C3889" s="1" t="s">
        <v>17</v>
      </c>
      <c r="D3889" s="1" t="s">
        <v>18</v>
      </c>
      <c r="E3889" s="2">
        <v>44326.0</v>
      </c>
      <c r="F3889" s="3"/>
      <c r="G3889" s="5">
        <v>1000.0</v>
      </c>
      <c r="H3889" s="3" t="str">
        <f>IFNA(VLOOKUP(F3889,Promocodes!A:E,4,0),"")</f>
        <v/>
      </c>
      <c r="I3889" s="3"/>
      <c r="J3889" s="5">
        <f t="shared" si="2"/>
        <v>1000</v>
      </c>
      <c r="K3889" s="3" t="str">
        <f>IFNA(VLOOKUP(D3889,Price!$A$2:$C$18,3,0),"")</f>
        <v>товар</v>
      </c>
      <c r="L3889" s="6">
        <f t="shared" si="3"/>
        <v>5</v>
      </c>
      <c r="M3889" s="6" t="str">
        <f>IFNA(VLOOKUP(F3889,Promocodes!A:B,2,0),"")</f>
        <v/>
      </c>
      <c r="N3889" s="3" t="str">
        <f>IFNA(VLOOKUP(M3889,Promocodes!G:H,2,0),"")</f>
        <v/>
      </c>
      <c r="O3889" s="3">
        <f>IFNA(VLOOKUP(D3889,Price!$E$2:$F$4,2,0),"")</f>
        <v>500</v>
      </c>
      <c r="P3889" s="7" t="str">
        <f t="shared" si="4"/>
        <v>без промо</v>
      </c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ht="15.75" customHeight="1">
      <c r="A3890" s="3">
        <v>3698.0</v>
      </c>
      <c r="B3890" s="1" t="s">
        <v>16</v>
      </c>
      <c r="C3890" s="1" t="s">
        <v>22</v>
      </c>
      <c r="D3890" s="1" t="s">
        <v>24</v>
      </c>
      <c r="E3890" s="2">
        <v>44326.0</v>
      </c>
      <c r="F3890" s="3"/>
      <c r="G3890" s="5">
        <v>4500.0</v>
      </c>
      <c r="H3890" s="3" t="str">
        <f>IFNA(VLOOKUP(F3890,Promocodes!A:E,4,0),"")</f>
        <v/>
      </c>
      <c r="I3890" s="3"/>
      <c r="J3890" s="5">
        <f t="shared" si="2"/>
        <v>4500</v>
      </c>
      <c r="K3890" s="3" t="str">
        <f>IFNA(VLOOKUP(D3890,Price!$A$2:$C$18,3,0),"")</f>
        <v>услуга</v>
      </c>
      <c r="L3890" s="6">
        <f t="shared" si="3"/>
        <v>5</v>
      </c>
      <c r="M3890" s="6" t="str">
        <f>IFNA(VLOOKUP(F3890,Promocodes!A:B,2,0),"")</f>
        <v/>
      </c>
      <c r="N3890" s="3" t="str">
        <f>IFNA(VLOOKUP(M3890,Promocodes!G:H,2,0),"")</f>
        <v/>
      </c>
      <c r="O3890" s="3" t="str">
        <f>IFNA(VLOOKUP(D3890,Price!$E$2:$F$4,2,0),"")</f>
        <v/>
      </c>
      <c r="P3890" s="7" t="str">
        <f t="shared" si="4"/>
        <v>без промо</v>
      </c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ht="15.75" customHeight="1">
      <c r="A3891" s="3">
        <v>3700.0</v>
      </c>
      <c r="B3891" s="1" t="s">
        <v>16</v>
      </c>
      <c r="C3891" s="1" t="s">
        <v>22</v>
      </c>
      <c r="D3891" s="1" t="s">
        <v>25</v>
      </c>
      <c r="E3891" s="2">
        <v>44326.0</v>
      </c>
      <c r="F3891" s="3"/>
      <c r="G3891" s="5">
        <v>300.0</v>
      </c>
      <c r="H3891" s="3" t="str">
        <f>IFNA(VLOOKUP(F3891,Promocodes!A:E,4,0),"")</f>
        <v/>
      </c>
      <c r="I3891" s="3"/>
      <c r="J3891" s="5">
        <f t="shared" si="2"/>
        <v>300</v>
      </c>
      <c r="K3891" s="3" t="str">
        <f>IFNA(VLOOKUP(D3891,Price!$A$2:$C$18,3,0),"")</f>
        <v>товар</v>
      </c>
      <c r="L3891" s="6">
        <f t="shared" si="3"/>
        <v>5</v>
      </c>
      <c r="M3891" s="6" t="str">
        <f>IFNA(VLOOKUP(F3891,Promocodes!A:B,2,0),"")</f>
        <v/>
      </c>
      <c r="N3891" s="3" t="str">
        <f>IFNA(VLOOKUP(M3891,Promocodes!G:H,2,0),"")</f>
        <v/>
      </c>
      <c r="O3891" s="3">
        <f>IFNA(VLOOKUP(D3891,Price!$E$2:$F$4,2,0),"")</f>
        <v>150</v>
      </c>
      <c r="P3891" s="7" t="str">
        <f t="shared" si="4"/>
        <v>без промо</v>
      </c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ht="15.75" customHeight="1">
      <c r="A3892" s="3">
        <v>3701.0</v>
      </c>
      <c r="B3892" s="1" t="s">
        <v>139</v>
      </c>
      <c r="C3892" s="1" t="s">
        <v>17</v>
      </c>
      <c r="D3892" s="1" t="s">
        <v>142</v>
      </c>
      <c r="E3892" s="2">
        <v>44326.0</v>
      </c>
      <c r="F3892" s="3"/>
      <c r="G3892" s="5">
        <v>1000.0</v>
      </c>
      <c r="H3892" s="3" t="str">
        <f>IFNA(VLOOKUP(F3892,Promocodes!A:E,4,0),"")</f>
        <v/>
      </c>
      <c r="I3892" s="3"/>
      <c r="J3892" s="5">
        <f t="shared" si="2"/>
        <v>1000</v>
      </c>
      <c r="K3892" s="3" t="str">
        <f>IFNA(VLOOKUP(D3892,Price!$A$2:$C$18,3,0),"")</f>
        <v/>
      </c>
      <c r="L3892" s="6">
        <f t="shared" si="3"/>
        <v>5</v>
      </c>
      <c r="M3892" s="6" t="str">
        <f>IFNA(VLOOKUP(F3892,Promocodes!A:B,2,0),"")</f>
        <v/>
      </c>
      <c r="N3892" s="3" t="str">
        <f>IFNA(VLOOKUP(M3892,Promocodes!G:H,2,0),"")</f>
        <v/>
      </c>
      <c r="O3892" s="3" t="str">
        <f>IFNA(VLOOKUP(D3892,Price!$E$2:$F$4,2,0),"")</f>
        <v/>
      </c>
      <c r="P3892" s="7" t="str">
        <f t="shared" si="4"/>
        <v/>
      </c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ht="15.75" customHeight="1">
      <c r="A3893" s="3">
        <v>3702.0</v>
      </c>
      <c r="B3893" s="1" t="s">
        <v>16</v>
      </c>
      <c r="C3893" s="1" t="s">
        <v>22</v>
      </c>
      <c r="D3893" s="1" t="s">
        <v>24</v>
      </c>
      <c r="E3893" s="2">
        <v>44326.0</v>
      </c>
      <c r="F3893" s="3"/>
      <c r="G3893" s="5">
        <v>4500.0</v>
      </c>
      <c r="H3893" s="3" t="str">
        <f>IFNA(VLOOKUP(F3893,Promocodes!A:E,4,0),"")</f>
        <v/>
      </c>
      <c r="I3893" s="3"/>
      <c r="J3893" s="5">
        <f t="shared" si="2"/>
        <v>4500</v>
      </c>
      <c r="K3893" s="3" t="str">
        <f>IFNA(VLOOKUP(D3893,Price!$A$2:$C$18,3,0),"")</f>
        <v>услуга</v>
      </c>
      <c r="L3893" s="6">
        <f t="shared" si="3"/>
        <v>5</v>
      </c>
      <c r="M3893" s="6" t="str">
        <f>IFNA(VLOOKUP(F3893,Promocodes!A:B,2,0),"")</f>
        <v/>
      </c>
      <c r="N3893" s="3" t="str">
        <f>IFNA(VLOOKUP(M3893,Promocodes!G:H,2,0),"")</f>
        <v/>
      </c>
      <c r="O3893" s="3" t="str">
        <f>IFNA(VLOOKUP(D3893,Price!$E$2:$F$4,2,0),"")</f>
        <v/>
      </c>
      <c r="P3893" s="7" t="str">
        <f t="shared" si="4"/>
        <v>без промо</v>
      </c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ht="15.75" customHeight="1">
      <c r="A3894" s="3">
        <v>3704.0</v>
      </c>
      <c r="B3894" s="1" t="s">
        <v>16</v>
      </c>
      <c r="C3894" s="1" t="s">
        <v>17</v>
      </c>
      <c r="D3894" s="1" t="s">
        <v>24</v>
      </c>
      <c r="E3894" s="2">
        <v>44326.0</v>
      </c>
      <c r="F3894" s="3"/>
      <c r="G3894" s="5">
        <v>4500.0</v>
      </c>
      <c r="H3894" s="3" t="str">
        <f>IFNA(VLOOKUP(F3894,Promocodes!A:E,4,0),"")</f>
        <v/>
      </c>
      <c r="I3894" s="3"/>
      <c r="J3894" s="5">
        <f t="shared" si="2"/>
        <v>4500</v>
      </c>
      <c r="K3894" s="3" t="str">
        <f>IFNA(VLOOKUP(D3894,Price!$A$2:$C$18,3,0),"")</f>
        <v>услуга</v>
      </c>
      <c r="L3894" s="6">
        <f t="shared" si="3"/>
        <v>5</v>
      </c>
      <c r="M3894" s="6" t="str">
        <f>IFNA(VLOOKUP(F3894,Promocodes!A:B,2,0),"")</f>
        <v/>
      </c>
      <c r="N3894" s="3" t="str">
        <f>IFNA(VLOOKUP(M3894,Promocodes!G:H,2,0),"")</f>
        <v/>
      </c>
      <c r="O3894" s="3" t="str">
        <f>IFNA(VLOOKUP(D3894,Price!$E$2:$F$4,2,0),"")</f>
        <v/>
      </c>
      <c r="P3894" s="7" t="str">
        <f t="shared" si="4"/>
        <v>без промо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ht="15.75" customHeight="1">
      <c r="A3895" s="3">
        <v>3705.0</v>
      </c>
      <c r="B3895" s="1" t="s">
        <v>16</v>
      </c>
      <c r="C3895" s="1" t="s">
        <v>17</v>
      </c>
      <c r="D3895" s="1" t="s">
        <v>23</v>
      </c>
      <c r="E3895" s="2">
        <v>44326.0</v>
      </c>
      <c r="F3895" s="3"/>
      <c r="G3895" s="5">
        <v>5500.0</v>
      </c>
      <c r="H3895" s="3" t="str">
        <f>IFNA(VLOOKUP(F3895,Promocodes!A:E,4,0),"")</f>
        <v/>
      </c>
      <c r="I3895" s="3"/>
      <c r="J3895" s="5">
        <f t="shared" si="2"/>
        <v>5500</v>
      </c>
      <c r="K3895" s="3" t="str">
        <f>IFNA(VLOOKUP(D3895,Price!$A$2:$C$18,3,0),"")</f>
        <v>услуга</v>
      </c>
      <c r="L3895" s="6">
        <f t="shared" si="3"/>
        <v>5</v>
      </c>
      <c r="M3895" s="6" t="str">
        <f>IFNA(VLOOKUP(F3895,Promocodes!A:B,2,0),"")</f>
        <v/>
      </c>
      <c r="N3895" s="3" t="str">
        <f>IFNA(VLOOKUP(M3895,Promocodes!G:H,2,0),"")</f>
        <v/>
      </c>
      <c r="O3895" s="3" t="str">
        <f>IFNA(VLOOKUP(D3895,Price!$E$2:$F$4,2,0),"")</f>
        <v/>
      </c>
      <c r="P3895" s="7" t="str">
        <f t="shared" si="4"/>
        <v>без промо</v>
      </c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ht="15.75" customHeight="1">
      <c r="A3896" s="3">
        <v>3706.0</v>
      </c>
      <c r="B3896" s="1" t="s">
        <v>16</v>
      </c>
      <c r="C3896" s="1" t="s">
        <v>17</v>
      </c>
      <c r="D3896" s="1" t="s">
        <v>21</v>
      </c>
      <c r="E3896" s="2">
        <v>44326.0</v>
      </c>
      <c r="F3896" s="3"/>
      <c r="G3896" s="5">
        <v>3500.0</v>
      </c>
      <c r="H3896" s="3" t="str">
        <f>IFNA(VLOOKUP(F3896,Promocodes!A:E,4,0),"")</f>
        <v/>
      </c>
      <c r="I3896" s="3"/>
      <c r="J3896" s="5">
        <f t="shared" si="2"/>
        <v>3500</v>
      </c>
      <c r="K3896" s="3" t="str">
        <f>IFNA(VLOOKUP(D3896,Price!$A$2:$C$18,3,0),"")</f>
        <v>услуга</v>
      </c>
      <c r="L3896" s="6">
        <f t="shared" si="3"/>
        <v>5</v>
      </c>
      <c r="M3896" s="6" t="str">
        <f>IFNA(VLOOKUP(F3896,Promocodes!A:B,2,0),"")</f>
        <v/>
      </c>
      <c r="N3896" s="3" t="str">
        <f>IFNA(VLOOKUP(M3896,Promocodes!G:H,2,0),"")</f>
        <v/>
      </c>
      <c r="O3896" s="3" t="str">
        <f>IFNA(VLOOKUP(D3896,Price!$E$2:$F$4,2,0),"")</f>
        <v/>
      </c>
      <c r="P3896" s="7" t="str">
        <f t="shared" si="4"/>
        <v>без промо</v>
      </c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ht="15.75" customHeight="1">
      <c r="A3897" s="3">
        <v>3707.0</v>
      </c>
      <c r="B3897" s="1" t="s">
        <v>16</v>
      </c>
      <c r="C3897" s="1" t="s">
        <v>17</v>
      </c>
      <c r="D3897" s="1" t="s">
        <v>24</v>
      </c>
      <c r="E3897" s="2">
        <v>44326.0</v>
      </c>
      <c r="F3897" s="3"/>
      <c r="G3897" s="5">
        <v>4500.0</v>
      </c>
      <c r="H3897" s="3" t="str">
        <f>IFNA(VLOOKUP(F3897,Promocodes!A:E,4,0),"")</f>
        <v/>
      </c>
      <c r="I3897" s="3"/>
      <c r="J3897" s="5">
        <f t="shared" si="2"/>
        <v>4500</v>
      </c>
      <c r="K3897" s="3" t="str">
        <f>IFNA(VLOOKUP(D3897,Price!$A$2:$C$18,3,0),"")</f>
        <v>услуга</v>
      </c>
      <c r="L3897" s="6">
        <f t="shared" si="3"/>
        <v>5</v>
      </c>
      <c r="M3897" s="6" t="str">
        <f>IFNA(VLOOKUP(F3897,Promocodes!A:B,2,0),"")</f>
        <v/>
      </c>
      <c r="N3897" s="3" t="str">
        <f>IFNA(VLOOKUP(M3897,Promocodes!G:H,2,0),"")</f>
        <v/>
      </c>
      <c r="O3897" s="3" t="str">
        <f>IFNA(VLOOKUP(D3897,Price!$E$2:$F$4,2,0),"")</f>
        <v/>
      </c>
      <c r="P3897" s="7" t="str">
        <f t="shared" si="4"/>
        <v>без промо</v>
      </c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ht="15.75" customHeight="1">
      <c r="A3898" s="3">
        <v>3708.0</v>
      </c>
      <c r="B3898" s="1" t="s">
        <v>16</v>
      </c>
      <c r="C3898" s="1" t="s">
        <v>17</v>
      </c>
      <c r="D3898" s="1" t="s">
        <v>24</v>
      </c>
      <c r="E3898" s="2">
        <v>44326.0</v>
      </c>
      <c r="F3898" s="3"/>
      <c r="G3898" s="5">
        <v>4500.0</v>
      </c>
      <c r="H3898" s="3" t="str">
        <f>IFNA(VLOOKUP(F3898,Promocodes!A:E,4,0),"")</f>
        <v/>
      </c>
      <c r="I3898" s="3"/>
      <c r="J3898" s="5">
        <f t="shared" si="2"/>
        <v>4500</v>
      </c>
      <c r="K3898" s="3" t="str">
        <f>IFNA(VLOOKUP(D3898,Price!$A$2:$C$18,3,0),"")</f>
        <v>услуга</v>
      </c>
      <c r="L3898" s="6">
        <f t="shared" si="3"/>
        <v>5</v>
      </c>
      <c r="M3898" s="6" t="str">
        <f>IFNA(VLOOKUP(F3898,Promocodes!A:B,2,0),"")</f>
        <v/>
      </c>
      <c r="N3898" s="3" t="str">
        <f>IFNA(VLOOKUP(M3898,Promocodes!G:H,2,0),"")</f>
        <v/>
      </c>
      <c r="O3898" s="3" t="str">
        <f>IFNA(VLOOKUP(D3898,Price!$E$2:$F$4,2,0),"")</f>
        <v/>
      </c>
      <c r="P3898" s="7" t="str">
        <f t="shared" si="4"/>
        <v>без промо</v>
      </c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ht="15.75" customHeight="1">
      <c r="A3899" s="3">
        <v>3709.0</v>
      </c>
      <c r="B3899" s="1" t="s">
        <v>16</v>
      </c>
      <c r="C3899" s="1" t="s">
        <v>17</v>
      </c>
      <c r="D3899" s="1" t="s">
        <v>23</v>
      </c>
      <c r="E3899" s="2">
        <v>44326.0</v>
      </c>
      <c r="F3899" s="3"/>
      <c r="G3899" s="5">
        <v>5500.0</v>
      </c>
      <c r="H3899" s="3" t="str">
        <f>IFNA(VLOOKUP(F3899,Promocodes!A:E,4,0),"")</f>
        <v/>
      </c>
      <c r="I3899" s="3"/>
      <c r="J3899" s="5">
        <f t="shared" si="2"/>
        <v>5500</v>
      </c>
      <c r="K3899" s="3" t="str">
        <f>IFNA(VLOOKUP(D3899,Price!$A$2:$C$18,3,0),"")</f>
        <v>услуга</v>
      </c>
      <c r="L3899" s="6">
        <f t="shared" si="3"/>
        <v>5</v>
      </c>
      <c r="M3899" s="6" t="str">
        <f>IFNA(VLOOKUP(F3899,Promocodes!A:B,2,0),"")</f>
        <v/>
      </c>
      <c r="N3899" s="3" t="str">
        <f>IFNA(VLOOKUP(M3899,Promocodes!G:H,2,0),"")</f>
        <v/>
      </c>
      <c r="O3899" s="3" t="str">
        <f>IFNA(VLOOKUP(D3899,Price!$E$2:$F$4,2,0),"")</f>
        <v/>
      </c>
      <c r="P3899" s="7" t="str">
        <f t="shared" si="4"/>
        <v>без промо</v>
      </c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ht="15.75" customHeight="1">
      <c r="A3900" s="3">
        <v>3710.0</v>
      </c>
      <c r="B3900" s="1" t="s">
        <v>139</v>
      </c>
      <c r="C3900" s="1" t="s">
        <v>17</v>
      </c>
      <c r="D3900" s="1" t="s">
        <v>143</v>
      </c>
      <c r="E3900" s="2">
        <v>44327.0</v>
      </c>
      <c r="F3900" s="3"/>
      <c r="G3900" s="5">
        <v>500.0</v>
      </c>
      <c r="H3900" s="3" t="str">
        <f>IFNA(VLOOKUP(F3900,Promocodes!A:E,4,0),"")</f>
        <v/>
      </c>
      <c r="I3900" s="3"/>
      <c r="J3900" s="5">
        <f t="shared" si="2"/>
        <v>500</v>
      </c>
      <c r="K3900" s="3" t="str">
        <f>IFNA(VLOOKUP(D3900,Price!$A$2:$C$18,3,0),"")</f>
        <v/>
      </c>
      <c r="L3900" s="6">
        <f t="shared" si="3"/>
        <v>5</v>
      </c>
      <c r="M3900" s="6" t="str">
        <f>IFNA(VLOOKUP(F3900,Promocodes!A:B,2,0),"")</f>
        <v/>
      </c>
      <c r="N3900" s="3" t="str">
        <f>IFNA(VLOOKUP(M3900,Promocodes!G:H,2,0),"")</f>
        <v/>
      </c>
      <c r="O3900" s="3" t="str">
        <f>IFNA(VLOOKUP(D3900,Price!$E$2:$F$4,2,0),"")</f>
        <v/>
      </c>
      <c r="P3900" s="7" t="str">
        <f t="shared" si="4"/>
        <v/>
      </c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ht="15.75" customHeight="1">
      <c r="A3901" s="3">
        <v>3711.0</v>
      </c>
      <c r="B3901" s="1" t="s">
        <v>16</v>
      </c>
      <c r="C3901" s="1" t="s">
        <v>17</v>
      </c>
      <c r="D3901" s="1" t="s">
        <v>18</v>
      </c>
      <c r="E3901" s="2">
        <v>44327.0</v>
      </c>
      <c r="F3901" s="3"/>
      <c r="G3901" s="5">
        <v>1000.0</v>
      </c>
      <c r="H3901" s="3" t="str">
        <f>IFNA(VLOOKUP(F3901,Promocodes!A:E,4,0),"")</f>
        <v/>
      </c>
      <c r="I3901" s="3"/>
      <c r="J3901" s="5">
        <f t="shared" si="2"/>
        <v>1000</v>
      </c>
      <c r="K3901" s="3" t="str">
        <f>IFNA(VLOOKUP(D3901,Price!$A$2:$C$18,3,0),"")</f>
        <v>товар</v>
      </c>
      <c r="L3901" s="6">
        <f t="shared" si="3"/>
        <v>5</v>
      </c>
      <c r="M3901" s="6" t="str">
        <f>IFNA(VLOOKUP(F3901,Promocodes!A:B,2,0),"")</f>
        <v/>
      </c>
      <c r="N3901" s="3" t="str">
        <f>IFNA(VLOOKUP(M3901,Promocodes!G:H,2,0),"")</f>
        <v/>
      </c>
      <c r="O3901" s="3">
        <f>IFNA(VLOOKUP(D3901,Price!$E$2:$F$4,2,0),"")</f>
        <v>500</v>
      </c>
      <c r="P3901" s="7" t="str">
        <f t="shared" si="4"/>
        <v>без промо</v>
      </c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ht="15.75" customHeight="1">
      <c r="A3902" s="3">
        <v>3713.0</v>
      </c>
      <c r="B3902" s="1" t="s">
        <v>139</v>
      </c>
      <c r="C3902" s="1" t="s">
        <v>17</v>
      </c>
      <c r="D3902" s="1" t="s">
        <v>142</v>
      </c>
      <c r="E3902" s="2">
        <v>44327.0</v>
      </c>
      <c r="F3902" s="3"/>
      <c r="G3902" s="5">
        <v>1000.0</v>
      </c>
      <c r="H3902" s="3" t="str">
        <f>IFNA(VLOOKUP(F3902,Promocodes!A:E,4,0),"")</f>
        <v/>
      </c>
      <c r="I3902" s="3"/>
      <c r="J3902" s="5">
        <f t="shared" si="2"/>
        <v>1000</v>
      </c>
      <c r="K3902" s="3" t="str">
        <f>IFNA(VLOOKUP(D3902,Price!$A$2:$C$18,3,0),"")</f>
        <v/>
      </c>
      <c r="L3902" s="6">
        <f t="shared" si="3"/>
        <v>5</v>
      </c>
      <c r="M3902" s="6" t="str">
        <f>IFNA(VLOOKUP(F3902,Promocodes!A:B,2,0),"")</f>
        <v/>
      </c>
      <c r="N3902" s="3" t="str">
        <f>IFNA(VLOOKUP(M3902,Promocodes!G:H,2,0),"")</f>
        <v/>
      </c>
      <c r="O3902" s="3" t="str">
        <f>IFNA(VLOOKUP(D3902,Price!$E$2:$F$4,2,0),"")</f>
        <v/>
      </c>
      <c r="P3902" s="7" t="str">
        <f t="shared" si="4"/>
        <v/>
      </c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ht="15.75" customHeight="1">
      <c r="A3903" s="3">
        <v>3715.0</v>
      </c>
      <c r="B3903" s="1" t="s">
        <v>139</v>
      </c>
      <c r="C3903" s="1" t="s">
        <v>22</v>
      </c>
      <c r="D3903" s="1" t="s">
        <v>141</v>
      </c>
      <c r="E3903" s="2">
        <v>44327.0</v>
      </c>
      <c r="F3903" s="3"/>
      <c r="G3903" s="5">
        <v>300.0</v>
      </c>
      <c r="H3903" s="3" t="str">
        <f>IFNA(VLOOKUP(F3903,Promocodes!A:E,4,0),"")</f>
        <v/>
      </c>
      <c r="I3903" s="3"/>
      <c r="J3903" s="5">
        <f t="shared" si="2"/>
        <v>300</v>
      </c>
      <c r="K3903" s="3" t="str">
        <f>IFNA(VLOOKUP(D3903,Price!$A$2:$C$18,3,0),"")</f>
        <v/>
      </c>
      <c r="L3903" s="6">
        <f t="shared" si="3"/>
        <v>5</v>
      </c>
      <c r="M3903" s="6" t="str">
        <f>IFNA(VLOOKUP(F3903,Promocodes!A:B,2,0),"")</f>
        <v/>
      </c>
      <c r="N3903" s="3" t="str">
        <f>IFNA(VLOOKUP(M3903,Promocodes!G:H,2,0),"")</f>
        <v/>
      </c>
      <c r="O3903" s="3" t="str">
        <f>IFNA(VLOOKUP(D3903,Price!$E$2:$F$4,2,0),"")</f>
        <v/>
      </c>
      <c r="P3903" s="7" t="str">
        <f t="shared" si="4"/>
        <v/>
      </c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ht="15.75" customHeight="1">
      <c r="A3904" s="3">
        <v>3716.0</v>
      </c>
      <c r="B3904" s="1" t="s">
        <v>139</v>
      </c>
      <c r="C3904" s="1" t="s">
        <v>17</v>
      </c>
      <c r="D3904" s="1" t="s">
        <v>143</v>
      </c>
      <c r="E3904" s="2">
        <v>44327.0</v>
      </c>
      <c r="F3904" s="3"/>
      <c r="G3904" s="5">
        <v>500.0</v>
      </c>
      <c r="H3904" s="3" t="str">
        <f>IFNA(VLOOKUP(F3904,Promocodes!A:E,4,0),"")</f>
        <v/>
      </c>
      <c r="I3904" s="3"/>
      <c r="J3904" s="5">
        <f t="shared" si="2"/>
        <v>500</v>
      </c>
      <c r="K3904" s="3" t="str">
        <f>IFNA(VLOOKUP(D3904,Price!$A$2:$C$18,3,0),"")</f>
        <v/>
      </c>
      <c r="L3904" s="6">
        <f t="shared" si="3"/>
        <v>5</v>
      </c>
      <c r="M3904" s="6" t="str">
        <f>IFNA(VLOOKUP(F3904,Promocodes!A:B,2,0),"")</f>
        <v/>
      </c>
      <c r="N3904" s="3" t="str">
        <f>IFNA(VLOOKUP(M3904,Promocodes!G:H,2,0),"")</f>
        <v/>
      </c>
      <c r="O3904" s="3" t="str">
        <f>IFNA(VLOOKUP(D3904,Price!$E$2:$F$4,2,0),"")</f>
        <v/>
      </c>
      <c r="P3904" s="7" t="str">
        <f t="shared" si="4"/>
        <v/>
      </c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ht="15.75" customHeight="1">
      <c r="A3905" s="3">
        <v>3717.0</v>
      </c>
      <c r="B3905" s="1" t="s">
        <v>16</v>
      </c>
      <c r="C3905" s="1" t="s">
        <v>17</v>
      </c>
      <c r="D3905" s="1" t="s">
        <v>24</v>
      </c>
      <c r="E3905" s="2">
        <v>44327.0</v>
      </c>
      <c r="F3905" s="3"/>
      <c r="G3905" s="5">
        <v>4500.0</v>
      </c>
      <c r="H3905" s="3" t="str">
        <f>IFNA(VLOOKUP(F3905,Promocodes!A:E,4,0),"")</f>
        <v/>
      </c>
      <c r="I3905" s="3"/>
      <c r="J3905" s="5">
        <f t="shared" si="2"/>
        <v>4500</v>
      </c>
      <c r="K3905" s="3" t="str">
        <f>IFNA(VLOOKUP(D3905,Price!$A$2:$C$18,3,0),"")</f>
        <v>услуга</v>
      </c>
      <c r="L3905" s="6">
        <f t="shared" si="3"/>
        <v>5</v>
      </c>
      <c r="M3905" s="6" t="str">
        <f>IFNA(VLOOKUP(F3905,Promocodes!A:B,2,0),"")</f>
        <v/>
      </c>
      <c r="N3905" s="3" t="str">
        <f>IFNA(VLOOKUP(M3905,Promocodes!G:H,2,0),"")</f>
        <v/>
      </c>
      <c r="O3905" s="3" t="str">
        <f>IFNA(VLOOKUP(D3905,Price!$E$2:$F$4,2,0),"")</f>
        <v/>
      </c>
      <c r="P3905" s="7" t="str">
        <f t="shared" si="4"/>
        <v>без промо</v>
      </c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ht="15.75" customHeight="1">
      <c r="A3906" s="3">
        <v>3718.0</v>
      </c>
      <c r="B3906" s="1" t="s">
        <v>16</v>
      </c>
      <c r="C3906" s="1" t="s">
        <v>22</v>
      </c>
      <c r="D3906" s="1" t="s">
        <v>24</v>
      </c>
      <c r="E3906" s="2">
        <v>44327.0</v>
      </c>
      <c r="F3906" s="3"/>
      <c r="G3906" s="5">
        <v>4500.0</v>
      </c>
      <c r="H3906" s="3" t="str">
        <f>IFNA(VLOOKUP(F3906,Promocodes!A:E,4,0),"")</f>
        <v/>
      </c>
      <c r="I3906" s="3"/>
      <c r="J3906" s="5">
        <f t="shared" si="2"/>
        <v>4500</v>
      </c>
      <c r="K3906" s="3" t="str">
        <f>IFNA(VLOOKUP(D3906,Price!$A$2:$C$18,3,0),"")</f>
        <v>услуга</v>
      </c>
      <c r="L3906" s="6">
        <f t="shared" si="3"/>
        <v>5</v>
      </c>
      <c r="M3906" s="6" t="str">
        <f>IFNA(VLOOKUP(F3906,Promocodes!A:B,2,0),"")</f>
        <v/>
      </c>
      <c r="N3906" s="3" t="str">
        <f>IFNA(VLOOKUP(M3906,Promocodes!G:H,2,0),"")</f>
        <v/>
      </c>
      <c r="O3906" s="3" t="str">
        <f>IFNA(VLOOKUP(D3906,Price!$E$2:$F$4,2,0),"")</f>
        <v/>
      </c>
      <c r="P3906" s="7" t="str">
        <f t="shared" si="4"/>
        <v>без промо</v>
      </c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ht="15.75" customHeight="1">
      <c r="A3907" s="3">
        <v>3719.0</v>
      </c>
      <c r="B3907" s="1" t="s">
        <v>16</v>
      </c>
      <c r="C3907" s="1" t="s">
        <v>22</v>
      </c>
      <c r="D3907" s="1" t="s">
        <v>23</v>
      </c>
      <c r="E3907" s="2">
        <v>44327.0</v>
      </c>
      <c r="F3907" s="3"/>
      <c r="G3907" s="5">
        <v>5500.0</v>
      </c>
      <c r="H3907" s="3" t="str">
        <f>IFNA(VLOOKUP(F3907,Promocodes!A:E,4,0),"")</f>
        <v/>
      </c>
      <c r="I3907" s="3"/>
      <c r="J3907" s="5">
        <f t="shared" si="2"/>
        <v>5500</v>
      </c>
      <c r="K3907" s="3" t="str">
        <f>IFNA(VLOOKUP(D3907,Price!$A$2:$C$18,3,0),"")</f>
        <v>услуга</v>
      </c>
      <c r="L3907" s="6">
        <f t="shared" si="3"/>
        <v>5</v>
      </c>
      <c r="M3907" s="6" t="str">
        <f>IFNA(VLOOKUP(F3907,Promocodes!A:B,2,0),"")</f>
        <v/>
      </c>
      <c r="N3907" s="3" t="str">
        <f>IFNA(VLOOKUP(M3907,Promocodes!G:H,2,0),"")</f>
        <v/>
      </c>
      <c r="O3907" s="3" t="str">
        <f>IFNA(VLOOKUP(D3907,Price!$E$2:$F$4,2,0),"")</f>
        <v/>
      </c>
      <c r="P3907" s="7" t="str">
        <f t="shared" si="4"/>
        <v>без промо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ht="15.75" customHeight="1">
      <c r="A3908" s="3">
        <v>3720.0</v>
      </c>
      <c r="B3908" s="1" t="s">
        <v>16</v>
      </c>
      <c r="C3908" s="1" t="s">
        <v>17</v>
      </c>
      <c r="D3908" s="1" t="s">
        <v>18</v>
      </c>
      <c r="E3908" s="2">
        <v>44327.0</v>
      </c>
      <c r="F3908" s="3"/>
      <c r="G3908" s="5">
        <v>1000.0</v>
      </c>
      <c r="H3908" s="3" t="str">
        <f>IFNA(VLOOKUP(F3908,Promocodes!A:E,4,0),"")</f>
        <v/>
      </c>
      <c r="I3908" s="3"/>
      <c r="J3908" s="5">
        <f t="shared" si="2"/>
        <v>1000</v>
      </c>
      <c r="K3908" s="3" t="str">
        <f>IFNA(VLOOKUP(D3908,Price!$A$2:$C$18,3,0),"")</f>
        <v>товар</v>
      </c>
      <c r="L3908" s="6">
        <f t="shared" si="3"/>
        <v>5</v>
      </c>
      <c r="M3908" s="6" t="str">
        <f>IFNA(VLOOKUP(F3908,Promocodes!A:B,2,0),"")</f>
        <v/>
      </c>
      <c r="N3908" s="3" t="str">
        <f>IFNA(VLOOKUP(M3908,Promocodes!G:H,2,0),"")</f>
        <v/>
      </c>
      <c r="O3908" s="3">
        <f>IFNA(VLOOKUP(D3908,Price!$E$2:$F$4,2,0),"")</f>
        <v>500</v>
      </c>
      <c r="P3908" s="7" t="str">
        <f t="shared" si="4"/>
        <v>без промо</v>
      </c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ht="15.75" customHeight="1">
      <c r="A3909" s="3">
        <v>3721.0</v>
      </c>
      <c r="B3909" s="1" t="s">
        <v>16</v>
      </c>
      <c r="C3909" s="1" t="s">
        <v>17</v>
      </c>
      <c r="D3909" s="1" t="s">
        <v>24</v>
      </c>
      <c r="E3909" s="2">
        <v>44327.0</v>
      </c>
      <c r="F3909" s="3"/>
      <c r="G3909" s="5">
        <v>4500.0</v>
      </c>
      <c r="H3909" s="3" t="str">
        <f>IFNA(VLOOKUP(F3909,Promocodes!A:E,4,0),"")</f>
        <v/>
      </c>
      <c r="I3909" s="3"/>
      <c r="J3909" s="5">
        <f t="shared" si="2"/>
        <v>4500</v>
      </c>
      <c r="K3909" s="3" t="str">
        <f>IFNA(VLOOKUP(D3909,Price!$A$2:$C$18,3,0),"")</f>
        <v>услуга</v>
      </c>
      <c r="L3909" s="6">
        <f t="shared" si="3"/>
        <v>5</v>
      </c>
      <c r="M3909" s="6" t="str">
        <f>IFNA(VLOOKUP(F3909,Promocodes!A:B,2,0),"")</f>
        <v/>
      </c>
      <c r="N3909" s="3" t="str">
        <f>IFNA(VLOOKUP(M3909,Promocodes!G:H,2,0),"")</f>
        <v/>
      </c>
      <c r="O3909" s="3" t="str">
        <f>IFNA(VLOOKUP(D3909,Price!$E$2:$F$4,2,0),"")</f>
        <v/>
      </c>
      <c r="P3909" s="7" t="str">
        <f t="shared" si="4"/>
        <v>без промо</v>
      </c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ht="15.75" customHeight="1">
      <c r="A3910" s="3">
        <v>3722.0</v>
      </c>
      <c r="B3910" s="1" t="s">
        <v>16</v>
      </c>
      <c r="C3910" s="1" t="s">
        <v>17</v>
      </c>
      <c r="D3910" s="1" t="s">
        <v>21</v>
      </c>
      <c r="E3910" s="2">
        <v>44327.0</v>
      </c>
      <c r="F3910" s="3"/>
      <c r="G3910" s="5">
        <v>3500.0</v>
      </c>
      <c r="H3910" s="3" t="str">
        <f>IFNA(VLOOKUP(F3910,Promocodes!A:E,4,0),"")</f>
        <v/>
      </c>
      <c r="I3910" s="3"/>
      <c r="J3910" s="5">
        <f t="shared" si="2"/>
        <v>3500</v>
      </c>
      <c r="K3910" s="3" t="str">
        <f>IFNA(VLOOKUP(D3910,Price!$A$2:$C$18,3,0),"")</f>
        <v>услуга</v>
      </c>
      <c r="L3910" s="6">
        <f t="shared" si="3"/>
        <v>5</v>
      </c>
      <c r="M3910" s="6" t="str">
        <f>IFNA(VLOOKUP(F3910,Promocodes!A:B,2,0),"")</f>
        <v/>
      </c>
      <c r="N3910" s="3" t="str">
        <f>IFNA(VLOOKUP(M3910,Promocodes!G:H,2,0),"")</f>
        <v/>
      </c>
      <c r="O3910" s="3" t="str">
        <f>IFNA(VLOOKUP(D3910,Price!$E$2:$F$4,2,0),"")</f>
        <v/>
      </c>
      <c r="P3910" s="7" t="str">
        <f t="shared" si="4"/>
        <v>без промо</v>
      </c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ht="15.75" customHeight="1">
      <c r="A3911" s="3">
        <v>3723.0</v>
      </c>
      <c r="B3911" s="1" t="s">
        <v>16</v>
      </c>
      <c r="C3911" s="1" t="s">
        <v>22</v>
      </c>
      <c r="D3911" s="1" t="s">
        <v>20</v>
      </c>
      <c r="E3911" s="2">
        <v>44327.0</v>
      </c>
      <c r="F3911" s="3"/>
      <c r="G3911" s="5">
        <v>500.0</v>
      </c>
      <c r="H3911" s="3" t="str">
        <f>IFNA(VLOOKUP(F3911,Promocodes!A:E,4,0),"")</f>
        <v/>
      </c>
      <c r="I3911" s="3"/>
      <c r="J3911" s="5">
        <f t="shared" si="2"/>
        <v>500</v>
      </c>
      <c r="K3911" s="3" t="str">
        <f>IFNA(VLOOKUP(D3911,Price!$A$2:$C$18,3,0),"")</f>
        <v>товар</v>
      </c>
      <c r="L3911" s="6">
        <f t="shared" si="3"/>
        <v>5</v>
      </c>
      <c r="M3911" s="6" t="str">
        <f>IFNA(VLOOKUP(F3911,Promocodes!A:B,2,0),"")</f>
        <v/>
      </c>
      <c r="N3911" s="3" t="str">
        <f>IFNA(VLOOKUP(M3911,Promocodes!G:H,2,0),"")</f>
        <v/>
      </c>
      <c r="O3911" s="3">
        <f>IFNA(VLOOKUP(D3911,Price!$E$2:$F$4,2,0),"")</f>
        <v>250</v>
      </c>
      <c r="P3911" s="7" t="str">
        <f t="shared" si="4"/>
        <v>без промо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ht="15.75" customHeight="1">
      <c r="A3912" s="3">
        <v>3724.0</v>
      </c>
      <c r="B3912" s="1" t="s">
        <v>16</v>
      </c>
      <c r="C3912" s="1" t="s">
        <v>17</v>
      </c>
      <c r="D3912" s="1" t="s">
        <v>24</v>
      </c>
      <c r="E3912" s="2">
        <v>44327.0</v>
      </c>
      <c r="F3912" s="3"/>
      <c r="G3912" s="5">
        <v>4500.0</v>
      </c>
      <c r="H3912" s="3" t="str">
        <f>IFNA(VLOOKUP(F3912,Promocodes!A:E,4,0),"")</f>
        <v/>
      </c>
      <c r="I3912" s="3"/>
      <c r="J3912" s="5">
        <f t="shared" si="2"/>
        <v>4500</v>
      </c>
      <c r="K3912" s="3" t="str">
        <f>IFNA(VLOOKUP(D3912,Price!$A$2:$C$18,3,0),"")</f>
        <v>услуга</v>
      </c>
      <c r="L3912" s="6">
        <f t="shared" si="3"/>
        <v>5</v>
      </c>
      <c r="M3912" s="6" t="str">
        <f>IFNA(VLOOKUP(F3912,Promocodes!A:B,2,0),"")</f>
        <v/>
      </c>
      <c r="N3912" s="3" t="str">
        <f>IFNA(VLOOKUP(M3912,Promocodes!G:H,2,0),"")</f>
        <v/>
      </c>
      <c r="O3912" s="3" t="str">
        <f>IFNA(VLOOKUP(D3912,Price!$E$2:$F$4,2,0),"")</f>
        <v/>
      </c>
      <c r="P3912" s="7" t="str">
        <f t="shared" si="4"/>
        <v>без промо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ht="15.75" customHeight="1">
      <c r="A3913" s="3">
        <v>3726.0</v>
      </c>
      <c r="B3913" s="1" t="s">
        <v>16</v>
      </c>
      <c r="C3913" s="1" t="s">
        <v>17</v>
      </c>
      <c r="D3913" s="1" t="s">
        <v>20</v>
      </c>
      <c r="E3913" s="2">
        <v>44327.0</v>
      </c>
      <c r="F3913" s="3"/>
      <c r="G3913" s="5">
        <v>500.0</v>
      </c>
      <c r="H3913" s="3" t="str">
        <f>IFNA(VLOOKUP(F3913,Promocodes!A:E,4,0),"")</f>
        <v/>
      </c>
      <c r="I3913" s="3"/>
      <c r="J3913" s="5">
        <f t="shared" si="2"/>
        <v>500</v>
      </c>
      <c r="K3913" s="3" t="str">
        <f>IFNA(VLOOKUP(D3913,Price!$A$2:$C$18,3,0),"")</f>
        <v>товар</v>
      </c>
      <c r="L3913" s="6">
        <f t="shared" si="3"/>
        <v>5</v>
      </c>
      <c r="M3913" s="6" t="str">
        <f>IFNA(VLOOKUP(F3913,Promocodes!A:B,2,0),"")</f>
        <v/>
      </c>
      <c r="N3913" s="3" t="str">
        <f>IFNA(VLOOKUP(M3913,Promocodes!G:H,2,0),"")</f>
        <v/>
      </c>
      <c r="O3913" s="3">
        <f>IFNA(VLOOKUP(D3913,Price!$E$2:$F$4,2,0),"")</f>
        <v>250</v>
      </c>
      <c r="P3913" s="7" t="str">
        <f t="shared" si="4"/>
        <v>без промо</v>
      </c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ht="15.75" customHeight="1">
      <c r="A3914" s="3">
        <v>3727.0</v>
      </c>
      <c r="B3914" s="1" t="s">
        <v>16</v>
      </c>
      <c r="C3914" s="1" t="s">
        <v>17</v>
      </c>
      <c r="D3914" s="1" t="s">
        <v>23</v>
      </c>
      <c r="E3914" s="2">
        <v>44327.0</v>
      </c>
      <c r="F3914" s="3"/>
      <c r="G3914" s="5">
        <v>5500.0</v>
      </c>
      <c r="H3914" s="3" t="str">
        <f>IFNA(VLOOKUP(F3914,Promocodes!A:E,4,0),"")</f>
        <v/>
      </c>
      <c r="I3914" s="3"/>
      <c r="J3914" s="5">
        <f t="shared" si="2"/>
        <v>5500</v>
      </c>
      <c r="K3914" s="3" t="str">
        <f>IFNA(VLOOKUP(D3914,Price!$A$2:$C$18,3,0),"")</f>
        <v>услуга</v>
      </c>
      <c r="L3914" s="6">
        <f t="shared" si="3"/>
        <v>5</v>
      </c>
      <c r="M3914" s="6" t="str">
        <f>IFNA(VLOOKUP(F3914,Promocodes!A:B,2,0),"")</f>
        <v/>
      </c>
      <c r="N3914" s="3" t="str">
        <f>IFNA(VLOOKUP(M3914,Promocodes!G:H,2,0),"")</f>
        <v/>
      </c>
      <c r="O3914" s="3" t="str">
        <f>IFNA(VLOOKUP(D3914,Price!$E$2:$F$4,2,0),"")</f>
        <v/>
      </c>
      <c r="P3914" s="7" t="str">
        <f t="shared" si="4"/>
        <v>без промо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ht="15.75" customHeight="1">
      <c r="A3915" s="3">
        <v>3728.0</v>
      </c>
      <c r="B3915" s="1" t="s">
        <v>16</v>
      </c>
      <c r="C3915" s="1" t="s">
        <v>17</v>
      </c>
      <c r="D3915" s="1" t="s">
        <v>18</v>
      </c>
      <c r="E3915" s="2">
        <v>44327.0</v>
      </c>
      <c r="F3915" s="3"/>
      <c r="G3915" s="5">
        <v>1000.0</v>
      </c>
      <c r="H3915" s="3" t="str">
        <f>IFNA(VLOOKUP(F3915,Promocodes!A:E,4,0),"")</f>
        <v/>
      </c>
      <c r="I3915" s="3"/>
      <c r="J3915" s="5">
        <f t="shared" si="2"/>
        <v>1000</v>
      </c>
      <c r="K3915" s="3" t="str">
        <f>IFNA(VLOOKUP(D3915,Price!$A$2:$C$18,3,0),"")</f>
        <v>товар</v>
      </c>
      <c r="L3915" s="6">
        <f t="shared" si="3"/>
        <v>5</v>
      </c>
      <c r="M3915" s="6" t="str">
        <f>IFNA(VLOOKUP(F3915,Promocodes!A:B,2,0),"")</f>
        <v/>
      </c>
      <c r="N3915" s="3" t="str">
        <f>IFNA(VLOOKUP(M3915,Promocodes!G:H,2,0),"")</f>
        <v/>
      </c>
      <c r="O3915" s="3">
        <f>IFNA(VLOOKUP(D3915,Price!$E$2:$F$4,2,0),"")</f>
        <v>500</v>
      </c>
      <c r="P3915" s="7" t="str">
        <f t="shared" si="4"/>
        <v>без промо</v>
      </c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ht="15.75" customHeight="1">
      <c r="A3916" s="3">
        <v>3730.0</v>
      </c>
      <c r="B3916" s="1" t="s">
        <v>16</v>
      </c>
      <c r="C3916" s="1" t="s">
        <v>17</v>
      </c>
      <c r="D3916" s="1" t="s">
        <v>24</v>
      </c>
      <c r="E3916" s="2">
        <v>44327.0</v>
      </c>
      <c r="F3916" s="3"/>
      <c r="G3916" s="5">
        <v>4500.0</v>
      </c>
      <c r="H3916" s="3" t="str">
        <f>IFNA(VLOOKUP(F3916,Promocodes!A:E,4,0),"")</f>
        <v/>
      </c>
      <c r="I3916" s="3"/>
      <c r="J3916" s="5">
        <f t="shared" si="2"/>
        <v>4500</v>
      </c>
      <c r="K3916" s="3" t="str">
        <f>IFNA(VLOOKUP(D3916,Price!$A$2:$C$18,3,0),"")</f>
        <v>услуга</v>
      </c>
      <c r="L3916" s="6">
        <f t="shared" si="3"/>
        <v>5</v>
      </c>
      <c r="M3916" s="6" t="str">
        <f>IFNA(VLOOKUP(F3916,Promocodes!A:B,2,0),"")</f>
        <v/>
      </c>
      <c r="N3916" s="3" t="str">
        <f>IFNA(VLOOKUP(M3916,Promocodes!G:H,2,0),"")</f>
        <v/>
      </c>
      <c r="O3916" s="3" t="str">
        <f>IFNA(VLOOKUP(D3916,Price!$E$2:$F$4,2,0),"")</f>
        <v/>
      </c>
      <c r="P3916" s="7" t="str">
        <f t="shared" si="4"/>
        <v>без промо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ht="15.75" customHeight="1">
      <c r="A3917" s="3">
        <v>3731.0</v>
      </c>
      <c r="B3917" s="1" t="s">
        <v>16</v>
      </c>
      <c r="C3917" s="1" t="s">
        <v>17</v>
      </c>
      <c r="D3917" s="1" t="s">
        <v>21</v>
      </c>
      <c r="E3917" s="2">
        <v>44327.0</v>
      </c>
      <c r="F3917" s="3"/>
      <c r="G3917" s="5">
        <v>3500.0</v>
      </c>
      <c r="H3917" s="3" t="str">
        <f>IFNA(VLOOKUP(F3917,Promocodes!A:E,4,0),"")</f>
        <v/>
      </c>
      <c r="I3917" s="3"/>
      <c r="J3917" s="5">
        <f t="shared" si="2"/>
        <v>3500</v>
      </c>
      <c r="K3917" s="3" t="str">
        <f>IFNA(VLOOKUP(D3917,Price!$A$2:$C$18,3,0),"")</f>
        <v>услуга</v>
      </c>
      <c r="L3917" s="6">
        <f t="shared" si="3"/>
        <v>5</v>
      </c>
      <c r="M3917" s="6" t="str">
        <f>IFNA(VLOOKUP(F3917,Promocodes!A:B,2,0),"")</f>
        <v/>
      </c>
      <c r="N3917" s="3" t="str">
        <f>IFNA(VLOOKUP(M3917,Promocodes!G:H,2,0),"")</f>
        <v/>
      </c>
      <c r="O3917" s="3" t="str">
        <f>IFNA(VLOOKUP(D3917,Price!$E$2:$F$4,2,0),"")</f>
        <v/>
      </c>
      <c r="P3917" s="7" t="str">
        <f t="shared" si="4"/>
        <v>без промо</v>
      </c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ht="15.75" customHeight="1">
      <c r="A3918" s="3">
        <v>3732.0</v>
      </c>
      <c r="B3918" s="1" t="s">
        <v>16</v>
      </c>
      <c r="C3918" s="1" t="s">
        <v>17</v>
      </c>
      <c r="D3918" s="1" t="s">
        <v>23</v>
      </c>
      <c r="E3918" s="2">
        <v>44327.0</v>
      </c>
      <c r="F3918" s="3"/>
      <c r="G3918" s="5">
        <v>5500.0</v>
      </c>
      <c r="H3918" s="3" t="str">
        <f>IFNA(VLOOKUP(F3918,Promocodes!A:E,4,0),"")</f>
        <v/>
      </c>
      <c r="I3918" s="3"/>
      <c r="J3918" s="5">
        <f t="shared" si="2"/>
        <v>5500</v>
      </c>
      <c r="K3918" s="3" t="str">
        <f>IFNA(VLOOKUP(D3918,Price!$A$2:$C$18,3,0),"")</f>
        <v>услуга</v>
      </c>
      <c r="L3918" s="6">
        <f t="shared" si="3"/>
        <v>5</v>
      </c>
      <c r="M3918" s="6" t="str">
        <f>IFNA(VLOOKUP(F3918,Promocodes!A:B,2,0),"")</f>
        <v/>
      </c>
      <c r="N3918" s="3" t="str">
        <f>IFNA(VLOOKUP(M3918,Promocodes!G:H,2,0),"")</f>
        <v/>
      </c>
      <c r="O3918" s="3" t="str">
        <f>IFNA(VLOOKUP(D3918,Price!$E$2:$F$4,2,0),"")</f>
        <v/>
      </c>
      <c r="P3918" s="7" t="str">
        <f t="shared" si="4"/>
        <v>без промо</v>
      </c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ht="15.75" customHeight="1">
      <c r="A3919" s="3">
        <v>3733.0</v>
      </c>
      <c r="B3919" s="1" t="s">
        <v>16</v>
      </c>
      <c r="C3919" s="1" t="s">
        <v>17</v>
      </c>
      <c r="D3919" s="1" t="s">
        <v>24</v>
      </c>
      <c r="E3919" s="2">
        <v>44327.0</v>
      </c>
      <c r="F3919" s="3"/>
      <c r="G3919" s="5">
        <v>4500.0</v>
      </c>
      <c r="H3919" s="3" t="str">
        <f>IFNA(VLOOKUP(F3919,Promocodes!A:E,4,0),"")</f>
        <v/>
      </c>
      <c r="I3919" s="3"/>
      <c r="J3919" s="5">
        <f t="shared" si="2"/>
        <v>4500</v>
      </c>
      <c r="K3919" s="3" t="str">
        <f>IFNA(VLOOKUP(D3919,Price!$A$2:$C$18,3,0),"")</f>
        <v>услуга</v>
      </c>
      <c r="L3919" s="6">
        <f t="shared" si="3"/>
        <v>5</v>
      </c>
      <c r="M3919" s="6" t="str">
        <f>IFNA(VLOOKUP(F3919,Promocodes!A:B,2,0),"")</f>
        <v/>
      </c>
      <c r="N3919" s="3" t="str">
        <f>IFNA(VLOOKUP(M3919,Promocodes!G:H,2,0),"")</f>
        <v/>
      </c>
      <c r="O3919" s="3" t="str">
        <f>IFNA(VLOOKUP(D3919,Price!$E$2:$F$4,2,0),"")</f>
        <v/>
      </c>
      <c r="P3919" s="7" t="str">
        <f t="shared" si="4"/>
        <v>без промо</v>
      </c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ht="15.75" customHeight="1">
      <c r="A3920" s="3">
        <v>3734.0</v>
      </c>
      <c r="B3920" s="1" t="s">
        <v>16</v>
      </c>
      <c r="C3920" s="1" t="s">
        <v>17</v>
      </c>
      <c r="D3920" s="1" t="s">
        <v>23</v>
      </c>
      <c r="E3920" s="2">
        <v>44327.0</v>
      </c>
      <c r="F3920" s="3"/>
      <c r="G3920" s="5">
        <v>5500.0</v>
      </c>
      <c r="H3920" s="3" t="str">
        <f>IFNA(VLOOKUP(F3920,Promocodes!A:E,4,0),"")</f>
        <v/>
      </c>
      <c r="I3920" s="3"/>
      <c r="J3920" s="5">
        <f t="shared" si="2"/>
        <v>5500</v>
      </c>
      <c r="K3920" s="3" t="str">
        <f>IFNA(VLOOKUP(D3920,Price!$A$2:$C$18,3,0),"")</f>
        <v>услуга</v>
      </c>
      <c r="L3920" s="6">
        <f t="shared" si="3"/>
        <v>5</v>
      </c>
      <c r="M3920" s="6" t="str">
        <f>IFNA(VLOOKUP(F3920,Promocodes!A:B,2,0),"")</f>
        <v/>
      </c>
      <c r="N3920" s="3" t="str">
        <f>IFNA(VLOOKUP(M3920,Promocodes!G:H,2,0),"")</f>
        <v/>
      </c>
      <c r="O3920" s="3" t="str">
        <f>IFNA(VLOOKUP(D3920,Price!$E$2:$F$4,2,0),"")</f>
        <v/>
      </c>
      <c r="P3920" s="7" t="str">
        <f t="shared" si="4"/>
        <v>без промо</v>
      </c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ht="15.75" customHeight="1">
      <c r="A3921" s="3">
        <v>3735.0</v>
      </c>
      <c r="B3921" s="1" t="s">
        <v>16</v>
      </c>
      <c r="C3921" s="1" t="s">
        <v>17</v>
      </c>
      <c r="D3921" s="1" t="s">
        <v>20</v>
      </c>
      <c r="E3921" s="2">
        <v>44327.0</v>
      </c>
      <c r="F3921" s="3"/>
      <c r="G3921" s="5">
        <v>500.0</v>
      </c>
      <c r="H3921" s="3" t="str">
        <f>IFNA(VLOOKUP(F3921,Promocodes!A:E,4,0),"")</f>
        <v/>
      </c>
      <c r="I3921" s="3"/>
      <c r="J3921" s="5">
        <f t="shared" si="2"/>
        <v>500</v>
      </c>
      <c r="K3921" s="3" t="str">
        <f>IFNA(VLOOKUP(D3921,Price!$A$2:$C$18,3,0),"")</f>
        <v>товар</v>
      </c>
      <c r="L3921" s="6">
        <f t="shared" si="3"/>
        <v>5</v>
      </c>
      <c r="M3921" s="6" t="str">
        <f>IFNA(VLOOKUP(F3921,Promocodes!A:B,2,0),"")</f>
        <v/>
      </c>
      <c r="N3921" s="3" t="str">
        <f>IFNA(VLOOKUP(M3921,Promocodes!G:H,2,0),"")</f>
        <v/>
      </c>
      <c r="O3921" s="3">
        <f>IFNA(VLOOKUP(D3921,Price!$E$2:$F$4,2,0),"")</f>
        <v>250</v>
      </c>
      <c r="P3921" s="7" t="str">
        <f t="shared" si="4"/>
        <v>без промо</v>
      </c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ht="15.75" customHeight="1">
      <c r="A3922" s="3">
        <v>3736.0</v>
      </c>
      <c r="B3922" s="1" t="s">
        <v>16</v>
      </c>
      <c r="C3922" s="1" t="s">
        <v>17</v>
      </c>
      <c r="D3922" s="1" t="s">
        <v>21</v>
      </c>
      <c r="E3922" s="2">
        <v>44328.0</v>
      </c>
      <c r="F3922" s="3"/>
      <c r="G3922" s="5">
        <v>3500.0</v>
      </c>
      <c r="H3922" s="3" t="str">
        <f>IFNA(VLOOKUP(F3922,Promocodes!A:E,4,0),"")</f>
        <v/>
      </c>
      <c r="I3922" s="3"/>
      <c r="J3922" s="5">
        <f t="shared" si="2"/>
        <v>3500</v>
      </c>
      <c r="K3922" s="3" t="str">
        <f>IFNA(VLOOKUP(D3922,Price!$A$2:$C$18,3,0),"")</f>
        <v>услуга</v>
      </c>
      <c r="L3922" s="6">
        <f t="shared" si="3"/>
        <v>5</v>
      </c>
      <c r="M3922" s="6" t="str">
        <f>IFNA(VLOOKUP(F3922,Promocodes!A:B,2,0),"")</f>
        <v/>
      </c>
      <c r="N3922" s="3" t="str">
        <f>IFNA(VLOOKUP(M3922,Promocodes!G:H,2,0),"")</f>
        <v/>
      </c>
      <c r="O3922" s="3" t="str">
        <f>IFNA(VLOOKUP(D3922,Price!$E$2:$F$4,2,0),"")</f>
        <v/>
      </c>
      <c r="P3922" s="7" t="str">
        <f t="shared" si="4"/>
        <v>без промо</v>
      </c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ht="15.75" customHeight="1">
      <c r="A3923" s="3">
        <v>3737.0</v>
      </c>
      <c r="B3923" s="1" t="s">
        <v>16</v>
      </c>
      <c r="C3923" s="1" t="s">
        <v>17</v>
      </c>
      <c r="D3923" s="1" t="s">
        <v>23</v>
      </c>
      <c r="E3923" s="2">
        <v>44328.0</v>
      </c>
      <c r="F3923" s="3"/>
      <c r="G3923" s="5">
        <v>5500.0</v>
      </c>
      <c r="H3923" s="3" t="str">
        <f>IFNA(VLOOKUP(F3923,Promocodes!A:E,4,0),"")</f>
        <v/>
      </c>
      <c r="I3923" s="3"/>
      <c r="J3923" s="5">
        <f t="shared" si="2"/>
        <v>5500</v>
      </c>
      <c r="K3923" s="3" t="str">
        <f>IFNA(VLOOKUP(D3923,Price!$A$2:$C$18,3,0),"")</f>
        <v>услуга</v>
      </c>
      <c r="L3923" s="6">
        <f t="shared" si="3"/>
        <v>5</v>
      </c>
      <c r="M3923" s="6" t="str">
        <f>IFNA(VLOOKUP(F3923,Promocodes!A:B,2,0),"")</f>
        <v/>
      </c>
      <c r="N3923" s="3" t="str">
        <f>IFNA(VLOOKUP(M3923,Promocodes!G:H,2,0),"")</f>
        <v/>
      </c>
      <c r="O3923" s="3" t="str">
        <f>IFNA(VLOOKUP(D3923,Price!$E$2:$F$4,2,0),"")</f>
        <v/>
      </c>
      <c r="P3923" s="7" t="str">
        <f t="shared" si="4"/>
        <v>без промо</v>
      </c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ht="15.75" customHeight="1">
      <c r="A3924" s="3">
        <v>3738.0</v>
      </c>
      <c r="B3924" s="1" t="s">
        <v>139</v>
      </c>
      <c r="C3924" s="1" t="s">
        <v>17</v>
      </c>
      <c r="D3924" s="1" t="s">
        <v>140</v>
      </c>
      <c r="E3924" s="2">
        <v>44328.0</v>
      </c>
      <c r="F3924" s="3"/>
      <c r="G3924" s="5">
        <v>50000.0</v>
      </c>
      <c r="H3924" s="3" t="str">
        <f>IFNA(VLOOKUP(F3924,Promocodes!A:E,4,0),"")</f>
        <v/>
      </c>
      <c r="I3924" s="3"/>
      <c r="J3924" s="5">
        <f t="shared" si="2"/>
        <v>50000</v>
      </c>
      <c r="K3924" s="3" t="str">
        <f>IFNA(VLOOKUP(D3924,Price!$A$2:$C$18,3,0),"")</f>
        <v/>
      </c>
      <c r="L3924" s="6">
        <f t="shared" si="3"/>
        <v>5</v>
      </c>
      <c r="M3924" s="6" t="str">
        <f>IFNA(VLOOKUP(F3924,Promocodes!A:B,2,0),"")</f>
        <v/>
      </c>
      <c r="N3924" s="3" t="str">
        <f>IFNA(VLOOKUP(M3924,Promocodes!G:H,2,0),"")</f>
        <v/>
      </c>
      <c r="O3924" s="3" t="str">
        <f>IFNA(VLOOKUP(D3924,Price!$E$2:$F$4,2,0),"")</f>
        <v/>
      </c>
      <c r="P3924" s="7" t="str">
        <f t="shared" si="4"/>
        <v/>
      </c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ht="15.75" customHeight="1">
      <c r="A3925" s="3">
        <v>3739.0</v>
      </c>
      <c r="B3925" s="1" t="s">
        <v>16</v>
      </c>
      <c r="C3925" s="1" t="s">
        <v>17</v>
      </c>
      <c r="D3925" s="1" t="s">
        <v>21</v>
      </c>
      <c r="E3925" s="2">
        <v>44328.0</v>
      </c>
      <c r="F3925" s="3"/>
      <c r="G3925" s="5">
        <v>3500.0</v>
      </c>
      <c r="H3925" s="3" t="str">
        <f>IFNA(VLOOKUP(F3925,Promocodes!A:E,4,0),"")</f>
        <v/>
      </c>
      <c r="I3925" s="3"/>
      <c r="J3925" s="5">
        <f t="shared" si="2"/>
        <v>3500</v>
      </c>
      <c r="K3925" s="3" t="str">
        <f>IFNA(VLOOKUP(D3925,Price!$A$2:$C$18,3,0),"")</f>
        <v>услуга</v>
      </c>
      <c r="L3925" s="6">
        <f t="shared" si="3"/>
        <v>5</v>
      </c>
      <c r="M3925" s="6" t="str">
        <f>IFNA(VLOOKUP(F3925,Promocodes!A:B,2,0),"")</f>
        <v/>
      </c>
      <c r="N3925" s="3" t="str">
        <f>IFNA(VLOOKUP(M3925,Promocodes!G:H,2,0),"")</f>
        <v/>
      </c>
      <c r="O3925" s="3" t="str">
        <f>IFNA(VLOOKUP(D3925,Price!$E$2:$F$4,2,0),"")</f>
        <v/>
      </c>
      <c r="P3925" s="7" t="str">
        <f t="shared" si="4"/>
        <v>без промо</v>
      </c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ht="15.75" customHeight="1">
      <c r="A3926" s="3">
        <v>3740.0</v>
      </c>
      <c r="B3926" s="1" t="s">
        <v>16</v>
      </c>
      <c r="C3926" s="1" t="s">
        <v>17</v>
      </c>
      <c r="D3926" s="1" t="s">
        <v>23</v>
      </c>
      <c r="E3926" s="2">
        <v>44328.0</v>
      </c>
      <c r="F3926" s="3"/>
      <c r="G3926" s="5">
        <v>5500.0</v>
      </c>
      <c r="H3926" s="3" t="str">
        <f>IFNA(VLOOKUP(F3926,Promocodes!A:E,4,0),"")</f>
        <v/>
      </c>
      <c r="I3926" s="3"/>
      <c r="J3926" s="5">
        <f t="shared" si="2"/>
        <v>5500</v>
      </c>
      <c r="K3926" s="3" t="str">
        <f>IFNA(VLOOKUP(D3926,Price!$A$2:$C$18,3,0),"")</f>
        <v>услуга</v>
      </c>
      <c r="L3926" s="6">
        <f t="shared" si="3"/>
        <v>5</v>
      </c>
      <c r="M3926" s="6" t="str">
        <f>IFNA(VLOOKUP(F3926,Promocodes!A:B,2,0),"")</f>
        <v/>
      </c>
      <c r="N3926" s="3" t="str">
        <f>IFNA(VLOOKUP(M3926,Promocodes!G:H,2,0),"")</f>
        <v/>
      </c>
      <c r="O3926" s="3" t="str">
        <f>IFNA(VLOOKUP(D3926,Price!$E$2:$F$4,2,0),"")</f>
        <v/>
      </c>
      <c r="P3926" s="7" t="str">
        <f t="shared" si="4"/>
        <v>без промо</v>
      </c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ht="15.75" customHeight="1">
      <c r="A3927" s="3">
        <v>3741.0</v>
      </c>
      <c r="B3927" s="1" t="s">
        <v>16</v>
      </c>
      <c r="C3927" s="1" t="s">
        <v>17</v>
      </c>
      <c r="D3927" s="1" t="s">
        <v>21</v>
      </c>
      <c r="E3927" s="2">
        <v>44328.0</v>
      </c>
      <c r="F3927" s="3"/>
      <c r="G3927" s="5">
        <v>3500.0</v>
      </c>
      <c r="H3927" s="3" t="str">
        <f>IFNA(VLOOKUP(F3927,Promocodes!A:E,4,0),"")</f>
        <v/>
      </c>
      <c r="I3927" s="3"/>
      <c r="J3927" s="5">
        <f t="shared" si="2"/>
        <v>3500</v>
      </c>
      <c r="K3927" s="3" t="str">
        <f>IFNA(VLOOKUP(D3927,Price!$A$2:$C$18,3,0),"")</f>
        <v>услуга</v>
      </c>
      <c r="L3927" s="6">
        <f t="shared" si="3"/>
        <v>5</v>
      </c>
      <c r="M3927" s="6" t="str">
        <f>IFNA(VLOOKUP(F3927,Promocodes!A:B,2,0),"")</f>
        <v/>
      </c>
      <c r="N3927" s="3" t="str">
        <f>IFNA(VLOOKUP(M3927,Promocodes!G:H,2,0),"")</f>
        <v/>
      </c>
      <c r="O3927" s="3" t="str">
        <f>IFNA(VLOOKUP(D3927,Price!$E$2:$F$4,2,0),"")</f>
        <v/>
      </c>
      <c r="P3927" s="7" t="str">
        <f t="shared" si="4"/>
        <v>без промо</v>
      </c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ht="15.75" customHeight="1">
      <c r="A3928" s="3">
        <v>3742.0</v>
      </c>
      <c r="B3928" s="1" t="s">
        <v>16</v>
      </c>
      <c r="C3928" s="1" t="s">
        <v>22</v>
      </c>
      <c r="D3928" s="1" t="s">
        <v>23</v>
      </c>
      <c r="E3928" s="2">
        <v>44328.0</v>
      </c>
      <c r="F3928" s="3"/>
      <c r="G3928" s="5">
        <v>5500.0</v>
      </c>
      <c r="H3928" s="3" t="str">
        <f>IFNA(VLOOKUP(F3928,Promocodes!A:E,4,0),"")</f>
        <v/>
      </c>
      <c r="I3928" s="3"/>
      <c r="J3928" s="5">
        <f t="shared" si="2"/>
        <v>5500</v>
      </c>
      <c r="K3928" s="3" t="str">
        <f>IFNA(VLOOKUP(D3928,Price!$A$2:$C$18,3,0),"")</f>
        <v>услуга</v>
      </c>
      <c r="L3928" s="6">
        <f t="shared" si="3"/>
        <v>5</v>
      </c>
      <c r="M3928" s="6" t="str">
        <f>IFNA(VLOOKUP(F3928,Promocodes!A:B,2,0),"")</f>
        <v/>
      </c>
      <c r="N3928" s="3" t="str">
        <f>IFNA(VLOOKUP(M3928,Promocodes!G:H,2,0),"")</f>
        <v/>
      </c>
      <c r="O3928" s="3" t="str">
        <f>IFNA(VLOOKUP(D3928,Price!$E$2:$F$4,2,0),"")</f>
        <v/>
      </c>
      <c r="P3928" s="7" t="str">
        <f t="shared" si="4"/>
        <v>без промо</v>
      </c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ht="15.75" customHeight="1">
      <c r="A3929" s="3">
        <v>3743.0</v>
      </c>
      <c r="B3929" s="1" t="s">
        <v>16</v>
      </c>
      <c r="C3929" s="1" t="s">
        <v>17</v>
      </c>
      <c r="D3929" s="1" t="s">
        <v>20</v>
      </c>
      <c r="E3929" s="2">
        <v>44328.0</v>
      </c>
      <c r="F3929" s="3"/>
      <c r="G3929" s="5">
        <v>500.0</v>
      </c>
      <c r="H3929" s="3" t="str">
        <f>IFNA(VLOOKUP(F3929,Promocodes!A:E,4,0),"")</f>
        <v/>
      </c>
      <c r="I3929" s="3"/>
      <c r="J3929" s="5">
        <f t="shared" si="2"/>
        <v>500</v>
      </c>
      <c r="K3929" s="3" t="str">
        <f>IFNA(VLOOKUP(D3929,Price!$A$2:$C$18,3,0),"")</f>
        <v>товар</v>
      </c>
      <c r="L3929" s="6">
        <f t="shared" si="3"/>
        <v>5</v>
      </c>
      <c r="M3929" s="6" t="str">
        <f>IFNA(VLOOKUP(F3929,Promocodes!A:B,2,0),"")</f>
        <v/>
      </c>
      <c r="N3929" s="3" t="str">
        <f>IFNA(VLOOKUP(M3929,Promocodes!G:H,2,0),"")</f>
        <v/>
      </c>
      <c r="O3929" s="3">
        <f>IFNA(VLOOKUP(D3929,Price!$E$2:$F$4,2,0),"")</f>
        <v>250</v>
      </c>
      <c r="P3929" s="7" t="str">
        <f t="shared" si="4"/>
        <v>без промо</v>
      </c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ht="15.75" customHeight="1">
      <c r="A3930" s="3">
        <v>3744.0</v>
      </c>
      <c r="B3930" s="1" t="s">
        <v>16</v>
      </c>
      <c r="C3930" s="1" t="s">
        <v>17</v>
      </c>
      <c r="D3930" s="1" t="s">
        <v>24</v>
      </c>
      <c r="E3930" s="2">
        <v>44328.0</v>
      </c>
      <c r="F3930" s="3"/>
      <c r="G3930" s="5">
        <v>4500.0</v>
      </c>
      <c r="H3930" s="3" t="str">
        <f>IFNA(VLOOKUP(F3930,Promocodes!A:E,4,0),"")</f>
        <v/>
      </c>
      <c r="I3930" s="3"/>
      <c r="J3930" s="5">
        <f t="shared" si="2"/>
        <v>4500</v>
      </c>
      <c r="K3930" s="3" t="str">
        <f>IFNA(VLOOKUP(D3930,Price!$A$2:$C$18,3,0),"")</f>
        <v>услуга</v>
      </c>
      <c r="L3930" s="6">
        <f t="shared" si="3"/>
        <v>5</v>
      </c>
      <c r="M3930" s="6" t="str">
        <f>IFNA(VLOOKUP(F3930,Promocodes!A:B,2,0),"")</f>
        <v/>
      </c>
      <c r="N3930" s="3" t="str">
        <f>IFNA(VLOOKUP(M3930,Promocodes!G:H,2,0),"")</f>
        <v/>
      </c>
      <c r="O3930" s="3" t="str">
        <f>IFNA(VLOOKUP(D3930,Price!$E$2:$F$4,2,0),"")</f>
        <v/>
      </c>
      <c r="P3930" s="7" t="str">
        <f t="shared" si="4"/>
        <v>без промо</v>
      </c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ht="15.75" customHeight="1">
      <c r="A3931" s="3">
        <v>3745.0</v>
      </c>
      <c r="B3931" s="1" t="s">
        <v>16</v>
      </c>
      <c r="C3931" s="1" t="s">
        <v>17</v>
      </c>
      <c r="D3931" s="1" t="s">
        <v>23</v>
      </c>
      <c r="E3931" s="2">
        <v>44328.0</v>
      </c>
      <c r="F3931" s="3"/>
      <c r="G3931" s="5">
        <v>5500.0</v>
      </c>
      <c r="H3931" s="3" t="str">
        <f>IFNA(VLOOKUP(F3931,Promocodes!A:E,4,0),"")</f>
        <v/>
      </c>
      <c r="I3931" s="3"/>
      <c r="J3931" s="5">
        <f t="shared" si="2"/>
        <v>5500</v>
      </c>
      <c r="K3931" s="3" t="str">
        <f>IFNA(VLOOKUP(D3931,Price!$A$2:$C$18,3,0),"")</f>
        <v>услуга</v>
      </c>
      <c r="L3931" s="6">
        <f t="shared" si="3"/>
        <v>5</v>
      </c>
      <c r="M3931" s="6" t="str">
        <f>IFNA(VLOOKUP(F3931,Promocodes!A:B,2,0),"")</f>
        <v/>
      </c>
      <c r="N3931" s="3" t="str">
        <f>IFNA(VLOOKUP(M3931,Promocodes!G:H,2,0),"")</f>
        <v/>
      </c>
      <c r="O3931" s="3" t="str">
        <f>IFNA(VLOOKUP(D3931,Price!$E$2:$F$4,2,0),"")</f>
        <v/>
      </c>
      <c r="P3931" s="7" t="str">
        <f t="shared" si="4"/>
        <v>без промо</v>
      </c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ht="15.75" customHeight="1">
      <c r="A3932" s="3">
        <v>3746.0</v>
      </c>
      <c r="B3932" s="1" t="s">
        <v>16</v>
      </c>
      <c r="C3932" s="1" t="s">
        <v>17</v>
      </c>
      <c r="D3932" s="1" t="s">
        <v>23</v>
      </c>
      <c r="E3932" s="2">
        <v>44328.0</v>
      </c>
      <c r="F3932" s="3"/>
      <c r="G3932" s="5">
        <v>5500.0</v>
      </c>
      <c r="H3932" s="3" t="str">
        <f>IFNA(VLOOKUP(F3932,Promocodes!A:E,4,0),"")</f>
        <v/>
      </c>
      <c r="I3932" s="3"/>
      <c r="J3932" s="5">
        <f t="shared" si="2"/>
        <v>5500</v>
      </c>
      <c r="K3932" s="3" t="str">
        <f>IFNA(VLOOKUP(D3932,Price!$A$2:$C$18,3,0),"")</f>
        <v>услуга</v>
      </c>
      <c r="L3932" s="6">
        <f t="shared" si="3"/>
        <v>5</v>
      </c>
      <c r="M3932" s="6" t="str">
        <f>IFNA(VLOOKUP(F3932,Promocodes!A:B,2,0),"")</f>
        <v/>
      </c>
      <c r="N3932" s="3" t="str">
        <f>IFNA(VLOOKUP(M3932,Promocodes!G:H,2,0),"")</f>
        <v/>
      </c>
      <c r="O3932" s="3" t="str">
        <f>IFNA(VLOOKUP(D3932,Price!$E$2:$F$4,2,0),"")</f>
        <v/>
      </c>
      <c r="P3932" s="7" t="str">
        <f t="shared" si="4"/>
        <v>без промо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ht="15.75" customHeight="1">
      <c r="A3933" s="3">
        <v>3748.0</v>
      </c>
      <c r="B3933" s="1" t="s">
        <v>16</v>
      </c>
      <c r="C3933" s="1" t="s">
        <v>17</v>
      </c>
      <c r="D3933" s="1" t="s">
        <v>23</v>
      </c>
      <c r="E3933" s="2">
        <v>44328.0</v>
      </c>
      <c r="F3933" s="3"/>
      <c r="G3933" s="5">
        <v>5500.0</v>
      </c>
      <c r="H3933" s="3" t="str">
        <f>IFNA(VLOOKUP(F3933,Promocodes!A:E,4,0),"")</f>
        <v/>
      </c>
      <c r="I3933" s="3"/>
      <c r="J3933" s="5">
        <f t="shared" si="2"/>
        <v>5500</v>
      </c>
      <c r="K3933" s="3" t="str">
        <f>IFNA(VLOOKUP(D3933,Price!$A$2:$C$18,3,0),"")</f>
        <v>услуга</v>
      </c>
      <c r="L3933" s="6">
        <f t="shared" si="3"/>
        <v>5</v>
      </c>
      <c r="M3933" s="6" t="str">
        <f>IFNA(VLOOKUP(F3933,Promocodes!A:B,2,0),"")</f>
        <v/>
      </c>
      <c r="N3933" s="3" t="str">
        <f>IFNA(VLOOKUP(M3933,Promocodes!G:H,2,0),"")</f>
        <v/>
      </c>
      <c r="O3933" s="3" t="str">
        <f>IFNA(VLOOKUP(D3933,Price!$E$2:$F$4,2,0),"")</f>
        <v/>
      </c>
      <c r="P3933" s="7" t="str">
        <f t="shared" si="4"/>
        <v>без промо</v>
      </c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ht="15.75" customHeight="1">
      <c r="A3934" s="3">
        <v>3749.0</v>
      </c>
      <c r="B3934" s="1" t="s">
        <v>16</v>
      </c>
      <c r="C3934" s="1" t="s">
        <v>17</v>
      </c>
      <c r="D3934" s="1" t="s">
        <v>25</v>
      </c>
      <c r="E3934" s="2">
        <v>44328.0</v>
      </c>
      <c r="F3934" s="3"/>
      <c r="G3934" s="5">
        <v>300.0</v>
      </c>
      <c r="H3934" s="3" t="str">
        <f>IFNA(VLOOKUP(F3934,Promocodes!A:E,4,0),"")</f>
        <v/>
      </c>
      <c r="I3934" s="3"/>
      <c r="J3934" s="5">
        <f t="shared" si="2"/>
        <v>300</v>
      </c>
      <c r="K3934" s="3" t="str">
        <f>IFNA(VLOOKUP(D3934,Price!$A$2:$C$18,3,0),"")</f>
        <v>товар</v>
      </c>
      <c r="L3934" s="6">
        <f t="shared" si="3"/>
        <v>5</v>
      </c>
      <c r="M3934" s="6" t="str">
        <f>IFNA(VLOOKUP(F3934,Promocodes!A:B,2,0),"")</f>
        <v/>
      </c>
      <c r="N3934" s="3" t="str">
        <f>IFNA(VLOOKUP(M3934,Promocodes!G:H,2,0),"")</f>
        <v/>
      </c>
      <c r="O3934" s="3">
        <f>IFNA(VLOOKUP(D3934,Price!$E$2:$F$4,2,0),"")</f>
        <v>150</v>
      </c>
      <c r="P3934" s="7" t="str">
        <f t="shared" si="4"/>
        <v>без промо</v>
      </c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ht="15.75" customHeight="1">
      <c r="A3935" s="3">
        <v>3751.0</v>
      </c>
      <c r="B3935" s="1" t="s">
        <v>139</v>
      </c>
      <c r="C3935" s="1" t="s">
        <v>17</v>
      </c>
      <c r="D3935" s="1" t="s">
        <v>141</v>
      </c>
      <c r="E3935" s="2">
        <v>44328.0</v>
      </c>
      <c r="F3935" s="3"/>
      <c r="G3935" s="5">
        <v>300.0</v>
      </c>
      <c r="H3935" s="3" t="str">
        <f>IFNA(VLOOKUP(F3935,Promocodes!A:E,4,0),"")</f>
        <v/>
      </c>
      <c r="I3935" s="3"/>
      <c r="J3935" s="5">
        <f t="shared" si="2"/>
        <v>300</v>
      </c>
      <c r="K3935" s="3" t="str">
        <f>IFNA(VLOOKUP(D3935,Price!$A$2:$C$18,3,0),"")</f>
        <v/>
      </c>
      <c r="L3935" s="6">
        <f t="shared" si="3"/>
        <v>5</v>
      </c>
      <c r="M3935" s="6" t="str">
        <f>IFNA(VLOOKUP(F3935,Promocodes!A:B,2,0),"")</f>
        <v/>
      </c>
      <c r="N3935" s="3" t="str">
        <f>IFNA(VLOOKUP(M3935,Promocodes!G:H,2,0),"")</f>
        <v/>
      </c>
      <c r="O3935" s="3" t="str">
        <f>IFNA(VLOOKUP(D3935,Price!$E$2:$F$4,2,0),"")</f>
        <v/>
      </c>
      <c r="P3935" s="7" t="str">
        <f t="shared" si="4"/>
        <v/>
      </c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ht="15.75" customHeight="1">
      <c r="A3936" s="3">
        <v>3752.0</v>
      </c>
      <c r="B3936" s="1" t="s">
        <v>16</v>
      </c>
      <c r="C3936" s="1" t="s">
        <v>17</v>
      </c>
      <c r="D3936" s="1" t="s">
        <v>23</v>
      </c>
      <c r="E3936" s="2">
        <v>44328.0</v>
      </c>
      <c r="F3936" s="3"/>
      <c r="G3936" s="5">
        <v>5500.0</v>
      </c>
      <c r="H3936" s="3" t="str">
        <f>IFNA(VLOOKUP(F3936,Promocodes!A:E,4,0),"")</f>
        <v/>
      </c>
      <c r="I3936" s="3"/>
      <c r="J3936" s="5">
        <f t="shared" si="2"/>
        <v>5500</v>
      </c>
      <c r="K3936" s="3" t="str">
        <f>IFNA(VLOOKUP(D3936,Price!$A$2:$C$18,3,0),"")</f>
        <v>услуга</v>
      </c>
      <c r="L3936" s="6">
        <f t="shared" si="3"/>
        <v>5</v>
      </c>
      <c r="M3936" s="6" t="str">
        <f>IFNA(VLOOKUP(F3936,Promocodes!A:B,2,0),"")</f>
        <v/>
      </c>
      <c r="N3936" s="3" t="str">
        <f>IFNA(VLOOKUP(M3936,Promocodes!G:H,2,0),"")</f>
        <v/>
      </c>
      <c r="O3936" s="3" t="str">
        <f>IFNA(VLOOKUP(D3936,Price!$E$2:$F$4,2,0),"")</f>
        <v/>
      </c>
      <c r="P3936" s="7" t="str">
        <f t="shared" si="4"/>
        <v>без промо</v>
      </c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ht="15.75" customHeight="1">
      <c r="A3937" s="3">
        <v>3753.0</v>
      </c>
      <c r="B3937" s="1" t="s">
        <v>16</v>
      </c>
      <c r="C3937" s="1" t="s">
        <v>17</v>
      </c>
      <c r="D3937" s="1" t="s">
        <v>21</v>
      </c>
      <c r="E3937" s="2">
        <v>44328.0</v>
      </c>
      <c r="F3937" s="3"/>
      <c r="G3937" s="5">
        <v>3500.0</v>
      </c>
      <c r="H3937" s="3" t="str">
        <f>IFNA(VLOOKUP(F3937,Promocodes!A:E,4,0),"")</f>
        <v/>
      </c>
      <c r="I3937" s="3"/>
      <c r="J3937" s="5">
        <f t="shared" si="2"/>
        <v>3500</v>
      </c>
      <c r="K3937" s="3" t="str">
        <f>IFNA(VLOOKUP(D3937,Price!$A$2:$C$18,3,0),"")</f>
        <v>услуга</v>
      </c>
      <c r="L3937" s="6">
        <f t="shared" si="3"/>
        <v>5</v>
      </c>
      <c r="M3937" s="6" t="str">
        <f>IFNA(VLOOKUP(F3937,Promocodes!A:B,2,0),"")</f>
        <v/>
      </c>
      <c r="N3937" s="3" t="str">
        <f>IFNA(VLOOKUP(M3937,Promocodes!G:H,2,0),"")</f>
        <v/>
      </c>
      <c r="O3937" s="3" t="str">
        <f>IFNA(VLOOKUP(D3937,Price!$E$2:$F$4,2,0),"")</f>
        <v/>
      </c>
      <c r="P3937" s="7" t="str">
        <f t="shared" si="4"/>
        <v>без промо</v>
      </c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ht="15.75" customHeight="1">
      <c r="A3938" s="3">
        <v>3755.0</v>
      </c>
      <c r="B3938" s="1" t="s">
        <v>139</v>
      </c>
      <c r="C3938" s="1" t="s">
        <v>17</v>
      </c>
      <c r="D3938" s="1" t="s">
        <v>141</v>
      </c>
      <c r="E3938" s="2">
        <v>44328.0</v>
      </c>
      <c r="F3938" s="3"/>
      <c r="G3938" s="5">
        <v>300.0</v>
      </c>
      <c r="H3938" s="3" t="str">
        <f>IFNA(VLOOKUP(F3938,Promocodes!A:E,4,0),"")</f>
        <v/>
      </c>
      <c r="I3938" s="3"/>
      <c r="J3938" s="5">
        <f t="shared" si="2"/>
        <v>300</v>
      </c>
      <c r="K3938" s="3" t="str">
        <f>IFNA(VLOOKUP(D3938,Price!$A$2:$C$18,3,0),"")</f>
        <v/>
      </c>
      <c r="L3938" s="6">
        <f t="shared" si="3"/>
        <v>5</v>
      </c>
      <c r="M3938" s="6" t="str">
        <f>IFNA(VLOOKUP(F3938,Promocodes!A:B,2,0),"")</f>
        <v/>
      </c>
      <c r="N3938" s="3" t="str">
        <f>IFNA(VLOOKUP(M3938,Promocodes!G:H,2,0),"")</f>
        <v/>
      </c>
      <c r="O3938" s="3" t="str">
        <f>IFNA(VLOOKUP(D3938,Price!$E$2:$F$4,2,0),"")</f>
        <v/>
      </c>
      <c r="P3938" s="7" t="str">
        <f t="shared" si="4"/>
        <v/>
      </c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ht="15.75" customHeight="1">
      <c r="A3939" s="3">
        <v>3756.0</v>
      </c>
      <c r="B3939" s="1" t="s">
        <v>16</v>
      </c>
      <c r="C3939" s="1" t="s">
        <v>17</v>
      </c>
      <c r="D3939" s="1" t="s">
        <v>21</v>
      </c>
      <c r="E3939" s="2">
        <v>44328.0</v>
      </c>
      <c r="F3939" s="3"/>
      <c r="G3939" s="5">
        <v>3500.0</v>
      </c>
      <c r="H3939" s="3" t="str">
        <f>IFNA(VLOOKUP(F3939,Promocodes!A:E,4,0),"")</f>
        <v/>
      </c>
      <c r="I3939" s="3"/>
      <c r="J3939" s="5">
        <f t="shared" si="2"/>
        <v>3500</v>
      </c>
      <c r="K3939" s="3" t="str">
        <f>IFNA(VLOOKUP(D3939,Price!$A$2:$C$18,3,0),"")</f>
        <v>услуга</v>
      </c>
      <c r="L3939" s="6">
        <f t="shared" si="3"/>
        <v>5</v>
      </c>
      <c r="M3939" s="6" t="str">
        <f>IFNA(VLOOKUP(F3939,Promocodes!A:B,2,0),"")</f>
        <v/>
      </c>
      <c r="N3939" s="3" t="str">
        <f>IFNA(VLOOKUP(M3939,Promocodes!G:H,2,0),"")</f>
        <v/>
      </c>
      <c r="O3939" s="3" t="str">
        <f>IFNA(VLOOKUP(D3939,Price!$E$2:$F$4,2,0),"")</f>
        <v/>
      </c>
      <c r="P3939" s="7" t="str">
        <f t="shared" si="4"/>
        <v>без промо</v>
      </c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ht="15.75" customHeight="1">
      <c r="A3940" s="3">
        <v>3757.0</v>
      </c>
      <c r="B3940" s="1" t="s">
        <v>16</v>
      </c>
      <c r="C3940" s="1" t="s">
        <v>17</v>
      </c>
      <c r="D3940" s="1" t="s">
        <v>24</v>
      </c>
      <c r="E3940" s="2">
        <v>44328.0</v>
      </c>
      <c r="F3940" s="3"/>
      <c r="G3940" s="5">
        <v>4500.0</v>
      </c>
      <c r="H3940" s="3" t="str">
        <f>IFNA(VLOOKUP(F3940,Promocodes!A:E,4,0),"")</f>
        <v/>
      </c>
      <c r="I3940" s="3"/>
      <c r="J3940" s="5">
        <f t="shared" si="2"/>
        <v>4500</v>
      </c>
      <c r="K3940" s="3" t="str">
        <f>IFNA(VLOOKUP(D3940,Price!$A$2:$C$18,3,0),"")</f>
        <v>услуга</v>
      </c>
      <c r="L3940" s="6">
        <f t="shared" si="3"/>
        <v>5</v>
      </c>
      <c r="M3940" s="6" t="str">
        <f>IFNA(VLOOKUP(F3940,Promocodes!A:B,2,0),"")</f>
        <v/>
      </c>
      <c r="N3940" s="3" t="str">
        <f>IFNA(VLOOKUP(M3940,Promocodes!G:H,2,0),"")</f>
        <v/>
      </c>
      <c r="O3940" s="3" t="str">
        <f>IFNA(VLOOKUP(D3940,Price!$E$2:$F$4,2,0),"")</f>
        <v/>
      </c>
      <c r="P3940" s="7" t="str">
        <f t="shared" si="4"/>
        <v>без промо</v>
      </c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ht="15.75" customHeight="1">
      <c r="A3941" s="3">
        <v>3758.0</v>
      </c>
      <c r="B3941" s="1" t="s">
        <v>16</v>
      </c>
      <c r="C3941" s="1" t="s">
        <v>17</v>
      </c>
      <c r="D3941" s="1" t="s">
        <v>24</v>
      </c>
      <c r="E3941" s="2">
        <v>44328.0</v>
      </c>
      <c r="F3941" s="3"/>
      <c r="G3941" s="5">
        <v>4500.0</v>
      </c>
      <c r="H3941" s="3" t="str">
        <f>IFNA(VLOOKUP(F3941,Promocodes!A:E,4,0),"")</f>
        <v/>
      </c>
      <c r="I3941" s="3"/>
      <c r="J3941" s="5">
        <f t="shared" si="2"/>
        <v>4500</v>
      </c>
      <c r="K3941" s="3" t="str">
        <f>IFNA(VLOOKUP(D3941,Price!$A$2:$C$18,3,0),"")</f>
        <v>услуга</v>
      </c>
      <c r="L3941" s="6">
        <f t="shared" si="3"/>
        <v>5</v>
      </c>
      <c r="M3941" s="6" t="str">
        <f>IFNA(VLOOKUP(F3941,Promocodes!A:B,2,0),"")</f>
        <v/>
      </c>
      <c r="N3941" s="3" t="str">
        <f>IFNA(VLOOKUP(M3941,Promocodes!G:H,2,0),"")</f>
        <v/>
      </c>
      <c r="O3941" s="3" t="str">
        <f>IFNA(VLOOKUP(D3941,Price!$E$2:$F$4,2,0),"")</f>
        <v/>
      </c>
      <c r="P3941" s="7" t="str">
        <f t="shared" si="4"/>
        <v>без промо</v>
      </c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ht="15.75" customHeight="1">
      <c r="A3942" s="3">
        <v>3760.0</v>
      </c>
      <c r="B3942" s="1" t="s">
        <v>16</v>
      </c>
      <c r="C3942" s="1" t="s">
        <v>17</v>
      </c>
      <c r="D3942" s="1" t="s">
        <v>21</v>
      </c>
      <c r="E3942" s="2">
        <v>44328.0</v>
      </c>
      <c r="F3942" s="3"/>
      <c r="G3942" s="5">
        <v>3500.0</v>
      </c>
      <c r="H3942" s="3" t="str">
        <f>IFNA(VLOOKUP(F3942,Promocodes!A:E,4,0),"")</f>
        <v/>
      </c>
      <c r="I3942" s="3"/>
      <c r="J3942" s="5">
        <f t="shared" si="2"/>
        <v>3500</v>
      </c>
      <c r="K3942" s="3" t="str">
        <f>IFNA(VLOOKUP(D3942,Price!$A$2:$C$18,3,0),"")</f>
        <v>услуга</v>
      </c>
      <c r="L3942" s="6">
        <f t="shared" si="3"/>
        <v>5</v>
      </c>
      <c r="M3942" s="6" t="str">
        <f>IFNA(VLOOKUP(F3942,Promocodes!A:B,2,0),"")</f>
        <v/>
      </c>
      <c r="N3942" s="3" t="str">
        <f>IFNA(VLOOKUP(M3942,Promocodes!G:H,2,0),"")</f>
        <v/>
      </c>
      <c r="O3942" s="3" t="str">
        <f>IFNA(VLOOKUP(D3942,Price!$E$2:$F$4,2,0),"")</f>
        <v/>
      </c>
      <c r="P3942" s="7" t="str">
        <f t="shared" si="4"/>
        <v>без промо</v>
      </c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ht="15.75" customHeight="1">
      <c r="A3943" s="3">
        <v>3761.0</v>
      </c>
      <c r="B3943" s="1" t="s">
        <v>16</v>
      </c>
      <c r="C3943" s="1" t="s">
        <v>22</v>
      </c>
      <c r="D3943" s="1" t="s">
        <v>24</v>
      </c>
      <c r="E3943" s="2">
        <v>44328.0</v>
      </c>
      <c r="F3943" s="3"/>
      <c r="G3943" s="5">
        <v>4500.0</v>
      </c>
      <c r="H3943" s="3" t="str">
        <f>IFNA(VLOOKUP(F3943,Promocodes!A:E,4,0),"")</f>
        <v/>
      </c>
      <c r="I3943" s="3"/>
      <c r="J3943" s="5">
        <f t="shared" si="2"/>
        <v>4500</v>
      </c>
      <c r="K3943" s="3" t="str">
        <f>IFNA(VLOOKUP(D3943,Price!$A$2:$C$18,3,0),"")</f>
        <v>услуга</v>
      </c>
      <c r="L3943" s="6">
        <f t="shared" si="3"/>
        <v>5</v>
      </c>
      <c r="M3943" s="6" t="str">
        <f>IFNA(VLOOKUP(F3943,Promocodes!A:B,2,0),"")</f>
        <v/>
      </c>
      <c r="N3943" s="3" t="str">
        <f>IFNA(VLOOKUP(M3943,Promocodes!G:H,2,0),"")</f>
        <v/>
      </c>
      <c r="O3943" s="3" t="str">
        <f>IFNA(VLOOKUP(D3943,Price!$E$2:$F$4,2,0),"")</f>
        <v/>
      </c>
      <c r="P3943" s="7" t="str">
        <f t="shared" si="4"/>
        <v>без промо</v>
      </c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ht="15.75" customHeight="1">
      <c r="A3944" s="3">
        <v>3762.0</v>
      </c>
      <c r="B3944" s="1" t="s">
        <v>16</v>
      </c>
      <c r="C3944" s="1" t="s">
        <v>22</v>
      </c>
      <c r="D3944" s="1" t="s">
        <v>21</v>
      </c>
      <c r="E3944" s="2">
        <v>44329.0</v>
      </c>
      <c r="F3944" s="3"/>
      <c r="G3944" s="5">
        <v>3500.0</v>
      </c>
      <c r="H3944" s="3" t="str">
        <f>IFNA(VLOOKUP(F3944,Promocodes!A:E,4,0),"")</f>
        <v/>
      </c>
      <c r="I3944" s="3"/>
      <c r="J3944" s="5">
        <f t="shared" si="2"/>
        <v>3500</v>
      </c>
      <c r="K3944" s="3" t="str">
        <f>IFNA(VLOOKUP(D3944,Price!$A$2:$C$18,3,0),"")</f>
        <v>услуга</v>
      </c>
      <c r="L3944" s="6">
        <f t="shared" si="3"/>
        <v>5</v>
      </c>
      <c r="M3944" s="6" t="str">
        <f>IFNA(VLOOKUP(F3944,Promocodes!A:B,2,0),"")</f>
        <v/>
      </c>
      <c r="N3944" s="3" t="str">
        <f>IFNA(VLOOKUP(M3944,Promocodes!G:H,2,0),"")</f>
        <v/>
      </c>
      <c r="O3944" s="3" t="str">
        <f>IFNA(VLOOKUP(D3944,Price!$E$2:$F$4,2,0),"")</f>
        <v/>
      </c>
      <c r="P3944" s="7" t="str">
        <f t="shared" si="4"/>
        <v>без промо</v>
      </c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ht="15.75" customHeight="1">
      <c r="A3945" s="3">
        <v>3763.0</v>
      </c>
      <c r="B3945" s="1" t="s">
        <v>16</v>
      </c>
      <c r="C3945" s="1" t="s">
        <v>17</v>
      </c>
      <c r="D3945" s="1" t="s">
        <v>24</v>
      </c>
      <c r="E3945" s="2">
        <v>44329.0</v>
      </c>
      <c r="F3945" s="3"/>
      <c r="G3945" s="5">
        <v>4500.0</v>
      </c>
      <c r="H3945" s="3" t="str">
        <f>IFNA(VLOOKUP(F3945,Promocodes!A:E,4,0),"")</f>
        <v/>
      </c>
      <c r="I3945" s="3"/>
      <c r="J3945" s="5">
        <f t="shared" si="2"/>
        <v>4500</v>
      </c>
      <c r="K3945" s="3" t="str">
        <f>IFNA(VLOOKUP(D3945,Price!$A$2:$C$18,3,0),"")</f>
        <v>услуга</v>
      </c>
      <c r="L3945" s="6">
        <f t="shared" si="3"/>
        <v>5</v>
      </c>
      <c r="M3945" s="6" t="str">
        <f>IFNA(VLOOKUP(F3945,Promocodes!A:B,2,0),"")</f>
        <v/>
      </c>
      <c r="N3945" s="3" t="str">
        <f>IFNA(VLOOKUP(M3945,Promocodes!G:H,2,0),"")</f>
        <v/>
      </c>
      <c r="O3945" s="3" t="str">
        <f>IFNA(VLOOKUP(D3945,Price!$E$2:$F$4,2,0),"")</f>
        <v/>
      </c>
      <c r="P3945" s="7" t="str">
        <f t="shared" si="4"/>
        <v>без промо</v>
      </c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ht="15.75" customHeight="1">
      <c r="A3946" s="3">
        <v>3764.0</v>
      </c>
      <c r="B3946" s="1" t="s">
        <v>16</v>
      </c>
      <c r="C3946" s="1" t="s">
        <v>17</v>
      </c>
      <c r="D3946" s="1" t="s">
        <v>24</v>
      </c>
      <c r="E3946" s="2">
        <v>44329.0</v>
      </c>
      <c r="F3946" s="3"/>
      <c r="G3946" s="5">
        <v>4500.0</v>
      </c>
      <c r="H3946" s="3" t="str">
        <f>IFNA(VLOOKUP(F3946,Promocodes!A:E,4,0),"")</f>
        <v/>
      </c>
      <c r="I3946" s="3"/>
      <c r="J3946" s="5">
        <f t="shared" si="2"/>
        <v>4500</v>
      </c>
      <c r="K3946" s="3" t="str">
        <f>IFNA(VLOOKUP(D3946,Price!$A$2:$C$18,3,0),"")</f>
        <v>услуга</v>
      </c>
      <c r="L3946" s="6">
        <f t="shared" si="3"/>
        <v>5</v>
      </c>
      <c r="M3946" s="6" t="str">
        <f>IFNA(VLOOKUP(F3946,Promocodes!A:B,2,0),"")</f>
        <v/>
      </c>
      <c r="N3946" s="3" t="str">
        <f>IFNA(VLOOKUP(M3946,Promocodes!G:H,2,0),"")</f>
        <v/>
      </c>
      <c r="O3946" s="3" t="str">
        <f>IFNA(VLOOKUP(D3946,Price!$E$2:$F$4,2,0),"")</f>
        <v/>
      </c>
      <c r="P3946" s="7" t="str">
        <f t="shared" si="4"/>
        <v>без промо</v>
      </c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ht="15.75" customHeight="1">
      <c r="A3947" s="3">
        <v>3765.0</v>
      </c>
      <c r="B3947" s="1" t="s">
        <v>16</v>
      </c>
      <c r="C3947" s="1" t="s">
        <v>22</v>
      </c>
      <c r="D3947" s="1" t="s">
        <v>21</v>
      </c>
      <c r="E3947" s="2">
        <v>44329.0</v>
      </c>
      <c r="F3947" s="3"/>
      <c r="G3947" s="5">
        <v>3500.0</v>
      </c>
      <c r="H3947" s="3" t="str">
        <f>IFNA(VLOOKUP(F3947,Promocodes!A:E,4,0),"")</f>
        <v/>
      </c>
      <c r="I3947" s="3"/>
      <c r="J3947" s="5">
        <f t="shared" si="2"/>
        <v>3500</v>
      </c>
      <c r="K3947" s="3" t="str">
        <f>IFNA(VLOOKUP(D3947,Price!$A$2:$C$18,3,0),"")</f>
        <v>услуга</v>
      </c>
      <c r="L3947" s="6">
        <f t="shared" si="3"/>
        <v>5</v>
      </c>
      <c r="M3947" s="6" t="str">
        <f>IFNA(VLOOKUP(F3947,Promocodes!A:B,2,0),"")</f>
        <v/>
      </c>
      <c r="N3947" s="3" t="str">
        <f>IFNA(VLOOKUP(M3947,Promocodes!G:H,2,0),"")</f>
        <v/>
      </c>
      <c r="O3947" s="3" t="str">
        <f>IFNA(VLOOKUP(D3947,Price!$E$2:$F$4,2,0),"")</f>
        <v/>
      </c>
      <c r="P3947" s="7" t="str">
        <f t="shared" si="4"/>
        <v>без промо</v>
      </c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ht="15.75" customHeight="1">
      <c r="A3948" s="3">
        <v>3766.0</v>
      </c>
      <c r="B3948" s="1" t="s">
        <v>16</v>
      </c>
      <c r="C3948" s="1" t="s">
        <v>22</v>
      </c>
      <c r="D3948" s="1" t="s">
        <v>25</v>
      </c>
      <c r="E3948" s="2">
        <v>44329.0</v>
      </c>
      <c r="F3948" s="3"/>
      <c r="G3948" s="5">
        <v>300.0</v>
      </c>
      <c r="H3948" s="3" t="str">
        <f>IFNA(VLOOKUP(F3948,Promocodes!A:E,4,0),"")</f>
        <v/>
      </c>
      <c r="I3948" s="3"/>
      <c r="J3948" s="5">
        <f t="shared" si="2"/>
        <v>300</v>
      </c>
      <c r="K3948" s="3" t="str">
        <f>IFNA(VLOOKUP(D3948,Price!$A$2:$C$18,3,0),"")</f>
        <v>товар</v>
      </c>
      <c r="L3948" s="6">
        <f t="shared" si="3"/>
        <v>5</v>
      </c>
      <c r="M3948" s="6" t="str">
        <f>IFNA(VLOOKUP(F3948,Promocodes!A:B,2,0),"")</f>
        <v/>
      </c>
      <c r="N3948" s="3" t="str">
        <f>IFNA(VLOOKUP(M3948,Promocodes!G:H,2,0),"")</f>
        <v/>
      </c>
      <c r="O3948" s="3">
        <f>IFNA(VLOOKUP(D3948,Price!$E$2:$F$4,2,0),"")</f>
        <v>150</v>
      </c>
      <c r="P3948" s="7" t="str">
        <f t="shared" si="4"/>
        <v>без промо</v>
      </c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ht="15.75" customHeight="1">
      <c r="A3949" s="3">
        <v>3767.0</v>
      </c>
      <c r="B3949" s="1" t="s">
        <v>16</v>
      </c>
      <c r="C3949" s="1" t="s">
        <v>17</v>
      </c>
      <c r="D3949" s="1" t="s">
        <v>21</v>
      </c>
      <c r="E3949" s="2">
        <v>44329.0</v>
      </c>
      <c r="F3949" s="3"/>
      <c r="G3949" s="5">
        <v>3500.0</v>
      </c>
      <c r="H3949" s="3" t="str">
        <f>IFNA(VLOOKUP(F3949,Promocodes!A:E,4,0),"")</f>
        <v/>
      </c>
      <c r="I3949" s="3"/>
      <c r="J3949" s="5">
        <f t="shared" si="2"/>
        <v>3500</v>
      </c>
      <c r="K3949" s="3" t="str">
        <f>IFNA(VLOOKUP(D3949,Price!$A$2:$C$18,3,0),"")</f>
        <v>услуга</v>
      </c>
      <c r="L3949" s="6">
        <f t="shared" si="3"/>
        <v>5</v>
      </c>
      <c r="M3949" s="6" t="str">
        <f>IFNA(VLOOKUP(F3949,Promocodes!A:B,2,0),"")</f>
        <v/>
      </c>
      <c r="N3949" s="3" t="str">
        <f>IFNA(VLOOKUP(M3949,Promocodes!G:H,2,0),"")</f>
        <v/>
      </c>
      <c r="O3949" s="3" t="str">
        <f>IFNA(VLOOKUP(D3949,Price!$E$2:$F$4,2,0),"")</f>
        <v/>
      </c>
      <c r="P3949" s="7" t="str">
        <f t="shared" si="4"/>
        <v>без промо</v>
      </c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ht="15.75" customHeight="1">
      <c r="A3950" s="3">
        <v>3768.0</v>
      </c>
      <c r="B3950" s="1" t="s">
        <v>139</v>
      </c>
      <c r="C3950" s="1" t="s">
        <v>17</v>
      </c>
      <c r="D3950" s="1" t="s">
        <v>142</v>
      </c>
      <c r="E3950" s="2">
        <v>44329.0</v>
      </c>
      <c r="F3950" s="3"/>
      <c r="G3950" s="5">
        <v>1000.0</v>
      </c>
      <c r="H3950" s="3" t="str">
        <f>IFNA(VLOOKUP(F3950,Promocodes!A:E,4,0),"")</f>
        <v/>
      </c>
      <c r="I3950" s="3"/>
      <c r="J3950" s="5">
        <f t="shared" si="2"/>
        <v>1000</v>
      </c>
      <c r="K3950" s="3" t="str">
        <f>IFNA(VLOOKUP(D3950,Price!$A$2:$C$18,3,0),"")</f>
        <v/>
      </c>
      <c r="L3950" s="6">
        <f t="shared" si="3"/>
        <v>5</v>
      </c>
      <c r="M3950" s="6" t="str">
        <f>IFNA(VLOOKUP(F3950,Promocodes!A:B,2,0),"")</f>
        <v/>
      </c>
      <c r="N3950" s="3" t="str">
        <f>IFNA(VLOOKUP(M3950,Promocodes!G:H,2,0),"")</f>
        <v/>
      </c>
      <c r="O3950" s="3" t="str">
        <f>IFNA(VLOOKUP(D3950,Price!$E$2:$F$4,2,0),"")</f>
        <v/>
      </c>
      <c r="P3950" s="7" t="str">
        <f t="shared" si="4"/>
        <v/>
      </c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ht="15.75" customHeight="1">
      <c r="A3951" s="3">
        <v>3769.0</v>
      </c>
      <c r="B3951" s="1" t="s">
        <v>16</v>
      </c>
      <c r="C3951" s="1" t="s">
        <v>22</v>
      </c>
      <c r="D3951" s="1" t="s">
        <v>25</v>
      </c>
      <c r="E3951" s="2">
        <v>44329.0</v>
      </c>
      <c r="F3951" s="3"/>
      <c r="G3951" s="5">
        <v>300.0</v>
      </c>
      <c r="H3951" s="3" t="str">
        <f>IFNA(VLOOKUP(F3951,Promocodes!A:E,4,0),"")</f>
        <v/>
      </c>
      <c r="I3951" s="3"/>
      <c r="J3951" s="5">
        <f t="shared" si="2"/>
        <v>300</v>
      </c>
      <c r="K3951" s="3" t="str">
        <f>IFNA(VLOOKUP(D3951,Price!$A$2:$C$18,3,0),"")</f>
        <v>товар</v>
      </c>
      <c r="L3951" s="6">
        <f t="shared" si="3"/>
        <v>5</v>
      </c>
      <c r="M3951" s="6" t="str">
        <f>IFNA(VLOOKUP(F3951,Promocodes!A:B,2,0),"")</f>
        <v/>
      </c>
      <c r="N3951" s="3" t="str">
        <f>IFNA(VLOOKUP(M3951,Promocodes!G:H,2,0),"")</f>
        <v/>
      </c>
      <c r="O3951" s="3">
        <f>IFNA(VLOOKUP(D3951,Price!$E$2:$F$4,2,0),"")</f>
        <v>150</v>
      </c>
      <c r="P3951" s="7" t="str">
        <f t="shared" si="4"/>
        <v>без промо</v>
      </c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ht="15.75" customHeight="1">
      <c r="A3952" s="3">
        <v>3770.0</v>
      </c>
      <c r="B3952" s="1" t="s">
        <v>139</v>
      </c>
      <c r="C3952" s="1" t="s">
        <v>17</v>
      </c>
      <c r="D3952" s="1" t="s">
        <v>141</v>
      </c>
      <c r="E3952" s="2">
        <v>44329.0</v>
      </c>
      <c r="F3952" s="3"/>
      <c r="G3952" s="5">
        <v>300.0</v>
      </c>
      <c r="H3952" s="3" t="str">
        <f>IFNA(VLOOKUP(F3952,Promocodes!A:E,4,0),"")</f>
        <v/>
      </c>
      <c r="I3952" s="3"/>
      <c r="J3952" s="5">
        <f t="shared" si="2"/>
        <v>300</v>
      </c>
      <c r="K3952" s="3" t="str">
        <f>IFNA(VLOOKUP(D3952,Price!$A$2:$C$18,3,0),"")</f>
        <v/>
      </c>
      <c r="L3952" s="6">
        <f t="shared" si="3"/>
        <v>5</v>
      </c>
      <c r="M3952" s="6" t="str">
        <f>IFNA(VLOOKUP(F3952,Promocodes!A:B,2,0),"")</f>
        <v/>
      </c>
      <c r="N3952" s="3" t="str">
        <f>IFNA(VLOOKUP(M3952,Promocodes!G:H,2,0),"")</f>
        <v/>
      </c>
      <c r="O3952" s="3" t="str">
        <f>IFNA(VLOOKUP(D3952,Price!$E$2:$F$4,2,0),"")</f>
        <v/>
      </c>
      <c r="P3952" s="7" t="str">
        <f t="shared" si="4"/>
        <v/>
      </c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ht="15.75" customHeight="1">
      <c r="A3953" s="3">
        <v>3771.0</v>
      </c>
      <c r="B3953" s="1" t="s">
        <v>16</v>
      </c>
      <c r="C3953" s="1" t="s">
        <v>22</v>
      </c>
      <c r="D3953" s="1" t="s">
        <v>21</v>
      </c>
      <c r="E3953" s="2">
        <v>44329.0</v>
      </c>
      <c r="F3953" s="3"/>
      <c r="G3953" s="5">
        <v>3500.0</v>
      </c>
      <c r="H3953" s="3" t="str">
        <f>IFNA(VLOOKUP(F3953,Promocodes!A:E,4,0),"")</f>
        <v/>
      </c>
      <c r="I3953" s="3"/>
      <c r="J3953" s="5">
        <f t="shared" si="2"/>
        <v>3500</v>
      </c>
      <c r="K3953" s="3" t="str">
        <f>IFNA(VLOOKUP(D3953,Price!$A$2:$C$18,3,0),"")</f>
        <v>услуга</v>
      </c>
      <c r="L3953" s="6">
        <f t="shared" si="3"/>
        <v>5</v>
      </c>
      <c r="M3953" s="6" t="str">
        <f>IFNA(VLOOKUP(F3953,Promocodes!A:B,2,0),"")</f>
        <v/>
      </c>
      <c r="N3953" s="3" t="str">
        <f>IFNA(VLOOKUP(M3953,Promocodes!G:H,2,0),"")</f>
        <v/>
      </c>
      <c r="O3953" s="3" t="str">
        <f>IFNA(VLOOKUP(D3953,Price!$E$2:$F$4,2,0),"")</f>
        <v/>
      </c>
      <c r="P3953" s="7" t="str">
        <f t="shared" si="4"/>
        <v>без промо</v>
      </c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ht="15.75" customHeight="1">
      <c r="A3954" s="3">
        <v>3772.0</v>
      </c>
      <c r="B3954" s="1" t="s">
        <v>16</v>
      </c>
      <c r="C3954" s="1" t="s">
        <v>17</v>
      </c>
      <c r="D3954" s="1" t="s">
        <v>18</v>
      </c>
      <c r="E3954" s="2">
        <v>44329.0</v>
      </c>
      <c r="F3954" s="3"/>
      <c r="G3954" s="5">
        <v>1000.0</v>
      </c>
      <c r="H3954" s="3" t="str">
        <f>IFNA(VLOOKUP(F3954,Promocodes!A:E,4,0),"")</f>
        <v/>
      </c>
      <c r="I3954" s="3"/>
      <c r="J3954" s="5">
        <f t="shared" si="2"/>
        <v>1000</v>
      </c>
      <c r="K3954" s="3" t="str">
        <f>IFNA(VLOOKUP(D3954,Price!$A$2:$C$18,3,0),"")</f>
        <v>товар</v>
      </c>
      <c r="L3954" s="6">
        <f t="shared" si="3"/>
        <v>5</v>
      </c>
      <c r="M3954" s="6" t="str">
        <f>IFNA(VLOOKUP(F3954,Promocodes!A:B,2,0),"")</f>
        <v/>
      </c>
      <c r="N3954" s="3" t="str">
        <f>IFNA(VLOOKUP(M3954,Promocodes!G:H,2,0),"")</f>
        <v/>
      </c>
      <c r="O3954" s="3">
        <f>IFNA(VLOOKUP(D3954,Price!$E$2:$F$4,2,0),"")</f>
        <v>500</v>
      </c>
      <c r="P3954" s="7" t="str">
        <f t="shared" si="4"/>
        <v>без промо</v>
      </c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ht="15.75" customHeight="1">
      <c r="A3955" s="3">
        <v>3773.0</v>
      </c>
      <c r="B3955" s="1" t="s">
        <v>139</v>
      </c>
      <c r="C3955" s="1" t="s">
        <v>17</v>
      </c>
      <c r="D3955" s="1" t="s">
        <v>141</v>
      </c>
      <c r="E3955" s="2">
        <v>44329.0</v>
      </c>
      <c r="F3955" s="3"/>
      <c r="G3955" s="5">
        <v>300.0</v>
      </c>
      <c r="H3955" s="3" t="str">
        <f>IFNA(VLOOKUP(F3955,Promocodes!A:E,4,0),"")</f>
        <v/>
      </c>
      <c r="I3955" s="3"/>
      <c r="J3955" s="5">
        <f t="shared" si="2"/>
        <v>300</v>
      </c>
      <c r="K3955" s="3" t="str">
        <f>IFNA(VLOOKUP(D3955,Price!$A$2:$C$18,3,0),"")</f>
        <v/>
      </c>
      <c r="L3955" s="6">
        <f t="shared" si="3"/>
        <v>5</v>
      </c>
      <c r="M3955" s="6" t="str">
        <f>IFNA(VLOOKUP(F3955,Promocodes!A:B,2,0),"")</f>
        <v/>
      </c>
      <c r="N3955" s="3" t="str">
        <f>IFNA(VLOOKUP(M3955,Promocodes!G:H,2,0),"")</f>
        <v/>
      </c>
      <c r="O3955" s="3" t="str">
        <f>IFNA(VLOOKUP(D3955,Price!$E$2:$F$4,2,0),"")</f>
        <v/>
      </c>
      <c r="P3955" s="7" t="str">
        <f t="shared" si="4"/>
        <v/>
      </c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ht="15.75" customHeight="1">
      <c r="A3956" s="3">
        <v>3775.0</v>
      </c>
      <c r="B3956" s="1" t="s">
        <v>139</v>
      </c>
      <c r="C3956" s="1" t="s">
        <v>17</v>
      </c>
      <c r="D3956" s="1" t="s">
        <v>143</v>
      </c>
      <c r="E3956" s="2">
        <v>44329.0</v>
      </c>
      <c r="F3956" s="3"/>
      <c r="G3956" s="5">
        <v>500.0</v>
      </c>
      <c r="H3956" s="3" t="str">
        <f>IFNA(VLOOKUP(F3956,Promocodes!A:E,4,0),"")</f>
        <v/>
      </c>
      <c r="I3956" s="3"/>
      <c r="J3956" s="5">
        <f t="shared" si="2"/>
        <v>500</v>
      </c>
      <c r="K3956" s="3" t="str">
        <f>IFNA(VLOOKUP(D3956,Price!$A$2:$C$18,3,0),"")</f>
        <v/>
      </c>
      <c r="L3956" s="6">
        <f t="shared" si="3"/>
        <v>5</v>
      </c>
      <c r="M3956" s="6" t="str">
        <f>IFNA(VLOOKUP(F3956,Promocodes!A:B,2,0),"")</f>
        <v/>
      </c>
      <c r="N3956" s="3" t="str">
        <f>IFNA(VLOOKUP(M3956,Promocodes!G:H,2,0),"")</f>
        <v/>
      </c>
      <c r="O3956" s="3" t="str">
        <f>IFNA(VLOOKUP(D3956,Price!$E$2:$F$4,2,0),"")</f>
        <v/>
      </c>
      <c r="P3956" s="7" t="str">
        <f t="shared" si="4"/>
        <v/>
      </c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ht="15.75" customHeight="1">
      <c r="A3957" s="3">
        <v>3776.0</v>
      </c>
      <c r="B3957" s="1" t="s">
        <v>16</v>
      </c>
      <c r="C3957" s="1" t="s">
        <v>17</v>
      </c>
      <c r="D3957" s="1" t="s">
        <v>23</v>
      </c>
      <c r="E3957" s="2">
        <v>44329.0</v>
      </c>
      <c r="F3957" s="3"/>
      <c r="G3957" s="5">
        <v>5500.0</v>
      </c>
      <c r="H3957" s="3" t="str">
        <f>IFNA(VLOOKUP(F3957,Promocodes!A:E,4,0),"")</f>
        <v/>
      </c>
      <c r="I3957" s="3"/>
      <c r="J3957" s="5">
        <f t="shared" si="2"/>
        <v>5500</v>
      </c>
      <c r="K3957" s="3" t="str">
        <f>IFNA(VLOOKUP(D3957,Price!$A$2:$C$18,3,0),"")</f>
        <v>услуга</v>
      </c>
      <c r="L3957" s="6">
        <f t="shared" si="3"/>
        <v>5</v>
      </c>
      <c r="M3957" s="6" t="str">
        <f>IFNA(VLOOKUP(F3957,Promocodes!A:B,2,0),"")</f>
        <v/>
      </c>
      <c r="N3957" s="3" t="str">
        <f>IFNA(VLOOKUP(M3957,Promocodes!G:H,2,0),"")</f>
        <v/>
      </c>
      <c r="O3957" s="3" t="str">
        <f>IFNA(VLOOKUP(D3957,Price!$E$2:$F$4,2,0),"")</f>
        <v/>
      </c>
      <c r="P3957" s="7" t="str">
        <f t="shared" si="4"/>
        <v>без промо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ht="15.75" customHeight="1">
      <c r="A3958" s="3">
        <v>3778.0</v>
      </c>
      <c r="B3958" s="1" t="s">
        <v>16</v>
      </c>
      <c r="C3958" s="1" t="s">
        <v>17</v>
      </c>
      <c r="D3958" s="1" t="s">
        <v>23</v>
      </c>
      <c r="E3958" s="2">
        <v>44329.0</v>
      </c>
      <c r="F3958" s="3"/>
      <c r="G3958" s="5">
        <v>5500.0</v>
      </c>
      <c r="H3958" s="3" t="str">
        <f>IFNA(VLOOKUP(F3958,Promocodes!A:E,4,0),"")</f>
        <v/>
      </c>
      <c r="I3958" s="3"/>
      <c r="J3958" s="5">
        <f t="shared" si="2"/>
        <v>5500</v>
      </c>
      <c r="K3958" s="3" t="str">
        <f>IFNA(VLOOKUP(D3958,Price!$A$2:$C$18,3,0),"")</f>
        <v>услуга</v>
      </c>
      <c r="L3958" s="6">
        <f t="shared" si="3"/>
        <v>5</v>
      </c>
      <c r="M3958" s="6" t="str">
        <f>IFNA(VLOOKUP(F3958,Promocodes!A:B,2,0),"")</f>
        <v/>
      </c>
      <c r="N3958" s="3" t="str">
        <f>IFNA(VLOOKUP(M3958,Promocodes!G:H,2,0),"")</f>
        <v/>
      </c>
      <c r="O3958" s="3" t="str">
        <f>IFNA(VLOOKUP(D3958,Price!$E$2:$F$4,2,0),"")</f>
        <v/>
      </c>
      <c r="P3958" s="7" t="str">
        <f t="shared" si="4"/>
        <v>без промо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ht="15.75" customHeight="1">
      <c r="A3959" s="3">
        <v>3779.0</v>
      </c>
      <c r="B3959" s="1" t="s">
        <v>16</v>
      </c>
      <c r="C3959" s="1" t="s">
        <v>17</v>
      </c>
      <c r="D3959" s="1" t="s">
        <v>25</v>
      </c>
      <c r="E3959" s="2">
        <v>44329.0</v>
      </c>
      <c r="F3959" s="3"/>
      <c r="G3959" s="5">
        <v>300.0</v>
      </c>
      <c r="H3959" s="3" t="str">
        <f>IFNA(VLOOKUP(F3959,Promocodes!A:E,4,0),"")</f>
        <v/>
      </c>
      <c r="I3959" s="3"/>
      <c r="J3959" s="5">
        <f t="shared" si="2"/>
        <v>300</v>
      </c>
      <c r="K3959" s="3" t="str">
        <f>IFNA(VLOOKUP(D3959,Price!$A$2:$C$18,3,0),"")</f>
        <v>товар</v>
      </c>
      <c r="L3959" s="6">
        <f t="shared" si="3"/>
        <v>5</v>
      </c>
      <c r="M3959" s="6" t="str">
        <f>IFNA(VLOOKUP(F3959,Promocodes!A:B,2,0),"")</f>
        <v/>
      </c>
      <c r="N3959" s="3" t="str">
        <f>IFNA(VLOOKUP(M3959,Promocodes!G:H,2,0),"")</f>
        <v/>
      </c>
      <c r="O3959" s="3">
        <f>IFNA(VLOOKUP(D3959,Price!$E$2:$F$4,2,0),"")</f>
        <v>150</v>
      </c>
      <c r="P3959" s="7" t="str">
        <f t="shared" si="4"/>
        <v>без промо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ht="15.75" customHeight="1">
      <c r="A3960" s="3">
        <v>3780.0</v>
      </c>
      <c r="B3960" s="1" t="s">
        <v>16</v>
      </c>
      <c r="C3960" s="1" t="s">
        <v>17</v>
      </c>
      <c r="D3960" s="1" t="s">
        <v>24</v>
      </c>
      <c r="E3960" s="2">
        <v>44329.0</v>
      </c>
      <c r="F3960" s="3"/>
      <c r="G3960" s="5">
        <v>4500.0</v>
      </c>
      <c r="H3960" s="3" t="str">
        <f>IFNA(VLOOKUP(F3960,Promocodes!A:E,4,0),"")</f>
        <v/>
      </c>
      <c r="I3960" s="3"/>
      <c r="J3960" s="5">
        <f t="shared" si="2"/>
        <v>4500</v>
      </c>
      <c r="K3960" s="3" t="str">
        <f>IFNA(VLOOKUP(D3960,Price!$A$2:$C$18,3,0),"")</f>
        <v>услуга</v>
      </c>
      <c r="L3960" s="6">
        <f t="shared" si="3"/>
        <v>5</v>
      </c>
      <c r="M3960" s="6" t="str">
        <f>IFNA(VLOOKUP(F3960,Promocodes!A:B,2,0),"")</f>
        <v/>
      </c>
      <c r="N3960" s="3" t="str">
        <f>IFNA(VLOOKUP(M3960,Promocodes!G:H,2,0),"")</f>
        <v/>
      </c>
      <c r="O3960" s="3" t="str">
        <f>IFNA(VLOOKUP(D3960,Price!$E$2:$F$4,2,0),"")</f>
        <v/>
      </c>
      <c r="P3960" s="7" t="str">
        <f t="shared" si="4"/>
        <v>без промо</v>
      </c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ht="15.75" customHeight="1">
      <c r="A3961" s="3">
        <v>3781.0</v>
      </c>
      <c r="B3961" s="1" t="s">
        <v>16</v>
      </c>
      <c r="C3961" s="1" t="s">
        <v>22</v>
      </c>
      <c r="D3961" s="1" t="s">
        <v>23</v>
      </c>
      <c r="E3961" s="2">
        <v>44329.0</v>
      </c>
      <c r="F3961" s="3"/>
      <c r="G3961" s="5">
        <v>5500.0</v>
      </c>
      <c r="H3961" s="3" t="str">
        <f>IFNA(VLOOKUP(F3961,Promocodes!A:E,4,0),"")</f>
        <v/>
      </c>
      <c r="I3961" s="3"/>
      <c r="J3961" s="5">
        <f t="shared" si="2"/>
        <v>5500</v>
      </c>
      <c r="K3961" s="3" t="str">
        <f>IFNA(VLOOKUP(D3961,Price!$A$2:$C$18,3,0),"")</f>
        <v>услуга</v>
      </c>
      <c r="L3961" s="6">
        <f t="shared" si="3"/>
        <v>5</v>
      </c>
      <c r="M3961" s="6" t="str">
        <f>IFNA(VLOOKUP(F3961,Promocodes!A:B,2,0),"")</f>
        <v/>
      </c>
      <c r="N3961" s="3" t="str">
        <f>IFNA(VLOOKUP(M3961,Promocodes!G:H,2,0),"")</f>
        <v/>
      </c>
      <c r="O3961" s="3" t="str">
        <f>IFNA(VLOOKUP(D3961,Price!$E$2:$F$4,2,0),"")</f>
        <v/>
      </c>
      <c r="P3961" s="7" t="str">
        <f t="shared" si="4"/>
        <v>без промо</v>
      </c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ht="15.75" customHeight="1">
      <c r="A3962" s="3">
        <v>3782.0</v>
      </c>
      <c r="B3962" s="1" t="s">
        <v>16</v>
      </c>
      <c r="C3962" s="1" t="s">
        <v>17</v>
      </c>
      <c r="D3962" s="1" t="s">
        <v>23</v>
      </c>
      <c r="E3962" s="2">
        <v>44329.0</v>
      </c>
      <c r="F3962" s="3"/>
      <c r="G3962" s="5">
        <v>5500.0</v>
      </c>
      <c r="H3962" s="3" t="str">
        <f>IFNA(VLOOKUP(F3962,Promocodes!A:E,4,0),"")</f>
        <v/>
      </c>
      <c r="I3962" s="3"/>
      <c r="J3962" s="5">
        <f t="shared" si="2"/>
        <v>5500</v>
      </c>
      <c r="K3962" s="3" t="str">
        <f>IFNA(VLOOKUP(D3962,Price!$A$2:$C$18,3,0),"")</f>
        <v>услуга</v>
      </c>
      <c r="L3962" s="6">
        <f t="shared" si="3"/>
        <v>5</v>
      </c>
      <c r="M3962" s="6" t="str">
        <f>IFNA(VLOOKUP(F3962,Promocodes!A:B,2,0),"")</f>
        <v/>
      </c>
      <c r="N3962" s="3" t="str">
        <f>IFNA(VLOOKUP(M3962,Promocodes!G:H,2,0),"")</f>
        <v/>
      </c>
      <c r="O3962" s="3" t="str">
        <f>IFNA(VLOOKUP(D3962,Price!$E$2:$F$4,2,0),"")</f>
        <v/>
      </c>
      <c r="P3962" s="7" t="str">
        <f t="shared" si="4"/>
        <v>без промо</v>
      </c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ht="15.75" customHeight="1">
      <c r="A3963" s="3">
        <v>3783.0</v>
      </c>
      <c r="B3963" s="1" t="s">
        <v>16</v>
      </c>
      <c r="C3963" s="1" t="s">
        <v>17</v>
      </c>
      <c r="D3963" s="1" t="s">
        <v>24</v>
      </c>
      <c r="E3963" s="2">
        <v>44329.0</v>
      </c>
      <c r="F3963" s="3"/>
      <c r="G3963" s="5">
        <v>4500.0</v>
      </c>
      <c r="H3963" s="3" t="str">
        <f>IFNA(VLOOKUP(F3963,Promocodes!A:E,4,0),"")</f>
        <v/>
      </c>
      <c r="I3963" s="3"/>
      <c r="J3963" s="5">
        <f t="shared" si="2"/>
        <v>4500</v>
      </c>
      <c r="K3963" s="3" t="str">
        <f>IFNA(VLOOKUP(D3963,Price!$A$2:$C$18,3,0),"")</f>
        <v>услуга</v>
      </c>
      <c r="L3963" s="6">
        <f t="shared" si="3"/>
        <v>5</v>
      </c>
      <c r="M3963" s="6" t="str">
        <f>IFNA(VLOOKUP(F3963,Promocodes!A:B,2,0),"")</f>
        <v/>
      </c>
      <c r="N3963" s="3" t="str">
        <f>IFNA(VLOOKUP(M3963,Promocodes!G:H,2,0),"")</f>
        <v/>
      </c>
      <c r="O3963" s="3" t="str">
        <f>IFNA(VLOOKUP(D3963,Price!$E$2:$F$4,2,0),"")</f>
        <v/>
      </c>
      <c r="P3963" s="7" t="str">
        <f t="shared" si="4"/>
        <v>без промо</v>
      </c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ht="15.75" customHeight="1">
      <c r="A3964" s="3">
        <v>3784.0</v>
      </c>
      <c r="B3964" s="1" t="s">
        <v>16</v>
      </c>
      <c r="C3964" s="1" t="s">
        <v>17</v>
      </c>
      <c r="D3964" s="1" t="s">
        <v>21</v>
      </c>
      <c r="E3964" s="2">
        <v>44329.0</v>
      </c>
      <c r="F3964" s="3"/>
      <c r="G3964" s="5">
        <v>3500.0</v>
      </c>
      <c r="H3964" s="3" t="str">
        <f>IFNA(VLOOKUP(F3964,Promocodes!A:E,4,0),"")</f>
        <v/>
      </c>
      <c r="I3964" s="3"/>
      <c r="J3964" s="5">
        <f t="shared" si="2"/>
        <v>3500</v>
      </c>
      <c r="K3964" s="3" t="str">
        <f>IFNA(VLOOKUP(D3964,Price!$A$2:$C$18,3,0),"")</f>
        <v>услуга</v>
      </c>
      <c r="L3964" s="6">
        <f t="shared" si="3"/>
        <v>5</v>
      </c>
      <c r="M3964" s="6" t="str">
        <f>IFNA(VLOOKUP(F3964,Promocodes!A:B,2,0),"")</f>
        <v/>
      </c>
      <c r="N3964" s="3" t="str">
        <f>IFNA(VLOOKUP(M3964,Promocodes!G:H,2,0),"")</f>
        <v/>
      </c>
      <c r="O3964" s="3" t="str">
        <f>IFNA(VLOOKUP(D3964,Price!$E$2:$F$4,2,0),"")</f>
        <v/>
      </c>
      <c r="P3964" s="7" t="str">
        <f t="shared" si="4"/>
        <v>без промо</v>
      </c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ht="15.75" customHeight="1">
      <c r="A3965" s="3">
        <v>3785.0</v>
      </c>
      <c r="B3965" s="1" t="s">
        <v>16</v>
      </c>
      <c r="C3965" s="1" t="s">
        <v>17</v>
      </c>
      <c r="D3965" s="1" t="s">
        <v>24</v>
      </c>
      <c r="E3965" s="2">
        <v>44329.0</v>
      </c>
      <c r="F3965" s="3"/>
      <c r="G3965" s="5">
        <v>4500.0</v>
      </c>
      <c r="H3965" s="3" t="str">
        <f>IFNA(VLOOKUP(F3965,Promocodes!A:E,4,0),"")</f>
        <v/>
      </c>
      <c r="I3965" s="3"/>
      <c r="J3965" s="5">
        <f t="shared" si="2"/>
        <v>4500</v>
      </c>
      <c r="K3965" s="3" t="str">
        <f>IFNA(VLOOKUP(D3965,Price!$A$2:$C$18,3,0),"")</f>
        <v>услуга</v>
      </c>
      <c r="L3965" s="6">
        <f t="shared" si="3"/>
        <v>5</v>
      </c>
      <c r="M3965" s="6" t="str">
        <f>IFNA(VLOOKUP(F3965,Promocodes!A:B,2,0),"")</f>
        <v/>
      </c>
      <c r="N3965" s="3" t="str">
        <f>IFNA(VLOOKUP(M3965,Promocodes!G:H,2,0),"")</f>
        <v/>
      </c>
      <c r="O3965" s="3" t="str">
        <f>IFNA(VLOOKUP(D3965,Price!$E$2:$F$4,2,0),"")</f>
        <v/>
      </c>
      <c r="P3965" s="7" t="str">
        <f t="shared" si="4"/>
        <v>без промо</v>
      </c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ht="15.75" customHeight="1">
      <c r="A3966" s="3">
        <v>3786.0</v>
      </c>
      <c r="B3966" s="1" t="s">
        <v>16</v>
      </c>
      <c r="C3966" s="1" t="s">
        <v>22</v>
      </c>
      <c r="D3966" s="1" t="s">
        <v>21</v>
      </c>
      <c r="E3966" s="2">
        <v>44329.0</v>
      </c>
      <c r="F3966" s="3"/>
      <c r="G3966" s="5">
        <v>3500.0</v>
      </c>
      <c r="H3966" s="3" t="str">
        <f>IFNA(VLOOKUP(F3966,Promocodes!A:E,4,0),"")</f>
        <v/>
      </c>
      <c r="I3966" s="3"/>
      <c r="J3966" s="5">
        <f t="shared" si="2"/>
        <v>3500</v>
      </c>
      <c r="K3966" s="3" t="str">
        <f>IFNA(VLOOKUP(D3966,Price!$A$2:$C$18,3,0),"")</f>
        <v>услуга</v>
      </c>
      <c r="L3966" s="6">
        <f t="shared" si="3"/>
        <v>5</v>
      </c>
      <c r="M3966" s="6" t="str">
        <f>IFNA(VLOOKUP(F3966,Promocodes!A:B,2,0),"")</f>
        <v/>
      </c>
      <c r="N3966" s="3" t="str">
        <f>IFNA(VLOOKUP(M3966,Promocodes!G:H,2,0),"")</f>
        <v/>
      </c>
      <c r="O3966" s="3" t="str">
        <f>IFNA(VLOOKUP(D3966,Price!$E$2:$F$4,2,0),"")</f>
        <v/>
      </c>
      <c r="P3966" s="7" t="str">
        <f t="shared" si="4"/>
        <v>без промо</v>
      </c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ht="15.75" customHeight="1">
      <c r="A3967" s="3">
        <v>3787.0</v>
      </c>
      <c r="B3967" s="1" t="s">
        <v>16</v>
      </c>
      <c r="C3967" s="1" t="s">
        <v>17</v>
      </c>
      <c r="D3967" s="1" t="s">
        <v>23</v>
      </c>
      <c r="E3967" s="2">
        <v>44329.0</v>
      </c>
      <c r="F3967" s="3"/>
      <c r="G3967" s="5">
        <v>5500.0</v>
      </c>
      <c r="H3967" s="3" t="str">
        <f>IFNA(VLOOKUP(F3967,Promocodes!A:E,4,0),"")</f>
        <v/>
      </c>
      <c r="I3967" s="3"/>
      <c r="J3967" s="5">
        <f t="shared" si="2"/>
        <v>5500</v>
      </c>
      <c r="K3967" s="3" t="str">
        <f>IFNA(VLOOKUP(D3967,Price!$A$2:$C$18,3,0),"")</f>
        <v>услуга</v>
      </c>
      <c r="L3967" s="6">
        <f t="shared" si="3"/>
        <v>5</v>
      </c>
      <c r="M3967" s="6" t="str">
        <f>IFNA(VLOOKUP(F3967,Promocodes!A:B,2,0),"")</f>
        <v/>
      </c>
      <c r="N3967" s="3" t="str">
        <f>IFNA(VLOOKUP(M3967,Promocodes!G:H,2,0),"")</f>
        <v/>
      </c>
      <c r="O3967" s="3" t="str">
        <f>IFNA(VLOOKUP(D3967,Price!$E$2:$F$4,2,0),"")</f>
        <v/>
      </c>
      <c r="P3967" s="7" t="str">
        <f t="shared" si="4"/>
        <v>без промо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ht="15.75" customHeight="1">
      <c r="A3968" s="3">
        <v>3789.0</v>
      </c>
      <c r="B3968" s="1" t="s">
        <v>16</v>
      </c>
      <c r="C3968" s="1" t="s">
        <v>17</v>
      </c>
      <c r="D3968" s="1" t="s">
        <v>18</v>
      </c>
      <c r="E3968" s="2">
        <v>44330.0</v>
      </c>
      <c r="F3968" s="3"/>
      <c r="G3968" s="5">
        <v>1000.0</v>
      </c>
      <c r="H3968" s="3" t="str">
        <f>IFNA(VLOOKUP(F3968,Promocodes!A:E,4,0),"")</f>
        <v/>
      </c>
      <c r="I3968" s="3"/>
      <c r="J3968" s="5">
        <f t="shared" si="2"/>
        <v>1000</v>
      </c>
      <c r="K3968" s="3" t="str">
        <f>IFNA(VLOOKUP(D3968,Price!$A$2:$C$18,3,0),"")</f>
        <v>товар</v>
      </c>
      <c r="L3968" s="6">
        <f t="shared" si="3"/>
        <v>5</v>
      </c>
      <c r="M3968" s="6" t="str">
        <f>IFNA(VLOOKUP(F3968,Promocodes!A:B,2,0),"")</f>
        <v/>
      </c>
      <c r="N3968" s="3" t="str">
        <f>IFNA(VLOOKUP(M3968,Promocodes!G:H,2,0),"")</f>
        <v/>
      </c>
      <c r="O3968" s="3">
        <f>IFNA(VLOOKUP(D3968,Price!$E$2:$F$4,2,0),"")</f>
        <v>500</v>
      </c>
      <c r="P3968" s="7" t="str">
        <f t="shared" si="4"/>
        <v>без промо</v>
      </c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ht="15.75" customHeight="1">
      <c r="A3969" s="3">
        <v>3790.0</v>
      </c>
      <c r="B3969" s="1" t="s">
        <v>16</v>
      </c>
      <c r="C3969" s="1" t="s">
        <v>22</v>
      </c>
      <c r="D3969" s="1" t="s">
        <v>24</v>
      </c>
      <c r="E3969" s="2">
        <v>44330.0</v>
      </c>
      <c r="F3969" s="3"/>
      <c r="G3969" s="5">
        <v>4500.0</v>
      </c>
      <c r="H3969" s="3" t="str">
        <f>IFNA(VLOOKUP(F3969,Promocodes!A:E,4,0),"")</f>
        <v/>
      </c>
      <c r="I3969" s="3"/>
      <c r="J3969" s="5">
        <f t="shared" si="2"/>
        <v>4500</v>
      </c>
      <c r="K3969" s="3" t="str">
        <f>IFNA(VLOOKUP(D3969,Price!$A$2:$C$18,3,0),"")</f>
        <v>услуга</v>
      </c>
      <c r="L3969" s="6">
        <f t="shared" si="3"/>
        <v>5</v>
      </c>
      <c r="M3969" s="6" t="str">
        <f>IFNA(VLOOKUP(F3969,Promocodes!A:B,2,0),"")</f>
        <v/>
      </c>
      <c r="N3969" s="3" t="str">
        <f>IFNA(VLOOKUP(M3969,Promocodes!G:H,2,0),"")</f>
        <v/>
      </c>
      <c r="O3969" s="3" t="str">
        <f>IFNA(VLOOKUP(D3969,Price!$E$2:$F$4,2,0),"")</f>
        <v/>
      </c>
      <c r="P3969" s="7" t="str">
        <f t="shared" si="4"/>
        <v>без промо</v>
      </c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ht="15.75" customHeight="1">
      <c r="A3970" s="3">
        <v>3791.0</v>
      </c>
      <c r="B3970" s="1" t="s">
        <v>16</v>
      </c>
      <c r="C3970" s="1" t="s">
        <v>17</v>
      </c>
      <c r="D3970" s="1" t="s">
        <v>23</v>
      </c>
      <c r="E3970" s="2">
        <v>44330.0</v>
      </c>
      <c r="F3970" s="3"/>
      <c r="G3970" s="5">
        <v>5500.0</v>
      </c>
      <c r="H3970" s="3" t="str">
        <f>IFNA(VLOOKUP(F3970,Promocodes!A:E,4,0),"")</f>
        <v/>
      </c>
      <c r="I3970" s="3"/>
      <c r="J3970" s="5">
        <f t="shared" si="2"/>
        <v>5500</v>
      </c>
      <c r="K3970" s="3" t="str">
        <f>IFNA(VLOOKUP(D3970,Price!$A$2:$C$18,3,0),"")</f>
        <v>услуга</v>
      </c>
      <c r="L3970" s="6">
        <f t="shared" si="3"/>
        <v>5</v>
      </c>
      <c r="M3970" s="6" t="str">
        <f>IFNA(VLOOKUP(F3970,Promocodes!A:B,2,0),"")</f>
        <v/>
      </c>
      <c r="N3970" s="3" t="str">
        <f>IFNA(VLOOKUP(M3970,Promocodes!G:H,2,0),"")</f>
        <v/>
      </c>
      <c r="O3970" s="3" t="str">
        <f>IFNA(VLOOKUP(D3970,Price!$E$2:$F$4,2,0),"")</f>
        <v/>
      </c>
      <c r="P3970" s="7" t="str">
        <f t="shared" si="4"/>
        <v>без промо</v>
      </c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ht="15.75" customHeight="1">
      <c r="A3971" s="3">
        <v>3792.0</v>
      </c>
      <c r="B3971" s="1" t="s">
        <v>139</v>
      </c>
      <c r="C3971" s="1" t="s">
        <v>22</v>
      </c>
      <c r="D3971" s="1" t="s">
        <v>143</v>
      </c>
      <c r="E3971" s="2">
        <v>44330.0</v>
      </c>
      <c r="F3971" s="3"/>
      <c r="G3971" s="5">
        <v>500.0</v>
      </c>
      <c r="H3971" s="3" t="str">
        <f>IFNA(VLOOKUP(F3971,Promocodes!A:E,4,0),"")</f>
        <v/>
      </c>
      <c r="I3971" s="3"/>
      <c r="J3971" s="5">
        <f t="shared" si="2"/>
        <v>500</v>
      </c>
      <c r="K3971" s="3" t="str">
        <f>IFNA(VLOOKUP(D3971,Price!$A$2:$C$18,3,0),"")</f>
        <v/>
      </c>
      <c r="L3971" s="6">
        <f t="shared" si="3"/>
        <v>5</v>
      </c>
      <c r="M3971" s="6" t="str">
        <f>IFNA(VLOOKUP(F3971,Promocodes!A:B,2,0),"")</f>
        <v/>
      </c>
      <c r="N3971" s="3" t="str">
        <f>IFNA(VLOOKUP(M3971,Promocodes!G:H,2,0),"")</f>
        <v/>
      </c>
      <c r="O3971" s="3" t="str">
        <f>IFNA(VLOOKUP(D3971,Price!$E$2:$F$4,2,0),"")</f>
        <v/>
      </c>
      <c r="P3971" s="7" t="str">
        <f t="shared" si="4"/>
        <v/>
      </c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ht="15.75" customHeight="1">
      <c r="A3972" s="3">
        <v>3793.0</v>
      </c>
      <c r="B3972" s="1" t="s">
        <v>139</v>
      </c>
      <c r="C3972" s="1" t="s">
        <v>17</v>
      </c>
      <c r="D3972" s="1" t="s">
        <v>142</v>
      </c>
      <c r="E3972" s="2">
        <v>44330.0</v>
      </c>
      <c r="F3972" s="3"/>
      <c r="G3972" s="5">
        <v>1000.0</v>
      </c>
      <c r="H3972" s="3" t="str">
        <f>IFNA(VLOOKUP(F3972,Promocodes!A:E,4,0),"")</f>
        <v/>
      </c>
      <c r="I3972" s="3"/>
      <c r="J3972" s="5">
        <f t="shared" si="2"/>
        <v>1000</v>
      </c>
      <c r="K3972" s="3" t="str">
        <f>IFNA(VLOOKUP(D3972,Price!$A$2:$C$18,3,0),"")</f>
        <v/>
      </c>
      <c r="L3972" s="6">
        <f t="shared" si="3"/>
        <v>5</v>
      </c>
      <c r="M3972" s="6" t="str">
        <f>IFNA(VLOOKUP(F3972,Promocodes!A:B,2,0),"")</f>
        <v/>
      </c>
      <c r="N3972" s="3" t="str">
        <f>IFNA(VLOOKUP(M3972,Promocodes!G:H,2,0),"")</f>
        <v/>
      </c>
      <c r="O3972" s="3" t="str">
        <f>IFNA(VLOOKUP(D3972,Price!$E$2:$F$4,2,0),"")</f>
        <v/>
      </c>
      <c r="P3972" s="7" t="str">
        <f t="shared" si="4"/>
        <v/>
      </c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ht="15.75" customHeight="1">
      <c r="A3973" s="3">
        <v>3794.0</v>
      </c>
      <c r="B3973" s="1" t="s">
        <v>16</v>
      </c>
      <c r="C3973" s="1" t="s">
        <v>17</v>
      </c>
      <c r="D3973" s="1" t="s">
        <v>23</v>
      </c>
      <c r="E3973" s="2">
        <v>44330.0</v>
      </c>
      <c r="F3973" s="3"/>
      <c r="G3973" s="5">
        <v>5500.0</v>
      </c>
      <c r="H3973" s="3" t="str">
        <f>IFNA(VLOOKUP(F3973,Promocodes!A:E,4,0),"")</f>
        <v/>
      </c>
      <c r="I3973" s="3"/>
      <c r="J3973" s="5">
        <f t="shared" si="2"/>
        <v>5500</v>
      </c>
      <c r="K3973" s="3" t="str">
        <f>IFNA(VLOOKUP(D3973,Price!$A$2:$C$18,3,0),"")</f>
        <v>услуга</v>
      </c>
      <c r="L3973" s="6">
        <f t="shared" si="3"/>
        <v>5</v>
      </c>
      <c r="M3973" s="6" t="str">
        <f>IFNA(VLOOKUP(F3973,Promocodes!A:B,2,0),"")</f>
        <v/>
      </c>
      <c r="N3973" s="3" t="str">
        <f>IFNA(VLOOKUP(M3973,Promocodes!G:H,2,0),"")</f>
        <v/>
      </c>
      <c r="O3973" s="3" t="str">
        <f>IFNA(VLOOKUP(D3973,Price!$E$2:$F$4,2,0),"")</f>
        <v/>
      </c>
      <c r="P3973" s="7" t="str">
        <f t="shared" si="4"/>
        <v>без промо</v>
      </c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ht="15.75" customHeight="1">
      <c r="A3974" s="3">
        <v>3795.0</v>
      </c>
      <c r="B3974" s="1" t="s">
        <v>139</v>
      </c>
      <c r="C3974" s="1" t="s">
        <v>17</v>
      </c>
      <c r="D3974" s="1" t="s">
        <v>141</v>
      </c>
      <c r="E3974" s="2">
        <v>44330.0</v>
      </c>
      <c r="F3974" s="3"/>
      <c r="G3974" s="5">
        <v>300.0</v>
      </c>
      <c r="H3974" s="3" t="str">
        <f>IFNA(VLOOKUP(F3974,Promocodes!A:E,4,0),"")</f>
        <v/>
      </c>
      <c r="I3974" s="3"/>
      <c r="J3974" s="5">
        <f t="shared" si="2"/>
        <v>300</v>
      </c>
      <c r="K3974" s="3" t="str">
        <f>IFNA(VLOOKUP(D3974,Price!$A$2:$C$18,3,0),"")</f>
        <v/>
      </c>
      <c r="L3974" s="6">
        <f t="shared" si="3"/>
        <v>5</v>
      </c>
      <c r="M3974" s="6" t="str">
        <f>IFNA(VLOOKUP(F3974,Promocodes!A:B,2,0),"")</f>
        <v/>
      </c>
      <c r="N3974" s="3" t="str">
        <f>IFNA(VLOOKUP(M3974,Promocodes!G:H,2,0),"")</f>
        <v/>
      </c>
      <c r="O3974" s="3" t="str">
        <f>IFNA(VLOOKUP(D3974,Price!$E$2:$F$4,2,0),"")</f>
        <v/>
      </c>
      <c r="P3974" s="7" t="str">
        <f t="shared" si="4"/>
        <v/>
      </c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ht="15.75" customHeight="1">
      <c r="A3975" s="3">
        <v>3796.0</v>
      </c>
      <c r="B3975" s="1" t="s">
        <v>16</v>
      </c>
      <c r="C3975" s="1" t="s">
        <v>17</v>
      </c>
      <c r="D3975" s="1" t="s">
        <v>23</v>
      </c>
      <c r="E3975" s="2">
        <v>44330.0</v>
      </c>
      <c r="F3975" s="3"/>
      <c r="G3975" s="5">
        <v>5500.0</v>
      </c>
      <c r="H3975" s="3" t="str">
        <f>IFNA(VLOOKUP(F3975,Promocodes!A:E,4,0),"")</f>
        <v/>
      </c>
      <c r="I3975" s="3"/>
      <c r="J3975" s="5">
        <f t="shared" si="2"/>
        <v>5500</v>
      </c>
      <c r="K3975" s="3" t="str">
        <f>IFNA(VLOOKUP(D3975,Price!$A$2:$C$18,3,0),"")</f>
        <v>услуга</v>
      </c>
      <c r="L3975" s="6">
        <f t="shared" si="3"/>
        <v>5</v>
      </c>
      <c r="M3975" s="6" t="str">
        <f>IFNA(VLOOKUP(F3975,Promocodes!A:B,2,0),"")</f>
        <v/>
      </c>
      <c r="N3975" s="3" t="str">
        <f>IFNA(VLOOKUP(M3975,Promocodes!G:H,2,0),"")</f>
        <v/>
      </c>
      <c r="O3975" s="3" t="str">
        <f>IFNA(VLOOKUP(D3975,Price!$E$2:$F$4,2,0),"")</f>
        <v/>
      </c>
      <c r="P3975" s="7" t="str">
        <f t="shared" si="4"/>
        <v>без промо</v>
      </c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ht="15.75" customHeight="1">
      <c r="A3976" s="3">
        <v>3797.0</v>
      </c>
      <c r="B3976" s="1" t="s">
        <v>16</v>
      </c>
      <c r="C3976" s="1" t="s">
        <v>17</v>
      </c>
      <c r="D3976" s="1" t="s">
        <v>21</v>
      </c>
      <c r="E3976" s="2">
        <v>44330.0</v>
      </c>
      <c r="F3976" s="3"/>
      <c r="G3976" s="5">
        <v>3500.0</v>
      </c>
      <c r="H3976" s="3" t="str">
        <f>IFNA(VLOOKUP(F3976,Promocodes!A:E,4,0),"")</f>
        <v/>
      </c>
      <c r="I3976" s="3"/>
      <c r="J3976" s="5">
        <f t="shared" si="2"/>
        <v>3500</v>
      </c>
      <c r="K3976" s="3" t="str">
        <f>IFNA(VLOOKUP(D3976,Price!$A$2:$C$18,3,0),"")</f>
        <v>услуга</v>
      </c>
      <c r="L3976" s="6">
        <f t="shared" si="3"/>
        <v>5</v>
      </c>
      <c r="M3976" s="6" t="str">
        <f>IFNA(VLOOKUP(F3976,Promocodes!A:B,2,0),"")</f>
        <v/>
      </c>
      <c r="N3976" s="3" t="str">
        <f>IFNA(VLOOKUP(M3976,Promocodes!G:H,2,0),"")</f>
        <v/>
      </c>
      <c r="O3976" s="3" t="str">
        <f>IFNA(VLOOKUP(D3976,Price!$E$2:$F$4,2,0),"")</f>
        <v/>
      </c>
      <c r="P3976" s="7" t="str">
        <f t="shared" si="4"/>
        <v>без промо</v>
      </c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ht="15.75" customHeight="1">
      <c r="A3977" s="3">
        <v>3798.0</v>
      </c>
      <c r="B3977" s="1" t="s">
        <v>16</v>
      </c>
      <c r="C3977" s="1" t="s">
        <v>17</v>
      </c>
      <c r="D3977" s="1" t="s">
        <v>24</v>
      </c>
      <c r="E3977" s="2">
        <v>44330.0</v>
      </c>
      <c r="F3977" s="3"/>
      <c r="G3977" s="5">
        <v>4500.0</v>
      </c>
      <c r="H3977" s="3" t="str">
        <f>IFNA(VLOOKUP(F3977,Promocodes!A:E,4,0),"")</f>
        <v/>
      </c>
      <c r="I3977" s="3"/>
      <c r="J3977" s="5">
        <f t="shared" si="2"/>
        <v>4500</v>
      </c>
      <c r="K3977" s="3" t="str">
        <f>IFNA(VLOOKUP(D3977,Price!$A$2:$C$18,3,0),"")</f>
        <v>услуга</v>
      </c>
      <c r="L3977" s="6">
        <f t="shared" si="3"/>
        <v>5</v>
      </c>
      <c r="M3977" s="6" t="str">
        <f>IFNA(VLOOKUP(F3977,Promocodes!A:B,2,0),"")</f>
        <v/>
      </c>
      <c r="N3977" s="3" t="str">
        <f>IFNA(VLOOKUP(M3977,Promocodes!G:H,2,0),"")</f>
        <v/>
      </c>
      <c r="O3977" s="3" t="str">
        <f>IFNA(VLOOKUP(D3977,Price!$E$2:$F$4,2,0),"")</f>
        <v/>
      </c>
      <c r="P3977" s="7" t="str">
        <f t="shared" si="4"/>
        <v>без промо</v>
      </c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ht="15.75" customHeight="1">
      <c r="A3978" s="3">
        <v>3800.0</v>
      </c>
      <c r="B3978" s="1" t="s">
        <v>139</v>
      </c>
      <c r="C3978" s="1" t="s">
        <v>17</v>
      </c>
      <c r="D3978" s="1" t="s">
        <v>142</v>
      </c>
      <c r="E3978" s="2">
        <v>44330.0</v>
      </c>
      <c r="F3978" s="3"/>
      <c r="G3978" s="5">
        <v>1000.0</v>
      </c>
      <c r="H3978" s="3" t="str">
        <f>IFNA(VLOOKUP(F3978,Promocodes!A:E,4,0),"")</f>
        <v/>
      </c>
      <c r="I3978" s="3"/>
      <c r="J3978" s="5">
        <f t="shared" si="2"/>
        <v>1000</v>
      </c>
      <c r="K3978" s="3" t="str">
        <f>IFNA(VLOOKUP(D3978,Price!$A$2:$C$18,3,0),"")</f>
        <v/>
      </c>
      <c r="L3978" s="6">
        <f t="shared" si="3"/>
        <v>5</v>
      </c>
      <c r="M3978" s="6" t="str">
        <f>IFNA(VLOOKUP(F3978,Promocodes!A:B,2,0),"")</f>
        <v/>
      </c>
      <c r="N3978" s="3" t="str">
        <f>IFNA(VLOOKUP(M3978,Promocodes!G:H,2,0),"")</f>
        <v/>
      </c>
      <c r="O3978" s="3" t="str">
        <f>IFNA(VLOOKUP(D3978,Price!$E$2:$F$4,2,0),"")</f>
        <v/>
      </c>
      <c r="P3978" s="7" t="str">
        <f t="shared" si="4"/>
        <v/>
      </c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ht="15.75" customHeight="1">
      <c r="A3979" s="3">
        <v>3801.0</v>
      </c>
      <c r="B3979" s="1" t="s">
        <v>16</v>
      </c>
      <c r="C3979" s="1" t="s">
        <v>17</v>
      </c>
      <c r="D3979" s="1" t="s">
        <v>18</v>
      </c>
      <c r="E3979" s="2">
        <v>44330.0</v>
      </c>
      <c r="F3979" s="3"/>
      <c r="G3979" s="5">
        <v>1000.0</v>
      </c>
      <c r="H3979" s="3" t="str">
        <f>IFNA(VLOOKUP(F3979,Promocodes!A:E,4,0),"")</f>
        <v/>
      </c>
      <c r="I3979" s="3"/>
      <c r="J3979" s="5">
        <f t="shared" si="2"/>
        <v>1000</v>
      </c>
      <c r="K3979" s="3" t="str">
        <f>IFNA(VLOOKUP(D3979,Price!$A$2:$C$18,3,0),"")</f>
        <v>товар</v>
      </c>
      <c r="L3979" s="6">
        <f t="shared" si="3"/>
        <v>5</v>
      </c>
      <c r="M3979" s="6" t="str">
        <f>IFNA(VLOOKUP(F3979,Promocodes!A:B,2,0),"")</f>
        <v/>
      </c>
      <c r="N3979" s="3" t="str">
        <f>IFNA(VLOOKUP(M3979,Promocodes!G:H,2,0),"")</f>
        <v/>
      </c>
      <c r="O3979" s="3">
        <f>IFNA(VLOOKUP(D3979,Price!$E$2:$F$4,2,0),"")</f>
        <v>500</v>
      </c>
      <c r="P3979" s="7" t="str">
        <f t="shared" si="4"/>
        <v>без промо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ht="15.75" customHeight="1">
      <c r="A3980" s="3">
        <v>3802.0</v>
      </c>
      <c r="B3980" s="1" t="s">
        <v>139</v>
      </c>
      <c r="C3980" s="1" t="s">
        <v>17</v>
      </c>
      <c r="D3980" s="1" t="s">
        <v>143</v>
      </c>
      <c r="E3980" s="2">
        <v>44330.0</v>
      </c>
      <c r="F3980" s="3"/>
      <c r="G3980" s="5">
        <v>500.0</v>
      </c>
      <c r="H3980" s="3" t="str">
        <f>IFNA(VLOOKUP(F3980,Promocodes!A:E,4,0),"")</f>
        <v/>
      </c>
      <c r="I3980" s="3"/>
      <c r="J3980" s="5">
        <f t="shared" si="2"/>
        <v>500</v>
      </c>
      <c r="K3980" s="3" t="str">
        <f>IFNA(VLOOKUP(D3980,Price!$A$2:$C$18,3,0),"")</f>
        <v/>
      </c>
      <c r="L3980" s="6">
        <f t="shared" si="3"/>
        <v>5</v>
      </c>
      <c r="M3980" s="6" t="str">
        <f>IFNA(VLOOKUP(F3980,Promocodes!A:B,2,0),"")</f>
        <v/>
      </c>
      <c r="N3980" s="3" t="str">
        <f>IFNA(VLOOKUP(M3980,Promocodes!G:H,2,0),"")</f>
        <v/>
      </c>
      <c r="O3980" s="3" t="str">
        <f>IFNA(VLOOKUP(D3980,Price!$E$2:$F$4,2,0),"")</f>
        <v/>
      </c>
      <c r="P3980" s="7" t="str">
        <f t="shared" si="4"/>
        <v/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ht="15.75" customHeight="1">
      <c r="A3981" s="3">
        <v>3803.0</v>
      </c>
      <c r="B3981" s="1" t="s">
        <v>16</v>
      </c>
      <c r="C3981" s="1" t="s">
        <v>17</v>
      </c>
      <c r="D3981" s="1" t="s">
        <v>21</v>
      </c>
      <c r="E3981" s="2">
        <v>44330.0</v>
      </c>
      <c r="F3981" s="3"/>
      <c r="G3981" s="5">
        <v>3500.0</v>
      </c>
      <c r="H3981" s="3" t="str">
        <f>IFNA(VLOOKUP(F3981,Promocodes!A:E,4,0),"")</f>
        <v/>
      </c>
      <c r="I3981" s="3"/>
      <c r="J3981" s="5">
        <f t="shared" si="2"/>
        <v>3500</v>
      </c>
      <c r="K3981" s="3" t="str">
        <f>IFNA(VLOOKUP(D3981,Price!$A$2:$C$18,3,0),"")</f>
        <v>услуга</v>
      </c>
      <c r="L3981" s="6">
        <f t="shared" si="3"/>
        <v>5</v>
      </c>
      <c r="M3981" s="6" t="str">
        <f>IFNA(VLOOKUP(F3981,Promocodes!A:B,2,0),"")</f>
        <v/>
      </c>
      <c r="N3981" s="3" t="str">
        <f>IFNA(VLOOKUP(M3981,Promocodes!G:H,2,0),"")</f>
        <v/>
      </c>
      <c r="O3981" s="3" t="str">
        <f>IFNA(VLOOKUP(D3981,Price!$E$2:$F$4,2,0),"")</f>
        <v/>
      </c>
      <c r="P3981" s="7" t="str">
        <f t="shared" si="4"/>
        <v>без промо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ht="15.75" customHeight="1">
      <c r="A3982" s="3">
        <v>3804.0</v>
      </c>
      <c r="B3982" s="1" t="s">
        <v>16</v>
      </c>
      <c r="C3982" s="1" t="s">
        <v>22</v>
      </c>
      <c r="D3982" s="1" t="s">
        <v>23</v>
      </c>
      <c r="E3982" s="2">
        <v>44330.0</v>
      </c>
      <c r="F3982" s="3"/>
      <c r="G3982" s="5">
        <v>5500.0</v>
      </c>
      <c r="H3982" s="3" t="str">
        <f>IFNA(VLOOKUP(F3982,Promocodes!A:E,4,0),"")</f>
        <v/>
      </c>
      <c r="I3982" s="3"/>
      <c r="J3982" s="5">
        <f t="shared" si="2"/>
        <v>5500</v>
      </c>
      <c r="K3982" s="3" t="str">
        <f>IFNA(VLOOKUP(D3982,Price!$A$2:$C$18,3,0),"")</f>
        <v>услуга</v>
      </c>
      <c r="L3982" s="6">
        <f t="shared" si="3"/>
        <v>5</v>
      </c>
      <c r="M3982" s="6" t="str">
        <f>IFNA(VLOOKUP(F3982,Promocodes!A:B,2,0),"")</f>
        <v/>
      </c>
      <c r="N3982" s="3" t="str">
        <f>IFNA(VLOOKUP(M3982,Promocodes!G:H,2,0),"")</f>
        <v/>
      </c>
      <c r="O3982" s="3" t="str">
        <f>IFNA(VLOOKUP(D3982,Price!$E$2:$F$4,2,0),"")</f>
        <v/>
      </c>
      <c r="P3982" s="7" t="str">
        <f t="shared" si="4"/>
        <v>без промо</v>
      </c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ht="15.75" customHeight="1">
      <c r="A3983" s="3">
        <v>3805.0</v>
      </c>
      <c r="B3983" s="1" t="s">
        <v>16</v>
      </c>
      <c r="C3983" s="1" t="s">
        <v>17</v>
      </c>
      <c r="D3983" s="1" t="s">
        <v>23</v>
      </c>
      <c r="E3983" s="2">
        <v>44330.0</v>
      </c>
      <c r="F3983" s="3"/>
      <c r="G3983" s="5">
        <v>5500.0</v>
      </c>
      <c r="H3983" s="3" t="str">
        <f>IFNA(VLOOKUP(F3983,Promocodes!A:E,4,0),"")</f>
        <v/>
      </c>
      <c r="I3983" s="3"/>
      <c r="J3983" s="5">
        <f t="shared" si="2"/>
        <v>5500</v>
      </c>
      <c r="K3983" s="3" t="str">
        <f>IFNA(VLOOKUP(D3983,Price!$A$2:$C$18,3,0),"")</f>
        <v>услуга</v>
      </c>
      <c r="L3983" s="6">
        <f t="shared" si="3"/>
        <v>5</v>
      </c>
      <c r="M3983" s="6" t="str">
        <f>IFNA(VLOOKUP(F3983,Promocodes!A:B,2,0),"")</f>
        <v/>
      </c>
      <c r="N3983" s="3" t="str">
        <f>IFNA(VLOOKUP(M3983,Promocodes!G:H,2,0),"")</f>
        <v/>
      </c>
      <c r="O3983" s="3" t="str">
        <f>IFNA(VLOOKUP(D3983,Price!$E$2:$F$4,2,0),"")</f>
        <v/>
      </c>
      <c r="P3983" s="7" t="str">
        <f t="shared" si="4"/>
        <v>без промо</v>
      </c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ht="15.75" customHeight="1">
      <c r="A3984" s="3">
        <v>3806.0</v>
      </c>
      <c r="B3984" s="1" t="s">
        <v>16</v>
      </c>
      <c r="C3984" s="1" t="s">
        <v>17</v>
      </c>
      <c r="D3984" s="1" t="s">
        <v>23</v>
      </c>
      <c r="E3984" s="2">
        <v>44330.0</v>
      </c>
      <c r="F3984" s="3"/>
      <c r="G3984" s="5">
        <v>5500.0</v>
      </c>
      <c r="H3984" s="3" t="str">
        <f>IFNA(VLOOKUP(F3984,Promocodes!A:E,4,0),"")</f>
        <v/>
      </c>
      <c r="I3984" s="3"/>
      <c r="J3984" s="5">
        <f t="shared" si="2"/>
        <v>5500</v>
      </c>
      <c r="K3984" s="3" t="str">
        <f>IFNA(VLOOKUP(D3984,Price!$A$2:$C$18,3,0),"")</f>
        <v>услуга</v>
      </c>
      <c r="L3984" s="6">
        <f t="shared" si="3"/>
        <v>5</v>
      </c>
      <c r="M3984" s="6" t="str">
        <f>IFNA(VLOOKUP(F3984,Promocodes!A:B,2,0),"")</f>
        <v/>
      </c>
      <c r="N3984" s="3" t="str">
        <f>IFNA(VLOOKUP(M3984,Promocodes!G:H,2,0),"")</f>
        <v/>
      </c>
      <c r="O3984" s="3" t="str">
        <f>IFNA(VLOOKUP(D3984,Price!$E$2:$F$4,2,0),"")</f>
        <v/>
      </c>
      <c r="P3984" s="7" t="str">
        <f t="shared" si="4"/>
        <v>без промо</v>
      </c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ht="15.75" customHeight="1">
      <c r="A3985" s="3">
        <v>3807.0</v>
      </c>
      <c r="B3985" s="1" t="s">
        <v>16</v>
      </c>
      <c r="C3985" s="1" t="s">
        <v>17</v>
      </c>
      <c r="D3985" s="1" t="s">
        <v>24</v>
      </c>
      <c r="E3985" s="2">
        <v>44330.0</v>
      </c>
      <c r="F3985" s="3"/>
      <c r="G3985" s="5">
        <v>4500.0</v>
      </c>
      <c r="H3985" s="3" t="str">
        <f>IFNA(VLOOKUP(F3985,Promocodes!A:E,4,0),"")</f>
        <v/>
      </c>
      <c r="I3985" s="3"/>
      <c r="J3985" s="5">
        <f t="shared" si="2"/>
        <v>4500</v>
      </c>
      <c r="K3985" s="3" t="str">
        <f>IFNA(VLOOKUP(D3985,Price!$A$2:$C$18,3,0),"")</f>
        <v>услуга</v>
      </c>
      <c r="L3985" s="6">
        <f t="shared" si="3"/>
        <v>5</v>
      </c>
      <c r="M3985" s="6" t="str">
        <f>IFNA(VLOOKUP(F3985,Promocodes!A:B,2,0),"")</f>
        <v/>
      </c>
      <c r="N3985" s="3" t="str">
        <f>IFNA(VLOOKUP(M3985,Promocodes!G:H,2,0),"")</f>
        <v/>
      </c>
      <c r="O3985" s="3" t="str">
        <f>IFNA(VLOOKUP(D3985,Price!$E$2:$F$4,2,0),"")</f>
        <v/>
      </c>
      <c r="P3985" s="7" t="str">
        <f t="shared" si="4"/>
        <v>без промо</v>
      </c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ht="15.75" customHeight="1">
      <c r="A3986" s="3">
        <v>3808.0</v>
      </c>
      <c r="B3986" s="1" t="s">
        <v>16</v>
      </c>
      <c r="C3986" s="1" t="s">
        <v>17</v>
      </c>
      <c r="D3986" s="1" t="s">
        <v>20</v>
      </c>
      <c r="E3986" s="2">
        <v>44330.0</v>
      </c>
      <c r="F3986" s="3"/>
      <c r="G3986" s="5">
        <v>500.0</v>
      </c>
      <c r="H3986" s="3" t="str">
        <f>IFNA(VLOOKUP(F3986,Promocodes!A:E,4,0),"")</f>
        <v/>
      </c>
      <c r="I3986" s="3"/>
      <c r="J3986" s="5">
        <f t="shared" si="2"/>
        <v>500</v>
      </c>
      <c r="K3986" s="3" t="str">
        <f>IFNA(VLOOKUP(D3986,Price!$A$2:$C$18,3,0),"")</f>
        <v>товар</v>
      </c>
      <c r="L3986" s="6">
        <f t="shared" si="3"/>
        <v>5</v>
      </c>
      <c r="M3986" s="6" t="str">
        <f>IFNA(VLOOKUP(F3986,Promocodes!A:B,2,0),"")</f>
        <v/>
      </c>
      <c r="N3986" s="3" t="str">
        <f>IFNA(VLOOKUP(M3986,Promocodes!G:H,2,0),"")</f>
        <v/>
      </c>
      <c r="O3986" s="3">
        <f>IFNA(VLOOKUP(D3986,Price!$E$2:$F$4,2,0),"")</f>
        <v>250</v>
      </c>
      <c r="P3986" s="7" t="str">
        <f t="shared" si="4"/>
        <v>без промо</v>
      </c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ht="15.75" customHeight="1">
      <c r="A3987" s="3">
        <v>3809.0</v>
      </c>
      <c r="B3987" s="1" t="s">
        <v>16</v>
      </c>
      <c r="C3987" s="1" t="s">
        <v>17</v>
      </c>
      <c r="D3987" s="1" t="s">
        <v>24</v>
      </c>
      <c r="E3987" s="2">
        <v>44330.0</v>
      </c>
      <c r="F3987" s="3"/>
      <c r="G3987" s="5">
        <v>4500.0</v>
      </c>
      <c r="H3987" s="3" t="str">
        <f>IFNA(VLOOKUP(F3987,Promocodes!A:E,4,0),"")</f>
        <v/>
      </c>
      <c r="I3987" s="3"/>
      <c r="J3987" s="5">
        <f t="shared" si="2"/>
        <v>4500</v>
      </c>
      <c r="K3987" s="3" t="str">
        <f>IFNA(VLOOKUP(D3987,Price!$A$2:$C$18,3,0),"")</f>
        <v>услуга</v>
      </c>
      <c r="L3987" s="6">
        <f t="shared" si="3"/>
        <v>5</v>
      </c>
      <c r="M3987" s="6" t="str">
        <f>IFNA(VLOOKUP(F3987,Promocodes!A:B,2,0),"")</f>
        <v/>
      </c>
      <c r="N3987" s="3" t="str">
        <f>IFNA(VLOOKUP(M3987,Promocodes!G:H,2,0),"")</f>
        <v/>
      </c>
      <c r="O3987" s="3" t="str">
        <f>IFNA(VLOOKUP(D3987,Price!$E$2:$F$4,2,0),"")</f>
        <v/>
      </c>
      <c r="P3987" s="7" t="str">
        <f t="shared" si="4"/>
        <v>без промо</v>
      </c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ht="15.75" customHeight="1">
      <c r="A3988" s="3">
        <v>3810.0</v>
      </c>
      <c r="B3988" s="1" t="s">
        <v>16</v>
      </c>
      <c r="C3988" s="1" t="s">
        <v>17</v>
      </c>
      <c r="D3988" s="1" t="s">
        <v>23</v>
      </c>
      <c r="E3988" s="2">
        <v>44330.0</v>
      </c>
      <c r="F3988" s="3"/>
      <c r="G3988" s="5">
        <v>5500.0</v>
      </c>
      <c r="H3988" s="3" t="str">
        <f>IFNA(VLOOKUP(F3988,Promocodes!A:E,4,0),"")</f>
        <v/>
      </c>
      <c r="I3988" s="3"/>
      <c r="J3988" s="5">
        <f t="shared" si="2"/>
        <v>5500</v>
      </c>
      <c r="K3988" s="3" t="str">
        <f>IFNA(VLOOKUP(D3988,Price!$A$2:$C$18,3,0),"")</f>
        <v>услуга</v>
      </c>
      <c r="L3988" s="6">
        <f t="shared" si="3"/>
        <v>5</v>
      </c>
      <c r="M3988" s="6" t="str">
        <f>IFNA(VLOOKUP(F3988,Promocodes!A:B,2,0),"")</f>
        <v/>
      </c>
      <c r="N3988" s="3" t="str">
        <f>IFNA(VLOOKUP(M3988,Promocodes!G:H,2,0),"")</f>
        <v/>
      </c>
      <c r="O3988" s="3" t="str">
        <f>IFNA(VLOOKUP(D3988,Price!$E$2:$F$4,2,0),"")</f>
        <v/>
      </c>
      <c r="P3988" s="7" t="str">
        <f t="shared" si="4"/>
        <v>без промо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ht="15.75" customHeight="1">
      <c r="A3989" s="3">
        <v>3811.0</v>
      </c>
      <c r="B3989" s="1" t="s">
        <v>16</v>
      </c>
      <c r="C3989" s="1" t="s">
        <v>17</v>
      </c>
      <c r="D3989" s="1" t="s">
        <v>20</v>
      </c>
      <c r="E3989" s="2">
        <v>44330.0</v>
      </c>
      <c r="F3989" s="3"/>
      <c r="G3989" s="5">
        <v>500.0</v>
      </c>
      <c r="H3989" s="3" t="str">
        <f>IFNA(VLOOKUP(F3989,Promocodes!A:E,4,0),"")</f>
        <v/>
      </c>
      <c r="I3989" s="3"/>
      <c r="J3989" s="5">
        <f t="shared" si="2"/>
        <v>500</v>
      </c>
      <c r="K3989" s="3" t="str">
        <f>IFNA(VLOOKUP(D3989,Price!$A$2:$C$18,3,0),"")</f>
        <v>товар</v>
      </c>
      <c r="L3989" s="6">
        <f t="shared" si="3"/>
        <v>5</v>
      </c>
      <c r="M3989" s="6" t="str">
        <f>IFNA(VLOOKUP(F3989,Promocodes!A:B,2,0),"")</f>
        <v/>
      </c>
      <c r="N3989" s="3" t="str">
        <f>IFNA(VLOOKUP(M3989,Promocodes!G:H,2,0),"")</f>
        <v/>
      </c>
      <c r="O3989" s="3">
        <f>IFNA(VLOOKUP(D3989,Price!$E$2:$F$4,2,0),"")</f>
        <v>250</v>
      </c>
      <c r="P3989" s="7" t="str">
        <f t="shared" si="4"/>
        <v>без промо</v>
      </c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ht="15.75" customHeight="1">
      <c r="A3990" s="3">
        <v>3812.0</v>
      </c>
      <c r="B3990" s="1" t="s">
        <v>16</v>
      </c>
      <c r="C3990" s="1" t="s">
        <v>17</v>
      </c>
      <c r="D3990" s="1" t="s">
        <v>21</v>
      </c>
      <c r="E3990" s="2">
        <v>44330.0</v>
      </c>
      <c r="F3990" s="3"/>
      <c r="G3990" s="5">
        <v>3500.0</v>
      </c>
      <c r="H3990" s="3" t="str">
        <f>IFNA(VLOOKUP(F3990,Promocodes!A:E,4,0),"")</f>
        <v/>
      </c>
      <c r="I3990" s="3"/>
      <c r="J3990" s="5">
        <f t="shared" si="2"/>
        <v>3500</v>
      </c>
      <c r="K3990" s="3" t="str">
        <f>IFNA(VLOOKUP(D3990,Price!$A$2:$C$18,3,0),"")</f>
        <v>услуга</v>
      </c>
      <c r="L3990" s="6">
        <f t="shared" si="3"/>
        <v>5</v>
      </c>
      <c r="M3990" s="6" t="str">
        <f>IFNA(VLOOKUP(F3990,Promocodes!A:B,2,0),"")</f>
        <v/>
      </c>
      <c r="N3990" s="3" t="str">
        <f>IFNA(VLOOKUP(M3990,Promocodes!G:H,2,0),"")</f>
        <v/>
      </c>
      <c r="O3990" s="3" t="str">
        <f>IFNA(VLOOKUP(D3990,Price!$E$2:$F$4,2,0),"")</f>
        <v/>
      </c>
      <c r="P3990" s="7" t="str">
        <f t="shared" si="4"/>
        <v>без промо</v>
      </c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ht="15.75" customHeight="1">
      <c r="A3991" s="3">
        <v>3813.0</v>
      </c>
      <c r="B3991" s="1" t="s">
        <v>16</v>
      </c>
      <c r="C3991" s="1" t="s">
        <v>17</v>
      </c>
      <c r="D3991" s="1" t="s">
        <v>23</v>
      </c>
      <c r="E3991" s="2">
        <v>44330.0</v>
      </c>
      <c r="F3991" s="3"/>
      <c r="G3991" s="5">
        <v>5500.0</v>
      </c>
      <c r="H3991" s="3" t="str">
        <f>IFNA(VLOOKUP(F3991,Promocodes!A:E,4,0),"")</f>
        <v/>
      </c>
      <c r="I3991" s="3"/>
      <c r="J3991" s="5">
        <f t="shared" si="2"/>
        <v>5500</v>
      </c>
      <c r="K3991" s="3" t="str">
        <f>IFNA(VLOOKUP(D3991,Price!$A$2:$C$18,3,0),"")</f>
        <v>услуга</v>
      </c>
      <c r="L3991" s="6">
        <f t="shared" si="3"/>
        <v>5</v>
      </c>
      <c r="M3991" s="6" t="str">
        <f>IFNA(VLOOKUP(F3991,Promocodes!A:B,2,0),"")</f>
        <v/>
      </c>
      <c r="N3991" s="3" t="str">
        <f>IFNA(VLOOKUP(M3991,Promocodes!G:H,2,0),"")</f>
        <v/>
      </c>
      <c r="O3991" s="3" t="str">
        <f>IFNA(VLOOKUP(D3991,Price!$E$2:$F$4,2,0),"")</f>
        <v/>
      </c>
      <c r="P3991" s="7" t="str">
        <f t="shared" si="4"/>
        <v>без промо</v>
      </c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ht="15.75" customHeight="1">
      <c r="A3992" s="3">
        <v>3814.0</v>
      </c>
      <c r="B3992" s="1" t="s">
        <v>139</v>
      </c>
      <c r="C3992" s="1" t="s">
        <v>17</v>
      </c>
      <c r="D3992" s="1" t="s">
        <v>143</v>
      </c>
      <c r="E3992" s="2">
        <v>44331.0</v>
      </c>
      <c r="F3992" s="3"/>
      <c r="G3992" s="5">
        <v>500.0</v>
      </c>
      <c r="H3992" s="3" t="str">
        <f>IFNA(VLOOKUP(F3992,Promocodes!A:E,4,0),"")</f>
        <v/>
      </c>
      <c r="I3992" s="3"/>
      <c r="J3992" s="5">
        <f t="shared" si="2"/>
        <v>500</v>
      </c>
      <c r="K3992" s="3" t="str">
        <f>IFNA(VLOOKUP(D3992,Price!$A$2:$C$18,3,0),"")</f>
        <v/>
      </c>
      <c r="L3992" s="6">
        <f t="shared" si="3"/>
        <v>5</v>
      </c>
      <c r="M3992" s="6" t="str">
        <f>IFNA(VLOOKUP(F3992,Promocodes!A:B,2,0),"")</f>
        <v/>
      </c>
      <c r="N3992" s="3" t="str">
        <f>IFNA(VLOOKUP(M3992,Promocodes!G:H,2,0),"")</f>
        <v/>
      </c>
      <c r="O3992" s="3" t="str">
        <f>IFNA(VLOOKUP(D3992,Price!$E$2:$F$4,2,0),"")</f>
        <v/>
      </c>
      <c r="P3992" s="7" t="str">
        <f t="shared" si="4"/>
        <v/>
      </c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ht="15.75" customHeight="1">
      <c r="A3993" s="3">
        <v>3815.0</v>
      </c>
      <c r="B3993" s="1" t="s">
        <v>16</v>
      </c>
      <c r="C3993" s="1" t="s">
        <v>17</v>
      </c>
      <c r="D3993" s="1" t="s">
        <v>21</v>
      </c>
      <c r="E3993" s="2">
        <v>44331.0</v>
      </c>
      <c r="F3993" s="3"/>
      <c r="G3993" s="5">
        <v>3500.0</v>
      </c>
      <c r="H3993" s="3" t="str">
        <f>IFNA(VLOOKUP(F3993,Promocodes!A:E,4,0),"")</f>
        <v/>
      </c>
      <c r="I3993" s="3"/>
      <c r="J3993" s="5">
        <f t="shared" si="2"/>
        <v>3500</v>
      </c>
      <c r="K3993" s="3" t="str">
        <f>IFNA(VLOOKUP(D3993,Price!$A$2:$C$18,3,0),"")</f>
        <v>услуга</v>
      </c>
      <c r="L3993" s="6">
        <f t="shared" si="3"/>
        <v>5</v>
      </c>
      <c r="M3993" s="6" t="str">
        <f>IFNA(VLOOKUP(F3993,Promocodes!A:B,2,0),"")</f>
        <v/>
      </c>
      <c r="N3993" s="3" t="str">
        <f>IFNA(VLOOKUP(M3993,Promocodes!G:H,2,0),"")</f>
        <v/>
      </c>
      <c r="O3993" s="3" t="str">
        <f>IFNA(VLOOKUP(D3993,Price!$E$2:$F$4,2,0),"")</f>
        <v/>
      </c>
      <c r="P3993" s="7" t="str">
        <f t="shared" si="4"/>
        <v>без промо</v>
      </c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ht="15.75" customHeight="1">
      <c r="A3994" s="3">
        <v>3816.0</v>
      </c>
      <c r="B3994" s="1" t="s">
        <v>16</v>
      </c>
      <c r="C3994" s="1" t="s">
        <v>17</v>
      </c>
      <c r="D3994" s="1" t="s">
        <v>24</v>
      </c>
      <c r="E3994" s="2">
        <v>44331.0</v>
      </c>
      <c r="F3994" s="3"/>
      <c r="G3994" s="5">
        <v>4500.0</v>
      </c>
      <c r="H3994" s="3" t="str">
        <f>IFNA(VLOOKUP(F3994,Promocodes!A:E,4,0),"")</f>
        <v/>
      </c>
      <c r="I3994" s="3"/>
      <c r="J3994" s="5">
        <f t="shared" si="2"/>
        <v>4500</v>
      </c>
      <c r="K3994" s="3" t="str">
        <f>IFNA(VLOOKUP(D3994,Price!$A$2:$C$18,3,0),"")</f>
        <v>услуга</v>
      </c>
      <c r="L3994" s="6">
        <f t="shared" si="3"/>
        <v>5</v>
      </c>
      <c r="M3994" s="6" t="str">
        <f>IFNA(VLOOKUP(F3994,Promocodes!A:B,2,0),"")</f>
        <v/>
      </c>
      <c r="N3994" s="3" t="str">
        <f>IFNA(VLOOKUP(M3994,Promocodes!G:H,2,0),"")</f>
        <v/>
      </c>
      <c r="O3994" s="3" t="str">
        <f>IFNA(VLOOKUP(D3994,Price!$E$2:$F$4,2,0),"")</f>
        <v/>
      </c>
      <c r="P3994" s="7" t="str">
        <f t="shared" si="4"/>
        <v>без промо</v>
      </c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ht="15.75" customHeight="1">
      <c r="A3995" s="3">
        <v>3817.0</v>
      </c>
      <c r="B3995" s="1" t="s">
        <v>16</v>
      </c>
      <c r="C3995" s="1" t="s">
        <v>17</v>
      </c>
      <c r="D3995" s="1" t="s">
        <v>23</v>
      </c>
      <c r="E3995" s="2">
        <v>44331.0</v>
      </c>
      <c r="F3995" s="3"/>
      <c r="G3995" s="5">
        <v>5500.0</v>
      </c>
      <c r="H3995" s="3" t="str">
        <f>IFNA(VLOOKUP(F3995,Promocodes!A:E,4,0),"")</f>
        <v/>
      </c>
      <c r="I3995" s="3"/>
      <c r="J3995" s="5">
        <f t="shared" si="2"/>
        <v>5500</v>
      </c>
      <c r="K3995" s="3" t="str">
        <f>IFNA(VLOOKUP(D3995,Price!$A$2:$C$18,3,0),"")</f>
        <v>услуга</v>
      </c>
      <c r="L3995" s="6">
        <f t="shared" si="3"/>
        <v>5</v>
      </c>
      <c r="M3995" s="6" t="str">
        <f>IFNA(VLOOKUP(F3995,Promocodes!A:B,2,0),"")</f>
        <v/>
      </c>
      <c r="N3995" s="3" t="str">
        <f>IFNA(VLOOKUP(M3995,Promocodes!G:H,2,0),"")</f>
        <v/>
      </c>
      <c r="O3995" s="3" t="str">
        <f>IFNA(VLOOKUP(D3995,Price!$E$2:$F$4,2,0),"")</f>
        <v/>
      </c>
      <c r="P3995" s="7" t="str">
        <f t="shared" si="4"/>
        <v>без промо</v>
      </c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ht="15.75" customHeight="1">
      <c r="A3996" s="3">
        <v>3818.0</v>
      </c>
      <c r="B3996" s="1" t="s">
        <v>16</v>
      </c>
      <c r="C3996" s="1" t="s">
        <v>17</v>
      </c>
      <c r="D3996" s="1" t="s">
        <v>20</v>
      </c>
      <c r="E3996" s="2">
        <v>44331.0</v>
      </c>
      <c r="F3996" s="3"/>
      <c r="G3996" s="5">
        <v>500.0</v>
      </c>
      <c r="H3996" s="3" t="str">
        <f>IFNA(VLOOKUP(F3996,Promocodes!A:E,4,0),"")</f>
        <v/>
      </c>
      <c r="I3996" s="3"/>
      <c r="J3996" s="5">
        <f t="shared" si="2"/>
        <v>500</v>
      </c>
      <c r="K3996" s="3" t="str">
        <f>IFNA(VLOOKUP(D3996,Price!$A$2:$C$18,3,0),"")</f>
        <v>товар</v>
      </c>
      <c r="L3996" s="6">
        <f t="shared" si="3"/>
        <v>5</v>
      </c>
      <c r="M3996" s="6" t="str">
        <f>IFNA(VLOOKUP(F3996,Promocodes!A:B,2,0),"")</f>
        <v/>
      </c>
      <c r="N3996" s="3" t="str">
        <f>IFNA(VLOOKUP(M3996,Promocodes!G:H,2,0),"")</f>
        <v/>
      </c>
      <c r="O3996" s="3">
        <f>IFNA(VLOOKUP(D3996,Price!$E$2:$F$4,2,0),"")</f>
        <v>250</v>
      </c>
      <c r="P3996" s="7" t="str">
        <f t="shared" si="4"/>
        <v>без промо</v>
      </c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ht="15.75" customHeight="1">
      <c r="A3997" s="3">
        <v>3819.0</v>
      </c>
      <c r="B3997" s="1" t="s">
        <v>139</v>
      </c>
      <c r="C3997" s="1" t="s">
        <v>17</v>
      </c>
      <c r="D3997" s="1" t="s">
        <v>142</v>
      </c>
      <c r="E3997" s="2">
        <v>44331.0</v>
      </c>
      <c r="F3997" s="3"/>
      <c r="G3997" s="5">
        <v>1000.0</v>
      </c>
      <c r="H3997" s="3" t="str">
        <f>IFNA(VLOOKUP(F3997,Promocodes!A:E,4,0),"")</f>
        <v/>
      </c>
      <c r="I3997" s="3"/>
      <c r="J3997" s="5">
        <f t="shared" si="2"/>
        <v>1000</v>
      </c>
      <c r="K3997" s="3" t="str">
        <f>IFNA(VLOOKUP(D3997,Price!$A$2:$C$18,3,0),"")</f>
        <v/>
      </c>
      <c r="L3997" s="6">
        <f t="shared" si="3"/>
        <v>5</v>
      </c>
      <c r="M3997" s="6" t="str">
        <f>IFNA(VLOOKUP(F3997,Promocodes!A:B,2,0),"")</f>
        <v/>
      </c>
      <c r="N3997" s="3" t="str">
        <f>IFNA(VLOOKUP(M3997,Promocodes!G:H,2,0),"")</f>
        <v/>
      </c>
      <c r="O3997" s="3" t="str">
        <f>IFNA(VLOOKUP(D3997,Price!$E$2:$F$4,2,0),"")</f>
        <v/>
      </c>
      <c r="P3997" s="7" t="str">
        <f t="shared" si="4"/>
        <v/>
      </c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ht="15.75" customHeight="1">
      <c r="A3998" s="3">
        <v>3820.0</v>
      </c>
      <c r="B3998" s="1" t="s">
        <v>16</v>
      </c>
      <c r="C3998" s="1" t="s">
        <v>17</v>
      </c>
      <c r="D3998" s="1" t="s">
        <v>21</v>
      </c>
      <c r="E3998" s="2">
        <v>44331.0</v>
      </c>
      <c r="F3998" s="3"/>
      <c r="G3998" s="5">
        <v>3500.0</v>
      </c>
      <c r="H3998" s="3" t="str">
        <f>IFNA(VLOOKUP(F3998,Promocodes!A:E,4,0),"")</f>
        <v/>
      </c>
      <c r="I3998" s="3"/>
      <c r="J3998" s="5">
        <f t="shared" si="2"/>
        <v>3500</v>
      </c>
      <c r="K3998" s="3" t="str">
        <f>IFNA(VLOOKUP(D3998,Price!$A$2:$C$18,3,0),"")</f>
        <v>услуга</v>
      </c>
      <c r="L3998" s="6">
        <f t="shared" si="3"/>
        <v>5</v>
      </c>
      <c r="M3998" s="6" t="str">
        <f>IFNA(VLOOKUP(F3998,Promocodes!A:B,2,0),"")</f>
        <v/>
      </c>
      <c r="N3998" s="3" t="str">
        <f>IFNA(VLOOKUP(M3998,Promocodes!G:H,2,0),"")</f>
        <v/>
      </c>
      <c r="O3998" s="3" t="str">
        <f>IFNA(VLOOKUP(D3998,Price!$E$2:$F$4,2,0),"")</f>
        <v/>
      </c>
      <c r="P3998" s="7" t="str">
        <f t="shared" si="4"/>
        <v>без промо</v>
      </c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ht="15.75" customHeight="1">
      <c r="A3999" s="3">
        <v>3821.0</v>
      </c>
      <c r="B3999" s="1" t="s">
        <v>16</v>
      </c>
      <c r="C3999" s="1" t="s">
        <v>17</v>
      </c>
      <c r="D3999" s="1" t="s">
        <v>24</v>
      </c>
      <c r="E3999" s="2">
        <v>44331.0</v>
      </c>
      <c r="F3999" s="3"/>
      <c r="G3999" s="5">
        <v>4500.0</v>
      </c>
      <c r="H3999" s="3" t="str">
        <f>IFNA(VLOOKUP(F3999,Promocodes!A:E,4,0),"")</f>
        <v/>
      </c>
      <c r="I3999" s="3"/>
      <c r="J3999" s="5">
        <f t="shared" si="2"/>
        <v>4500</v>
      </c>
      <c r="K3999" s="3" t="str">
        <f>IFNA(VLOOKUP(D3999,Price!$A$2:$C$18,3,0),"")</f>
        <v>услуга</v>
      </c>
      <c r="L3999" s="6">
        <f t="shared" si="3"/>
        <v>5</v>
      </c>
      <c r="M3999" s="6" t="str">
        <f>IFNA(VLOOKUP(F3999,Promocodes!A:B,2,0),"")</f>
        <v/>
      </c>
      <c r="N3999" s="3" t="str">
        <f>IFNA(VLOOKUP(M3999,Promocodes!G:H,2,0),"")</f>
        <v/>
      </c>
      <c r="O3999" s="3" t="str">
        <f>IFNA(VLOOKUP(D3999,Price!$E$2:$F$4,2,0),"")</f>
        <v/>
      </c>
      <c r="P3999" s="7" t="str">
        <f t="shared" si="4"/>
        <v>без промо</v>
      </c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ht="15.75" customHeight="1">
      <c r="A4000" s="3">
        <v>3822.0</v>
      </c>
      <c r="B4000" s="1" t="s">
        <v>16</v>
      </c>
      <c r="C4000" s="1" t="s">
        <v>17</v>
      </c>
      <c r="D4000" s="1" t="s">
        <v>25</v>
      </c>
      <c r="E4000" s="2">
        <v>44331.0</v>
      </c>
      <c r="F4000" s="3"/>
      <c r="G4000" s="5">
        <v>300.0</v>
      </c>
      <c r="H4000" s="3" t="str">
        <f>IFNA(VLOOKUP(F4000,Promocodes!A:E,4,0),"")</f>
        <v/>
      </c>
      <c r="I4000" s="3"/>
      <c r="J4000" s="5">
        <f t="shared" si="2"/>
        <v>300</v>
      </c>
      <c r="K4000" s="3" t="str">
        <f>IFNA(VLOOKUP(D4000,Price!$A$2:$C$18,3,0),"")</f>
        <v>товар</v>
      </c>
      <c r="L4000" s="6">
        <f t="shared" si="3"/>
        <v>5</v>
      </c>
      <c r="M4000" s="6" t="str">
        <f>IFNA(VLOOKUP(F4000,Promocodes!A:B,2,0),"")</f>
        <v/>
      </c>
      <c r="N4000" s="3" t="str">
        <f>IFNA(VLOOKUP(M4000,Promocodes!G:H,2,0),"")</f>
        <v/>
      </c>
      <c r="O4000" s="3">
        <f>IFNA(VLOOKUP(D4000,Price!$E$2:$F$4,2,0),"")</f>
        <v>150</v>
      </c>
      <c r="P4000" s="7" t="str">
        <f t="shared" si="4"/>
        <v>без промо</v>
      </c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ht="15.75" customHeight="1">
      <c r="A4001" s="3">
        <v>3823.0</v>
      </c>
      <c r="B4001" s="1" t="s">
        <v>16</v>
      </c>
      <c r="C4001" s="1" t="s">
        <v>17</v>
      </c>
      <c r="D4001" s="1" t="s">
        <v>18</v>
      </c>
      <c r="E4001" s="2">
        <v>44331.0</v>
      </c>
      <c r="F4001" s="3"/>
      <c r="G4001" s="5">
        <v>1000.0</v>
      </c>
      <c r="H4001" s="3" t="str">
        <f>IFNA(VLOOKUP(F4001,Promocodes!A:E,4,0),"")</f>
        <v/>
      </c>
      <c r="I4001" s="3"/>
      <c r="J4001" s="5">
        <f t="shared" si="2"/>
        <v>1000</v>
      </c>
      <c r="K4001" s="3" t="str">
        <f>IFNA(VLOOKUP(D4001,Price!$A$2:$C$18,3,0),"")</f>
        <v>товар</v>
      </c>
      <c r="L4001" s="6">
        <f t="shared" si="3"/>
        <v>5</v>
      </c>
      <c r="M4001" s="6" t="str">
        <f>IFNA(VLOOKUP(F4001,Promocodes!A:B,2,0),"")</f>
        <v/>
      </c>
      <c r="N4001" s="3" t="str">
        <f>IFNA(VLOOKUP(M4001,Promocodes!G:H,2,0),"")</f>
        <v/>
      </c>
      <c r="O4001" s="3">
        <f>IFNA(VLOOKUP(D4001,Price!$E$2:$F$4,2,0),"")</f>
        <v>500</v>
      </c>
      <c r="P4001" s="7" t="str">
        <f t="shared" si="4"/>
        <v>без промо</v>
      </c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ht="15.75" customHeight="1">
      <c r="A4002" s="3">
        <v>3824.0</v>
      </c>
      <c r="B4002" s="1" t="s">
        <v>16</v>
      </c>
      <c r="C4002" s="1" t="s">
        <v>17</v>
      </c>
      <c r="D4002" s="1" t="s">
        <v>21</v>
      </c>
      <c r="E4002" s="2">
        <v>44331.0</v>
      </c>
      <c r="F4002" s="3"/>
      <c r="G4002" s="5">
        <v>3500.0</v>
      </c>
      <c r="H4002" s="3" t="str">
        <f>IFNA(VLOOKUP(F4002,Promocodes!A:E,4,0),"")</f>
        <v/>
      </c>
      <c r="I4002" s="3"/>
      <c r="J4002" s="5">
        <f t="shared" si="2"/>
        <v>3500</v>
      </c>
      <c r="K4002" s="3" t="str">
        <f>IFNA(VLOOKUP(D4002,Price!$A$2:$C$18,3,0),"")</f>
        <v>услуга</v>
      </c>
      <c r="L4002" s="6">
        <f t="shared" si="3"/>
        <v>5</v>
      </c>
      <c r="M4002" s="6" t="str">
        <f>IFNA(VLOOKUP(F4002,Promocodes!A:B,2,0),"")</f>
        <v/>
      </c>
      <c r="N4002" s="3" t="str">
        <f>IFNA(VLOOKUP(M4002,Promocodes!G:H,2,0),"")</f>
        <v/>
      </c>
      <c r="O4002" s="3" t="str">
        <f>IFNA(VLOOKUP(D4002,Price!$E$2:$F$4,2,0),"")</f>
        <v/>
      </c>
      <c r="P4002" s="7" t="str">
        <f t="shared" si="4"/>
        <v>без промо</v>
      </c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ht="15.75" customHeight="1">
      <c r="A4003" s="3">
        <v>3825.0</v>
      </c>
      <c r="B4003" s="1" t="s">
        <v>16</v>
      </c>
      <c r="C4003" s="1" t="s">
        <v>17</v>
      </c>
      <c r="D4003" s="1" t="s">
        <v>23</v>
      </c>
      <c r="E4003" s="2">
        <v>44331.0</v>
      </c>
      <c r="F4003" s="3"/>
      <c r="G4003" s="5">
        <v>5500.0</v>
      </c>
      <c r="H4003" s="3" t="str">
        <f>IFNA(VLOOKUP(F4003,Promocodes!A:E,4,0),"")</f>
        <v/>
      </c>
      <c r="I4003" s="3"/>
      <c r="J4003" s="5">
        <f t="shared" si="2"/>
        <v>5500</v>
      </c>
      <c r="K4003" s="3" t="str">
        <f>IFNA(VLOOKUP(D4003,Price!$A$2:$C$18,3,0),"")</f>
        <v>услуга</v>
      </c>
      <c r="L4003" s="6">
        <f t="shared" si="3"/>
        <v>5</v>
      </c>
      <c r="M4003" s="6" t="str">
        <f>IFNA(VLOOKUP(F4003,Promocodes!A:B,2,0),"")</f>
        <v/>
      </c>
      <c r="N4003" s="3" t="str">
        <f>IFNA(VLOOKUP(M4003,Promocodes!G:H,2,0),"")</f>
        <v/>
      </c>
      <c r="O4003" s="3" t="str">
        <f>IFNA(VLOOKUP(D4003,Price!$E$2:$F$4,2,0),"")</f>
        <v/>
      </c>
      <c r="P4003" s="7" t="str">
        <f t="shared" si="4"/>
        <v>без промо</v>
      </c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ht="15.75" customHeight="1">
      <c r="A4004" s="3">
        <v>3826.0</v>
      </c>
      <c r="B4004" s="1" t="s">
        <v>16</v>
      </c>
      <c r="C4004" s="1" t="s">
        <v>17</v>
      </c>
      <c r="D4004" s="1" t="s">
        <v>24</v>
      </c>
      <c r="E4004" s="2">
        <v>44331.0</v>
      </c>
      <c r="F4004" s="3"/>
      <c r="G4004" s="5">
        <v>4500.0</v>
      </c>
      <c r="H4004" s="3" t="str">
        <f>IFNA(VLOOKUP(F4004,Promocodes!A:E,4,0),"")</f>
        <v/>
      </c>
      <c r="I4004" s="3"/>
      <c r="J4004" s="5">
        <f t="shared" si="2"/>
        <v>4500</v>
      </c>
      <c r="K4004" s="3" t="str">
        <f>IFNA(VLOOKUP(D4004,Price!$A$2:$C$18,3,0),"")</f>
        <v>услуга</v>
      </c>
      <c r="L4004" s="6">
        <f t="shared" si="3"/>
        <v>5</v>
      </c>
      <c r="M4004" s="6" t="str">
        <f>IFNA(VLOOKUP(F4004,Promocodes!A:B,2,0),"")</f>
        <v/>
      </c>
      <c r="N4004" s="3" t="str">
        <f>IFNA(VLOOKUP(M4004,Promocodes!G:H,2,0),"")</f>
        <v/>
      </c>
      <c r="O4004" s="3" t="str">
        <f>IFNA(VLOOKUP(D4004,Price!$E$2:$F$4,2,0),"")</f>
        <v/>
      </c>
      <c r="P4004" s="7" t="str">
        <f t="shared" si="4"/>
        <v>без промо</v>
      </c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ht="15.75" customHeight="1">
      <c r="A4005" s="3">
        <v>3827.0</v>
      </c>
      <c r="B4005" s="1" t="s">
        <v>139</v>
      </c>
      <c r="C4005" s="1" t="s">
        <v>22</v>
      </c>
      <c r="D4005" s="1" t="s">
        <v>141</v>
      </c>
      <c r="E4005" s="2">
        <v>44331.0</v>
      </c>
      <c r="F4005" s="3"/>
      <c r="G4005" s="5">
        <v>300.0</v>
      </c>
      <c r="H4005" s="3" t="str">
        <f>IFNA(VLOOKUP(F4005,Promocodes!A:E,4,0),"")</f>
        <v/>
      </c>
      <c r="I4005" s="3"/>
      <c r="J4005" s="5">
        <f t="shared" si="2"/>
        <v>300</v>
      </c>
      <c r="K4005" s="3" t="str">
        <f>IFNA(VLOOKUP(D4005,Price!$A$2:$C$18,3,0),"")</f>
        <v/>
      </c>
      <c r="L4005" s="6">
        <f t="shared" si="3"/>
        <v>5</v>
      </c>
      <c r="M4005" s="6" t="str">
        <f>IFNA(VLOOKUP(F4005,Promocodes!A:B,2,0),"")</f>
        <v/>
      </c>
      <c r="N4005" s="3" t="str">
        <f>IFNA(VLOOKUP(M4005,Promocodes!G:H,2,0),"")</f>
        <v/>
      </c>
      <c r="O4005" s="3" t="str">
        <f>IFNA(VLOOKUP(D4005,Price!$E$2:$F$4,2,0),"")</f>
        <v/>
      </c>
      <c r="P4005" s="7" t="str">
        <f t="shared" si="4"/>
        <v/>
      </c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ht="15.75" customHeight="1">
      <c r="A4006" s="3">
        <v>3828.0</v>
      </c>
      <c r="B4006" s="1" t="s">
        <v>16</v>
      </c>
      <c r="C4006" s="1" t="s">
        <v>17</v>
      </c>
      <c r="D4006" s="1" t="s">
        <v>23</v>
      </c>
      <c r="E4006" s="2">
        <v>44331.0</v>
      </c>
      <c r="F4006" s="3"/>
      <c r="G4006" s="5">
        <v>5500.0</v>
      </c>
      <c r="H4006" s="3" t="str">
        <f>IFNA(VLOOKUP(F4006,Promocodes!A:E,4,0),"")</f>
        <v/>
      </c>
      <c r="I4006" s="3"/>
      <c r="J4006" s="5">
        <f t="shared" si="2"/>
        <v>5500</v>
      </c>
      <c r="K4006" s="3" t="str">
        <f>IFNA(VLOOKUP(D4006,Price!$A$2:$C$18,3,0),"")</f>
        <v>услуга</v>
      </c>
      <c r="L4006" s="6">
        <f t="shared" si="3"/>
        <v>5</v>
      </c>
      <c r="M4006" s="6" t="str">
        <f>IFNA(VLOOKUP(F4006,Promocodes!A:B,2,0),"")</f>
        <v/>
      </c>
      <c r="N4006" s="3" t="str">
        <f>IFNA(VLOOKUP(M4006,Promocodes!G:H,2,0),"")</f>
        <v/>
      </c>
      <c r="O4006" s="3" t="str">
        <f>IFNA(VLOOKUP(D4006,Price!$E$2:$F$4,2,0),"")</f>
        <v/>
      </c>
      <c r="P4006" s="7" t="str">
        <f t="shared" si="4"/>
        <v>без промо</v>
      </c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ht="15.75" customHeight="1">
      <c r="A4007" s="3">
        <v>3830.0</v>
      </c>
      <c r="B4007" s="1" t="s">
        <v>16</v>
      </c>
      <c r="C4007" s="1" t="s">
        <v>22</v>
      </c>
      <c r="D4007" s="1" t="s">
        <v>21</v>
      </c>
      <c r="E4007" s="2">
        <v>44331.0</v>
      </c>
      <c r="F4007" s="3"/>
      <c r="G4007" s="5">
        <v>3500.0</v>
      </c>
      <c r="H4007" s="3" t="str">
        <f>IFNA(VLOOKUP(F4007,Promocodes!A:E,4,0),"")</f>
        <v/>
      </c>
      <c r="I4007" s="3"/>
      <c r="J4007" s="5">
        <f t="shared" si="2"/>
        <v>3500</v>
      </c>
      <c r="K4007" s="3" t="str">
        <f>IFNA(VLOOKUP(D4007,Price!$A$2:$C$18,3,0),"")</f>
        <v>услуга</v>
      </c>
      <c r="L4007" s="6">
        <f t="shared" si="3"/>
        <v>5</v>
      </c>
      <c r="M4007" s="6" t="str">
        <f>IFNA(VLOOKUP(F4007,Promocodes!A:B,2,0),"")</f>
        <v/>
      </c>
      <c r="N4007" s="3" t="str">
        <f>IFNA(VLOOKUP(M4007,Promocodes!G:H,2,0),"")</f>
        <v/>
      </c>
      <c r="O4007" s="3" t="str">
        <f>IFNA(VLOOKUP(D4007,Price!$E$2:$F$4,2,0),"")</f>
        <v/>
      </c>
      <c r="P4007" s="7" t="str">
        <f t="shared" si="4"/>
        <v>без промо</v>
      </c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ht="15.75" customHeight="1">
      <c r="A4008" s="3">
        <v>3831.0</v>
      </c>
      <c r="B4008" s="1" t="s">
        <v>16</v>
      </c>
      <c r="C4008" s="1" t="s">
        <v>22</v>
      </c>
      <c r="D4008" s="1" t="s">
        <v>23</v>
      </c>
      <c r="E4008" s="2">
        <v>44331.0</v>
      </c>
      <c r="F4008" s="3"/>
      <c r="G4008" s="5">
        <v>5500.0</v>
      </c>
      <c r="H4008" s="3" t="str">
        <f>IFNA(VLOOKUP(F4008,Promocodes!A:E,4,0),"")</f>
        <v/>
      </c>
      <c r="I4008" s="3"/>
      <c r="J4008" s="5">
        <f t="shared" si="2"/>
        <v>5500</v>
      </c>
      <c r="K4008" s="3" t="str">
        <f>IFNA(VLOOKUP(D4008,Price!$A$2:$C$18,3,0),"")</f>
        <v>услуга</v>
      </c>
      <c r="L4008" s="6">
        <f t="shared" si="3"/>
        <v>5</v>
      </c>
      <c r="M4008" s="6" t="str">
        <f>IFNA(VLOOKUP(F4008,Promocodes!A:B,2,0),"")</f>
        <v/>
      </c>
      <c r="N4008" s="3" t="str">
        <f>IFNA(VLOOKUP(M4008,Promocodes!G:H,2,0),"")</f>
        <v/>
      </c>
      <c r="O4008" s="3" t="str">
        <f>IFNA(VLOOKUP(D4008,Price!$E$2:$F$4,2,0),"")</f>
        <v/>
      </c>
      <c r="P4008" s="7" t="str">
        <f t="shared" si="4"/>
        <v>без промо</v>
      </c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ht="15.75" customHeight="1">
      <c r="A4009" s="3">
        <v>3832.0</v>
      </c>
      <c r="B4009" s="1" t="s">
        <v>16</v>
      </c>
      <c r="C4009" s="1" t="s">
        <v>17</v>
      </c>
      <c r="D4009" s="1" t="s">
        <v>25</v>
      </c>
      <c r="E4009" s="2">
        <v>44331.0</v>
      </c>
      <c r="F4009" s="3"/>
      <c r="G4009" s="5">
        <v>300.0</v>
      </c>
      <c r="H4009" s="3" t="str">
        <f>IFNA(VLOOKUP(F4009,Promocodes!A:E,4,0),"")</f>
        <v/>
      </c>
      <c r="I4009" s="3"/>
      <c r="J4009" s="5">
        <f t="shared" si="2"/>
        <v>300</v>
      </c>
      <c r="K4009" s="3" t="str">
        <f>IFNA(VLOOKUP(D4009,Price!$A$2:$C$18,3,0),"")</f>
        <v>товар</v>
      </c>
      <c r="L4009" s="6">
        <f t="shared" si="3"/>
        <v>5</v>
      </c>
      <c r="M4009" s="6" t="str">
        <f>IFNA(VLOOKUP(F4009,Promocodes!A:B,2,0),"")</f>
        <v/>
      </c>
      <c r="N4009" s="3" t="str">
        <f>IFNA(VLOOKUP(M4009,Promocodes!G:H,2,0),"")</f>
        <v/>
      </c>
      <c r="O4009" s="3">
        <f>IFNA(VLOOKUP(D4009,Price!$E$2:$F$4,2,0),"")</f>
        <v>150</v>
      </c>
      <c r="P4009" s="7" t="str">
        <f t="shared" si="4"/>
        <v>без промо</v>
      </c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ht="15.75" customHeight="1">
      <c r="A4010" s="3">
        <v>3833.0</v>
      </c>
      <c r="B4010" s="1" t="s">
        <v>139</v>
      </c>
      <c r="C4010" s="1" t="s">
        <v>22</v>
      </c>
      <c r="D4010" s="1" t="s">
        <v>142</v>
      </c>
      <c r="E4010" s="2">
        <v>44331.0</v>
      </c>
      <c r="F4010" s="3"/>
      <c r="G4010" s="5">
        <v>1000.0</v>
      </c>
      <c r="H4010" s="3" t="str">
        <f>IFNA(VLOOKUP(F4010,Promocodes!A:E,4,0),"")</f>
        <v/>
      </c>
      <c r="I4010" s="3"/>
      <c r="J4010" s="5">
        <f t="shared" si="2"/>
        <v>1000</v>
      </c>
      <c r="K4010" s="3" t="str">
        <f>IFNA(VLOOKUP(D4010,Price!$A$2:$C$18,3,0),"")</f>
        <v/>
      </c>
      <c r="L4010" s="6">
        <f t="shared" si="3"/>
        <v>5</v>
      </c>
      <c r="M4010" s="6" t="str">
        <f>IFNA(VLOOKUP(F4010,Promocodes!A:B,2,0),"")</f>
        <v/>
      </c>
      <c r="N4010" s="3" t="str">
        <f>IFNA(VLOOKUP(M4010,Promocodes!G:H,2,0),"")</f>
        <v/>
      </c>
      <c r="O4010" s="3" t="str">
        <f>IFNA(VLOOKUP(D4010,Price!$E$2:$F$4,2,0),"")</f>
        <v/>
      </c>
      <c r="P4010" s="7" t="str">
        <f t="shared" si="4"/>
        <v/>
      </c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ht="15.75" customHeight="1">
      <c r="A4011" s="3">
        <v>3834.0</v>
      </c>
      <c r="B4011" s="1" t="s">
        <v>16</v>
      </c>
      <c r="C4011" s="1" t="s">
        <v>17</v>
      </c>
      <c r="D4011" s="1" t="s">
        <v>24</v>
      </c>
      <c r="E4011" s="2">
        <v>44331.0</v>
      </c>
      <c r="F4011" s="3"/>
      <c r="G4011" s="5">
        <v>4500.0</v>
      </c>
      <c r="H4011" s="3" t="str">
        <f>IFNA(VLOOKUP(F4011,Promocodes!A:E,4,0),"")</f>
        <v/>
      </c>
      <c r="I4011" s="3"/>
      <c r="J4011" s="5">
        <f t="shared" si="2"/>
        <v>4500</v>
      </c>
      <c r="K4011" s="3" t="str">
        <f>IFNA(VLOOKUP(D4011,Price!$A$2:$C$18,3,0),"")</f>
        <v>услуга</v>
      </c>
      <c r="L4011" s="6">
        <f t="shared" si="3"/>
        <v>5</v>
      </c>
      <c r="M4011" s="6" t="str">
        <f>IFNA(VLOOKUP(F4011,Promocodes!A:B,2,0),"")</f>
        <v/>
      </c>
      <c r="N4011" s="3" t="str">
        <f>IFNA(VLOOKUP(M4011,Promocodes!G:H,2,0),"")</f>
        <v/>
      </c>
      <c r="O4011" s="3" t="str">
        <f>IFNA(VLOOKUP(D4011,Price!$E$2:$F$4,2,0),"")</f>
        <v/>
      </c>
      <c r="P4011" s="7" t="str">
        <f t="shared" si="4"/>
        <v>без промо</v>
      </c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ht="15.75" customHeight="1">
      <c r="A4012" s="3">
        <v>3835.0</v>
      </c>
      <c r="B4012" s="1" t="s">
        <v>16</v>
      </c>
      <c r="C4012" s="1" t="s">
        <v>22</v>
      </c>
      <c r="D4012" s="1" t="s">
        <v>23</v>
      </c>
      <c r="E4012" s="2">
        <v>44331.0</v>
      </c>
      <c r="F4012" s="3"/>
      <c r="G4012" s="5">
        <v>5500.0</v>
      </c>
      <c r="H4012" s="3" t="str">
        <f>IFNA(VLOOKUP(F4012,Promocodes!A:E,4,0),"")</f>
        <v/>
      </c>
      <c r="I4012" s="3"/>
      <c r="J4012" s="5">
        <f t="shared" si="2"/>
        <v>5500</v>
      </c>
      <c r="K4012" s="3" t="str">
        <f>IFNA(VLOOKUP(D4012,Price!$A$2:$C$18,3,0),"")</f>
        <v>услуга</v>
      </c>
      <c r="L4012" s="6">
        <f t="shared" si="3"/>
        <v>5</v>
      </c>
      <c r="M4012" s="6" t="str">
        <f>IFNA(VLOOKUP(F4012,Promocodes!A:B,2,0),"")</f>
        <v/>
      </c>
      <c r="N4012" s="3" t="str">
        <f>IFNA(VLOOKUP(M4012,Promocodes!G:H,2,0),"")</f>
        <v/>
      </c>
      <c r="O4012" s="3" t="str">
        <f>IFNA(VLOOKUP(D4012,Price!$E$2:$F$4,2,0),"")</f>
        <v/>
      </c>
      <c r="P4012" s="7" t="str">
        <f t="shared" si="4"/>
        <v>без промо</v>
      </c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ht="15.75" customHeight="1">
      <c r="A4013" s="3">
        <v>3836.0</v>
      </c>
      <c r="B4013" s="1" t="s">
        <v>16</v>
      </c>
      <c r="C4013" s="1" t="s">
        <v>22</v>
      </c>
      <c r="D4013" s="1" t="s">
        <v>24</v>
      </c>
      <c r="E4013" s="2">
        <v>44331.0</v>
      </c>
      <c r="F4013" s="3"/>
      <c r="G4013" s="5">
        <v>4500.0</v>
      </c>
      <c r="H4013" s="3" t="str">
        <f>IFNA(VLOOKUP(F4013,Promocodes!A:E,4,0),"")</f>
        <v/>
      </c>
      <c r="I4013" s="3"/>
      <c r="J4013" s="5">
        <f t="shared" si="2"/>
        <v>4500</v>
      </c>
      <c r="K4013" s="3" t="str">
        <f>IFNA(VLOOKUP(D4013,Price!$A$2:$C$18,3,0),"")</f>
        <v>услуга</v>
      </c>
      <c r="L4013" s="6">
        <f t="shared" si="3"/>
        <v>5</v>
      </c>
      <c r="M4013" s="6" t="str">
        <f>IFNA(VLOOKUP(F4013,Promocodes!A:B,2,0),"")</f>
        <v/>
      </c>
      <c r="N4013" s="3" t="str">
        <f>IFNA(VLOOKUP(M4013,Promocodes!G:H,2,0),"")</f>
        <v/>
      </c>
      <c r="O4013" s="3" t="str">
        <f>IFNA(VLOOKUP(D4013,Price!$E$2:$F$4,2,0),"")</f>
        <v/>
      </c>
      <c r="P4013" s="7" t="str">
        <f t="shared" si="4"/>
        <v>без промо</v>
      </c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ht="15.75" customHeight="1">
      <c r="A4014" s="3">
        <v>3837.0</v>
      </c>
      <c r="B4014" s="1" t="s">
        <v>139</v>
      </c>
      <c r="C4014" s="1" t="s">
        <v>17</v>
      </c>
      <c r="D4014" s="1" t="s">
        <v>141</v>
      </c>
      <c r="E4014" s="2">
        <v>44331.0</v>
      </c>
      <c r="F4014" s="3"/>
      <c r="G4014" s="5">
        <v>300.0</v>
      </c>
      <c r="H4014" s="3" t="str">
        <f>IFNA(VLOOKUP(F4014,Promocodes!A:E,4,0),"")</f>
        <v/>
      </c>
      <c r="I4014" s="3"/>
      <c r="J4014" s="5">
        <f t="shared" si="2"/>
        <v>300</v>
      </c>
      <c r="K4014" s="3" t="str">
        <f>IFNA(VLOOKUP(D4014,Price!$A$2:$C$18,3,0),"")</f>
        <v/>
      </c>
      <c r="L4014" s="6">
        <f t="shared" si="3"/>
        <v>5</v>
      </c>
      <c r="M4014" s="6" t="str">
        <f>IFNA(VLOOKUP(F4014,Promocodes!A:B,2,0),"")</f>
        <v/>
      </c>
      <c r="N4014" s="3" t="str">
        <f>IFNA(VLOOKUP(M4014,Promocodes!G:H,2,0),"")</f>
        <v/>
      </c>
      <c r="O4014" s="3" t="str">
        <f>IFNA(VLOOKUP(D4014,Price!$E$2:$F$4,2,0),"")</f>
        <v/>
      </c>
      <c r="P4014" s="7" t="str">
        <f t="shared" si="4"/>
        <v/>
      </c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ht="15.75" customHeight="1">
      <c r="A4015" s="3">
        <v>3838.0</v>
      </c>
      <c r="B4015" s="1" t="s">
        <v>139</v>
      </c>
      <c r="C4015" s="1" t="s">
        <v>17</v>
      </c>
      <c r="D4015" s="1" t="s">
        <v>141</v>
      </c>
      <c r="E4015" s="2">
        <v>44331.0</v>
      </c>
      <c r="F4015" s="3"/>
      <c r="G4015" s="5">
        <v>300.0</v>
      </c>
      <c r="H4015" s="3" t="str">
        <f>IFNA(VLOOKUP(F4015,Promocodes!A:E,4,0),"")</f>
        <v/>
      </c>
      <c r="I4015" s="3"/>
      <c r="J4015" s="5">
        <f t="shared" si="2"/>
        <v>300</v>
      </c>
      <c r="K4015" s="3" t="str">
        <f>IFNA(VLOOKUP(D4015,Price!$A$2:$C$18,3,0),"")</f>
        <v/>
      </c>
      <c r="L4015" s="6">
        <f t="shared" si="3"/>
        <v>5</v>
      </c>
      <c r="M4015" s="6" t="str">
        <f>IFNA(VLOOKUP(F4015,Promocodes!A:B,2,0),"")</f>
        <v/>
      </c>
      <c r="N4015" s="3" t="str">
        <f>IFNA(VLOOKUP(M4015,Promocodes!G:H,2,0),"")</f>
        <v/>
      </c>
      <c r="O4015" s="3" t="str">
        <f>IFNA(VLOOKUP(D4015,Price!$E$2:$F$4,2,0),"")</f>
        <v/>
      </c>
      <c r="P4015" s="7" t="str">
        <f t="shared" si="4"/>
        <v/>
      </c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ht="15.75" customHeight="1">
      <c r="A4016" s="3">
        <v>3839.0</v>
      </c>
      <c r="B4016" s="1" t="s">
        <v>16</v>
      </c>
      <c r="C4016" s="1" t="s">
        <v>17</v>
      </c>
      <c r="D4016" s="1" t="s">
        <v>24</v>
      </c>
      <c r="E4016" s="2">
        <v>44331.0</v>
      </c>
      <c r="F4016" s="3"/>
      <c r="G4016" s="5">
        <v>4500.0</v>
      </c>
      <c r="H4016" s="3" t="str">
        <f>IFNA(VLOOKUP(F4016,Promocodes!A:E,4,0),"")</f>
        <v/>
      </c>
      <c r="I4016" s="3"/>
      <c r="J4016" s="5">
        <f t="shared" si="2"/>
        <v>4500</v>
      </c>
      <c r="K4016" s="3" t="str">
        <f>IFNA(VLOOKUP(D4016,Price!$A$2:$C$18,3,0),"")</f>
        <v>услуга</v>
      </c>
      <c r="L4016" s="6">
        <f t="shared" si="3"/>
        <v>5</v>
      </c>
      <c r="M4016" s="6" t="str">
        <f>IFNA(VLOOKUP(F4016,Promocodes!A:B,2,0),"")</f>
        <v/>
      </c>
      <c r="N4016" s="3" t="str">
        <f>IFNA(VLOOKUP(M4016,Promocodes!G:H,2,0),"")</f>
        <v/>
      </c>
      <c r="O4016" s="3" t="str">
        <f>IFNA(VLOOKUP(D4016,Price!$E$2:$F$4,2,0),"")</f>
        <v/>
      </c>
      <c r="P4016" s="7" t="str">
        <f t="shared" si="4"/>
        <v>без промо</v>
      </c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ht="15.75" customHeight="1">
      <c r="A4017" s="3">
        <v>3840.0</v>
      </c>
      <c r="B4017" s="1" t="s">
        <v>16</v>
      </c>
      <c r="C4017" s="1" t="s">
        <v>17</v>
      </c>
      <c r="D4017" s="1" t="s">
        <v>21</v>
      </c>
      <c r="E4017" s="2">
        <v>44332.0</v>
      </c>
      <c r="F4017" s="3"/>
      <c r="G4017" s="5">
        <v>3500.0</v>
      </c>
      <c r="H4017" s="3" t="str">
        <f>IFNA(VLOOKUP(F4017,Promocodes!A:E,4,0),"")</f>
        <v/>
      </c>
      <c r="I4017" s="3"/>
      <c r="J4017" s="5">
        <f t="shared" si="2"/>
        <v>3500</v>
      </c>
      <c r="K4017" s="3" t="str">
        <f>IFNA(VLOOKUP(D4017,Price!$A$2:$C$18,3,0),"")</f>
        <v>услуга</v>
      </c>
      <c r="L4017" s="6">
        <f t="shared" si="3"/>
        <v>5</v>
      </c>
      <c r="M4017" s="6" t="str">
        <f>IFNA(VLOOKUP(F4017,Promocodes!A:B,2,0),"")</f>
        <v/>
      </c>
      <c r="N4017" s="3" t="str">
        <f>IFNA(VLOOKUP(M4017,Promocodes!G:H,2,0),"")</f>
        <v/>
      </c>
      <c r="O4017" s="3" t="str">
        <f>IFNA(VLOOKUP(D4017,Price!$E$2:$F$4,2,0),"")</f>
        <v/>
      </c>
      <c r="P4017" s="7" t="str">
        <f t="shared" si="4"/>
        <v>без промо</v>
      </c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ht="15.75" customHeight="1">
      <c r="A4018" s="3">
        <v>3841.0</v>
      </c>
      <c r="B4018" s="1" t="s">
        <v>16</v>
      </c>
      <c r="C4018" s="1" t="s">
        <v>17</v>
      </c>
      <c r="D4018" s="1" t="s">
        <v>24</v>
      </c>
      <c r="E4018" s="2">
        <v>44332.0</v>
      </c>
      <c r="F4018" s="3"/>
      <c r="G4018" s="5">
        <v>4500.0</v>
      </c>
      <c r="H4018" s="3" t="str">
        <f>IFNA(VLOOKUP(F4018,Promocodes!A:E,4,0),"")</f>
        <v/>
      </c>
      <c r="I4018" s="3"/>
      <c r="J4018" s="5">
        <f t="shared" si="2"/>
        <v>4500</v>
      </c>
      <c r="K4018" s="3" t="str">
        <f>IFNA(VLOOKUP(D4018,Price!$A$2:$C$18,3,0),"")</f>
        <v>услуга</v>
      </c>
      <c r="L4018" s="6">
        <f t="shared" si="3"/>
        <v>5</v>
      </c>
      <c r="M4018" s="6" t="str">
        <f>IFNA(VLOOKUP(F4018,Promocodes!A:B,2,0),"")</f>
        <v/>
      </c>
      <c r="N4018" s="3" t="str">
        <f>IFNA(VLOOKUP(M4018,Promocodes!G:H,2,0),"")</f>
        <v/>
      </c>
      <c r="O4018" s="3" t="str">
        <f>IFNA(VLOOKUP(D4018,Price!$E$2:$F$4,2,0),"")</f>
        <v/>
      </c>
      <c r="P4018" s="7" t="str">
        <f t="shared" si="4"/>
        <v>без промо</v>
      </c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ht="15.75" customHeight="1">
      <c r="A4019" s="3">
        <v>3842.0</v>
      </c>
      <c r="B4019" s="1" t="s">
        <v>16</v>
      </c>
      <c r="C4019" s="1" t="s">
        <v>22</v>
      </c>
      <c r="D4019" s="1" t="s">
        <v>24</v>
      </c>
      <c r="E4019" s="2">
        <v>44332.0</v>
      </c>
      <c r="F4019" s="3"/>
      <c r="G4019" s="5">
        <v>4500.0</v>
      </c>
      <c r="H4019" s="3" t="str">
        <f>IFNA(VLOOKUP(F4019,Promocodes!A:E,4,0),"")</f>
        <v/>
      </c>
      <c r="I4019" s="3"/>
      <c r="J4019" s="5">
        <f t="shared" si="2"/>
        <v>4500</v>
      </c>
      <c r="K4019" s="3" t="str">
        <f>IFNA(VLOOKUP(D4019,Price!$A$2:$C$18,3,0),"")</f>
        <v>услуга</v>
      </c>
      <c r="L4019" s="6">
        <f t="shared" si="3"/>
        <v>5</v>
      </c>
      <c r="M4019" s="6" t="str">
        <f>IFNA(VLOOKUP(F4019,Promocodes!A:B,2,0),"")</f>
        <v/>
      </c>
      <c r="N4019" s="3" t="str">
        <f>IFNA(VLOOKUP(M4019,Promocodes!G:H,2,0),"")</f>
        <v/>
      </c>
      <c r="O4019" s="3" t="str">
        <f>IFNA(VLOOKUP(D4019,Price!$E$2:$F$4,2,0),"")</f>
        <v/>
      </c>
      <c r="P4019" s="7" t="str">
        <f t="shared" si="4"/>
        <v>без промо</v>
      </c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ht="15.75" customHeight="1">
      <c r="A4020" s="3">
        <v>3843.0</v>
      </c>
      <c r="B4020" s="1" t="s">
        <v>16</v>
      </c>
      <c r="C4020" s="1" t="s">
        <v>22</v>
      </c>
      <c r="D4020" s="1" t="s">
        <v>20</v>
      </c>
      <c r="E4020" s="2">
        <v>44332.0</v>
      </c>
      <c r="F4020" s="3"/>
      <c r="G4020" s="5">
        <v>500.0</v>
      </c>
      <c r="H4020" s="3" t="str">
        <f>IFNA(VLOOKUP(F4020,Promocodes!A:E,4,0),"")</f>
        <v/>
      </c>
      <c r="I4020" s="3"/>
      <c r="J4020" s="5">
        <f t="shared" si="2"/>
        <v>500</v>
      </c>
      <c r="K4020" s="3" t="str">
        <f>IFNA(VLOOKUP(D4020,Price!$A$2:$C$18,3,0),"")</f>
        <v>товар</v>
      </c>
      <c r="L4020" s="6">
        <f t="shared" si="3"/>
        <v>5</v>
      </c>
      <c r="M4020" s="6" t="str">
        <f>IFNA(VLOOKUP(F4020,Promocodes!A:B,2,0),"")</f>
        <v/>
      </c>
      <c r="N4020" s="3" t="str">
        <f>IFNA(VLOOKUP(M4020,Promocodes!G:H,2,0),"")</f>
        <v/>
      </c>
      <c r="O4020" s="3">
        <f>IFNA(VLOOKUP(D4020,Price!$E$2:$F$4,2,0),"")</f>
        <v>250</v>
      </c>
      <c r="P4020" s="7" t="str">
        <f t="shared" si="4"/>
        <v>без промо</v>
      </c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ht="15.75" customHeight="1">
      <c r="A4021" s="3">
        <v>3844.0</v>
      </c>
      <c r="B4021" s="1" t="s">
        <v>16</v>
      </c>
      <c r="C4021" s="1" t="s">
        <v>17</v>
      </c>
      <c r="D4021" s="1" t="s">
        <v>24</v>
      </c>
      <c r="E4021" s="2">
        <v>44332.0</v>
      </c>
      <c r="F4021" s="3"/>
      <c r="G4021" s="5">
        <v>4500.0</v>
      </c>
      <c r="H4021" s="3" t="str">
        <f>IFNA(VLOOKUP(F4021,Promocodes!A:E,4,0),"")</f>
        <v/>
      </c>
      <c r="I4021" s="3"/>
      <c r="J4021" s="5">
        <f t="shared" si="2"/>
        <v>4500</v>
      </c>
      <c r="K4021" s="3" t="str">
        <f>IFNA(VLOOKUP(D4021,Price!$A$2:$C$18,3,0),"")</f>
        <v>услуга</v>
      </c>
      <c r="L4021" s="6">
        <f t="shared" si="3"/>
        <v>5</v>
      </c>
      <c r="M4021" s="6" t="str">
        <f>IFNA(VLOOKUP(F4021,Promocodes!A:B,2,0),"")</f>
        <v/>
      </c>
      <c r="N4021" s="3" t="str">
        <f>IFNA(VLOOKUP(M4021,Promocodes!G:H,2,0),"")</f>
        <v/>
      </c>
      <c r="O4021" s="3" t="str">
        <f>IFNA(VLOOKUP(D4021,Price!$E$2:$F$4,2,0),"")</f>
        <v/>
      </c>
      <c r="P4021" s="7" t="str">
        <f t="shared" si="4"/>
        <v>без промо</v>
      </c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ht="15.75" customHeight="1">
      <c r="A4022" s="3">
        <v>3845.0</v>
      </c>
      <c r="B4022" s="1" t="s">
        <v>139</v>
      </c>
      <c r="C4022" s="1" t="s">
        <v>22</v>
      </c>
      <c r="D4022" s="1" t="s">
        <v>143</v>
      </c>
      <c r="E4022" s="2">
        <v>44332.0</v>
      </c>
      <c r="F4022" s="3"/>
      <c r="G4022" s="5">
        <v>500.0</v>
      </c>
      <c r="H4022" s="3" t="str">
        <f>IFNA(VLOOKUP(F4022,Promocodes!A:E,4,0),"")</f>
        <v/>
      </c>
      <c r="I4022" s="3"/>
      <c r="J4022" s="5">
        <f t="shared" si="2"/>
        <v>500</v>
      </c>
      <c r="K4022" s="3" t="str">
        <f>IFNA(VLOOKUP(D4022,Price!$A$2:$C$18,3,0),"")</f>
        <v/>
      </c>
      <c r="L4022" s="6">
        <f t="shared" si="3"/>
        <v>5</v>
      </c>
      <c r="M4022" s="6" t="str">
        <f>IFNA(VLOOKUP(F4022,Promocodes!A:B,2,0),"")</f>
        <v/>
      </c>
      <c r="N4022" s="3" t="str">
        <f>IFNA(VLOOKUP(M4022,Promocodes!G:H,2,0),"")</f>
        <v/>
      </c>
      <c r="O4022" s="3" t="str">
        <f>IFNA(VLOOKUP(D4022,Price!$E$2:$F$4,2,0),"")</f>
        <v/>
      </c>
      <c r="P4022" s="7" t="str">
        <f t="shared" si="4"/>
        <v/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ht="15.75" customHeight="1">
      <c r="A4023" s="3">
        <v>3846.0</v>
      </c>
      <c r="B4023" s="1" t="s">
        <v>16</v>
      </c>
      <c r="C4023" s="1" t="s">
        <v>17</v>
      </c>
      <c r="D4023" s="1" t="s">
        <v>25</v>
      </c>
      <c r="E4023" s="2">
        <v>44332.0</v>
      </c>
      <c r="F4023" s="3"/>
      <c r="G4023" s="5">
        <v>300.0</v>
      </c>
      <c r="H4023" s="3" t="str">
        <f>IFNA(VLOOKUP(F4023,Promocodes!A:E,4,0),"")</f>
        <v/>
      </c>
      <c r="I4023" s="3"/>
      <c r="J4023" s="5">
        <f t="shared" si="2"/>
        <v>300</v>
      </c>
      <c r="K4023" s="3" t="str">
        <f>IFNA(VLOOKUP(D4023,Price!$A$2:$C$18,3,0),"")</f>
        <v>товар</v>
      </c>
      <c r="L4023" s="6">
        <f t="shared" si="3"/>
        <v>5</v>
      </c>
      <c r="M4023" s="6" t="str">
        <f>IFNA(VLOOKUP(F4023,Promocodes!A:B,2,0),"")</f>
        <v/>
      </c>
      <c r="N4023" s="3" t="str">
        <f>IFNA(VLOOKUP(M4023,Promocodes!G:H,2,0),"")</f>
        <v/>
      </c>
      <c r="O4023" s="3">
        <f>IFNA(VLOOKUP(D4023,Price!$E$2:$F$4,2,0),"")</f>
        <v>150</v>
      </c>
      <c r="P4023" s="7" t="str">
        <f t="shared" si="4"/>
        <v>без промо</v>
      </c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ht="15.75" customHeight="1">
      <c r="A4024" s="3">
        <v>3847.0</v>
      </c>
      <c r="B4024" s="1" t="s">
        <v>139</v>
      </c>
      <c r="C4024" s="1" t="s">
        <v>22</v>
      </c>
      <c r="D4024" s="1" t="s">
        <v>142</v>
      </c>
      <c r="E4024" s="2">
        <v>44332.0</v>
      </c>
      <c r="F4024" s="3"/>
      <c r="G4024" s="5">
        <v>1000.0</v>
      </c>
      <c r="H4024" s="3" t="str">
        <f>IFNA(VLOOKUP(F4024,Promocodes!A:E,4,0),"")</f>
        <v/>
      </c>
      <c r="I4024" s="3"/>
      <c r="J4024" s="5">
        <f t="shared" si="2"/>
        <v>1000</v>
      </c>
      <c r="K4024" s="3" t="str">
        <f>IFNA(VLOOKUP(D4024,Price!$A$2:$C$18,3,0),"")</f>
        <v/>
      </c>
      <c r="L4024" s="6">
        <f t="shared" si="3"/>
        <v>5</v>
      </c>
      <c r="M4024" s="6" t="str">
        <f>IFNA(VLOOKUP(F4024,Promocodes!A:B,2,0),"")</f>
        <v/>
      </c>
      <c r="N4024" s="3" t="str">
        <f>IFNA(VLOOKUP(M4024,Promocodes!G:H,2,0),"")</f>
        <v/>
      </c>
      <c r="O4024" s="3" t="str">
        <f>IFNA(VLOOKUP(D4024,Price!$E$2:$F$4,2,0),"")</f>
        <v/>
      </c>
      <c r="P4024" s="7" t="str">
        <f t="shared" si="4"/>
        <v/>
      </c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ht="15.75" customHeight="1">
      <c r="A4025" s="3">
        <v>3848.0</v>
      </c>
      <c r="B4025" s="1" t="s">
        <v>16</v>
      </c>
      <c r="C4025" s="1" t="s">
        <v>17</v>
      </c>
      <c r="D4025" s="1" t="s">
        <v>20</v>
      </c>
      <c r="E4025" s="2">
        <v>44332.0</v>
      </c>
      <c r="F4025" s="3"/>
      <c r="G4025" s="5">
        <v>500.0</v>
      </c>
      <c r="H4025" s="3" t="str">
        <f>IFNA(VLOOKUP(F4025,Promocodes!A:E,4,0),"")</f>
        <v/>
      </c>
      <c r="I4025" s="3"/>
      <c r="J4025" s="5">
        <f t="shared" si="2"/>
        <v>500</v>
      </c>
      <c r="K4025" s="3" t="str">
        <f>IFNA(VLOOKUP(D4025,Price!$A$2:$C$18,3,0),"")</f>
        <v>товар</v>
      </c>
      <c r="L4025" s="6">
        <f t="shared" si="3"/>
        <v>5</v>
      </c>
      <c r="M4025" s="6" t="str">
        <f>IFNA(VLOOKUP(F4025,Promocodes!A:B,2,0),"")</f>
        <v/>
      </c>
      <c r="N4025" s="3" t="str">
        <f>IFNA(VLOOKUP(M4025,Promocodes!G:H,2,0),"")</f>
        <v/>
      </c>
      <c r="O4025" s="3">
        <f>IFNA(VLOOKUP(D4025,Price!$E$2:$F$4,2,0),"")</f>
        <v>250</v>
      </c>
      <c r="P4025" s="7" t="str">
        <f t="shared" si="4"/>
        <v>без промо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ht="15.75" customHeight="1">
      <c r="A4026" s="3">
        <v>3849.0</v>
      </c>
      <c r="B4026" s="1" t="s">
        <v>16</v>
      </c>
      <c r="C4026" s="1" t="s">
        <v>17</v>
      </c>
      <c r="D4026" s="1" t="s">
        <v>21</v>
      </c>
      <c r="E4026" s="2">
        <v>44332.0</v>
      </c>
      <c r="F4026" s="3"/>
      <c r="G4026" s="5">
        <v>3500.0</v>
      </c>
      <c r="H4026" s="3" t="str">
        <f>IFNA(VLOOKUP(F4026,Promocodes!A:E,4,0),"")</f>
        <v/>
      </c>
      <c r="I4026" s="3"/>
      <c r="J4026" s="5">
        <f t="shared" si="2"/>
        <v>3500</v>
      </c>
      <c r="K4026" s="3" t="str">
        <f>IFNA(VLOOKUP(D4026,Price!$A$2:$C$18,3,0),"")</f>
        <v>услуга</v>
      </c>
      <c r="L4026" s="6">
        <f t="shared" si="3"/>
        <v>5</v>
      </c>
      <c r="M4026" s="6" t="str">
        <f>IFNA(VLOOKUP(F4026,Promocodes!A:B,2,0),"")</f>
        <v/>
      </c>
      <c r="N4026" s="3" t="str">
        <f>IFNA(VLOOKUP(M4026,Promocodes!G:H,2,0),"")</f>
        <v/>
      </c>
      <c r="O4026" s="3" t="str">
        <f>IFNA(VLOOKUP(D4026,Price!$E$2:$F$4,2,0),"")</f>
        <v/>
      </c>
      <c r="P4026" s="7" t="str">
        <f t="shared" si="4"/>
        <v>без промо</v>
      </c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ht="15.75" customHeight="1">
      <c r="A4027" s="3">
        <v>3850.0</v>
      </c>
      <c r="B4027" s="1" t="s">
        <v>16</v>
      </c>
      <c r="C4027" s="1" t="s">
        <v>17</v>
      </c>
      <c r="D4027" s="1" t="s">
        <v>21</v>
      </c>
      <c r="E4027" s="2">
        <v>44332.0</v>
      </c>
      <c r="F4027" s="3"/>
      <c r="G4027" s="5">
        <v>3500.0</v>
      </c>
      <c r="H4027" s="3" t="str">
        <f>IFNA(VLOOKUP(F4027,Promocodes!A:E,4,0),"")</f>
        <v/>
      </c>
      <c r="I4027" s="3"/>
      <c r="J4027" s="5">
        <f t="shared" si="2"/>
        <v>3500</v>
      </c>
      <c r="K4027" s="3" t="str">
        <f>IFNA(VLOOKUP(D4027,Price!$A$2:$C$18,3,0),"")</f>
        <v>услуга</v>
      </c>
      <c r="L4027" s="6">
        <f t="shared" si="3"/>
        <v>5</v>
      </c>
      <c r="M4027" s="6" t="str">
        <f>IFNA(VLOOKUP(F4027,Promocodes!A:B,2,0),"")</f>
        <v/>
      </c>
      <c r="N4027" s="3" t="str">
        <f>IFNA(VLOOKUP(M4027,Promocodes!G:H,2,0),"")</f>
        <v/>
      </c>
      <c r="O4027" s="3" t="str">
        <f>IFNA(VLOOKUP(D4027,Price!$E$2:$F$4,2,0),"")</f>
        <v/>
      </c>
      <c r="P4027" s="7" t="str">
        <f t="shared" si="4"/>
        <v>без промо</v>
      </c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ht="15.75" customHeight="1">
      <c r="A4028" s="3">
        <v>3851.0</v>
      </c>
      <c r="B4028" s="1" t="s">
        <v>139</v>
      </c>
      <c r="C4028" s="1" t="s">
        <v>17</v>
      </c>
      <c r="D4028" s="1" t="s">
        <v>142</v>
      </c>
      <c r="E4028" s="2">
        <v>44332.0</v>
      </c>
      <c r="F4028" s="3"/>
      <c r="G4028" s="5">
        <v>1000.0</v>
      </c>
      <c r="H4028" s="3" t="str">
        <f>IFNA(VLOOKUP(F4028,Promocodes!A:E,4,0),"")</f>
        <v/>
      </c>
      <c r="I4028" s="3"/>
      <c r="J4028" s="5">
        <f t="shared" si="2"/>
        <v>1000</v>
      </c>
      <c r="K4028" s="3" t="str">
        <f>IFNA(VLOOKUP(D4028,Price!$A$2:$C$18,3,0),"")</f>
        <v/>
      </c>
      <c r="L4028" s="6">
        <f t="shared" si="3"/>
        <v>5</v>
      </c>
      <c r="M4028" s="6" t="str">
        <f>IFNA(VLOOKUP(F4028,Promocodes!A:B,2,0),"")</f>
        <v/>
      </c>
      <c r="N4028" s="3" t="str">
        <f>IFNA(VLOOKUP(M4028,Promocodes!G:H,2,0),"")</f>
        <v/>
      </c>
      <c r="O4028" s="3" t="str">
        <f>IFNA(VLOOKUP(D4028,Price!$E$2:$F$4,2,0),"")</f>
        <v/>
      </c>
      <c r="P4028" s="7" t="str">
        <f t="shared" si="4"/>
        <v/>
      </c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ht="15.75" customHeight="1">
      <c r="A4029" s="3">
        <v>3852.0</v>
      </c>
      <c r="B4029" s="1" t="s">
        <v>139</v>
      </c>
      <c r="C4029" s="1" t="s">
        <v>17</v>
      </c>
      <c r="D4029" s="1" t="s">
        <v>141</v>
      </c>
      <c r="E4029" s="2">
        <v>44332.0</v>
      </c>
      <c r="F4029" s="3"/>
      <c r="G4029" s="5">
        <v>300.0</v>
      </c>
      <c r="H4029" s="3" t="str">
        <f>IFNA(VLOOKUP(F4029,Promocodes!A:E,4,0),"")</f>
        <v/>
      </c>
      <c r="I4029" s="3"/>
      <c r="J4029" s="5">
        <f t="shared" si="2"/>
        <v>300</v>
      </c>
      <c r="K4029" s="3" t="str">
        <f>IFNA(VLOOKUP(D4029,Price!$A$2:$C$18,3,0),"")</f>
        <v/>
      </c>
      <c r="L4029" s="6">
        <f t="shared" si="3"/>
        <v>5</v>
      </c>
      <c r="M4029" s="6" t="str">
        <f>IFNA(VLOOKUP(F4029,Promocodes!A:B,2,0),"")</f>
        <v/>
      </c>
      <c r="N4029" s="3" t="str">
        <f>IFNA(VLOOKUP(M4029,Promocodes!G:H,2,0),"")</f>
        <v/>
      </c>
      <c r="O4029" s="3" t="str">
        <f>IFNA(VLOOKUP(D4029,Price!$E$2:$F$4,2,0),"")</f>
        <v/>
      </c>
      <c r="P4029" s="7" t="str">
        <f t="shared" si="4"/>
        <v/>
      </c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ht="15.75" customHeight="1">
      <c r="A4030" s="3">
        <v>3853.0</v>
      </c>
      <c r="B4030" s="1" t="s">
        <v>139</v>
      </c>
      <c r="C4030" s="1" t="s">
        <v>17</v>
      </c>
      <c r="D4030" s="1" t="s">
        <v>143</v>
      </c>
      <c r="E4030" s="2">
        <v>44332.0</v>
      </c>
      <c r="F4030" s="3"/>
      <c r="G4030" s="5">
        <v>500.0</v>
      </c>
      <c r="H4030" s="3" t="str">
        <f>IFNA(VLOOKUP(F4030,Promocodes!A:E,4,0),"")</f>
        <v/>
      </c>
      <c r="I4030" s="3"/>
      <c r="J4030" s="5">
        <f t="shared" si="2"/>
        <v>500</v>
      </c>
      <c r="K4030" s="3" t="str">
        <f>IFNA(VLOOKUP(D4030,Price!$A$2:$C$18,3,0),"")</f>
        <v/>
      </c>
      <c r="L4030" s="6">
        <f t="shared" si="3"/>
        <v>5</v>
      </c>
      <c r="M4030" s="6" t="str">
        <f>IFNA(VLOOKUP(F4030,Promocodes!A:B,2,0),"")</f>
        <v/>
      </c>
      <c r="N4030" s="3" t="str">
        <f>IFNA(VLOOKUP(M4030,Promocodes!G:H,2,0),"")</f>
        <v/>
      </c>
      <c r="O4030" s="3" t="str">
        <f>IFNA(VLOOKUP(D4030,Price!$E$2:$F$4,2,0),"")</f>
        <v/>
      </c>
      <c r="P4030" s="7" t="str">
        <f t="shared" si="4"/>
        <v/>
      </c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ht="15.75" customHeight="1">
      <c r="A4031" s="3">
        <v>3854.0</v>
      </c>
      <c r="B4031" s="1" t="s">
        <v>16</v>
      </c>
      <c r="C4031" s="1" t="s">
        <v>17</v>
      </c>
      <c r="D4031" s="1" t="s">
        <v>21</v>
      </c>
      <c r="E4031" s="2">
        <v>44332.0</v>
      </c>
      <c r="F4031" s="3"/>
      <c r="G4031" s="5">
        <v>3500.0</v>
      </c>
      <c r="H4031" s="3" t="str">
        <f>IFNA(VLOOKUP(F4031,Promocodes!A:E,4,0),"")</f>
        <v/>
      </c>
      <c r="I4031" s="3"/>
      <c r="J4031" s="5">
        <f t="shared" si="2"/>
        <v>3500</v>
      </c>
      <c r="K4031" s="3" t="str">
        <f>IFNA(VLOOKUP(D4031,Price!$A$2:$C$18,3,0),"")</f>
        <v>услуга</v>
      </c>
      <c r="L4031" s="6">
        <f t="shared" si="3"/>
        <v>5</v>
      </c>
      <c r="M4031" s="6" t="str">
        <f>IFNA(VLOOKUP(F4031,Promocodes!A:B,2,0),"")</f>
        <v/>
      </c>
      <c r="N4031" s="3" t="str">
        <f>IFNA(VLOOKUP(M4031,Promocodes!G:H,2,0),"")</f>
        <v/>
      </c>
      <c r="O4031" s="3" t="str">
        <f>IFNA(VLOOKUP(D4031,Price!$E$2:$F$4,2,0),"")</f>
        <v/>
      </c>
      <c r="P4031" s="7" t="str">
        <f t="shared" si="4"/>
        <v>без промо</v>
      </c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ht="15.75" customHeight="1">
      <c r="A4032" s="3">
        <v>3855.0</v>
      </c>
      <c r="B4032" s="1" t="s">
        <v>16</v>
      </c>
      <c r="C4032" s="1" t="s">
        <v>17</v>
      </c>
      <c r="D4032" s="1" t="s">
        <v>24</v>
      </c>
      <c r="E4032" s="2">
        <v>44332.0</v>
      </c>
      <c r="F4032" s="3"/>
      <c r="G4032" s="5">
        <v>4500.0</v>
      </c>
      <c r="H4032" s="3" t="str">
        <f>IFNA(VLOOKUP(F4032,Promocodes!A:E,4,0),"")</f>
        <v/>
      </c>
      <c r="I4032" s="3"/>
      <c r="J4032" s="5">
        <f t="shared" si="2"/>
        <v>4500</v>
      </c>
      <c r="K4032" s="3" t="str">
        <f>IFNA(VLOOKUP(D4032,Price!$A$2:$C$18,3,0),"")</f>
        <v>услуга</v>
      </c>
      <c r="L4032" s="6">
        <f t="shared" si="3"/>
        <v>5</v>
      </c>
      <c r="M4032" s="6" t="str">
        <f>IFNA(VLOOKUP(F4032,Promocodes!A:B,2,0),"")</f>
        <v/>
      </c>
      <c r="N4032" s="3" t="str">
        <f>IFNA(VLOOKUP(M4032,Promocodes!G:H,2,0),"")</f>
        <v/>
      </c>
      <c r="O4032" s="3" t="str">
        <f>IFNA(VLOOKUP(D4032,Price!$E$2:$F$4,2,0),"")</f>
        <v/>
      </c>
      <c r="P4032" s="7" t="str">
        <f t="shared" si="4"/>
        <v>без промо</v>
      </c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ht="15.75" customHeight="1">
      <c r="A4033" s="3">
        <v>3856.0</v>
      </c>
      <c r="B4033" s="1" t="s">
        <v>16</v>
      </c>
      <c r="C4033" s="1" t="s">
        <v>22</v>
      </c>
      <c r="D4033" s="1" t="s">
        <v>20</v>
      </c>
      <c r="E4033" s="2">
        <v>44332.0</v>
      </c>
      <c r="F4033" s="3"/>
      <c r="G4033" s="5">
        <v>500.0</v>
      </c>
      <c r="H4033" s="3" t="str">
        <f>IFNA(VLOOKUP(F4033,Promocodes!A:E,4,0),"")</f>
        <v/>
      </c>
      <c r="I4033" s="3"/>
      <c r="J4033" s="5">
        <f t="shared" si="2"/>
        <v>500</v>
      </c>
      <c r="K4033" s="3" t="str">
        <f>IFNA(VLOOKUP(D4033,Price!$A$2:$C$18,3,0),"")</f>
        <v>товар</v>
      </c>
      <c r="L4033" s="6">
        <f t="shared" si="3"/>
        <v>5</v>
      </c>
      <c r="M4033" s="6" t="str">
        <f>IFNA(VLOOKUP(F4033,Promocodes!A:B,2,0),"")</f>
        <v/>
      </c>
      <c r="N4033" s="3" t="str">
        <f>IFNA(VLOOKUP(M4033,Promocodes!G:H,2,0),"")</f>
        <v/>
      </c>
      <c r="O4033" s="3">
        <f>IFNA(VLOOKUP(D4033,Price!$E$2:$F$4,2,0),"")</f>
        <v>250</v>
      </c>
      <c r="P4033" s="7" t="str">
        <f t="shared" si="4"/>
        <v>без промо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ht="15.75" customHeight="1">
      <c r="A4034" s="3">
        <v>3857.0</v>
      </c>
      <c r="B4034" s="1" t="s">
        <v>16</v>
      </c>
      <c r="C4034" s="1" t="s">
        <v>17</v>
      </c>
      <c r="D4034" s="1" t="s">
        <v>24</v>
      </c>
      <c r="E4034" s="2">
        <v>44332.0</v>
      </c>
      <c r="F4034" s="3"/>
      <c r="G4034" s="5">
        <v>4500.0</v>
      </c>
      <c r="H4034" s="3" t="str">
        <f>IFNA(VLOOKUP(F4034,Promocodes!A:E,4,0),"")</f>
        <v/>
      </c>
      <c r="I4034" s="3"/>
      <c r="J4034" s="5">
        <f t="shared" si="2"/>
        <v>4500</v>
      </c>
      <c r="K4034" s="3" t="str">
        <f>IFNA(VLOOKUP(D4034,Price!$A$2:$C$18,3,0),"")</f>
        <v>услуга</v>
      </c>
      <c r="L4034" s="6">
        <f t="shared" si="3"/>
        <v>5</v>
      </c>
      <c r="M4034" s="6" t="str">
        <f>IFNA(VLOOKUP(F4034,Promocodes!A:B,2,0),"")</f>
        <v/>
      </c>
      <c r="N4034" s="3" t="str">
        <f>IFNA(VLOOKUP(M4034,Promocodes!G:H,2,0),"")</f>
        <v/>
      </c>
      <c r="O4034" s="3" t="str">
        <f>IFNA(VLOOKUP(D4034,Price!$E$2:$F$4,2,0),"")</f>
        <v/>
      </c>
      <c r="P4034" s="7" t="str">
        <f t="shared" si="4"/>
        <v>без промо</v>
      </c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ht="15.75" customHeight="1">
      <c r="A4035" s="3">
        <v>3858.0</v>
      </c>
      <c r="B4035" s="1" t="s">
        <v>16</v>
      </c>
      <c r="C4035" s="1" t="s">
        <v>17</v>
      </c>
      <c r="D4035" s="1" t="s">
        <v>24</v>
      </c>
      <c r="E4035" s="2">
        <v>44332.0</v>
      </c>
      <c r="F4035" s="3"/>
      <c r="G4035" s="5">
        <v>4500.0</v>
      </c>
      <c r="H4035" s="3" t="str">
        <f>IFNA(VLOOKUP(F4035,Promocodes!A:E,4,0),"")</f>
        <v/>
      </c>
      <c r="I4035" s="3"/>
      <c r="J4035" s="5">
        <f t="shared" si="2"/>
        <v>4500</v>
      </c>
      <c r="K4035" s="3" t="str">
        <f>IFNA(VLOOKUP(D4035,Price!$A$2:$C$18,3,0),"")</f>
        <v>услуга</v>
      </c>
      <c r="L4035" s="6">
        <f t="shared" si="3"/>
        <v>5</v>
      </c>
      <c r="M4035" s="6" t="str">
        <f>IFNA(VLOOKUP(F4035,Promocodes!A:B,2,0),"")</f>
        <v/>
      </c>
      <c r="N4035" s="3" t="str">
        <f>IFNA(VLOOKUP(M4035,Promocodes!G:H,2,0),"")</f>
        <v/>
      </c>
      <c r="O4035" s="3" t="str">
        <f>IFNA(VLOOKUP(D4035,Price!$E$2:$F$4,2,0),"")</f>
        <v/>
      </c>
      <c r="P4035" s="7" t="str">
        <f t="shared" si="4"/>
        <v>без промо</v>
      </c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ht="15.75" customHeight="1">
      <c r="A4036" s="3">
        <v>3859.0</v>
      </c>
      <c r="B4036" s="1" t="s">
        <v>16</v>
      </c>
      <c r="C4036" s="1" t="s">
        <v>22</v>
      </c>
      <c r="D4036" s="1" t="s">
        <v>23</v>
      </c>
      <c r="E4036" s="2">
        <v>44332.0</v>
      </c>
      <c r="F4036" s="3"/>
      <c r="G4036" s="5">
        <v>5500.0</v>
      </c>
      <c r="H4036" s="3" t="str">
        <f>IFNA(VLOOKUP(F4036,Promocodes!A:E,4,0),"")</f>
        <v/>
      </c>
      <c r="I4036" s="3"/>
      <c r="J4036" s="5">
        <f t="shared" si="2"/>
        <v>5500</v>
      </c>
      <c r="K4036" s="3" t="str">
        <f>IFNA(VLOOKUP(D4036,Price!$A$2:$C$18,3,0),"")</f>
        <v>услуга</v>
      </c>
      <c r="L4036" s="6">
        <f t="shared" si="3"/>
        <v>5</v>
      </c>
      <c r="M4036" s="6" t="str">
        <f>IFNA(VLOOKUP(F4036,Promocodes!A:B,2,0),"")</f>
        <v/>
      </c>
      <c r="N4036" s="3" t="str">
        <f>IFNA(VLOOKUP(M4036,Promocodes!G:H,2,0),"")</f>
        <v/>
      </c>
      <c r="O4036" s="3" t="str">
        <f>IFNA(VLOOKUP(D4036,Price!$E$2:$F$4,2,0),"")</f>
        <v/>
      </c>
      <c r="P4036" s="7" t="str">
        <f t="shared" si="4"/>
        <v>без промо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ht="15.75" customHeight="1">
      <c r="A4037" s="3">
        <v>3860.0</v>
      </c>
      <c r="B4037" s="1" t="s">
        <v>16</v>
      </c>
      <c r="C4037" s="1" t="s">
        <v>22</v>
      </c>
      <c r="D4037" s="1" t="s">
        <v>21</v>
      </c>
      <c r="E4037" s="2">
        <v>44332.0</v>
      </c>
      <c r="F4037" s="3"/>
      <c r="G4037" s="5">
        <v>3500.0</v>
      </c>
      <c r="H4037" s="3" t="str">
        <f>IFNA(VLOOKUP(F4037,Promocodes!A:E,4,0),"")</f>
        <v/>
      </c>
      <c r="I4037" s="3"/>
      <c r="J4037" s="5">
        <f t="shared" si="2"/>
        <v>3500</v>
      </c>
      <c r="K4037" s="3" t="str">
        <f>IFNA(VLOOKUP(D4037,Price!$A$2:$C$18,3,0),"")</f>
        <v>услуга</v>
      </c>
      <c r="L4037" s="6">
        <f t="shared" si="3"/>
        <v>5</v>
      </c>
      <c r="M4037" s="6" t="str">
        <f>IFNA(VLOOKUP(F4037,Promocodes!A:B,2,0),"")</f>
        <v/>
      </c>
      <c r="N4037" s="3" t="str">
        <f>IFNA(VLOOKUP(M4037,Promocodes!G:H,2,0),"")</f>
        <v/>
      </c>
      <c r="O4037" s="3" t="str">
        <f>IFNA(VLOOKUP(D4037,Price!$E$2:$F$4,2,0),"")</f>
        <v/>
      </c>
      <c r="P4037" s="7" t="str">
        <f t="shared" si="4"/>
        <v>без промо</v>
      </c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ht="15.75" customHeight="1">
      <c r="A4038" s="3">
        <v>3861.0</v>
      </c>
      <c r="B4038" s="1" t="s">
        <v>16</v>
      </c>
      <c r="C4038" s="1" t="s">
        <v>17</v>
      </c>
      <c r="D4038" s="1" t="s">
        <v>25</v>
      </c>
      <c r="E4038" s="2">
        <v>44332.0</v>
      </c>
      <c r="F4038" s="3"/>
      <c r="G4038" s="5">
        <v>300.0</v>
      </c>
      <c r="H4038" s="3" t="str">
        <f>IFNA(VLOOKUP(F4038,Promocodes!A:E,4,0),"")</f>
        <v/>
      </c>
      <c r="I4038" s="3"/>
      <c r="J4038" s="5">
        <f t="shared" si="2"/>
        <v>300</v>
      </c>
      <c r="K4038" s="3" t="str">
        <f>IFNA(VLOOKUP(D4038,Price!$A$2:$C$18,3,0),"")</f>
        <v>товар</v>
      </c>
      <c r="L4038" s="6">
        <f t="shared" si="3"/>
        <v>5</v>
      </c>
      <c r="M4038" s="6" t="str">
        <f>IFNA(VLOOKUP(F4038,Promocodes!A:B,2,0),"")</f>
        <v/>
      </c>
      <c r="N4038" s="3" t="str">
        <f>IFNA(VLOOKUP(M4038,Promocodes!G:H,2,0),"")</f>
        <v/>
      </c>
      <c r="O4038" s="3">
        <f>IFNA(VLOOKUP(D4038,Price!$E$2:$F$4,2,0),"")</f>
        <v>150</v>
      </c>
      <c r="P4038" s="7" t="str">
        <f t="shared" si="4"/>
        <v>без промо</v>
      </c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ht="15.75" customHeight="1">
      <c r="A4039" s="3">
        <v>3863.0</v>
      </c>
      <c r="B4039" s="1" t="s">
        <v>16</v>
      </c>
      <c r="C4039" s="1" t="s">
        <v>17</v>
      </c>
      <c r="D4039" s="1" t="s">
        <v>25</v>
      </c>
      <c r="E4039" s="2">
        <v>44332.0</v>
      </c>
      <c r="F4039" s="3"/>
      <c r="G4039" s="5">
        <v>300.0</v>
      </c>
      <c r="H4039" s="3" t="str">
        <f>IFNA(VLOOKUP(F4039,Promocodes!A:E,4,0),"")</f>
        <v/>
      </c>
      <c r="I4039" s="3"/>
      <c r="J4039" s="5">
        <f t="shared" si="2"/>
        <v>300</v>
      </c>
      <c r="K4039" s="3" t="str">
        <f>IFNA(VLOOKUP(D4039,Price!$A$2:$C$18,3,0),"")</f>
        <v>товар</v>
      </c>
      <c r="L4039" s="6">
        <f t="shared" si="3"/>
        <v>5</v>
      </c>
      <c r="M4039" s="6" t="str">
        <f>IFNA(VLOOKUP(F4039,Promocodes!A:B,2,0),"")</f>
        <v/>
      </c>
      <c r="N4039" s="3" t="str">
        <f>IFNA(VLOOKUP(M4039,Promocodes!G:H,2,0),"")</f>
        <v/>
      </c>
      <c r="O4039" s="3">
        <f>IFNA(VLOOKUP(D4039,Price!$E$2:$F$4,2,0),"")</f>
        <v>150</v>
      </c>
      <c r="P4039" s="7" t="str">
        <f t="shared" si="4"/>
        <v>без промо</v>
      </c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ht="15.75" customHeight="1">
      <c r="A4040" s="3">
        <v>3864.0</v>
      </c>
      <c r="B4040" s="1" t="s">
        <v>16</v>
      </c>
      <c r="C4040" s="1" t="s">
        <v>17</v>
      </c>
      <c r="D4040" s="1" t="s">
        <v>23</v>
      </c>
      <c r="E4040" s="2">
        <v>44332.0</v>
      </c>
      <c r="F4040" s="3"/>
      <c r="G4040" s="5">
        <v>5500.0</v>
      </c>
      <c r="H4040" s="3" t="str">
        <f>IFNA(VLOOKUP(F4040,Promocodes!A:E,4,0),"")</f>
        <v/>
      </c>
      <c r="I4040" s="3"/>
      <c r="J4040" s="5">
        <f t="shared" si="2"/>
        <v>5500</v>
      </c>
      <c r="K4040" s="3" t="str">
        <f>IFNA(VLOOKUP(D4040,Price!$A$2:$C$18,3,0),"")</f>
        <v>услуга</v>
      </c>
      <c r="L4040" s="6">
        <f t="shared" si="3"/>
        <v>5</v>
      </c>
      <c r="M4040" s="6" t="str">
        <f>IFNA(VLOOKUP(F4040,Promocodes!A:B,2,0),"")</f>
        <v/>
      </c>
      <c r="N4040" s="3" t="str">
        <f>IFNA(VLOOKUP(M4040,Promocodes!G:H,2,0),"")</f>
        <v/>
      </c>
      <c r="O4040" s="3" t="str">
        <f>IFNA(VLOOKUP(D4040,Price!$E$2:$F$4,2,0),"")</f>
        <v/>
      </c>
      <c r="P4040" s="7" t="str">
        <f t="shared" si="4"/>
        <v>без промо</v>
      </c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ht="15.75" customHeight="1">
      <c r="A4041" s="3">
        <v>3865.0</v>
      </c>
      <c r="B4041" s="1" t="s">
        <v>16</v>
      </c>
      <c r="C4041" s="1" t="s">
        <v>17</v>
      </c>
      <c r="D4041" s="1" t="s">
        <v>20</v>
      </c>
      <c r="E4041" s="2">
        <v>44332.0</v>
      </c>
      <c r="F4041" s="3"/>
      <c r="G4041" s="5">
        <v>500.0</v>
      </c>
      <c r="H4041" s="3" t="str">
        <f>IFNA(VLOOKUP(F4041,Promocodes!A:E,4,0),"")</f>
        <v/>
      </c>
      <c r="I4041" s="3"/>
      <c r="J4041" s="5">
        <f t="shared" si="2"/>
        <v>500</v>
      </c>
      <c r="K4041" s="3" t="str">
        <f>IFNA(VLOOKUP(D4041,Price!$A$2:$C$18,3,0),"")</f>
        <v>товар</v>
      </c>
      <c r="L4041" s="6">
        <f t="shared" si="3"/>
        <v>5</v>
      </c>
      <c r="M4041" s="6" t="str">
        <f>IFNA(VLOOKUP(F4041,Promocodes!A:B,2,0),"")</f>
        <v/>
      </c>
      <c r="N4041" s="3" t="str">
        <f>IFNA(VLOOKUP(M4041,Promocodes!G:H,2,0),"")</f>
        <v/>
      </c>
      <c r="O4041" s="3">
        <f>IFNA(VLOOKUP(D4041,Price!$E$2:$F$4,2,0),"")</f>
        <v>250</v>
      </c>
      <c r="P4041" s="7" t="str">
        <f t="shared" si="4"/>
        <v>без промо</v>
      </c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ht="15.75" customHeight="1">
      <c r="A4042" s="3">
        <v>3866.0</v>
      </c>
      <c r="B4042" s="1" t="s">
        <v>139</v>
      </c>
      <c r="C4042" s="1" t="s">
        <v>17</v>
      </c>
      <c r="D4042" s="1" t="s">
        <v>142</v>
      </c>
      <c r="E4042" s="2">
        <v>44333.0</v>
      </c>
      <c r="F4042" s="3"/>
      <c r="G4042" s="5">
        <v>1000.0</v>
      </c>
      <c r="H4042" s="3" t="str">
        <f>IFNA(VLOOKUP(F4042,Promocodes!A:E,4,0),"")</f>
        <v/>
      </c>
      <c r="I4042" s="3"/>
      <c r="J4042" s="5">
        <f t="shared" si="2"/>
        <v>1000</v>
      </c>
      <c r="K4042" s="3" t="str">
        <f>IFNA(VLOOKUP(D4042,Price!$A$2:$C$18,3,0),"")</f>
        <v/>
      </c>
      <c r="L4042" s="6">
        <f t="shared" si="3"/>
        <v>5</v>
      </c>
      <c r="M4042" s="6" t="str">
        <f>IFNA(VLOOKUP(F4042,Promocodes!A:B,2,0),"")</f>
        <v/>
      </c>
      <c r="N4042" s="3" t="str">
        <f>IFNA(VLOOKUP(M4042,Promocodes!G:H,2,0),"")</f>
        <v/>
      </c>
      <c r="O4042" s="3" t="str">
        <f>IFNA(VLOOKUP(D4042,Price!$E$2:$F$4,2,0),"")</f>
        <v/>
      </c>
      <c r="P4042" s="7" t="str">
        <f t="shared" si="4"/>
        <v/>
      </c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ht="15.75" customHeight="1">
      <c r="A4043" s="3">
        <v>3867.0</v>
      </c>
      <c r="B4043" s="1" t="s">
        <v>16</v>
      </c>
      <c r="C4043" s="1" t="s">
        <v>17</v>
      </c>
      <c r="D4043" s="1" t="s">
        <v>20</v>
      </c>
      <c r="E4043" s="2">
        <v>44333.0</v>
      </c>
      <c r="F4043" s="3"/>
      <c r="G4043" s="5">
        <v>500.0</v>
      </c>
      <c r="H4043" s="3" t="str">
        <f>IFNA(VLOOKUP(F4043,Promocodes!A:E,4,0),"")</f>
        <v/>
      </c>
      <c r="I4043" s="3"/>
      <c r="J4043" s="5">
        <f t="shared" si="2"/>
        <v>500</v>
      </c>
      <c r="K4043" s="3" t="str">
        <f>IFNA(VLOOKUP(D4043,Price!$A$2:$C$18,3,0),"")</f>
        <v>товар</v>
      </c>
      <c r="L4043" s="6">
        <f t="shared" si="3"/>
        <v>5</v>
      </c>
      <c r="M4043" s="6" t="str">
        <f>IFNA(VLOOKUP(F4043,Promocodes!A:B,2,0),"")</f>
        <v/>
      </c>
      <c r="N4043" s="3" t="str">
        <f>IFNA(VLOOKUP(M4043,Promocodes!G:H,2,0),"")</f>
        <v/>
      </c>
      <c r="O4043" s="3">
        <f>IFNA(VLOOKUP(D4043,Price!$E$2:$F$4,2,0),"")</f>
        <v>250</v>
      </c>
      <c r="P4043" s="7" t="str">
        <f t="shared" si="4"/>
        <v>без промо</v>
      </c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ht="15.75" customHeight="1">
      <c r="A4044" s="3">
        <v>3868.0</v>
      </c>
      <c r="B4044" s="1" t="s">
        <v>16</v>
      </c>
      <c r="C4044" s="1" t="s">
        <v>17</v>
      </c>
      <c r="D4044" s="1" t="s">
        <v>21</v>
      </c>
      <c r="E4044" s="2">
        <v>44333.0</v>
      </c>
      <c r="F4044" s="3"/>
      <c r="G4044" s="5">
        <v>3500.0</v>
      </c>
      <c r="H4044" s="3" t="str">
        <f>IFNA(VLOOKUP(F4044,Promocodes!A:E,4,0),"")</f>
        <v/>
      </c>
      <c r="I4044" s="3"/>
      <c r="J4044" s="5">
        <f t="shared" si="2"/>
        <v>3500</v>
      </c>
      <c r="K4044" s="3" t="str">
        <f>IFNA(VLOOKUP(D4044,Price!$A$2:$C$18,3,0),"")</f>
        <v>услуга</v>
      </c>
      <c r="L4044" s="6">
        <f t="shared" si="3"/>
        <v>5</v>
      </c>
      <c r="M4044" s="6" t="str">
        <f>IFNA(VLOOKUP(F4044,Promocodes!A:B,2,0),"")</f>
        <v/>
      </c>
      <c r="N4044" s="3" t="str">
        <f>IFNA(VLOOKUP(M4044,Promocodes!G:H,2,0),"")</f>
        <v/>
      </c>
      <c r="O4044" s="3" t="str">
        <f>IFNA(VLOOKUP(D4044,Price!$E$2:$F$4,2,0),"")</f>
        <v/>
      </c>
      <c r="P4044" s="7" t="str">
        <f t="shared" si="4"/>
        <v>без промо</v>
      </c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ht="15.75" customHeight="1">
      <c r="A4045" s="3">
        <v>3869.0</v>
      </c>
      <c r="B4045" s="1" t="s">
        <v>139</v>
      </c>
      <c r="C4045" s="1" t="s">
        <v>17</v>
      </c>
      <c r="D4045" s="1" t="s">
        <v>142</v>
      </c>
      <c r="E4045" s="2">
        <v>44333.0</v>
      </c>
      <c r="F4045" s="3"/>
      <c r="G4045" s="5">
        <v>1000.0</v>
      </c>
      <c r="H4045" s="3" t="str">
        <f>IFNA(VLOOKUP(F4045,Promocodes!A:E,4,0),"")</f>
        <v/>
      </c>
      <c r="I4045" s="3"/>
      <c r="J4045" s="5">
        <f t="shared" si="2"/>
        <v>1000</v>
      </c>
      <c r="K4045" s="3" t="str">
        <f>IFNA(VLOOKUP(D4045,Price!$A$2:$C$18,3,0),"")</f>
        <v/>
      </c>
      <c r="L4045" s="6">
        <f t="shared" si="3"/>
        <v>5</v>
      </c>
      <c r="M4045" s="6" t="str">
        <f>IFNA(VLOOKUP(F4045,Promocodes!A:B,2,0),"")</f>
        <v/>
      </c>
      <c r="N4045" s="3" t="str">
        <f>IFNA(VLOOKUP(M4045,Promocodes!G:H,2,0),"")</f>
        <v/>
      </c>
      <c r="O4045" s="3" t="str">
        <f>IFNA(VLOOKUP(D4045,Price!$E$2:$F$4,2,0),"")</f>
        <v/>
      </c>
      <c r="P4045" s="7" t="str">
        <f t="shared" si="4"/>
        <v/>
      </c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ht="15.75" customHeight="1">
      <c r="A4046" s="3">
        <v>3870.0</v>
      </c>
      <c r="B4046" s="1" t="s">
        <v>16</v>
      </c>
      <c r="C4046" s="1" t="s">
        <v>17</v>
      </c>
      <c r="D4046" s="1" t="s">
        <v>23</v>
      </c>
      <c r="E4046" s="2">
        <v>44333.0</v>
      </c>
      <c r="F4046" s="3"/>
      <c r="G4046" s="5">
        <v>5500.0</v>
      </c>
      <c r="H4046" s="3" t="str">
        <f>IFNA(VLOOKUP(F4046,Promocodes!A:E,4,0),"")</f>
        <v/>
      </c>
      <c r="I4046" s="3"/>
      <c r="J4046" s="5">
        <f t="shared" si="2"/>
        <v>5500</v>
      </c>
      <c r="K4046" s="3" t="str">
        <f>IFNA(VLOOKUP(D4046,Price!$A$2:$C$18,3,0),"")</f>
        <v>услуга</v>
      </c>
      <c r="L4046" s="6">
        <f t="shared" si="3"/>
        <v>5</v>
      </c>
      <c r="M4046" s="6" t="str">
        <f>IFNA(VLOOKUP(F4046,Promocodes!A:B,2,0),"")</f>
        <v/>
      </c>
      <c r="N4046" s="3" t="str">
        <f>IFNA(VLOOKUP(M4046,Promocodes!G:H,2,0),"")</f>
        <v/>
      </c>
      <c r="O4046" s="3" t="str">
        <f>IFNA(VLOOKUP(D4046,Price!$E$2:$F$4,2,0),"")</f>
        <v/>
      </c>
      <c r="P4046" s="7" t="str">
        <f t="shared" si="4"/>
        <v>без промо</v>
      </c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ht="15.75" customHeight="1">
      <c r="A4047" s="3">
        <v>3871.0</v>
      </c>
      <c r="B4047" s="1" t="s">
        <v>16</v>
      </c>
      <c r="C4047" s="1" t="s">
        <v>17</v>
      </c>
      <c r="D4047" s="1" t="s">
        <v>21</v>
      </c>
      <c r="E4047" s="2">
        <v>44333.0</v>
      </c>
      <c r="F4047" s="3"/>
      <c r="G4047" s="5">
        <v>3500.0</v>
      </c>
      <c r="H4047" s="3" t="str">
        <f>IFNA(VLOOKUP(F4047,Promocodes!A:E,4,0),"")</f>
        <v/>
      </c>
      <c r="I4047" s="3"/>
      <c r="J4047" s="5">
        <f t="shared" si="2"/>
        <v>3500</v>
      </c>
      <c r="K4047" s="3" t="str">
        <f>IFNA(VLOOKUP(D4047,Price!$A$2:$C$18,3,0),"")</f>
        <v>услуга</v>
      </c>
      <c r="L4047" s="6">
        <f t="shared" si="3"/>
        <v>5</v>
      </c>
      <c r="M4047" s="6" t="str">
        <f>IFNA(VLOOKUP(F4047,Promocodes!A:B,2,0),"")</f>
        <v/>
      </c>
      <c r="N4047" s="3" t="str">
        <f>IFNA(VLOOKUP(M4047,Promocodes!G:H,2,0),"")</f>
        <v/>
      </c>
      <c r="O4047" s="3" t="str">
        <f>IFNA(VLOOKUP(D4047,Price!$E$2:$F$4,2,0),"")</f>
        <v/>
      </c>
      <c r="P4047" s="7" t="str">
        <f t="shared" si="4"/>
        <v>без промо</v>
      </c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ht="15.75" customHeight="1">
      <c r="A4048" s="3">
        <v>3872.0</v>
      </c>
      <c r="B4048" s="1" t="s">
        <v>16</v>
      </c>
      <c r="C4048" s="1" t="s">
        <v>17</v>
      </c>
      <c r="D4048" s="1" t="s">
        <v>24</v>
      </c>
      <c r="E4048" s="2">
        <v>44333.0</v>
      </c>
      <c r="F4048" s="3"/>
      <c r="G4048" s="5">
        <v>4500.0</v>
      </c>
      <c r="H4048" s="3" t="str">
        <f>IFNA(VLOOKUP(F4048,Promocodes!A:E,4,0),"")</f>
        <v/>
      </c>
      <c r="I4048" s="3"/>
      <c r="J4048" s="5">
        <f t="shared" si="2"/>
        <v>4500</v>
      </c>
      <c r="K4048" s="3" t="str">
        <f>IFNA(VLOOKUP(D4048,Price!$A$2:$C$18,3,0),"")</f>
        <v>услуга</v>
      </c>
      <c r="L4048" s="6">
        <f t="shared" si="3"/>
        <v>5</v>
      </c>
      <c r="M4048" s="6" t="str">
        <f>IFNA(VLOOKUP(F4048,Promocodes!A:B,2,0),"")</f>
        <v/>
      </c>
      <c r="N4048" s="3" t="str">
        <f>IFNA(VLOOKUP(M4048,Promocodes!G:H,2,0),"")</f>
        <v/>
      </c>
      <c r="O4048" s="3" t="str">
        <f>IFNA(VLOOKUP(D4048,Price!$E$2:$F$4,2,0),"")</f>
        <v/>
      </c>
      <c r="P4048" s="7" t="str">
        <f t="shared" si="4"/>
        <v>без промо</v>
      </c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ht="15.75" customHeight="1">
      <c r="A4049" s="3">
        <v>3873.0</v>
      </c>
      <c r="B4049" s="1" t="s">
        <v>139</v>
      </c>
      <c r="C4049" s="1" t="s">
        <v>17</v>
      </c>
      <c r="D4049" s="1" t="s">
        <v>143</v>
      </c>
      <c r="E4049" s="2">
        <v>44333.0</v>
      </c>
      <c r="F4049" s="3"/>
      <c r="G4049" s="5">
        <v>500.0</v>
      </c>
      <c r="H4049" s="3" t="str">
        <f>IFNA(VLOOKUP(F4049,Promocodes!A:E,4,0),"")</f>
        <v/>
      </c>
      <c r="I4049" s="3"/>
      <c r="J4049" s="5">
        <f t="shared" si="2"/>
        <v>500</v>
      </c>
      <c r="K4049" s="3" t="str">
        <f>IFNA(VLOOKUP(D4049,Price!$A$2:$C$18,3,0),"")</f>
        <v/>
      </c>
      <c r="L4049" s="6">
        <f t="shared" si="3"/>
        <v>5</v>
      </c>
      <c r="M4049" s="6" t="str">
        <f>IFNA(VLOOKUP(F4049,Promocodes!A:B,2,0),"")</f>
        <v/>
      </c>
      <c r="N4049" s="3" t="str">
        <f>IFNA(VLOOKUP(M4049,Promocodes!G:H,2,0),"")</f>
        <v/>
      </c>
      <c r="O4049" s="3" t="str">
        <f>IFNA(VLOOKUP(D4049,Price!$E$2:$F$4,2,0),"")</f>
        <v/>
      </c>
      <c r="P4049" s="7" t="str">
        <f t="shared" si="4"/>
        <v/>
      </c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ht="15.75" customHeight="1">
      <c r="A4050" s="3">
        <v>3874.0</v>
      </c>
      <c r="B4050" s="1" t="s">
        <v>16</v>
      </c>
      <c r="C4050" s="1" t="s">
        <v>22</v>
      </c>
      <c r="D4050" s="1" t="s">
        <v>21</v>
      </c>
      <c r="E4050" s="2">
        <v>44333.0</v>
      </c>
      <c r="F4050" s="3"/>
      <c r="G4050" s="5">
        <v>3500.0</v>
      </c>
      <c r="H4050" s="3" t="str">
        <f>IFNA(VLOOKUP(F4050,Promocodes!A:E,4,0),"")</f>
        <v/>
      </c>
      <c r="I4050" s="3"/>
      <c r="J4050" s="5">
        <f t="shared" si="2"/>
        <v>3500</v>
      </c>
      <c r="K4050" s="3" t="str">
        <f>IFNA(VLOOKUP(D4050,Price!$A$2:$C$18,3,0),"")</f>
        <v>услуга</v>
      </c>
      <c r="L4050" s="6">
        <f t="shared" si="3"/>
        <v>5</v>
      </c>
      <c r="M4050" s="6" t="str">
        <f>IFNA(VLOOKUP(F4050,Promocodes!A:B,2,0),"")</f>
        <v/>
      </c>
      <c r="N4050" s="3" t="str">
        <f>IFNA(VLOOKUP(M4050,Promocodes!G:H,2,0),"")</f>
        <v/>
      </c>
      <c r="O4050" s="3" t="str">
        <f>IFNA(VLOOKUP(D4050,Price!$E$2:$F$4,2,0),"")</f>
        <v/>
      </c>
      <c r="P4050" s="7" t="str">
        <f t="shared" si="4"/>
        <v>без промо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ht="15.75" customHeight="1">
      <c r="A4051" s="3">
        <v>3875.0</v>
      </c>
      <c r="B4051" s="1" t="s">
        <v>16</v>
      </c>
      <c r="C4051" s="1" t="s">
        <v>22</v>
      </c>
      <c r="D4051" s="1" t="s">
        <v>24</v>
      </c>
      <c r="E4051" s="2">
        <v>44333.0</v>
      </c>
      <c r="F4051" s="3"/>
      <c r="G4051" s="5">
        <v>4500.0</v>
      </c>
      <c r="H4051" s="3" t="str">
        <f>IFNA(VLOOKUP(F4051,Promocodes!A:E,4,0),"")</f>
        <v/>
      </c>
      <c r="I4051" s="3"/>
      <c r="J4051" s="5">
        <f t="shared" si="2"/>
        <v>4500</v>
      </c>
      <c r="K4051" s="3" t="str">
        <f>IFNA(VLOOKUP(D4051,Price!$A$2:$C$18,3,0),"")</f>
        <v>услуга</v>
      </c>
      <c r="L4051" s="6">
        <f t="shared" si="3"/>
        <v>5</v>
      </c>
      <c r="M4051" s="6" t="str">
        <f>IFNA(VLOOKUP(F4051,Promocodes!A:B,2,0),"")</f>
        <v/>
      </c>
      <c r="N4051" s="3" t="str">
        <f>IFNA(VLOOKUP(M4051,Promocodes!G:H,2,0),"")</f>
        <v/>
      </c>
      <c r="O4051" s="3" t="str">
        <f>IFNA(VLOOKUP(D4051,Price!$E$2:$F$4,2,0),"")</f>
        <v/>
      </c>
      <c r="P4051" s="7" t="str">
        <f t="shared" si="4"/>
        <v>без промо</v>
      </c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ht="15.75" customHeight="1">
      <c r="A4052" s="3">
        <v>3876.0</v>
      </c>
      <c r="B4052" s="1" t="s">
        <v>16</v>
      </c>
      <c r="C4052" s="1" t="s">
        <v>17</v>
      </c>
      <c r="D4052" s="1" t="s">
        <v>24</v>
      </c>
      <c r="E4052" s="2">
        <v>44333.0</v>
      </c>
      <c r="F4052" s="3"/>
      <c r="G4052" s="5">
        <v>4500.0</v>
      </c>
      <c r="H4052" s="3" t="str">
        <f>IFNA(VLOOKUP(F4052,Promocodes!A:E,4,0),"")</f>
        <v/>
      </c>
      <c r="I4052" s="3"/>
      <c r="J4052" s="5">
        <f t="shared" si="2"/>
        <v>4500</v>
      </c>
      <c r="K4052" s="3" t="str">
        <f>IFNA(VLOOKUP(D4052,Price!$A$2:$C$18,3,0),"")</f>
        <v>услуга</v>
      </c>
      <c r="L4052" s="6">
        <f t="shared" si="3"/>
        <v>5</v>
      </c>
      <c r="M4052" s="6" t="str">
        <f>IFNA(VLOOKUP(F4052,Promocodes!A:B,2,0),"")</f>
        <v/>
      </c>
      <c r="N4052" s="3" t="str">
        <f>IFNA(VLOOKUP(M4052,Promocodes!G:H,2,0),"")</f>
        <v/>
      </c>
      <c r="O4052" s="3" t="str">
        <f>IFNA(VLOOKUP(D4052,Price!$E$2:$F$4,2,0),"")</f>
        <v/>
      </c>
      <c r="P4052" s="7" t="str">
        <f t="shared" si="4"/>
        <v>без промо</v>
      </c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ht="15.75" customHeight="1">
      <c r="A4053" s="3">
        <v>3877.0</v>
      </c>
      <c r="B4053" s="1" t="s">
        <v>16</v>
      </c>
      <c r="C4053" s="1" t="s">
        <v>17</v>
      </c>
      <c r="D4053" s="1" t="s">
        <v>25</v>
      </c>
      <c r="E4053" s="2">
        <v>44333.0</v>
      </c>
      <c r="F4053" s="3"/>
      <c r="G4053" s="5">
        <v>300.0</v>
      </c>
      <c r="H4053" s="3" t="str">
        <f>IFNA(VLOOKUP(F4053,Promocodes!A:E,4,0),"")</f>
        <v/>
      </c>
      <c r="I4053" s="3"/>
      <c r="J4053" s="5">
        <f t="shared" si="2"/>
        <v>300</v>
      </c>
      <c r="K4053" s="3" t="str">
        <f>IFNA(VLOOKUP(D4053,Price!$A$2:$C$18,3,0),"")</f>
        <v>товар</v>
      </c>
      <c r="L4053" s="6">
        <f t="shared" si="3"/>
        <v>5</v>
      </c>
      <c r="M4053" s="6" t="str">
        <f>IFNA(VLOOKUP(F4053,Promocodes!A:B,2,0),"")</f>
        <v/>
      </c>
      <c r="N4053" s="3" t="str">
        <f>IFNA(VLOOKUP(M4053,Promocodes!G:H,2,0),"")</f>
        <v/>
      </c>
      <c r="O4053" s="3">
        <f>IFNA(VLOOKUP(D4053,Price!$E$2:$F$4,2,0),"")</f>
        <v>150</v>
      </c>
      <c r="P4053" s="7" t="str">
        <f t="shared" si="4"/>
        <v>без промо</v>
      </c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ht="15.75" customHeight="1">
      <c r="A4054" s="3">
        <v>3878.0</v>
      </c>
      <c r="B4054" s="1" t="s">
        <v>16</v>
      </c>
      <c r="C4054" s="1" t="s">
        <v>17</v>
      </c>
      <c r="D4054" s="1" t="s">
        <v>24</v>
      </c>
      <c r="E4054" s="2">
        <v>44333.0</v>
      </c>
      <c r="F4054" s="3"/>
      <c r="G4054" s="5">
        <v>4500.0</v>
      </c>
      <c r="H4054" s="3" t="str">
        <f>IFNA(VLOOKUP(F4054,Promocodes!A:E,4,0),"")</f>
        <v/>
      </c>
      <c r="I4054" s="3"/>
      <c r="J4054" s="5">
        <f t="shared" si="2"/>
        <v>4500</v>
      </c>
      <c r="K4054" s="3" t="str">
        <f>IFNA(VLOOKUP(D4054,Price!$A$2:$C$18,3,0),"")</f>
        <v>услуга</v>
      </c>
      <c r="L4054" s="6">
        <f t="shared" si="3"/>
        <v>5</v>
      </c>
      <c r="M4054" s="6" t="str">
        <f>IFNA(VLOOKUP(F4054,Promocodes!A:B,2,0),"")</f>
        <v/>
      </c>
      <c r="N4054" s="3" t="str">
        <f>IFNA(VLOOKUP(M4054,Promocodes!G:H,2,0),"")</f>
        <v/>
      </c>
      <c r="O4054" s="3" t="str">
        <f>IFNA(VLOOKUP(D4054,Price!$E$2:$F$4,2,0),"")</f>
        <v/>
      </c>
      <c r="P4054" s="7" t="str">
        <f t="shared" si="4"/>
        <v>без промо</v>
      </c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ht="15.75" customHeight="1">
      <c r="A4055" s="3">
        <v>3879.0</v>
      </c>
      <c r="B4055" s="1" t="s">
        <v>16</v>
      </c>
      <c r="C4055" s="1" t="s">
        <v>17</v>
      </c>
      <c r="D4055" s="1" t="s">
        <v>24</v>
      </c>
      <c r="E4055" s="2">
        <v>44333.0</v>
      </c>
      <c r="F4055" s="3"/>
      <c r="G4055" s="5">
        <v>4500.0</v>
      </c>
      <c r="H4055" s="3" t="str">
        <f>IFNA(VLOOKUP(F4055,Promocodes!A:E,4,0),"")</f>
        <v/>
      </c>
      <c r="I4055" s="3"/>
      <c r="J4055" s="5">
        <f t="shared" si="2"/>
        <v>4500</v>
      </c>
      <c r="K4055" s="3" t="str">
        <f>IFNA(VLOOKUP(D4055,Price!$A$2:$C$18,3,0),"")</f>
        <v>услуга</v>
      </c>
      <c r="L4055" s="6">
        <f t="shared" si="3"/>
        <v>5</v>
      </c>
      <c r="M4055" s="6" t="str">
        <f>IFNA(VLOOKUP(F4055,Promocodes!A:B,2,0),"")</f>
        <v/>
      </c>
      <c r="N4055" s="3" t="str">
        <f>IFNA(VLOOKUP(M4055,Promocodes!G:H,2,0),"")</f>
        <v/>
      </c>
      <c r="O4055" s="3" t="str">
        <f>IFNA(VLOOKUP(D4055,Price!$E$2:$F$4,2,0),"")</f>
        <v/>
      </c>
      <c r="P4055" s="7" t="str">
        <f t="shared" si="4"/>
        <v>без промо</v>
      </c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ht="15.75" customHeight="1">
      <c r="A4056" s="3">
        <v>3880.0</v>
      </c>
      <c r="B4056" s="1" t="s">
        <v>16</v>
      </c>
      <c r="C4056" s="1" t="s">
        <v>17</v>
      </c>
      <c r="D4056" s="1" t="s">
        <v>23</v>
      </c>
      <c r="E4056" s="2">
        <v>44333.0</v>
      </c>
      <c r="F4056" s="3"/>
      <c r="G4056" s="5">
        <v>5500.0</v>
      </c>
      <c r="H4056" s="3" t="str">
        <f>IFNA(VLOOKUP(F4056,Promocodes!A:E,4,0),"")</f>
        <v/>
      </c>
      <c r="I4056" s="3"/>
      <c r="J4056" s="5">
        <f t="shared" si="2"/>
        <v>5500</v>
      </c>
      <c r="K4056" s="3" t="str">
        <f>IFNA(VLOOKUP(D4056,Price!$A$2:$C$18,3,0),"")</f>
        <v>услуга</v>
      </c>
      <c r="L4056" s="6">
        <f t="shared" si="3"/>
        <v>5</v>
      </c>
      <c r="M4056" s="6" t="str">
        <f>IFNA(VLOOKUP(F4056,Promocodes!A:B,2,0),"")</f>
        <v/>
      </c>
      <c r="N4056" s="3" t="str">
        <f>IFNA(VLOOKUP(M4056,Promocodes!G:H,2,0),"")</f>
        <v/>
      </c>
      <c r="O4056" s="3" t="str">
        <f>IFNA(VLOOKUP(D4056,Price!$E$2:$F$4,2,0),"")</f>
        <v/>
      </c>
      <c r="P4056" s="7" t="str">
        <f t="shared" si="4"/>
        <v>без промо</v>
      </c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ht="15.75" customHeight="1">
      <c r="A4057" s="3">
        <v>3881.0</v>
      </c>
      <c r="B4057" s="1" t="s">
        <v>16</v>
      </c>
      <c r="C4057" s="1" t="s">
        <v>22</v>
      </c>
      <c r="D4057" s="1" t="s">
        <v>23</v>
      </c>
      <c r="E4057" s="2">
        <v>44333.0</v>
      </c>
      <c r="F4057" s="3"/>
      <c r="G4057" s="5">
        <v>5500.0</v>
      </c>
      <c r="H4057" s="3" t="str">
        <f>IFNA(VLOOKUP(F4057,Promocodes!A:E,4,0),"")</f>
        <v/>
      </c>
      <c r="I4057" s="3"/>
      <c r="J4057" s="5">
        <f t="shared" si="2"/>
        <v>5500</v>
      </c>
      <c r="K4057" s="3" t="str">
        <f>IFNA(VLOOKUP(D4057,Price!$A$2:$C$18,3,0),"")</f>
        <v>услуга</v>
      </c>
      <c r="L4057" s="6">
        <f t="shared" si="3"/>
        <v>5</v>
      </c>
      <c r="M4057" s="6" t="str">
        <f>IFNA(VLOOKUP(F4057,Promocodes!A:B,2,0),"")</f>
        <v/>
      </c>
      <c r="N4057" s="3" t="str">
        <f>IFNA(VLOOKUP(M4057,Promocodes!G:H,2,0),"")</f>
        <v/>
      </c>
      <c r="O4057" s="3" t="str">
        <f>IFNA(VLOOKUP(D4057,Price!$E$2:$F$4,2,0),"")</f>
        <v/>
      </c>
      <c r="P4057" s="7" t="str">
        <f t="shared" si="4"/>
        <v>без промо</v>
      </c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ht="15.75" customHeight="1">
      <c r="A4058" s="3">
        <v>3882.0</v>
      </c>
      <c r="B4058" s="1" t="s">
        <v>16</v>
      </c>
      <c r="C4058" s="1" t="s">
        <v>17</v>
      </c>
      <c r="D4058" s="1" t="s">
        <v>23</v>
      </c>
      <c r="E4058" s="2">
        <v>44333.0</v>
      </c>
      <c r="F4058" s="3"/>
      <c r="G4058" s="5">
        <v>5500.0</v>
      </c>
      <c r="H4058" s="3" t="str">
        <f>IFNA(VLOOKUP(F4058,Promocodes!A:E,4,0),"")</f>
        <v/>
      </c>
      <c r="I4058" s="3"/>
      <c r="J4058" s="5">
        <f t="shared" si="2"/>
        <v>5500</v>
      </c>
      <c r="K4058" s="3" t="str">
        <f>IFNA(VLOOKUP(D4058,Price!$A$2:$C$18,3,0),"")</f>
        <v>услуга</v>
      </c>
      <c r="L4058" s="6">
        <f t="shared" si="3"/>
        <v>5</v>
      </c>
      <c r="M4058" s="6" t="str">
        <f>IFNA(VLOOKUP(F4058,Promocodes!A:B,2,0),"")</f>
        <v/>
      </c>
      <c r="N4058" s="3" t="str">
        <f>IFNA(VLOOKUP(M4058,Promocodes!G:H,2,0),"")</f>
        <v/>
      </c>
      <c r="O4058" s="3" t="str">
        <f>IFNA(VLOOKUP(D4058,Price!$E$2:$F$4,2,0),"")</f>
        <v/>
      </c>
      <c r="P4058" s="7" t="str">
        <f t="shared" si="4"/>
        <v>без промо</v>
      </c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ht="15.75" customHeight="1">
      <c r="A4059" s="3">
        <v>3883.0</v>
      </c>
      <c r="B4059" s="1" t="s">
        <v>139</v>
      </c>
      <c r="C4059" s="1" t="s">
        <v>22</v>
      </c>
      <c r="D4059" s="1" t="s">
        <v>141</v>
      </c>
      <c r="E4059" s="2">
        <v>44333.0</v>
      </c>
      <c r="F4059" s="3"/>
      <c r="G4059" s="5">
        <v>300.0</v>
      </c>
      <c r="H4059" s="3" t="str">
        <f>IFNA(VLOOKUP(F4059,Promocodes!A:E,4,0),"")</f>
        <v/>
      </c>
      <c r="I4059" s="3"/>
      <c r="J4059" s="5">
        <f t="shared" si="2"/>
        <v>300</v>
      </c>
      <c r="K4059" s="3" t="str">
        <f>IFNA(VLOOKUP(D4059,Price!$A$2:$C$18,3,0),"")</f>
        <v/>
      </c>
      <c r="L4059" s="6">
        <f t="shared" si="3"/>
        <v>5</v>
      </c>
      <c r="M4059" s="6" t="str">
        <f>IFNA(VLOOKUP(F4059,Promocodes!A:B,2,0),"")</f>
        <v/>
      </c>
      <c r="N4059" s="3" t="str">
        <f>IFNA(VLOOKUP(M4059,Promocodes!G:H,2,0),"")</f>
        <v/>
      </c>
      <c r="O4059" s="3" t="str">
        <f>IFNA(VLOOKUP(D4059,Price!$E$2:$F$4,2,0),"")</f>
        <v/>
      </c>
      <c r="P4059" s="7" t="str">
        <f t="shared" si="4"/>
        <v/>
      </c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ht="15.75" customHeight="1">
      <c r="A4060" s="3">
        <v>3885.0</v>
      </c>
      <c r="B4060" s="1" t="s">
        <v>16</v>
      </c>
      <c r="C4060" s="1" t="s">
        <v>17</v>
      </c>
      <c r="D4060" s="1" t="s">
        <v>24</v>
      </c>
      <c r="E4060" s="2">
        <v>44333.0</v>
      </c>
      <c r="F4060" s="3"/>
      <c r="G4060" s="5">
        <v>4500.0</v>
      </c>
      <c r="H4060" s="3" t="str">
        <f>IFNA(VLOOKUP(F4060,Promocodes!A:E,4,0),"")</f>
        <v/>
      </c>
      <c r="I4060" s="3"/>
      <c r="J4060" s="5">
        <f t="shared" si="2"/>
        <v>4500</v>
      </c>
      <c r="K4060" s="3" t="str">
        <f>IFNA(VLOOKUP(D4060,Price!$A$2:$C$18,3,0),"")</f>
        <v>услуга</v>
      </c>
      <c r="L4060" s="6">
        <f t="shared" si="3"/>
        <v>5</v>
      </c>
      <c r="M4060" s="6" t="str">
        <f>IFNA(VLOOKUP(F4060,Promocodes!A:B,2,0),"")</f>
        <v/>
      </c>
      <c r="N4060" s="3" t="str">
        <f>IFNA(VLOOKUP(M4060,Promocodes!G:H,2,0),"")</f>
        <v/>
      </c>
      <c r="O4060" s="3" t="str">
        <f>IFNA(VLOOKUP(D4060,Price!$E$2:$F$4,2,0),"")</f>
        <v/>
      </c>
      <c r="P4060" s="7" t="str">
        <f t="shared" si="4"/>
        <v>без промо</v>
      </c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ht="15.75" customHeight="1">
      <c r="A4061" s="3">
        <v>3886.0</v>
      </c>
      <c r="B4061" s="1" t="s">
        <v>16</v>
      </c>
      <c r="C4061" s="1" t="s">
        <v>17</v>
      </c>
      <c r="D4061" s="1" t="s">
        <v>24</v>
      </c>
      <c r="E4061" s="2">
        <v>44333.0</v>
      </c>
      <c r="F4061" s="3"/>
      <c r="G4061" s="5">
        <v>4500.0</v>
      </c>
      <c r="H4061" s="3" t="str">
        <f>IFNA(VLOOKUP(F4061,Promocodes!A:E,4,0),"")</f>
        <v/>
      </c>
      <c r="I4061" s="3"/>
      <c r="J4061" s="5">
        <f t="shared" si="2"/>
        <v>4500</v>
      </c>
      <c r="K4061" s="3" t="str">
        <f>IFNA(VLOOKUP(D4061,Price!$A$2:$C$18,3,0),"")</f>
        <v>услуга</v>
      </c>
      <c r="L4061" s="6">
        <f t="shared" si="3"/>
        <v>5</v>
      </c>
      <c r="M4061" s="6" t="str">
        <f>IFNA(VLOOKUP(F4061,Promocodes!A:B,2,0),"")</f>
        <v/>
      </c>
      <c r="N4061" s="3" t="str">
        <f>IFNA(VLOOKUP(M4061,Promocodes!G:H,2,0),"")</f>
        <v/>
      </c>
      <c r="O4061" s="3" t="str">
        <f>IFNA(VLOOKUP(D4061,Price!$E$2:$F$4,2,0),"")</f>
        <v/>
      </c>
      <c r="P4061" s="7" t="str">
        <f t="shared" si="4"/>
        <v>без промо</v>
      </c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ht="15.75" customHeight="1">
      <c r="A4062" s="3">
        <v>3887.0</v>
      </c>
      <c r="B4062" s="1" t="s">
        <v>16</v>
      </c>
      <c r="C4062" s="1" t="s">
        <v>17</v>
      </c>
      <c r="D4062" s="1" t="s">
        <v>21</v>
      </c>
      <c r="E4062" s="2">
        <v>44333.0</v>
      </c>
      <c r="F4062" s="3"/>
      <c r="G4062" s="5">
        <v>3500.0</v>
      </c>
      <c r="H4062" s="3" t="str">
        <f>IFNA(VLOOKUP(F4062,Promocodes!A:E,4,0),"")</f>
        <v/>
      </c>
      <c r="I4062" s="3"/>
      <c r="J4062" s="5">
        <f t="shared" si="2"/>
        <v>3500</v>
      </c>
      <c r="K4062" s="3" t="str">
        <f>IFNA(VLOOKUP(D4062,Price!$A$2:$C$18,3,0),"")</f>
        <v>услуга</v>
      </c>
      <c r="L4062" s="6">
        <f t="shared" si="3"/>
        <v>5</v>
      </c>
      <c r="M4062" s="6" t="str">
        <f>IFNA(VLOOKUP(F4062,Promocodes!A:B,2,0),"")</f>
        <v/>
      </c>
      <c r="N4062" s="3" t="str">
        <f>IFNA(VLOOKUP(M4062,Promocodes!G:H,2,0),"")</f>
        <v/>
      </c>
      <c r="O4062" s="3" t="str">
        <f>IFNA(VLOOKUP(D4062,Price!$E$2:$F$4,2,0),"")</f>
        <v/>
      </c>
      <c r="P4062" s="7" t="str">
        <f t="shared" si="4"/>
        <v>без промо</v>
      </c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ht="15.75" customHeight="1">
      <c r="A4063" s="3">
        <v>3888.0</v>
      </c>
      <c r="B4063" s="1" t="s">
        <v>16</v>
      </c>
      <c r="C4063" s="1" t="s">
        <v>22</v>
      </c>
      <c r="D4063" s="1" t="s">
        <v>23</v>
      </c>
      <c r="E4063" s="2">
        <v>44333.0</v>
      </c>
      <c r="F4063" s="3"/>
      <c r="G4063" s="5">
        <v>5500.0</v>
      </c>
      <c r="H4063" s="3" t="str">
        <f>IFNA(VLOOKUP(F4063,Promocodes!A:E,4,0),"")</f>
        <v/>
      </c>
      <c r="I4063" s="3"/>
      <c r="J4063" s="5">
        <f t="shared" si="2"/>
        <v>5500</v>
      </c>
      <c r="K4063" s="3" t="str">
        <f>IFNA(VLOOKUP(D4063,Price!$A$2:$C$18,3,0),"")</f>
        <v>услуга</v>
      </c>
      <c r="L4063" s="6">
        <f t="shared" si="3"/>
        <v>5</v>
      </c>
      <c r="M4063" s="6" t="str">
        <f>IFNA(VLOOKUP(F4063,Promocodes!A:B,2,0),"")</f>
        <v/>
      </c>
      <c r="N4063" s="3" t="str">
        <f>IFNA(VLOOKUP(M4063,Promocodes!G:H,2,0),"")</f>
        <v/>
      </c>
      <c r="O4063" s="3" t="str">
        <f>IFNA(VLOOKUP(D4063,Price!$E$2:$F$4,2,0),"")</f>
        <v/>
      </c>
      <c r="P4063" s="7" t="str">
        <f t="shared" si="4"/>
        <v>без промо</v>
      </c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ht="15.75" customHeight="1">
      <c r="A4064" s="3">
        <v>3889.0</v>
      </c>
      <c r="B4064" s="1" t="s">
        <v>16</v>
      </c>
      <c r="C4064" s="1" t="s">
        <v>22</v>
      </c>
      <c r="D4064" s="1" t="s">
        <v>23</v>
      </c>
      <c r="E4064" s="2">
        <v>44333.0</v>
      </c>
      <c r="F4064" s="3"/>
      <c r="G4064" s="5">
        <v>5500.0</v>
      </c>
      <c r="H4064" s="3" t="str">
        <f>IFNA(VLOOKUP(F4064,Promocodes!A:E,4,0),"")</f>
        <v/>
      </c>
      <c r="I4064" s="3"/>
      <c r="J4064" s="5">
        <f t="shared" si="2"/>
        <v>5500</v>
      </c>
      <c r="K4064" s="3" t="str">
        <f>IFNA(VLOOKUP(D4064,Price!$A$2:$C$18,3,0),"")</f>
        <v>услуга</v>
      </c>
      <c r="L4064" s="6">
        <f t="shared" si="3"/>
        <v>5</v>
      </c>
      <c r="M4064" s="6" t="str">
        <f>IFNA(VLOOKUP(F4064,Promocodes!A:B,2,0),"")</f>
        <v/>
      </c>
      <c r="N4064" s="3" t="str">
        <f>IFNA(VLOOKUP(M4064,Promocodes!G:H,2,0),"")</f>
        <v/>
      </c>
      <c r="O4064" s="3" t="str">
        <f>IFNA(VLOOKUP(D4064,Price!$E$2:$F$4,2,0),"")</f>
        <v/>
      </c>
      <c r="P4064" s="7" t="str">
        <f t="shared" si="4"/>
        <v>без промо</v>
      </c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ht="15.75" customHeight="1">
      <c r="A4065" s="3">
        <v>3890.0</v>
      </c>
      <c r="B4065" s="1" t="s">
        <v>16</v>
      </c>
      <c r="C4065" s="1" t="s">
        <v>17</v>
      </c>
      <c r="D4065" s="1" t="s">
        <v>21</v>
      </c>
      <c r="E4065" s="2">
        <v>44333.0</v>
      </c>
      <c r="F4065" s="3"/>
      <c r="G4065" s="5">
        <v>3500.0</v>
      </c>
      <c r="H4065" s="3" t="str">
        <f>IFNA(VLOOKUP(F4065,Promocodes!A:E,4,0),"")</f>
        <v/>
      </c>
      <c r="I4065" s="3"/>
      <c r="J4065" s="5">
        <f t="shared" si="2"/>
        <v>3500</v>
      </c>
      <c r="K4065" s="3" t="str">
        <f>IFNA(VLOOKUP(D4065,Price!$A$2:$C$18,3,0),"")</f>
        <v>услуга</v>
      </c>
      <c r="L4065" s="6">
        <f t="shared" si="3"/>
        <v>5</v>
      </c>
      <c r="M4065" s="6" t="str">
        <f>IFNA(VLOOKUP(F4065,Promocodes!A:B,2,0),"")</f>
        <v/>
      </c>
      <c r="N4065" s="3" t="str">
        <f>IFNA(VLOOKUP(M4065,Promocodes!G:H,2,0),"")</f>
        <v/>
      </c>
      <c r="O4065" s="3" t="str">
        <f>IFNA(VLOOKUP(D4065,Price!$E$2:$F$4,2,0),"")</f>
        <v/>
      </c>
      <c r="P4065" s="7" t="str">
        <f t="shared" si="4"/>
        <v>без промо</v>
      </c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ht="15.75" customHeight="1">
      <c r="A4066" s="3">
        <v>3891.0</v>
      </c>
      <c r="B4066" s="1" t="s">
        <v>16</v>
      </c>
      <c r="C4066" s="1" t="s">
        <v>17</v>
      </c>
      <c r="D4066" s="1" t="s">
        <v>21</v>
      </c>
      <c r="E4066" s="2">
        <v>44333.0</v>
      </c>
      <c r="F4066" s="3"/>
      <c r="G4066" s="5">
        <v>3500.0</v>
      </c>
      <c r="H4066" s="3" t="str">
        <f>IFNA(VLOOKUP(F4066,Promocodes!A:E,4,0),"")</f>
        <v/>
      </c>
      <c r="I4066" s="3"/>
      <c r="J4066" s="5">
        <f t="shared" si="2"/>
        <v>3500</v>
      </c>
      <c r="K4066" s="3" t="str">
        <f>IFNA(VLOOKUP(D4066,Price!$A$2:$C$18,3,0),"")</f>
        <v>услуга</v>
      </c>
      <c r="L4066" s="6">
        <f t="shared" si="3"/>
        <v>5</v>
      </c>
      <c r="M4066" s="6" t="str">
        <f>IFNA(VLOOKUP(F4066,Promocodes!A:B,2,0),"")</f>
        <v/>
      </c>
      <c r="N4066" s="3" t="str">
        <f>IFNA(VLOOKUP(M4066,Promocodes!G:H,2,0),"")</f>
        <v/>
      </c>
      <c r="O4066" s="3" t="str">
        <f>IFNA(VLOOKUP(D4066,Price!$E$2:$F$4,2,0),"")</f>
        <v/>
      </c>
      <c r="P4066" s="7" t="str">
        <f t="shared" si="4"/>
        <v>без промо</v>
      </c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ht="15.75" customHeight="1">
      <c r="A4067" s="3">
        <v>3892.0</v>
      </c>
      <c r="B4067" s="1" t="s">
        <v>16</v>
      </c>
      <c r="C4067" s="1" t="s">
        <v>17</v>
      </c>
      <c r="D4067" s="1" t="s">
        <v>21</v>
      </c>
      <c r="E4067" s="2">
        <v>44334.0</v>
      </c>
      <c r="F4067" s="3"/>
      <c r="G4067" s="5">
        <v>3500.0</v>
      </c>
      <c r="H4067" s="3" t="str">
        <f>IFNA(VLOOKUP(F4067,Promocodes!A:E,4,0),"")</f>
        <v/>
      </c>
      <c r="I4067" s="3"/>
      <c r="J4067" s="5">
        <f t="shared" si="2"/>
        <v>3500</v>
      </c>
      <c r="K4067" s="3" t="str">
        <f>IFNA(VLOOKUP(D4067,Price!$A$2:$C$18,3,0),"")</f>
        <v>услуга</v>
      </c>
      <c r="L4067" s="6">
        <f t="shared" si="3"/>
        <v>5</v>
      </c>
      <c r="M4067" s="6" t="str">
        <f>IFNA(VLOOKUP(F4067,Promocodes!A:B,2,0),"")</f>
        <v/>
      </c>
      <c r="N4067" s="3" t="str">
        <f>IFNA(VLOOKUP(M4067,Promocodes!G:H,2,0),"")</f>
        <v/>
      </c>
      <c r="O4067" s="3" t="str">
        <f>IFNA(VLOOKUP(D4067,Price!$E$2:$F$4,2,0),"")</f>
        <v/>
      </c>
      <c r="P4067" s="7" t="str">
        <f t="shared" si="4"/>
        <v>без промо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ht="15.75" customHeight="1">
      <c r="A4068" s="3">
        <v>3893.0</v>
      </c>
      <c r="B4068" s="1" t="s">
        <v>16</v>
      </c>
      <c r="C4068" s="1" t="s">
        <v>17</v>
      </c>
      <c r="D4068" s="1" t="s">
        <v>24</v>
      </c>
      <c r="E4068" s="2">
        <v>44334.0</v>
      </c>
      <c r="F4068" s="3"/>
      <c r="G4068" s="5">
        <v>4500.0</v>
      </c>
      <c r="H4068" s="3" t="str">
        <f>IFNA(VLOOKUP(F4068,Promocodes!A:E,4,0),"")</f>
        <v/>
      </c>
      <c r="I4068" s="3"/>
      <c r="J4068" s="5">
        <f t="shared" si="2"/>
        <v>4500</v>
      </c>
      <c r="K4068" s="3" t="str">
        <f>IFNA(VLOOKUP(D4068,Price!$A$2:$C$18,3,0),"")</f>
        <v>услуга</v>
      </c>
      <c r="L4068" s="6">
        <f t="shared" si="3"/>
        <v>5</v>
      </c>
      <c r="M4068" s="6" t="str">
        <f>IFNA(VLOOKUP(F4068,Promocodes!A:B,2,0),"")</f>
        <v/>
      </c>
      <c r="N4068" s="3" t="str">
        <f>IFNA(VLOOKUP(M4068,Promocodes!G:H,2,0),"")</f>
        <v/>
      </c>
      <c r="O4068" s="3" t="str">
        <f>IFNA(VLOOKUP(D4068,Price!$E$2:$F$4,2,0),"")</f>
        <v/>
      </c>
      <c r="P4068" s="7" t="str">
        <f t="shared" si="4"/>
        <v>без промо</v>
      </c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ht="15.75" customHeight="1">
      <c r="A4069" s="3">
        <v>3894.0</v>
      </c>
      <c r="B4069" s="1" t="s">
        <v>16</v>
      </c>
      <c r="C4069" s="1" t="s">
        <v>22</v>
      </c>
      <c r="D4069" s="1" t="s">
        <v>25</v>
      </c>
      <c r="E4069" s="2">
        <v>44334.0</v>
      </c>
      <c r="F4069" s="3"/>
      <c r="G4069" s="5">
        <v>300.0</v>
      </c>
      <c r="H4069" s="3" t="str">
        <f>IFNA(VLOOKUP(F4069,Promocodes!A:E,4,0),"")</f>
        <v/>
      </c>
      <c r="I4069" s="3"/>
      <c r="J4069" s="5">
        <f t="shared" si="2"/>
        <v>300</v>
      </c>
      <c r="K4069" s="3" t="str">
        <f>IFNA(VLOOKUP(D4069,Price!$A$2:$C$18,3,0),"")</f>
        <v>товар</v>
      </c>
      <c r="L4069" s="6">
        <f t="shared" si="3"/>
        <v>5</v>
      </c>
      <c r="M4069" s="6" t="str">
        <f>IFNA(VLOOKUP(F4069,Promocodes!A:B,2,0),"")</f>
        <v/>
      </c>
      <c r="N4069" s="3" t="str">
        <f>IFNA(VLOOKUP(M4069,Promocodes!G:H,2,0),"")</f>
        <v/>
      </c>
      <c r="O4069" s="3">
        <f>IFNA(VLOOKUP(D4069,Price!$E$2:$F$4,2,0),"")</f>
        <v>150</v>
      </c>
      <c r="P4069" s="7" t="str">
        <f t="shared" si="4"/>
        <v>без промо</v>
      </c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ht="15.75" customHeight="1">
      <c r="A4070" s="3">
        <v>3895.0</v>
      </c>
      <c r="B4070" s="1" t="s">
        <v>16</v>
      </c>
      <c r="C4070" s="1" t="s">
        <v>17</v>
      </c>
      <c r="D4070" s="1" t="s">
        <v>21</v>
      </c>
      <c r="E4070" s="2">
        <v>44334.0</v>
      </c>
      <c r="F4070" s="3"/>
      <c r="G4070" s="5">
        <v>3500.0</v>
      </c>
      <c r="H4070" s="3" t="str">
        <f>IFNA(VLOOKUP(F4070,Promocodes!A:E,4,0),"")</f>
        <v/>
      </c>
      <c r="I4070" s="3"/>
      <c r="J4070" s="5">
        <f t="shared" si="2"/>
        <v>3500</v>
      </c>
      <c r="K4070" s="3" t="str">
        <f>IFNA(VLOOKUP(D4070,Price!$A$2:$C$18,3,0),"")</f>
        <v>услуга</v>
      </c>
      <c r="L4070" s="6">
        <f t="shared" si="3"/>
        <v>5</v>
      </c>
      <c r="M4070" s="6" t="str">
        <f>IFNA(VLOOKUP(F4070,Promocodes!A:B,2,0),"")</f>
        <v/>
      </c>
      <c r="N4070" s="3" t="str">
        <f>IFNA(VLOOKUP(M4070,Promocodes!G:H,2,0),"")</f>
        <v/>
      </c>
      <c r="O4070" s="3" t="str">
        <f>IFNA(VLOOKUP(D4070,Price!$E$2:$F$4,2,0),"")</f>
        <v/>
      </c>
      <c r="P4070" s="7" t="str">
        <f t="shared" si="4"/>
        <v>без промо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ht="15.75" customHeight="1">
      <c r="A4071" s="3">
        <v>3896.0</v>
      </c>
      <c r="B4071" s="1" t="s">
        <v>16</v>
      </c>
      <c r="C4071" s="1" t="s">
        <v>17</v>
      </c>
      <c r="D4071" s="1" t="s">
        <v>18</v>
      </c>
      <c r="E4071" s="2">
        <v>44334.0</v>
      </c>
      <c r="F4071" s="3"/>
      <c r="G4071" s="5">
        <v>1000.0</v>
      </c>
      <c r="H4071" s="3" t="str">
        <f>IFNA(VLOOKUP(F4071,Promocodes!A:E,4,0),"")</f>
        <v/>
      </c>
      <c r="I4071" s="3"/>
      <c r="J4071" s="5">
        <f t="shared" si="2"/>
        <v>1000</v>
      </c>
      <c r="K4071" s="3" t="str">
        <f>IFNA(VLOOKUP(D4071,Price!$A$2:$C$18,3,0),"")</f>
        <v>товар</v>
      </c>
      <c r="L4071" s="6">
        <f t="shared" si="3"/>
        <v>5</v>
      </c>
      <c r="M4071" s="6" t="str">
        <f>IFNA(VLOOKUP(F4071,Promocodes!A:B,2,0),"")</f>
        <v/>
      </c>
      <c r="N4071" s="3" t="str">
        <f>IFNA(VLOOKUP(M4071,Promocodes!G:H,2,0),"")</f>
        <v/>
      </c>
      <c r="O4071" s="3">
        <f>IFNA(VLOOKUP(D4071,Price!$E$2:$F$4,2,0),"")</f>
        <v>500</v>
      </c>
      <c r="P4071" s="7" t="str">
        <f t="shared" si="4"/>
        <v>без промо</v>
      </c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ht="15.75" customHeight="1">
      <c r="A4072" s="3">
        <v>3897.0</v>
      </c>
      <c r="B4072" s="1" t="s">
        <v>16</v>
      </c>
      <c r="C4072" s="1" t="s">
        <v>17</v>
      </c>
      <c r="D4072" s="1" t="s">
        <v>24</v>
      </c>
      <c r="E4072" s="2">
        <v>44334.0</v>
      </c>
      <c r="F4072" s="3"/>
      <c r="G4072" s="5">
        <v>4500.0</v>
      </c>
      <c r="H4072" s="3" t="str">
        <f>IFNA(VLOOKUP(F4072,Promocodes!A:E,4,0),"")</f>
        <v/>
      </c>
      <c r="I4072" s="3"/>
      <c r="J4072" s="5">
        <f t="shared" si="2"/>
        <v>4500</v>
      </c>
      <c r="K4072" s="3" t="str">
        <f>IFNA(VLOOKUP(D4072,Price!$A$2:$C$18,3,0),"")</f>
        <v>услуга</v>
      </c>
      <c r="L4072" s="6">
        <f t="shared" si="3"/>
        <v>5</v>
      </c>
      <c r="M4072" s="6" t="str">
        <f>IFNA(VLOOKUP(F4072,Promocodes!A:B,2,0),"")</f>
        <v/>
      </c>
      <c r="N4072" s="3" t="str">
        <f>IFNA(VLOOKUP(M4072,Promocodes!G:H,2,0),"")</f>
        <v/>
      </c>
      <c r="O4072" s="3" t="str">
        <f>IFNA(VLOOKUP(D4072,Price!$E$2:$F$4,2,0),"")</f>
        <v/>
      </c>
      <c r="P4072" s="7" t="str">
        <f t="shared" si="4"/>
        <v>без промо</v>
      </c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ht="15.75" customHeight="1">
      <c r="A4073" s="3">
        <v>3898.0</v>
      </c>
      <c r="B4073" s="1" t="s">
        <v>16</v>
      </c>
      <c r="C4073" s="1" t="s">
        <v>17</v>
      </c>
      <c r="D4073" s="1" t="s">
        <v>23</v>
      </c>
      <c r="E4073" s="2">
        <v>44334.0</v>
      </c>
      <c r="F4073" s="3"/>
      <c r="G4073" s="5">
        <v>5500.0</v>
      </c>
      <c r="H4073" s="3" t="str">
        <f>IFNA(VLOOKUP(F4073,Promocodes!A:E,4,0),"")</f>
        <v/>
      </c>
      <c r="I4073" s="3"/>
      <c r="J4073" s="5">
        <f t="shared" si="2"/>
        <v>5500</v>
      </c>
      <c r="K4073" s="3" t="str">
        <f>IFNA(VLOOKUP(D4073,Price!$A$2:$C$18,3,0),"")</f>
        <v>услуга</v>
      </c>
      <c r="L4073" s="6">
        <f t="shared" si="3"/>
        <v>5</v>
      </c>
      <c r="M4073" s="6" t="str">
        <f>IFNA(VLOOKUP(F4073,Promocodes!A:B,2,0),"")</f>
        <v/>
      </c>
      <c r="N4073" s="3" t="str">
        <f>IFNA(VLOOKUP(M4073,Promocodes!G:H,2,0),"")</f>
        <v/>
      </c>
      <c r="O4073" s="3" t="str">
        <f>IFNA(VLOOKUP(D4073,Price!$E$2:$F$4,2,0),"")</f>
        <v/>
      </c>
      <c r="P4073" s="7" t="str">
        <f t="shared" si="4"/>
        <v>без промо</v>
      </c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ht="15.75" customHeight="1">
      <c r="A4074" s="3">
        <v>3899.0</v>
      </c>
      <c r="B4074" s="1" t="s">
        <v>16</v>
      </c>
      <c r="C4074" s="1" t="s">
        <v>17</v>
      </c>
      <c r="D4074" s="1" t="s">
        <v>24</v>
      </c>
      <c r="E4074" s="2">
        <v>44334.0</v>
      </c>
      <c r="F4074" s="3"/>
      <c r="G4074" s="5">
        <v>4500.0</v>
      </c>
      <c r="H4074" s="3" t="str">
        <f>IFNA(VLOOKUP(F4074,Promocodes!A:E,4,0),"")</f>
        <v/>
      </c>
      <c r="I4074" s="3"/>
      <c r="J4074" s="5">
        <f t="shared" si="2"/>
        <v>4500</v>
      </c>
      <c r="K4074" s="3" t="str">
        <f>IFNA(VLOOKUP(D4074,Price!$A$2:$C$18,3,0),"")</f>
        <v>услуга</v>
      </c>
      <c r="L4074" s="6">
        <f t="shared" si="3"/>
        <v>5</v>
      </c>
      <c r="M4074" s="6" t="str">
        <f>IFNA(VLOOKUP(F4074,Promocodes!A:B,2,0),"")</f>
        <v/>
      </c>
      <c r="N4074" s="3" t="str">
        <f>IFNA(VLOOKUP(M4074,Promocodes!G:H,2,0),"")</f>
        <v/>
      </c>
      <c r="O4074" s="3" t="str">
        <f>IFNA(VLOOKUP(D4074,Price!$E$2:$F$4,2,0),"")</f>
        <v/>
      </c>
      <c r="P4074" s="7" t="str">
        <f t="shared" si="4"/>
        <v>без промо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ht="15.75" customHeight="1">
      <c r="A4075" s="3">
        <v>3900.0</v>
      </c>
      <c r="B4075" s="1" t="s">
        <v>139</v>
      </c>
      <c r="C4075" s="1" t="s">
        <v>17</v>
      </c>
      <c r="D4075" s="1" t="s">
        <v>144</v>
      </c>
      <c r="E4075" s="2">
        <v>44334.0</v>
      </c>
      <c r="F4075" s="3"/>
      <c r="G4075" s="5">
        <v>82500.0</v>
      </c>
      <c r="H4075" s="3" t="str">
        <f>IFNA(VLOOKUP(F4075,Promocodes!A:E,4,0),"")</f>
        <v/>
      </c>
      <c r="I4075" s="3"/>
      <c r="J4075" s="5">
        <f t="shared" si="2"/>
        <v>82500</v>
      </c>
      <c r="K4075" s="3" t="str">
        <f>IFNA(VLOOKUP(D4075,Price!$A$2:$C$18,3,0),"")</f>
        <v/>
      </c>
      <c r="L4075" s="6">
        <f t="shared" si="3"/>
        <v>5</v>
      </c>
      <c r="M4075" s="6" t="str">
        <f>IFNA(VLOOKUP(F4075,Promocodes!A:B,2,0),"")</f>
        <v/>
      </c>
      <c r="N4075" s="3" t="str">
        <f>IFNA(VLOOKUP(M4075,Promocodes!G:H,2,0),"")</f>
        <v/>
      </c>
      <c r="O4075" s="3" t="str">
        <f>IFNA(VLOOKUP(D4075,Price!$E$2:$F$4,2,0),"")</f>
        <v/>
      </c>
      <c r="P4075" s="7" t="str">
        <f t="shared" si="4"/>
        <v/>
      </c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ht="15.75" customHeight="1">
      <c r="A4076" s="3">
        <v>3901.0</v>
      </c>
      <c r="B4076" s="1" t="s">
        <v>139</v>
      </c>
      <c r="C4076" s="1" t="s">
        <v>17</v>
      </c>
      <c r="D4076" s="1" t="s">
        <v>144</v>
      </c>
      <c r="E4076" s="2">
        <v>44334.0</v>
      </c>
      <c r="F4076" s="3"/>
      <c r="G4076" s="5">
        <v>82500.0</v>
      </c>
      <c r="H4076" s="3" t="str">
        <f>IFNA(VLOOKUP(F4076,Promocodes!A:E,4,0),"")</f>
        <v/>
      </c>
      <c r="I4076" s="3"/>
      <c r="J4076" s="5">
        <f t="shared" si="2"/>
        <v>82500</v>
      </c>
      <c r="K4076" s="3" t="str">
        <f>IFNA(VLOOKUP(D4076,Price!$A$2:$C$18,3,0),"")</f>
        <v/>
      </c>
      <c r="L4076" s="6">
        <f t="shared" si="3"/>
        <v>5</v>
      </c>
      <c r="M4076" s="6" t="str">
        <f>IFNA(VLOOKUP(F4076,Promocodes!A:B,2,0),"")</f>
        <v/>
      </c>
      <c r="N4076" s="3" t="str">
        <f>IFNA(VLOOKUP(M4076,Promocodes!G:H,2,0),"")</f>
        <v/>
      </c>
      <c r="O4076" s="3" t="str">
        <f>IFNA(VLOOKUP(D4076,Price!$E$2:$F$4,2,0),"")</f>
        <v/>
      </c>
      <c r="P4076" s="7" t="str">
        <f t="shared" si="4"/>
        <v/>
      </c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ht="15.75" customHeight="1">
      <c r="A4077" s="3">
        <v>3902.0</v>
      </c>
      <c r="B4077" s="1" t="s">
        <v>139</v>
      </c>
      <c r="C4077" s="1" t="s">
        <v>17</v>
      </c>
      <c r="D4077" s="1" t="s">
        <v>144</v>
      </c>
      <c r="E4077" s="2">
        <v>44334.0</v>
      </c>
      <c r="F4077" s="3"/>
      <c r="G4077" s="5">
        <v>82500.0</v>
      </c>
      <c r="H4077" s="3" t="str">
        <f>IFNA(VLOOKUP(F4077,Promocodes!A:E,4,0),"")</f>
        <v/>
      </c>
      <c r="I4077" s="3"/>
      <c r="J4077" s="5">
        <f t="shared" si="2"/>
        <v>82500</v>
      </c>
      <c r="K4077" s="3" t="str">
        <f>IFNA(VLOOKUP(D4077,Price!$A$2:$C$18,3,0),"")</f>
        <v/>
      </c>
      <c r="L4077" s="6">
        <f t="shared" si="3"/>
        <v>5</v>
      </c>
      <c r="M4077" s="6" t="str">
        <f>IFNA(VLOOKUP(F4077,Promocodes!A:B,2,0),"")</f>
        <v/>
      </c>
      <c r="N4077" s="3" t="str">
        <f>IFNA(VLOOKUP(M4077,Promocodes!G:H,2,0),"")</f>
        <v/>
      </c>
      <c r="O4077" s="3" t="str">
        <f>IFNA(VLOOKUP(D4077,Price!$E$2:$F$4,2,0),"")</f>
        <v/>
      </c>
      <c r="P4077" s="7" t="str">
        <f t="shared" si="4"/>
        <v/>
      </c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ht="15.75" customHeight="1">
      <c r="A4078" s="3">
        <v>3903.0</v>
      </c>
      <c r="B4078" s="1" t="s">
        <v>139</v>
      </c>
      <c r="C4078" s="1" t="s">
        <v>17</v>
      </c>
      <c r="D4078" s="1" t="s">
        <v>144</v>
      </c>
      <c r="E4078" s="2">
        <v>44334.0</v>
      </c>
      <c r="F4078" s="3"/>
      <c r="G4078" s="5">
        <v>82500.0</v>
      </c>
      <c r="H4078" s="3" t="str">
        <f>IFNA(VLOOKUP(F4078,Promocodes!A:E,4,0),"")</f>
        <v/>
      </c>
      <c r="I4078" s="3"/>
      <c r="J4078" s="5">
        <f t="shared" si="2"/>
        <v>82500</v>
      </c>
      <c r="K4078" s="3" t="str">
        <f>IFNA(VLOOKUP(D4078,Price!$A$2:$C$18,3,0),"")</f>
        <v/>
      </c>
      <c r="L4078" s="6">
        <f t="shared" si="3"/>
        <v>5</v>
      </c>
      <c r="M4078" s="6" t="str">
        <f>IFNA(VLOOKUP(F4078,Promocodes!A:B,2,0),"")</f>
        <v/>
      </c>
      <c r="N4078" s="3" t="str">
        <f>IFNA(VLOOKUP(M4078,Promocodes!G:H,2,0),"")</f>
        <v/>
      </c>
      <c r="O4078" s="3" t="str">
        <f>IFNA(VLOOKUP(D4078,Price!$E$2:$F$4,2,0),"")</f>
        <v/>
      </c>
      <c r="P4078" s="7" t="str">
        <f t="shared" si="4"/>
        <v/>
      </c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ht="15.75" customHeight="1">
      <c r="A4079" s="3">
        <v>3904.0</v>
      </c>
      <c r="B4079" s="1" t="s">
        <v>139</v>
      </c>
      <c r="C4079" s="1" t="s">
        <v>17</v>
      </c>
      <c r="D4079" s="1" t="s">
        <v>144</v>
      </c>
      <c r="E4079" s="2">
        <v>44334.0</v>
      </c>
      <c r="F4079" s="3"/>
      <c r="G4079" s="5">
        <v>82500.0</v>
      </c>
      <c r="H4079" s="3" t="str">
        <f>IFNA(VLOOKUP(F4079,Promocodes!A:E,4,0),"")</f>
        <v/>
      </c>
      <c r="I4079" s="3"/>
      <c r="J4079" s="5">
        <f t="shared" si="2"/>
        <v>82500</v>
      </c>
      <c r="K4079" s="3" t="str">
        <f>IFNA(VLOOKUP(D4079,Price!$A$2:$C$18,3,0),"")</f>
        <v/>
      </c>
      <c r="L4079" s="6">
        <f t="shared" si="3"/>
        <v>5</v>
      </c>
      <c r="M4079" s="6" t="str">
        <f>IFNA(VLOOKUP(F4079,Promocodes!A:B,2,0),"")</f>
        <v/>
      </c>
      <c r="N4079" s="3" t="str">
        <f>IFNA(VLOOKUP(M4079,Promocodes!G:H,2,0),"")</f>
        <v/>
      </c>
      <c r="O4079" s="3" t="str">
        <f>IFNA(VLOOKUP(D4079,Price!$E$2:$F$4,2,0),"")</f>
        <v/>
      </c>
      <c r="P4079" s="7" t="str">
        <f t="shared" si="4"/>
        <v/>
      </c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ht="15.75" customHeight="1">
      <c r="A4080" s="3">
        <v>3905.0</v>
      </c>
      <c r="B4080" s="1" t="s">
        <v>139</v>
      </c>
      <c r="C4080" s="1" t="s">
        <v>17</v>
      </c>
      <c r="D4080" s="1" t="s">
        <v>144</v>
      </c>
      <c r="E4080" s="2">
        <v>44334.0</v>
      </c>
      <c r="F4080" s="3"/>
      <c r="G4080" s="5">
        <v>82500.0</v>
      </c>
      <c r="H4080" s="3" t="str">
        <f>IFNA(VLOOKUP(F4080,Promocodes!A:E,4,0),"")</f>
        <v/>
      </c>
      <c r="I4080" s="3"/>
      <c r="J4080" s="5">
        <f t="shared" si="2"/>
        <v>82500</v>
      </c>
      <c r="K4080" s="3" t="str">
        <f>IFNA(VLOOKUP(D4080,Price!$A$2:$C$18,3,0),"")</f>
        <v/>
      </c>
      <c r="L4080" s="6">
        <f t="shared" si="3"/>
        <v>5</v>
      </c>
      <c r="M4080" s="6" t="str">
        <f>IFNA(VLOOKUP(F4080,Promocodes!A:B,2,0),"")</f>
        <v/>
      </c>
      <c r="N4080" s="3" t="str">
        <f>IFNA(VLOOKUP(M4080,Promocodes!G:H,2,0),"")</f>
        <v/>
      </c>
      <c r="O4080" s="3" t="str">
        <f>IFNA(VLOOKUP(D4080,Price!$E$2:$F$4,2,0),"")</f>
        <v/>
      </c>
      <c r="P4080" s="7" t="str">
        <f t="shared" si="4"/>
        <v/>
      </c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ht="15.75" customHeight="1">
      <c r="A4081" s="3">
        <v>3906.0</v>
      </c>
      <c r="B4081" s="1" t="s">
        <v>139</v>
      </c>
      <c r="C4081" s="1" t="s">
        <v>17</v>
      </c>
      <c r="D4081" s="1" t="s">
        <v>144</v>
      </c>
      <c r="E4081" s="2">
        <v>44334.0</v>
      </c>
      <c r="F4081" s="3"/>
      <c r="G4081" s="5">
        <v>82500.0</v>
      </c>
      <c r="H4081" s="3" t="str">
        <f>IFNA(VLOOKUP(F4081,Promocodes!A:E,4,0),"")</f>
        <v/>
      </c>
      <c r="I4081" s="3"/>
      <c r="J4081" s="5">
        <f t="shared" si="2"/>
        <v>82500</v>
      </c>
      <c r="K4081" s="3" t="str">
        <f>IFNA(VLOOKUP(D4081,Price!$A$2:$C$18,3,0),"")</f>
        <v/>
      </c>
      <c r="L4081" s="6">
        <f t="shared" si="3"/>
        <v>5</v>
      </c>
      <c r="M4081" s="6" t="str">
        <f>IFNA(VLOOKUP(F4081,Promocodes!A:B,2,0),"")</f>
        <v/>
      </c>
      <c r="N4081" s="3" t="str">
        <f>IFNA(VLOOKUP(M4081,Promocodes!G:H,2,0),"")</f>
        <v/>
      </c>
      <c r="O4081" s="3" t="str">
        <f>IFNA(VLOOKUP(D4081,Price!$E$2:$F$4,2,0),"")</f>
        <v/>
      </c>
      <c r="P4081" s="7" t="str">
        <f t="shared" si="4"/>
        <v/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ht="15.75" customHeight="1">
      <c r="A4082" s="3">
        <v>3907.0</v>
      </c>
      <c r="B4082" s="1" t="s">
        <v>139</v>
      </c>
      <c r="C4082" s="1" t="s">
        <v>17</v>
      </c>
      <c r="D4082" s="1" t="s">
        <v>144</v>
      </c>
      <c r="E4082" s="2">
        <v>44334.0</v>
      </c>
      <c r="F4082" s="3"/>
      <c r="G4082" s="5">
        <v>82500.0</v>
      </c>
      <c r="H4082" s="3" t="str">
        <f>IFNA(VLOOKUP(F4082,Promocodes!A:E,4,0),"")</f>
        <v/>
      </c>
      <c r="I4082" s="3"/>
      <c r="J4082" s="5">
        <f t="shared" si="2"/>
        <v>82500</v>
      </c>
      <c r="K4082" s="3" t="str">
        <f>IFNA(VLOOKUP(D4082,Price!$A$2:$C$18,3,0),"")</f>
        <v/>
      </c>
      <c r="L4082" s="6">
        <f t="shared" si="3"/>
        <v>5</v>
      </c>
      <c r="M4082" s="6" t="str">
        <f>IFNA(VLOOKUP(F4082,Promocodes!A:B,2,0),"")</f>
        <v/>
      </c>
      <c r="N4082" s="3" t="str">
        <f>IFNA(VLOOKUP(M4082,Promocodes!G:H,2,0),"")</f>
        <v/>
      </c>
      <c r="O4082" s="3" t="str">
        <f>IFNA(VLOOKUP(D4082,Price!$E$2:$F$4,2,0),"")</f>
        <v/>
      </c>
      <c r="P4082" s="7" t="str">
        <f t="shared" si="4"/>
        <v/>
      </c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ht="15.75" customHeight="1">
      <c r="A4083" s="3">
        <v>3908.0</v>
      </c>
      <c r="B4083" s="1" t="s">
        <v>16</v>
      </c>
      <c r="C4083" s="1" t="s">
        <v>17</v>
      </c>
      <c r="D4083" s="1" t="s">
        <v>21</v>
      </c>
      <c r="E4083" s="2">
        <v>44334.0</v>
      </c>
      <c r="F4083" s="3"/>
      <c r="G4083" s="5">
        <v>3500.0</v>
      </c>
      <c r="H4083" s="3" t="str">
        <f>IFNA(VLOOKUP(F4083,Promocodes!A:E,4,0),"")</f>
        <v/>
      </c>
      <c r="I4083" s="3"/>
      <c r="J4083" s="5">
        <f t="shared" si="2"/>
        <v>3500</v>
      </c>
      <c r="K4083" s="3" t="str">
        <f>IFNA(VLOOKUP(D4083,Price!$A$2:$C$18,3,0),"")</f>
        <v>услуга</v>
      </c>
      <c r="L4083" s="6">
        <f t="shared" si="3"/>
        <v>5</v>
      </c>
      <c r="M4083" s="6" t="str">
        <f>IFNA(VLOOKUP(F4083,Promocodes!A:B,2,0),"")</f>
        <v/>
      </c>
      <c r="N4083" s="3" t="str">
        <f>IFNA(VLOOKUP(M4083,Promocodes!G:H,2,0),"")</f>
        <v/>
      </c>
      <c r="O4083" s="3" t="str">
        <f>IFNA(VLOOKUP(D4083,Price!$E$2:$F$4,2,0),"")</f>
        <v/>
      </c>
      <c r="P4083" s="7" t="str">
        <f t="shared" si="4"/>
        <v>без промо</v>
      </c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ht="15.75" customHeight="1">
      <c r="A4084" s="3">
        <v>3909.0</v>
      </c>
      <c r="B4084" s="1" t="s">
        <v>16</v>
      </c>
      <c r="C4084" s="1" t="s">
        <v>17</v>
      </c>
      <c r="D4084" s="1" t="s">
        <v>20</v>
      </c>
      <c r="E4084" s="2">
        <v>44334.0</v>
      </c>
      <c r="F4084" s="3"/>
      <c r="G4084" s="5">
        <v>500.0</v>
      </c>
      <c r="H4084" s="3" t="str">
        <f>IFNA(VLOOKUP(F4084,Promocodes!A:E,4,0),"")</f>
        <v/>
      </c>
      <c r="I4084" s="3"/>
      <c r="J4084" s="5">
        <f t="shared" si="2"/>
        <v>500</v>
      </c>
      <c r="K4084" s="3" t="str">
        <f>IFNA(VLOOKUP(D4084,Price!$A$2:$C$18,3,0),"")</f>
        <v>товар</v>
      </c>
      <c r="L4084" s="6">
        <f t="shared" si="3"/>
        <v>5</v>
      </c>
      <c r="M4084" s="6" t="str">
        <f>IFNA(VLOOKUP(F4084,Promocodes!A:B,2,0),"")</f>
        <v/>
      </c>
      <c r="N4084" s="3" t="str">
        <f>IFNA(VLOOKUP(M4084,Promocodes!G:H,2,0),"")</f>
        <v/>
      </c>
      <c r="O4084" s="3">
        <f>IFNA(VLOOKUP(D4084,Price!$E$2:$F$4,2,0),"")</f>
        <v>250</v>
      </c>
      <c r="P4084" s="7" t="str">
        <f t="shared" si="4"/>
        <v>без промо</v>
      </c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ht="15.75" customHeight="1">
      <c r="A4085" s="3">
        <v>3911.0</v>
      </c>
      <c r="B4085" s="1" t="s">
        <v>16</v>
      </c>
      <c r="C4085" s="1" t="s">
        <v>17</v>
      </c>
      <c r="D4085" s="1" t="s">
        <v>24</v>
      </c>
      <c r="E4085" s="2">
        <v>44334.0</v>
      </c>
      <c r="F4085" s="3"/>
      <c r="G4085" s="5">
        <v>4500.0</v>
      </c>
      <c r="H4085" s="3" t="str">
        <f>IFNA(VLOOKUP(F4085,Promocodes!A:E,4,0),"")</f>
        <v/>
      </c>
      <c r="I4085" s="3"/>
      <c r="J4085" s="5">
        <f t="shared" si="2"/>
        <v>4500</v>
      </c>
      <c r="K4085" s="3" t="str">
        <f>IFNA(VLOOKUP(D4085,Price!$A$2:$C$18,3,0),"")</f>
        <v>услуга</v>
      </c>
      <c r="L4085" s="6">
        <f t="shared" si="3"/>
        <v>5</v>
      </c>
      <c r="M4085" s="6" t="str">
        <f>IFNA(VLOOKUP(F4085,Promocodes!A:B,2,0),"")</f>
        <v/>
      </c>
      <c r="N4085" s="3" t="str">
        <f>IFNA(VLOOKUP(M4085,Promocodes!G:H,2,0),"")</f>
        <v/>
      </c>
      <c r="O4085" s="3" t="str">
        <f>IFNA(VLOOKUP(D4085,Price!$E$2:$F$4,2,0),"")</f>
        <v/>
      </c>
      <c r="P4085" s="7" t="str">
        <f t="shared" si="4"/>
        <v>без промо</v>
      </c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ht="15.75" customHeight="1">
      <c r="A4086" s="3">
        <v>3912.0</v>
      </c>
      <c r="B4086" s="1" t="s">
        <v>16</v>
      </c>
      <c r="C4086" s="1" t="s">
        <v>17</v>
      </c>
      <c r="D4086" s="1" t="s">
        <v>24</v>
      </c>
      <c r="E4086" s="2">
        <v>44334.0</v>
      </c>
      <c r="F4086" s="3"/>
      <c r="G4086" s="5">
        <v>4500.0</v>
      </c>
      <c r="H4086" s="3" t="str">
        <f>IFNA(VLOOKUP(F4086,Promocodes!A:E,4,0),"")</f>
        <v/>
      </c>
      <c r="I4086" s="3"/>
      <c r="J4086" s="5">
        <f t="shared" si="2"/>
        <v>4500</v>
      </c>
      <c r="K4086" s="3" t="str">
        <f>IFNA(VLOOKUP(D4086,Price!$A$2:$C$18,3,0),"")</f>
        <v>услуга</v>
      </c>
      <c r="L4086" s="6">
        <f t="shared" si="3"/>
        <v>5</v>
      </c>
      <c r="M4086" s="6" t="str">
        <f>IFNA(VLOOKUP(F4086,Promocodes!A:B,2,0),"")</f>
        <v/>
      </c>
      <c r="N4086" s="3" t="str">
        <f>IFNA(VLOOKUP(M4086,Promocodes!G:H,2,0),"")</f>
        <v/>
      </c>
      <c r="O4086" s="3" t="str">
        <f>IFNA(VLOOKUP(D4086,Price!$E$2:$F$4,2,0),"")</f>
        <v/>
      </c>
      <c r="P4086" s="7" t="str">
        <f t="shared" si="4"/>
        <v>без промо</v>
      </c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ht="15.75" customHeight="1">
      <c r="A4087" s="3">
        <v>3913.0</v>
      </c>
      <c r="B4087" s="1" t="s">
        <v>16</v>
      </c>
      <c r="C4087" s="1" t="s">
        <v>17</v>
      </c>
      <c r="D4087" s="1" t="s">
        <v>20</v>
      </c>
      <c r="E4087" s="2">
        <v>44334.0</v>
      </c>
      <c r="F4087" s="3"/>
      <c r="G4087" s="5">
        <v>500.0</v>
      </c>
      <c r="H4087" s="3" t="str">
        <f>IFNA(VLOOKUP(F4087,Promocodes!A:E,4,0),"")</f>
        <v/>
      </c>
      <c r="I4087" s="3"/>
      <c r="J4087" s="5">
        <f t="shared" si="2"/>
        <v>500</v>
      </c>
      <c r="K4087" s="3" t="str">
        <f>IFNA(VLOOKUP(D4087,Price!$A$2:$C$18,3,0),"")</f>
        <v>товар</v>
      </c>
      <c r="L4087" s="6">
        <f t="shared" si="3"/>
        <v>5</v>
      </c>
      <c r="M4087" s="6" t="str">
        <f>IFNA(VLOOKUP(F4087,Promocodes!A:B,2,0),"")</f>
        <v/>
      </c>
      <c r="N4087" s="3" t="str">
        <f>IFNA(VLOOKUP(M4087,Promocodes!G:H,2,0),"")</f>
        <v/>
      </c>
      <c r="O4087" s="3">
        <f>IFNA(VLOOKUP(D4087,Price!$E$2:$F$4,2,0),"")</f>
        <v>250</v>
      </c>
      <c r="P4087" s="7" t="str">
        <f t="shared" si="4"/>
        <v>без промо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ht="15.75" customHeight="1">
      <c r="A4088" s="3">
        <v>3914.0</v>
      </c>
      <c r="B4088" s="1" t="s">
        <v>16</v>
      </c>
      <c r="C4088" s="1" t="s">
        <v>17</v>
      </c>
      <c r="D4088" s="1" t="s">
        <v>21</v>
      </c>
      <c r="E4088" s="2">
        <v>44334.0</v>
      </c>
      <c r="F4088" s="3"/>
      <c r="G4088" s="5">
        <v>3500.0</v>
      </c>
      <c r="H4088" s="3" t="str">
        <f>IFNA(VLOOKUP(F4088,Promocodes!A:E,4,0),"")</f>
        <v/>
      </c>
      <c r="I4088" s="3"/>
      <c r="J4088" s="5">
        <f t="shared" si="2"/>
        <v>3500</v>
      </c>
      <c r="K4088" s="3" t="str">
        <f>IFNA(VLOOKUP(D4088,Price!$A$2:$C$18,3,0),"")</f>
        <v>услуга</v>
      </c>
      <c r="L4088" s="6">
        <f t="shared" si="3"/>
        <v>5</v>
      </c>
      <c r="M4088" s="6" t="str">
        <f>IFNA(VLOOKUP(F4088,Promocodes!A:B,2,0),"")</f>
        <v/>
      </c>
      <c r="N4088" s="3" t="str">
        <f>IFNA(VLOOKUP(M4088,Promocodes!G:H,2,0),"")</f>
        <v/>
      </c>
      <c r="O4088" s="3" t="str">
        <f>IFNA(VLOOKUP(D4088,Price!$E$2:$F$4,2,0),"")</f>
        <v/>
      </c>
      <c r="P4088" s="7" t="str">
        <f t="shared" si="4"/>
        <v>без промо</v>
      </c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ht="15.75" customHeight="1">
      <c r="A4089" s="3">
        <v>3915.0</v>
      </c>
      <c r="B4089" s="1" t="s">
        <v>16</v>
      </c>
      <c r="C4089" s="1" t="s">
        <v>17</v>
      </c>
      <c r="D4089" s="1" t="s">
        <v>23</v>
      </c>
      <c r="E4089" s="2">
        <v>44334.0</v>
      </c>
      <c r="F4089" s="3"/>
      <c r="G4089" s="5">
        <v>5500.0</v>
      </c>
      <c r="H4089" s="3" t="str">
        <f>IFNA(VLOOKUP(F4089,Promocodes!A:E,4,0),"")</f>
        <v/>
      </c>
      <c r="I4089" s="3"/>
      <c r="J4089" s="5">
        <f t="shared" si="2"/>
        <v>5500</v>
      </c>
      <c r="K4089" s="3" t="str">
        <f>IFNA(VLOOKUP(D4089,Price!$A$2:$C$18,3,0),"")</f>
        <v>услуга</v>
      </c>
      <c r="L4089" s="6">
        <f t="shared" si="3"/>
        <v>5</v>
      </c>
      <c r="M4089" s="6" t="str">
        <f>IFNA(VLOOKUP(F4089,Promocodes!A:B,2,0),"")</f>
        <v/>
      </c>
      <c r="N4089" s="3" t="str">
        <f>IFNA(VLOOKUP(M4089,Promocodes!G:H,2,0),"")</f>
        <v/>
      </c>
      <c r="O4089" s="3" t="str">
        <f>IFNA(VLOOKUP(D4089,Price!$E$2:$F$4,2,0),"")</f>
        <v/>
      </c>
      <c r="P4089" s="7" t="str">
        <f t="shared" si="4"/>
        <v>без промо</v>
      </c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ht="15.75" customHeight="1">
      <c r="A4090" s="3">
        <v>3916.0</v>
      </c>
      <c r="B4090" s="1" t="s">
        <v>16</v>
      </c>
      <c r="C4090" s="1" t="s">
        <v>17</v>
      </c>
      <c r="D4090" s="1" t="s">
        <v>24</v>
      </c>
      <c r="E4090" s="2">
        <v>44334.0</v>
      </c>
      <c r="F4090" s="3"/>
      <c r="G4090" s="5">
        <v>4500.0</v>
      </c>
      <c r="H4090" s="3" t="str">
        <f>IFNA(VLOOKUP(F4090,Promocodes!A:E,4,0),"")</f>
        <v/>
      </c>
      <c r="I4090" s="3"/>
      <c r="J4090" s="5">
        <f t="shared" si="2"/>
        <v>4500</v>
      </c>
      <c r="K4090" s="3" t="str">
        <f>IFNA(VLOOKUP(D4090,Price!$A$2:$C$18,3,0),"")</f>
        <v>услуга</v>
      </c>
      <c r="L4090" s="6">
        <f t="shared" si="3"/>
        <v>5</v>
      </c>
      <c r="M4090" s="6" t="str">
        <f>IFNA(VLOOKUP(F4090,Promocodes!A:B,2,0),"")</f>
        <v/>
      </c>
      <c r="N4090" s="3" t="str">
        <f>IFNA(VLOOKUP(M4090,Promocodes!G:H,2,0),"")</f>
        <v/>
      </c>
      <c r="O4090" s="3" t="str">
        <f>IFNA(VLOOKUP(D4090,Price!$E$2:$F$4,2,0),"")</f>
        <v/>
      </c>
      <c r="P4090" s="7" t="str">
        <f t="shared" si="4"/>
        <v>без промо</v>
      </c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ht="15.75" customHeight="1">
      <c r="A4091" s="3">
        <v>3917.0</v>
      </c>
      <c r="B4091" s="1" t="s">
        <v>139</v>
      </c>
      <c r="C4091" s="1" t="s">
        <v>17</v>
      </c>
      <c r="D4091" s="1" t="s">
        <v>143</v>
      </c>
      <c r="E4091" s="2">
        <v>44334.0</v>
      </c>
      <c r="F4091" s="3"/>
      <c r="G4091" s="5">
        <v>500.0</v>
      </c>
      <c r="H4091" s="3" t="str">
        <f>IFNA(VLOOKUP(F4091,Promocodes!A:E,4,0),"")</f>
        <v/>
      </c>
      <c r="I4091" s="3"/>
      <c r="J4091" s="5">
        <f t="shared" si="2"/>
        <v>500</v>
      </c>
      <c r="K4091" s="3" t="str">
        <f>IFNA(VLOOKUP(D4091,Price!$A$2:$C$18,3,0),"")</f>
        <v/>
      </c>
      <c r="L4091" s="6">
        <f t="shared" si="3"/>
        <v>5</v>
      </c>
      <c r="M4091" s="6" t="str">
        <f>IFNA(VLOOKUP(F4091,Promocodes!A:B,2,0),"")</f>
        <v/>
      </c>
      <c r="N4091" s="3" t="str">
        <f>IFNA(VLOOKUP(M4091,Promocodes!G:H,2,0),"")</f>
        <v/>
      </c>
      <c r="O4091" s="3" t="str">
        <f>IFNA(VLOOKUP(D4091,Price!$E$2:$F$4,2,0),"")</f>
        <v/>
      </c>
      <c r="P4091" s="7" t="str">
        <f t="shared" si="4"/>
        <v/>
      </c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ht="15.75" customHeight="1">
      <c r="A4092" s="3">
        <v>3918.0</v>
      </c>
      <c r="B4092" s="1" t="s">
        <v>16</v>
      </c>
      <c r="C4092" s="1" t="s">
        <v>17</v>
      </c>
      <c r="D4092" s="1" t="s">
        <v>23</v>
      </c>
      <c r="E4092" s="2">
        <v>44335.0</v>
      </c>
      <c r="F4092" s="3"/>
      <c r="G4092" s="5">
        <v>5500.0</v>
      </c>
      <c r="H4092" s="3" t="str">
        <f>IFNA(VLOOKUP(F4092,Promocodes!A:E,4,0),"")</f>
        <v/>
      </c>
      <c r="I4092" s="3"/>
      <c r="J4092" s="5">
        <f t="shared" si="2"/>
        <v>5500</v>
      </c>
      <c r="K4092" s="3" t="str">
        <f>IFNA(VLOOKUP(D4092,Price!$A$2:$C$18,3,0),"")</f>
        <v>услуга</v>
      </c>
      <c r="L4092" s="6">
        <f t="shared" si="3"/>
        <v>5</v>
      </c>
      <c r="M4092" s="6" t="str">
        <f>IFNA(VLOOKUP(F4092,Promocodes!A:B,2,0),"")</f>
        <v/>
      </c>
      <c r="N4092" s="3" t="str">
        <f>IFNA(VLOOKUP(M4092,Promocodes!G:H,2,0),"")</f>
        <v/>
      </c>
      <c r="O4092" s="3" t="str">
        <f>IFNA(VLOOKUP(D4092,Price!$E$2:$F$4,2,0),"")</f>
        <v/>
      </c>
      <c r="P4092" s="7" t="str">
        <f t="shared" si="4"/>
        <v>без промо</v>
      </c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ht="15.75" customHeight="1">
      <c r="A4093" s="3">
        <v>3919.0</v>
      </c>
      <c r="B4093" s="1" t="s">
        <v>16</v>
      </c>
      <c r="C4093" s="1" t="s">
        <v>17</v>
      </c>
      <c r="D4093" s="1" t="s">
        <v>23</v>
      </c>
      <c r="E4093" s="2">
        <v>44335.0</v>
      </c>
      <c r="F4093" s="3"/>
      <c r="G4093" s="5">
        <v>5500.0</v>
      </c>
      <c r="H4093" s="3" t="str">
        <f>IFNA(VLOOKUP(F4093,Promocodes!A:E,4,0),"")</f>
        <v/>
      </c>
      <c r="I4093" s="3"/>
      <c r="J4093" s="5">
        <f t="shared" si="2"/>
        <v>5500</v>
      </c>
      <c r="K4093" s="3" t="str">
        <f>IFNA(VLOOKUP(D4093,Price!$A$2:$C$18,3,0),"")</f>
        <v>услуга</v>
      </c>
      <c r="L4093" s="6">
        <f t="shared" si="3"/>
        <v>5</v>
      </c>
      <c r="M4093" s="6" t="str">
        <f>IFNA(VLOOKUP(F4093,Promocodes!A:B,2,0),"")</f>
        <v/>
      </c>
      <c r="N4093" s="3" t="str">
        <f>IFNA(VLOOKUP(M4093,Promocodes!G:H,2,0),"")</f>
        <v/>
      </c>
      <c r="O4093" s="3" t="str">
        <f>IFNA(VLOOKUP(D4093,Price!$E$2:$F$4,2,0),"")</f>
        <v/>
      </c>
      <c r="P4093" s="7" t="str">
        <f t="shared" si="4"/>
        <v>без промо</v>
      </c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ht="15.75" customHeight="1">
      <c r="A4094" s="3">
        <v>3920.0</v>
      </c>
      <c r="B4094" s="1" t="s">
        <v>139</v>
      </c>
      <c r="C4094" s="1" t="s">
        <v>22</v>
      </c>
      <c r="D4094" s="1" t="s">
        <v>142</v>
      </c>
      <c r="E4094" s="2">
        <v>44335.0</v>
      </c>
      <c r="F4094" s="3"/>
      <c r="G4094" s="5">
        <v>1000.0</v>
      </c>
      <c r="H4094" s="3" t="str">
        <f>IFNA(VLOOKUP(F4094,Promocodes!A:E,4,0),"")</f>
        <v/>
      </c>
      <c r="I4094" s="3"/>
      <c r="J4094" s="5">
        <f t="shared" si="2"/>
        <v>1000</v>
      </c>
      <c r="K4094" s="3" t="str">
        <f>IFNA(VLOOKUP(D4094,Price!$A$2:$C$18,3,0),"")</f>
        <v/>
      </c>
      <c r="L4094" s="6">
        <f t="shared" si="3"/>
        <v>5</v>
      </c>
      <c r="M4094" s="6" t="str">
        <f>IFNA(VLOOKUP(F4094,Promocodes!A:B,2,0),"")</f>
        <v/>
      </c>
      <c r="N4094" s="3" t="str">
        <f>IFNA(VLOOKUP(M4094,Promocodes!G:H,2,0),"")</f>
        <v/>
      </c>
      <c r="O4094" s="3" t="str">
        <f>IFNA(VLOOKUP(D4094,Price!$E$2:$F$4,2,0),"")</f>
        <v/>
      </c>
      <c r="P4094" s="7" t="str">
        <f t="shared" si="4"/>
        <v/>
      </c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ht="15.75" customHeight="1">
      <c r="A4095" s="3">
        <v>3921.0</v>
      </c>
      <c r="B4095" s="1" t="s">
        <v>139</v>
      </c>
      <c r="C4095" s="1" t="s">
        <v>22</v>
      </c>
      <c r="D4095" s="1" t="s">
        <v>141</v>
      </c>
      <c r="E4095" s="2">
        <v>44335.0</v>
      </c>
      <c r="F4095" s="3"/>
      <c r="G4095" s="5">
        <v>300.0</v>
      </c>
      <c r="H4095" s="3" t="str">
        <f>IFNA(VLOOKUP(F4095,Promocodes!A:E,4,0),"")</f>
        <v/>
      </c>
      <c r="I4095" s="3"/>
      <c r="J4095" s="5">
        <f t="shared" si="2"/>
        <v>300</v>
      </c>
      <c r="K4095" s="3" t="str">
        <f>IFNA(VLOOKUP(D4095,Price!$A$2:$C$18,3,0),"")</f>
        <v/>
      </c>
      <c r="L4095" s="6">
        <f t="shared" si="3"/>
        <v>5</v>
      </c>
      <c r="M4095" s="6" t="str">
        <f>IFNA(VLOOKUP(F4095,Promocodes!A:B,2,0),"")</f>
        <v/>
      </c>
      <c r="N4095" s="3" t="str">
        <f>IFNA(VLOOKUP(M4095,Promocodes!G:H,2,0),"")</f>
        <v/>
      </c>
      <c r="O4095" s="3" t="str">
        <f>IFNA(VLOOKUP(D4095,Price!$E$2:$F$4,2,0),"")</f>
        <v/>
      </c>
      <c r="P4095" s="7" t="str">
        <f t="shared" si="4"/>
        <v/>
      </c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ht="15.75" customHeight="1">
      <c r="A4096" s="3">
        <v>3922.0</v>
      </c>
      <c r="B4096" s="1" t="s">
        <v>16</v>
      </c>
      <c r="C4096" s="1" t="s">
        <v>17</v>
      </c>
      <c r="D4096" s="1" t="s">
        <v>24</v>
      </c>
      <c r="E4096" s="2">
        <v>44335.0</v>
      </c>
      <c r="F4096" s="3"/>
      <c r="G4096" s="5">
        <v>4500.0</v>
      </c>
      <c r="H4096" s="3" t="str">
        <f>IFNA(VLOOKUP(F4096,Promocodes!A:E,4,0),"")</f>
        <v/>
      </c>
      <c r="I4096" s="3"/>
      <c r="J4096" s="5">
        <f t="shared" si="2"/>
        <v>4500</v>
      </c>
      <c r="K4096" s="3" t="str">
        <f>IFNA(VLOOKUP(D4096,Price!$A$2:$C$18,3,0),"")</f>
        <v>услуга</v>
      </c>
      <c r="L4096" s="6">
        <f t="shared" si="3"/>
        <v>5</v>
      </c>
      <c r="M4096" s="6" t="str">
        <f>IFNA(VLOOKUP(F4096,Promocodes!A:B,2,0),"")</f>
        <v/>
      </c>
      <c r="N4096" s="3" t="str">
        <f>IFNA(VLOOKUP(M4096,Promocodes!G:H,2,0),"")</f>
        <v/>
      </c>
      <c r="O4096" s="3" t="str">
        <f>IFNA(VLOOKUP(D4096,Price!$E$2:$F$4,2,0),"")</f>
        <v/>
      </c>
      <c r="P4096" s="7" t="str">
        <f t="shared" si="4"/>
        <v>без промо</v>
      </c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ht="15.75" customHeight="1">
      <c r="A4097" s="3">
        <v>3925.0</v>
      </c>
      <c r="B4097" s="1" t="s">
        <v>16</v>
      </c>
      <c r="C4097" s="1" t="s">
        <v>22</v>
      </c>
      <c r="D4097" s="1" t="s">
        <v>24</v>
      </c>
      <c r="E4097" s="2">
        <v>44335.0</v>
      </c>
      <c r="F4097" s="3"/>
      <c r="G4097" s="5">
        <v>4500.0</v>
      </c>
      <c r="H4097" s="3" t="str">
        <f>IFNA(VLOOKUP(F4097,Promocodes!A:E,4,0),"")</f>
        <v/>
      </c>
      <c r="I4097" s="3"/>
      <c r="J4097" s="5">
        <f t="shared" si="2"/>
        <v>4500</v>
      </c>
      <c r="K4097" s="3" t="str">
        <f>IFNA(VLOOKUP(D4097,Price!$A$2:$C$18,3,0),"")</f>
        <v>услуга</v>
      </c>
      <c r="L4097" s="6">
        <f t="shared" si="3"/>
        <v>5</v>
      </c>
      <c r="M4097" s="6" t="str">
        <f>IFNA(VLOOKUP(F4097,Promocodes!A:B,2,0),"")</f>
        <v/>
      </c>
      <c r="N4097" s="3" t="str">
        <f>IFNA(VLOOKUP(M4097,Promocodes!G:H,2,0),"")</f>
        <v/>
      </c>
      <c r="O4097" s="3" t="str">
        <f>IFNA(VLOOKUP(D4097,Price!$E$2:$F$4,2,0),"")</f>
        <v/>
      </c>
      <c r="P4097" s="7" t="str">
        <f t="shared" si="4"/>
        <v>без промо</v>
      </c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ht="15.75" customHeight="1">
      <c r="A4098" s="3">
        <v>3926.0</v>
      </c>
      <c r="B4098" s="1" t="s">
        <v>16</v>
      </c>
      <c r="C4098" s="1" t="s">
        <v>17</v>
      </c>
      <c r="D4098" s="1" t="s">
        <v>24</v>
      </c>
      <c r="E4098" s="2">
        <v>44335.0</v>
      </c>
      <c r="F4098" s="3"/>
      <c r="G4098" s="5">
        <v>4500.0</v>
      </c>
      <c r="H4098" s="3" t="str">
        <f>IFNA(VLOOKUP(F4098,Promocodes!A:E,4,0),"")</f>
        <v/>
      </c>
      <c r="I4098" s="3"/>
      <c r="J4098" s="5">
        <f t="shared" si="2"/>
        <v>4500</v>
      </c>
      <c r="K4098" s="3" t="str">
        <f>IFNA(VLOOKUP(D4098,Price!$A$2:$C$18,3,0),"")</f>
        <v>услуга</v>
      </c>
      <c r="L4098" s="6">
        <f t="shared" si="3"/>
        <v>5</v>
      </c>
      <c r="M4098" s="6" t="str">
        <f>IFNA(VLOOKUP(F4098,Promocodes!A:B,2,0),"")</f>
        <v/>
      </c>
      <c r="N4098" s="3" t="str">
        <f>IFNA(VLOOKUP(M4098,Promocodes!G:H,2,0),"")</f>
        <v/>
      </c>
      <c r="O4098" s="3" t="str">
        <f>IFNA(VLOOKUP(D4098,Price!$E$2:$F$4,2,0),"")</f>
        <v/>
      </c>
      <c r="P4098" s="7" t="str">
        <f t="shared" si="4"/>
        <v>без промо</v>
      </c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ht="15.75" customHeight="1">
      <c r="A4099" s="3">
        <v>3929.0</v>
      </c>
      <c r="B4099" s="1" t="s">
        <v>16</v>
      </c>
      <c r="C4099" s="1" t="s">
        <v>17</v>
      </c>
      <c r="D4099" s="1" t="s">
        <v>25</v>
      </c>
      <c r="E4099" s="2">
        <v>44335.0</v>
      </c>
      <c r="F4099" s="3"/>
      <c r="G4099" s="5">
        <v>300.0</v>
      </c>
      <c r="H4099" s="3" t="str">
        <f>IFNA(VLOOKUP(F4099,Promocodes!A:E,4,0),"")</f>
        <v/>
      </c>
      <c r="I4099" s="3"/>
      <c r="J4099" s="5">
        <f t="shared" si="2"/>
        <v>300</v>
      </c>
      <c r="K4099" s="3" t="str">
        <f>IFNA(VLOOKUP(D4099,Price!$A$2:$C$18,3,0),"")</f>
        <v>товар</v>
      </c>
      <c r="L4099" s="6">
        <f t="shared" si="3"/>
        <v>5</v>
      </c>
      <c r="M4099" s="6" t="str">
        <f>IFNA(VLOOKUP(F4099,Promocodes!A:B,2,0),"")</f>
        <v/>
      </c>
      <c r="N4099" s="3" t="str">
        <f>IFNA(VLOOKUP(M4099,Promocodes!G:H,2,0),"")</f>
        <v/>
      </c>
      <c r="O4099" s="3">
        <f>IFNA(VLOOKUP(D4099,Price!$E$2:$F$4,2,0),"")</f>
        <v>150</v>
      </c>
      <c r="P4099" s="7" t="str">
        <f t="shared" si="4"/>
        <v>без промо</v>
      </c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ht="15.75" customHeight="1">
      <c r="A4100" s="3">
        <v>3930.0</v>
      </c>
      <c r="B4100" s="1" t="s">
        <v>16</v>
      </c>
      <c r="C4100" s="1" t="s">
        <v>17</v>
      </c>
      <c r="D4100" s="1" t="s">
        <v>20</v>
      </c>
      <c r="E4100" s="2">
        <v>44335.0</v>
      </c>
      <c r="F4100" s="3"/>
      <c r="G4100" s="5">
        <v>500.0</v>
      </c>
      <c r="H4100" s="3" t="str">
        <f>IFNA(VLOOKUP(F4100,Promocodes!A:E,4,0),"")</f>
        <v/>
      </c>
      <c r="I4100" s="3"/>
      <c r="J4100" s="5">
        <f t="shared" si="2"/>
        <v>500</v>
      </c>
      <c r="K4100" s="3" t="str">
        <f>IFNA(VLOOKUP(D4100,Price!$A$2:$C$18,3,0),"")</f>
        <v>товар</v>
      </c>
      <c r="L4100" s="6">
        <f t="shared" si="3"/>
        <v>5</v>
      </c>
      <c r="M4100" s="6" t="str">
        <f>IFNA(VLOOKUP(F4100,Promocodes!A:B,2,0),"")</f>
        <v/>
      </c>
      <c r="N4100" s="3" t="str">
        <f>IFNA(VLOOKUP(M4100,Promocodes!G:H,2,0),"")</f>
        <v/>
      </c>
      <c r="O4100" s="3">
        <f>IFNA(VLOOKUP(D4100,Price!$E$2:$F$4,2,0),"")</f>
        <v>250</v>
      </c>
      <c r="P4100" s="7" t="str">
        <f t="shared" si="4"/>
        <v>без промо</v>
      </c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ht="15.75" customHeight="1">
      <c r="A4101" s="3">
        <v>3931.0</v>
      </c>
      <c r="B4101" s="1" t="s">
        <v>16</v>
      </c>
      <c r="C4101" s="1" t="s">
        <v>17</v>
      </c>
      <c r="D4101" s="1" t="s">
        <v>23</v>
      </c>
      <c r="E4101" s="2">
        <v>44335.0</v>
      </c>
      <c r="F4101" s="3"/>
      <c r="G4101" s="5">
        <v>5500.0</v>
      </c>
      <c r="H4101" s="3" t="str">
        <f>IFNA(VLOOKUP(F4101,Promocodes!A:E,4,0),"")</f>
        <v/>
      </c>
      <c r="I4101" s="3"/>
      <c r="J4101" s="5">
        <f t="shared" si="2"/>
        <v>5500</v>
      </c>
      <c r="K4101" s="3" t="str">
        <f>IFNA(VLOOKUP(D4101,Price!$A$2:$C$18,3,0),"")</f>
        <v>услуга</v>
      </c>
      <c r="L4101" s="6">
        <f t="shared" si="3"/>
        <v>5</v>
      </c>
      <c r="M4101" s="6" t="str">
        <f>IFNA(VLOOKUP(F4101,Promocodes!A:B,2,0),"")</f>
        <v/>
      </c>
      <c r="N4101" s="3" t="str">
        <f>IFNA(VLOOKUP(M4101,Promocodes!G:H,2,0),"")</f>
        <v/>
      </c>
      <c r="O4101" s="3" t="str">
        <f>IFNA(VLOOKUP(D4101,Price!$E$2:$F$4,2,0),"")</f>
        <v/>
      </c>
      <c r="P4101" s="7" t="str">
        <f t="shared" si="4"/>
        <v>без промо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ht="15.75" customHeight="1">
      <c r="A4102" s="3">
        <v>3932.0</v>
      </c>
      <c r="B4102" s="1" t="s">
        <v>16</v>
      </c>
      <c r="C4102" s="1" t="s">
        <v>17</v>
      </c>
      <c r="D4102" s="1" t="s">
        <v>20</v>
      </c>
      <c r="E4102" s="2">
        <v>44335.0</v>
      </c>
      <c r="F4102" s="3"/>
      <c r="G4102" s="5">
        <v>500.0</v>
      </c>
      <c r="H4102" s="3" t="str">
        <f>IFNA(VLOOKUP(F4102,Promocodes!A:E,4,0),"")</f>
        <v/>
      </c>
      <c r="I4102" s="3"/>
      <c r="J4102" s="5">
        <f t="shared" si="2"/>
        <v>500</v>
      </c>
      <c r="K4102" s="3" t="str">
        <f>IFNA(VLOOKUP(D4102,Price!$A$2:$C$18,3,0),"")</f>
        <v>товар</v>
      </c>
      <c r="L4102" s="6">
        <f t="shared" si="3"/>
        <v>5</v>
      </c>
      <c r="M4102" s="6" t="str">
        <f>IFNA(VLOOKUP(F4102,Promocodes!A:B,2,0),"")</f>
        <v/>
      </c>
      <c r="N4102" s="3" t="str">
        <f>IFNA(VLOOKUP(M4102,Promocodes!G:H,2,0),"")</f>
        <v/>
      </c>
      <c r="O4102" s="3">
        <f>IFNA(VLOOKUP(D4102,Price!$E$2:$F$4,2,0),"")</f>
        <v>250</v>
      </c>
      <c r="P4102" s="7" t="str">
        <f t="shared" si="4"/>
        <v>без промо</v>
      </c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ht="15.75" customHeight="1">
      <c r="A4103" s="3">
        <v>3933.0</v>
      </c>
      <c r="B4103" s="1" t="s">
        <v>16</v>
      </c>
      <c r="C4103" s="1" t="s">
        <v>17</v>
      </c>
      <c r="D4103" s="1" t="s">
        <v>21</v>
      </c>
      <c r="E4103" s="2">
        <v>44335.0</v>
      </c>
      <c r="F4103" s="3"/>
      <c r="G4103" s="5">
        <v>3500.0</v>
      </c>
      <c r="H4103" s="3" t="str">
        <f>IFNA(VLOOKUP(F4103,Promocodes!A:E,4,0),"")</f>
        <v/>
      </c>
      <c r="I4103" s="3"/>
      <c r="J4103" s="5">
        <f t="shared" si="2"/>
        <v>3500</v>
      </c>
      <c r="K4103" s="3" t="str">
        <f>IFNA(VLOOKUP(D4103,Price!$A$2:$C$18,3,0),"")</f>
        <v>услуга</v>
      </c>
      <c r="L4103" s="6">
        <f t="shared" si="3"/>
        <v>5</v>
      </c>
      <c r="M4103" s="6" t="str">
        <f>IFNA(VLOOKUP(F4103,Promocodes!A:B,2,0),"")</f>
        <v/>
      </c>
      <c r="N4103" s="3" t="str">
        <f>IFNA(VLOOKUP(M4103,Promocodes!G:H,2,0),"")</f>
        <v/>
      </c>
      <c r="O4103" s="3" t="str">
        <f>IFNA(VLOOKUP(D4103,Price!$E$2:$F$4,2,0),"")</f>
        <v/>
      </c>
      <c r="P4103" s="7" t="str">
        <f t="shared" si="4"/>
        <v>без промо</v>
      </c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ht="15.75" customHeight="1">
      <c r="A4104" s="3">
        <v>3934.0</v>
      </c>
      <c r="B4104" s="1" t="s">
        <v>16</v>
      </c>
      <c r="C4104" s="1" t="s">
        <v>17</v>
      </c>
      <c r="D4104" s="1" t="s">
        <v>24</v>
      </c>
      <c r="E4104" s="2">
        <v>44335.0</v>
      </c>
      <c r="F4104" s="3"/>
      <c r="G4104" s="5">
        <v>4500.0</v>
      </c>
      <c r="H4104" s="3" t="str">
        <f>IFNA(VLOOKUP(F4104,Promocodes!A:E,4,0),"")</f>
        <v/>
      </c>
      <c r="I4104" s="3"/>
      <c r="J4104" s="5">
        <f t="shared" si="2"/>
        <v>4500</v>
      </c>
      <c r="K4104" s="3" t="str">
        <f>IFNA(VLOOKUP(D4104,Price!$A$2:$C$18,3,0),"")</f>
        <v>услуга</v>
      </c>
      <c r="L4104" s="6">
        <f t="shared" si="3"/>
        <v>5</v>
      </c>
      <c r="M4104" s="6" t="str">
        <f>IFNA(VLOOKUP(F4104,Promocodes!A:B,2,0),"")</f>
        <v/>
      </c>
      <c r="N4104" s="3" t="str">
        <f>IFNA(VLOOKUP(M4104,Promocodes!G:H,2,0),"")</f>
        <v/>
      </c>
      <c r="O4104" s="3" t="str">
        <f>IFNA(VLOOKUP(D4104,Price!$E$2:$F$4,2,0),"")</f>
        <v/>
      </c>
      <c r="P4104" s="7" t="str">
        <f t="shared" si="4"/>
        <v>без промо</v>
      </c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ht="15.75" customHeight="1">
      <c r="A4105" s="3">
        <v>3935.0</v>
      </c>
      <c r="B4105" s="1" t="s">
        <v>16</v>
      </c>
      <c r="C4105" s="1" t="s">
        <v>17</v>
      </c>
      <c r="D4105" s="1" t="s">
        <v>21</v>
      </c>
      <c r="E4105" s="2">
        <v>44335.0</v>
      </c>
      <c r="F4105" s="3"/>
      <c r="G4105" s="5">
        <v>3500.0</v>
      </c>
      <c r="H4105" s="3" t="str">
        <f>IFNA(VLOOKUP(F4105,Promocodes!A:E,4,0),"")</f>
        <v/>
      </c>
      <c r="I4105" s="3"/>
      <c r="J4105" s="5">
        <f t="shared" si="2"/>
        <v>3500</v>
      </c>
      <c r="K4105" s="3" t="str">
        <f>IFNA(VLOOKUP(D4105,Price!$A$2:$C$18,3,0),"")</f>
        <v>услуга</v>
      </c>
      <c r="L4105" s="6">
        <f t="shared" si="3"/>
        <v>5</v>
      </c>
      <c r="M4105" s="6" t="str">
        <f>IFNA(VLOOKUP(F4105,Promocodes!A:B,2,0),"")</f>
        <v/>
      </c>
      <c r="N4105" s="3" t="str">
        <f>IFNA(VLOOKUP(M4105,Promocodes!G:H,2,0),"")</f>
        <v/>
      </c>
      <c r="O4105" s="3" t="str">
        <f>IFNA(VLOOKUP(D4105,Price!$E$2:$F$4,2,0),"")</f>
        <v/>
      </c>
      <c r="P4105" s="7" t="str">
        <f t="shared" si="4"/>
        <v>без промо</v>
      </c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ht="15.75" customHeight="1">
      <c r="A4106" s="3">
        <v>3936.0</v>
      </c>
      <c r="B4106" s="1" t="s">
        <v>16</v>
      </c>
      <c r="C4106" s="1" t="s">
        <v>17</v>
      </c>
      <c r="D4106" s="1" t="s">
        <v>20</v>
      </c>
      <c r="E4106" s="2">
        <v>44335.0</v>
      </c>
      <c r="F4106" s="3"/>
      <c r="G4106" s="5">
        <v>500.0</v>
      </c>
      <c r="H4106" s="3" t="str">
        <f>IFNA(VLOOKUP(F4106,Promocodes!A:E,4,0),"")</f>
        <v/>
      </c>
      <c r="I4106" s="3"/>
      <c r="J4106" s="5">
        <f t="shared" si="2"/>
        <v>500</v>
      </c>
      <c r="K4106" s="3" t="str">
        <f>IFNA(VLOOKUP(D4106,Price!$A$2:$C$18,3,0),"")</f>
        <v>товар</v>
      </c>
      <c r="L4106" s="6">
        <f t="shared" si="3"/>
        <v>5</v>
      </c>
      <c r="M4106" s="6" t="str">
        <f>IFNA(VLOOKUP(F4106,Promocodes!A:B,2,0),"")</f>
        <v/>
      </c>
      <c r="N4106" s="3" t="str">
        <f>IFNA(VLOOKUP(M4106,Promocodes!G:H,2,0),"")</f>
        <v/>
      </c>
      <c r="O4106" s="3">
        <f>IFNA(VLOOKUP(D4106,Price!$E$2:$F$4,2,0),"")</f>
        <v>250</v>
      </c>
      <c r="P4106" s="7" t="str">
        <f t="shared" si="4"/>
        <v>без промо</v>
      </c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ht="15.75" customHeight="1">
      <c r="A4107" s="3">
        <v>3937.0</v>
      </c>
      <c r="B4107" s="1" t="s">
        <v>139</v>
      </c>
      <c r="C4107" s="1" t="s">
        <v>17</v>
      </c>
      <c r="D4107" s="1" t="s">
        <v>141</v>
      </c>
      <c r="E4107" s="2">
        <v>44335.0</v>
      </c>
      <c r="F4107" s="3"/>
      <c r="G4107" s="5">
        <v>300.0</v>
      </c>
      <c r="H4107" s="3" t="str">
        <f>IFNA(VLOOKUP(F4107,Promocodes!A:E,4,0),"")</f>
        <v/>
      </c>
      <c r="I4107" s="3"/>
      <c r="J4107" s="5">
        <f t="shared" si="2"/>
        <v>300</v>
      </c>
      <c r="K4107" s="3" t="str">
        <f>IFNA(VLOOKUP(D4107,Price!$A$2:$C$18,3,0),"")</f>
        <v/>
      </c>
      <c r="L4107" s="6">
        <f t="shared" si="3"/>
        <v>5</v>
      </c>
      <c r="M4107" s="6" t="str">
        <f>IFNA(VLOOKUP(F4107,Promocodes!A:B,2,0),"")</f>
        <v/>
      </c>
      <c r="N4107" s="3" t="str">
        <f>IFNA(VLOOKUP(M4107,Promocodes!G:H,2,0),"")</f>
        <v/>
      </c>
      <c r="O4107" s="3" t="str">
        <f>IFNA(VLOOKUP(D4107,Price!$E$2:$F$4,2,0),"")</f>
        <v/>
      </c>
      <c r="P4107" s="7" t="str">
        <f t="shared" si="4"/>
        <v/>
      </c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ht="15.75" customHeight="1">
      <c r="A4108" s="3">
        <v>3938.0</v>
      </c>
      <c r="B4108" s="1" t="s">
        <v>16</v>
      </c>
      <c r="C4108" s="1" t="s">
        <v>17</v>
      </c>
      <c r="D4108" s="1" t="s">
        <v>18</v>
      </c>
      <c r="E4108" s="2">
        <v>44335.0</v>
      </c>
      <c r="F4108" s="3"/>
      <c r="G4108" s="5">
        <v>1000.0</v>
      </c>
      <c r="H4108" s="3" t="str">
        <f>IFNA(VLOOKUP(F4108,Promocodes!A:E,4,0),"")</f>
        <v/>
      </c>
      <c r="I4108" s="3"/>
      <c r="J4108" s="5">
        <f t="shared" si="2"/>
        <v>1000</v>
      </c>
      <c r="K4108" s="3" t="str">
        <f>IFNA(VLOOKUP(D4108,Price!$A$2:$C$18,3,0),"")</f>
        <v>товар</v>
      </c>
      <c r="L4108" s="6">
        <f t="shared" si="3"/>
        <v>5</v>
      </c>
      <c r="M4108" s="6" t="str">
        <f>IFNA(VLOOKUP(F4108,Promocodes!A:B,2,0),"")</f>
        <v/>
      </c>
      <c r="N4108" s="3" t="str">
        <f>IFNA(VLOOKUP(M4108,Promocodes!G:H,2,0),"")</f>
        <v/>
      </c>
      <c r="O4108" s="3">
        <f>IFNA(VLOOKUP(D4108,Price!$E$2:$F$4,2,0),"")</f>
        <v>500</v>
      </c>
      <c r="P4108" s="7" t="str">
        <f t="shared" si="4"/>
        <v>без промо</v>
      </c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ht="15.75" customHeight="1">
      <c r="A4109" s="3">
        <v>3939.0</v>
      </c>
      <c r="B4109" s="1" t="s">
        <v>139</v>
      </c>
      <c r="C4109" s="1" t="s">
        <v>17</v>
      </c>
      <c r="D4109" s="1" t="s">
        <v>141</v>
      </c>
      <c r="E4109" s="2">
        <v>44335.0</v>
      </c>
      <c r="F4109" s="3"/>
      <c r="G4109" s="5">
        <v>300.0</v>
      </c>
      <c r="H4109" s="3" t="str">
        <f>IFNA(VLOOKUP(F4109,Promocodes!A:E,4,0),"")</f>
        <v/>
      </c>
      <c r="I4109" s="3"/>
      <c r="J4109" s="5">
        <f t="shared" si="2"/>
        <v>300</v>
      </c>
      <c r="K4109" s="3" t="str">
        <f>IFNA(VLOOKUP(D4109,Price!$A$2:$C$18,3,0),"")</f>
        <v/>
      </c>
      <c r="L4109" s="6">
        <f t="shared" si="3"/>
        <v>5</v>
      </c>
      <c r="M4109" s="6" t="str">
        <f>IFNA(VLOOKUP(F4109,Promocodes!A:B,2,0),"")</f>
        <v/>
      </c>
      <c r="N4109" s="3" t="str">
        <f>IFNA(VLOOKUP(M4109,Promocodes!G:H,2,0),"")</f>
        <v/>
      </c>
      <c r="O4109" s="3" t="str">
        <f>IFNA(VLOOKUP(D4109,Price!$E$2:$F$4,2,0),"")</f>
        <v/>
      </c>
      <c r="P4109" s="7" t="str">
        <f t="shared" si="4"/>
        <v/>
      </c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ht="15.75" customHeight="1">
      <c r="A4110" s="3">
        <v>3940.0</v>
      </c>
      <c r="B4110" s="1" t="s">
        <v>16</v>
      </c>
      <c r="C4110" s="1" t="s">
        <v>17</v>
      </c>
      <c r="D4110" s="1" t="s">
        <v>24</v>
      </c>
      <c r="E4110" s="2">
        <v>44335.0</v>
      </c>
      <c r="F4110" s="3"/>
      <c r="G4110" s="5">
        <v>4500.0</v>
      </c>
      <c r="H4110" s="3" t="str">
        <f>IFNA(VLOOKUP(F4110,Promocodes!A:E,4,0),"")</f>
        <v/>
      </c>
      <c r="I4110" s="3"/>
      <c r="J4110" s="5">
        <f t="shared" si="2"/>
        <v>4500</v>
      </c>
      <c r="K4110" s="3" t="str">
        <f>IFNA(VLOOKUP(D4110,Price!$A$2:$C$18,3,0),"")</f>
        <v>услуга</v>
      </c>
      <c r="L4110" s="6">
        <f t="shared" si="3"/>
        <v>5</v>
      </c>
      <c r="M4110" s="6" t="str">
        <f>IFNA(VLOOKUP(F4110,Promocodes!A:B,2,0),"")</f>
        <v/>
      </c>
      <c r="N4110" s="3" t="str">
        <f>IFNA(VLOOKUP(M4110,Promocodes!G:H,2,0),"")</f>
        <v/>
      </c>
      <c r="O4110" s="3" t="str">
        <f>IFNA(VLOOKUP(D4110,Price!$E$2:$F$4,2,0),"")</f>
        <v/>
      </c>
      <c r="P4110" s="7" t="str">
        <f t="shared" si="4"/>
        <v>без промо</v>
      </c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ht="15.75" customHeight="1">
      <c r="A4111" s="3">
        <v>3941.0</v>
      </c>
      <c r="B4111" s="1" t="s">
        <v>16</v>
      </c>
      <c r="C4111" s="1" t="s">
        <v>17</v>
      </c>
      <c r="D4111" s="1" t="s">
        <v>23</v>
      </c>
      <c r="E4111" s="2">
        <v>44335.0</v>
      </c>
      <c r="F4111" s="3"/>
      <c r="G4111" s="5">
        <v>5500.0</v>
      </c>
      <c r="H4111" s="3" t="str">
        <f>IFNA(VLOOKUP(F4111,Promocodes!A:E,4,0),"")</f>
        <v/>
      </c>
      <c r="I4111" s="3"/>
      <c r="J4111" s="5">
        <f t="shared" si="2"/>
        <v>5500</v>
      </c>
      <c r="K4111" s="3" t="str">
        <f>IFNA(VLOOKUP(D4111,Price!$A$2:$C$18,3,0),"")</f>
        <v>услуга</v>
      </c>
      <c r="L4111" s="6">
        <f t="shared" si="3"/>
        <v>5</v>
      </c>
      <c r="M4111" s="6" t="str">
        <f>IFNA(VLOOKUP(F4111,Promocodes!A:B,2,0),"")</f>
        <v/>
      </c>
      <c r="N4111" s="3" t="str">
        <f>IFNA(VLOOKUP(M4111,Promocodes!G:H,2,0),"")</f>
        <v/>
      </c>
      <c r="O4111" s="3" t="str">
        <f>IFNA(VLOOKUP(D4111,Price!$E$2:$F$4,2,0),"")</f>
        <v/>
      </c>
      <c r="P4111" s="7" t="str">
        <f t="shared" si="4"/>
        <v>без промо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ht="15.75" customHeight="1">
      <c r="A4112" s="3">
        <v>3943.0</v>
      </c>
      <c r="B4112" s="1" t="s">
        <v>16</v>
      </c>
      <c r="C4112" s="1" t="s">
        <v>17</v>
      </c>
      <c r="D4112" s="1" t="s">
        <v>24</v>
      </c>
      <c r="E4112" s="2">
        <v>44335.0</v>
      </c>
      <c r="F4112" s="3"/>
      <c r="G4112" s="5">
        <v>4500.0</v>
      </c>
      <c r="H4112" s="3" t="str">
        <f>IFNA(VLOOKUP(F4112,Promocodes!A:E,4,0),"")</f>
        <v/>
      </c>
      <c r="I4112" s="3"/>
      <c r="J4112" s="5">
        <f t="shared" si="2"/>
        <v>4500</v>
      </c>
      <c r="K4112" s="3" t="str">
        <f>IFNA(VLOOKUP(D4112,Price!$A$2:$C$18,3,0),"")</f>
        <v>услуга</v>
      </c>
      <c r="L4112" s="6">
        <f t="shared" si="3"/>
        <v>5</v>
      </c>
      <c r="M4112" s="6" t="str">
        <f>IFNA(VLOOKUP(F4112,Promocodes!A:B,2,0),"")</f>
        <v/>
      </c>
      <c r="N4112" s="3" t="str">
        <f>IFNA(VLOOKUP(M4112,Promocodes!G:H,2,0),"")</f>
        <v/>
      </c>
      <c r="O4112" s="3" t="str">
        <f>IFNA(VLOOKUP(D4112,Price!$E$2:$F$4,2,0),"")</f>
        <v/>
      </c>
      <c r="P4112" s="7" t="str">
        <f t="shared" si="4"/>
        <v>без промо</v>
      </c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ht="15.75" customHeight="1">
      <c r="A4113" s="3">
        <v>3944.0</v>
      </c>
      <c r="B4113" s="1" t="s">
        <v>16</v>
      </c>
      <c r="C4113" s="1" t="s">
        <v>17</v>
      </c>
      <c r="D4113" s="1" t="s">
        <v>21</v>
      </c>
      <c r="E4113" s="2">
        <v>44336.0</v>
      </c>
      <c r="F4113" s="3"/>
      <c r="G4113" s="5">
        <v>3500.0</v>
      </c>
      <c r="H4113" s="3" t="str">
        <f>IFNA(VLOOKUP(F4113,Promocodes!A:E,4,0),"")</f>
        <v/>
      </c>
      <c r="I4113" s="3"/>
      <c r="J4113" s="5">
        <f t="shared" si="2"/>
        <v>3500</v>
      </c>
      <c r="K4113" s="3" t="str">
        <f>IFNA(VLOOKUP(D4113,Price!$A$2:$C$18,3,0),"")</f>
        <v>услуга</v>
      </c>
      <c r="L4113" s="6">
        <f t="shared" si="3"/>
        <v>5</v>
      </c>
      <c r="M4113" s="6" t="str">
        <f>IFNA(VLOOKUP(F4113,Promocodes!A:B,2,0),"")</f>
        <v/>
      </c>
      <c r="N4113" s="3" t="str">
        <f>IFNA(VLOOKUP(M4113,Promocodes!G:H,2,0),"")</f>
        <v/>
      </c>
      <c r="O4113" s="3" t="str">
        <f>IFNA(VLOOKUP(D4113,Price!$E$2:$F$4,2,0),"")</f>
        <v/>
      </c>
      <c r="P4113" s="7" t="str">
        <f t="shared" si="4"/>
        <v>без промо</v>
      </c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ht="15.75" customHeight="1">
      <c r="A4114" s="3">
        <v>3945.0</v>
      </c>
      <c r="B4114" s="1" t="s">
        <v>16</v>
      </c>
      <c r="C4114" s="1" t="s">
        <v>17</v>
      </c>
      <c r="D4114" s="1" t="s">
        <v>23</v>
      </c>
      <c r="E4114" s="2">
        <v>44336.0</v>
      </c>
      <c r="F4114" s="3"/>
      <c r="G4114" s="5">
        <v>5500.0</v>
      </c>
      <c r="H4114" s="3" t="str">
        <f>IFNA(VLOOKUP(F4114,Promocodes!A:E,4,0),"")</f>
        <v/>
      </c>
      <c r="I4114" s="3"/>
      <c r="J4114" s="5">
        <f t="shared" si="2"/>
        <v>5500</v>
      </c>
      <c r="K4114" s="3" t="str">
        <f>IFNA(VLOOKUP(D4114,Price!$A$2:$C$18,3,0),"")</f>
        <v>услуга</v>
      </c>
      <c r="L4114" s="6">
        <f t="shared" si="3"/>
        <v>5</v>
      </c>
      <c r="M4114" s="6" t="str">
        <f>IFNA(VLOOKUP(F4114,Promocodes!A:B,2,0),"")</f>
        <v/>
      </c>
      <c r="N4114" s="3" t="str">
        <f>IFNA(VLOOKUP(M4114,Promocodes!G:H,2,0),"")</f>
        <v/>
      </c>
      <c r="O4114" s="3" t="str">
        <f>IFNA(VLOOKUP(D4114,Price!$E$2:$F$4,2,0),"")</f>
        <v/>
      </c>
      <c r="P4114" s="7" t="str">
        <f t="shared" si="4"/>
        <v>без промо</v>
      </c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ht="15.75" customHeight="1">
      <c r="A4115" s="3">
        <v>3946.0</v>
      </c>
      <c r="B4115" s="1" t="s">
        <v>16</v>
      </c>
      <c r="C4115" s="1" t="s">
        <v>17</v>
      </c>
      <c r="D4115" s="1" t="s">
        <v>23</v>
      </c>
      <c r="E4115" s="2">
        <v>44336.0</v>
      </c>
      <c r="F4115" s="3"/>
      <c r="G4115" s="5">
        <v>5500.0</v>
      </c>
      <c r="H4115" s="3" t="str">
        <f>IFNA(VLOOKUP(F4115,Promocodes!A:E,4,0),"")</f>
        <v/>
      </c>
      <c r="I4115" s="3"/>
      <c r="J4115" s="5">
        <f t="shared" si="2"/>
        <v>5500</v>
      </c>
      <c r="K4115" s="3" t="str">
        <f>IFNA(VLOOKUP(D4115,Price!$A$2:$C$18,3,0),"")</f>
        <v>услуга</v>
      </c>
      <c r="L4115" s="6">
        <f t="shared" si="3"/>
        <v>5</v>
      </c>
      <c r="M4115" s="6" t="str">
        <f>IFNA(VLOOKUP(F4115,Promocodes!A:B,2,0),"")</f>
        <v/>
      </c>
      <c r="N4115" s="3" t="str">
        <f>IFNA(VLOOKUP(M4115,Promocodes!G:H,2,0),"")</f>
        <v/>
      </c>
      <c r="O4115" s="3" t="str">
        <f>IFNA(VLOOKUP(D4115,Price!$E$2:$F$4,2,0),"")</f>
        <v/>
      </c>
      <c r="P4115" s="7" t="str">
        <f t="shared" si="4"/>
        <v>без промо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ht="15.75" customHeight="1">
      <c r="A4116" s="3">
        <v>3949.0</v>
      </c>
      <c r="B4116" s="1" t="s">
        <v>16</v>
      </c>
      <c r="C4116" s="1" t="s">
        <v>17</v>
      </c>
      <c r="D4116" s="1" t="s">
        <v>20</v>
      </c>
      <c r="E4116" s="2">
        <v>44336.0</v>
      </c>
      <c r="F4116" s="3"/>
      <c r="G4116" s="5">
        <v>500.0</v>
      </c>
      <c r="H4116" s="3" t="str">
        <f>IFNA(VLOOKUP(F4116,Promocodes!A:E,4,0),"")</f>
        <v/>
      </c>
      <c r="I4116" s="3"/>
      <c r="J4116" s="5">
        <f t="shared" si="2"/>
        <v>500</v>
      </c>
      <c r="K4116" s="3" t="str">
        <f>IFNA(VLOOKUP(D4116,Price!$A$2:$C$18,3,0),"")</f>
        <v>товар</v>
      </c>
      <c r="L4116" s="6">
        <f t="shared" si="3"/>
        <v>5</v>
      </c>
      <c r="M4116" s="6" t="str">
        <f>IFNA(VLOOKUP(F4116,Promocodes!A:B,2,0),"")</f>
        <v/>
      </c>
      <c r="N4116" s="3" t="str">
        <f>IFNA(VLOOKUP(M4116,Promocodes!G:H,2,0),"")</f>
        <v/>
      </c>
      <c r="O4116" s="3">
        <f>IFNA(VLOOKUP(D4116,Price!$E$2:$F$4,2,0),"")</f>
        <v>250</v>
      </c>
      <c r="P4116" s="7" t="str">
        <f t="shared" si="4"/>
        <v>без промо</v>
      </c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ht="15.75" customHeight="1">
      <c r="A4117" s="3">
        <v>3950.0</v>
      </c>
      <c r="B4117" s="1" t="s">
        <v>16</v>
      </c>
      <c r="C4117" s="1" t="s">
        <v>17</v>
      </c>
      <c r="D4117" s="1" t="s">
        <v>21</v>
      </c>
      <c r="E4117" s="2">
        <v>44336.0</v>
      </c>
      <c r="F4117" s="3"/>
      <c r="G4117" s="5">
        <v>3500.0</v>
      </c>
      <c r="H4117" s="3" t="str">
        <f>IFNA(VLOOKUP(F4117,Promocodes!A:E,4,0),"")</f>
        <v/>
      </c>
      <c r="I4117" s="3"/>
      <c r="J4117" s="5">
        <f t="shared" si="2"/>
        <v>3500</v>
      </c>
      <c r="K4117" s="3" t="str">
        <f>IFNA(VLOOKUP(D4117,Price!$A$2:$C$18,3,0),"")</f>
        <v>услуга</v>
      </c>
      <c r="L4117" s="6">
        <f t="shared" si="3"/>
        <v>5</v>
      </c>
      <c r="M4117" s="6" t="str">
        <f>IFNA(VLOOKUP(F4117,Promocodes!A:B,2,0),"")</f>
        <v/>
      </c>
      <c r="N4117" s="3" t="str">
        <f>IFNA(VLOOKUP(M4117,Promocodes!G:H,2,0),"")</f>
        <v/>
      </c>
      <c r="O4117" s="3" t="str">
        <f>IFNA(VLOOKUP(D4117,Price!$E$2:$F$4,2,0),"")</f>
        <v/>
      </c>
      <c r="P4117" s="7" t="str">
        <f t="shared" si="4"/>
        <v>без промо</v>
      </c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ht="15.75" customHeight="1">
      <c r="A4118" s="3">
        <v>3952.0</v>
      </c>
      <c r="B4118" s="1" t="s">
        <v>16</v>
      </c>
      <c r="C4118" s="1" t="s">
        <v>17</v>
      </c>
      <c r="D4118" s="1" t="s">
        <v>20</v>
      </c>
      <c r="E4118" s="2">
        <v>44336.0</v>
      </c>
      <c r="F4118" s="3"/>
      <c r="G4118" s="5">
        <v>500.0</v>
      </c>
      <c r="H4118" s="3" t="str">
        <f>IFNA(VLOOKUP(F4118,Promocodes!A:E,4,0),"")</f>
        <v/>
      </c>
      <c r="I4118" s="3"/>
      <c r="J4118" s="5">
        <f t="shared" si="2"/>
        <v>500</v>
      </c>
      <c r="K4118" s="3" t="str">
        <f>IFNA(VLOOKUP(D4118,Price!$A$2:$C$18,3,0),"")</f>
        <v>товар</v>
      </c>
      <c r="L4118" s="6">
        <f t="shared" si="3"/>
        <v>5</v>
      </c>
      <c r="M4118" s="6" t="str">
        <f>IFNA(VLOOKUP(F4118,Promocodes!A:B,2,0),"")</f>
        <v/>
      </c>
      <c r="N4118" s="3" t="str">
        <f>IFNA(VLOOKUP(M4118,Promocodes!G:H,2,0),"")</f>
        <v/>
      </c>
      <c r="O4118" s="3">
        <f>IFNA(VLOOKUP(D4118,Price!$E$2:$F$4,2,0),"")</f>
        <v>250</v>
      </c>
      <c r="P4118" s="7" t="str">
        <f t="shared" si="4"/>
        <v>без промо</v>
      </c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ht="15.75" customHeight="1">
      <c r="A4119" s="3">
        <v>3955.0</v>
      </c>
      <c r="B4119" s="1" t="s">
        <v>16</v>
      </c>
      <c r="C4119" s="1" t="s">
        <v>17</v>
      </c>
      <c r="D4119" s="1" t="s">
        <v>18</v>
      </c>
      <c r="E4119" s="2">
        <v>44336.0</v>
      </c>
      <c r="F4119" s="3"/>
      <c r="G4119" s="5">
        <v>1000.0</v>
      </c>
      <c r="H4119" s="3" t="str">
        <f>IFNA(VLOOKUP(F4119,Promocodes!A:E,4,0),"")</f>
        <v/>
      </c>
      <c r="I4119" s="3"/>
      <c r="J4119" s="5">
        <f t="shared" si="2"/>
        <v>1000</v>
      </c>
      <c r="K4119" s="3" t="str">
        <f>IFNA(VLOOKUP(D4119,Price!$A$2:$C$18,3,0),"")</f>
        <v>товар</v>
      </c>
      <c r="L4119" s="6">
        <f t="shared" si="3"/>
        <v>5</v>
      </c>
      <c r="M4119" s="6" t="str">
        <f>IFNA(VLOOKUP(F4119,Promocodes!A:B,2,0),"")</f>
        <v/>
      </c>
      <c r="N4119" s="3" t="str">
        <f>IFNA(VLOOKUP(M4119,Promocodes!G:H,2,0),"")</f>
        <v/>
      </c>
      <c r="O4119" s="3">
        <f>IFNA(VLOOKUP(D4119,Price!$E$2:$F$4,2,0),"")</f>
        <v>500</v>
      </c>
      <c r="P4119" s="7" t="str">
        <f t="shared" si="4"/>
        <v>без промо</v>
      </c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ht="15.75" customHeight="1">
      <c r="A4120" s="3">
        <v>3956.0</v>
      </c>
      <c r="B4120" s="1" t="s">
        <v>16</v>
      </c>
      <c r="C4120" s="1" t="s">
        <v>17</v>
      </c>
      <c r="D4120" s="1" t="s">
        <v>21</v>
      </c>
      <c r="E4120" s="2">
        <v>44336.0</v>
      </c>
      <c r="F4120" s="3"/>
      <c r="G4120" s="5">
        <v>3500.0</v>
      </c>
      <c r="H4120" s="3" t="str">
        <f>IFNA(VLOOKUP(F4120,Promocodes!A:E,4,0),"")</f>
        <v/>
      </c>
      <c r="I4120" s="3"/>
      <c r="J4120" s="5">
        <f t="shared" si="2"/>
        <v>3500</v>
      </c>
      <c r="K4120" s="3" t="str">
        <f>IFNA(VLOOKUP(D4120,Price!$A$2:$C$18,3,0),"")</f>
        <v>услуга</v>
      </c>
      <c r="L4120" s="6">
        <f t="shared" si="3"/>
        <v>5</v>
      </c>
      <c r="M4120" s="6" t="str">
        <f>IFNA(VLOOKUP(F4120,Promocodes!A:B,2,0),"")</f>
        <v/>
      </c>
      <c r="N4120" s="3" t="str">
        <f>IFNA(VLOOKUP(M4120,Promocodes!G:H,2,0),"")</f>
        <v/>
      </c>
      <c r="O4120" s="3" t="str">
        <f>IFNA(VLOOKUP(D4120,Price!$E$2:$F$4,2,0),"")</f>
        <v/>
      </c>
      <c r="P4120" s="7" t="str">
        <f t="shared" si="4"/>
        <v>без промо</v>
      </c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ht="15.75" customHeight="1">
      <c r="A4121" s="3">
        <v>3957.0</v>
      </c>
      <c r="B4121" s="1" t="s">
        <v>139</v>
      </c>
      <c r="C4121" s="1" t="s">
        <v>17</v>
      </c>
      <c r="D4121" s="1" t="s">
        <v>142</v>
      </c>
      <c r="E4121" s="2">
        <v>44336.0</v>
      </c>
      <c r="F4121" s="3"/>
      <c r="G4121" s="5">
        <v>1000.0</v>
      </c>
      <c r="H4121" s="3" t="str">
        <f>IFNA(VLOOKUP(F4121,Promocodes!A:E,4,0),"")</f>
        <v/>
      </c>
      <c r="I4121" s="3"/>
      <c r="J4121" s="5">
        <f t="shared" si="2"/>
        <v>1000</v>
      </c>
      <c r="K4121" s="3" t="str">
        <f>IFNA(VLOOKUP(D4121,Price!$A$2:$C$18,3,0),"")</f>
        <v/>
      </c>
      <c r="L4121" s="6">
        <f t="shared" si="3"/>
        <v>5</v>
      </c>
      <c r="M4121" s="6" t="str">
        <f>IFNA(VLOOKUP(F4121,Promocodes!A:B,2,0),"")</f>
        <v/>
      </c>
      <c r="N4121" s="3" t="str">
        <f>IFNA(VLOOKUP(M4121,Promocodes!G:H,2,0),"")</f>
        <v/>
      </c>
      <c r="O4121" s="3" t="str">
        <f>IFNA(VLOOKUP(D4121,Price!$E$2:$F$4,2,0),"")</f>
        <v/>
      </c>
      <c r="P4121" s="7" t="str">
        <f t="shared" si="4"/>
        <v/>
      </c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ht="15.75" customHeight="1">
      <c r="A4122" s="3">
        <v>3958.0</v>
      </c>
      <c r="B4122" s="1" t="s">
        <v>16</v>
      </c>
      <c r="C4122" s="1" t="s">
        <v>17</v>
      </c>
      <c r="D4122" s="1" t="s">
        <v>21</v>
      </c>
      <c r="E4122" s="2">
        <v>44336.0</v>
      </c>
      <c r="F4122" s="3"/>
      <c r="G4122" s="5">
        <v>3500.0</v>
      </c>
      <c r="H4122" s="3" t="str">
        <f>IFNA(VLOOKUP(F4122,Promocodes!A:E,4,0),"")</f>
        <v/>
      </c>
      <c r="I4122" s="3"/>
      <c r="J4122" s="5">
        <f t="shared" si="2"/>
        <v>3500</v>
      </c>
      <c r="K4122" s="3" t="str">
        <f>IFNA(VLOOKUP(D4122,Price!$A$2:$C$18,3,0),"")</f>
        <v>услуга</v>
      </c>
      <c r="L4122" s="6">
        <f t="shared" si="3"/>
        <v>5</v>
      </c>
      <c r="M4122" s="6" t="str">
        <f>IFNA(VLOOKUP(F4122,Promocodes!A:B,2,0),"")</f>
        <v/>
      </c>
      <c r="N4122" s="3" t="str">
        <f>IFNA(VLOOKUP(M4122,Promocodes!G:H,2,0),"")</f>
        <v/>
      </c>
      <c r="O4122" s="3" t="str">
        <f>IFNA(VLOOKUP(D4122,Price!$E$2:$F$4,2,0),"")</f>
        <v/>
      </c>
      <c r="P4122" s="7" t="str">
        <f t="shared" si="4"/>
        <v>без промо</v>
      </c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ht="15.75" customHeight="1">
      <c r="A4123" s="3">
        <v>3959.0</v>
      </c>
      <c r="B4123" s="1" t="s">
        <v>139</v>
      </c>
      <c r="C4123" s="1" t="s">
        <v>17</v>
      </c>
      <c r="D4123" s="1" t="s">
        <v>143</v>
      </c>
      <c r="E4123" s="2">
        <v>44336.0</v>
      </c>
      <c r="F4123" s="3"/>
      <c r="G4123" s="5">
        <v>500.0</v>
      </c>
      <c r="H4123" s="3" t="str">
        <f>IFNA(VLOOKUP(F4123,Promocodes!A:E,4,0),"")</f>
        <v/>
      </c>
      <c r="I4123" s="3"/>
      <c r="J4123" s="5">
        <f t="shared" si="2"/>
        <v>500</v>
      </c>
      <c r="K4123" s="3" t="str">
        <f>IFNA(VLOOKUP(D4123,Price!$A$2:$C$18,3,0),"")</f>
        <v/>
      </c>
      <c r="L4123" s="6">
        <f t="shared" si="3"/>
        <v>5</v>
      </c>
      <c r="M4123" s="6" t="str">
        <f>IFNA(VLOOKUP(F4123,Promocodes!A:B,2,0),"")</f>
        <v/>
      </c>
      <c r="N4123" s="3" t="str">
        <f>IFNA(VLOOKUP(M4123,Promocodes!G:H,2,0),"")</f>
        <v/>
      </c>
      <c r="O4123" s="3" t="str">
        <f>IFNA(VLOOKUP(D4123,Price!$E$2:$F$4,2,0),"")</f>
        <v/>
      </c>
      <c r="P4123" s="7" t="str">
        <f t="shared" si="4"/>
        <v/>
      </c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ht="15.75" customHeight="1">
      <c r="A4124" s="3">
        <v>3960.0</v>
      </c>
      <c r="B4124" s="1" t="s">
        <v>16</v>
      </c>
      <c r="C4124" s="1" t="s">
        <v>17</v>
      </c>
      <c r="D4124" s="1" t="s">
        <v>23</v>
      </c>
      <c r="E4124" s="2">
        <v>44336.0</v>
      </c>
      <c r="F4124" s="3"/>
      <c r="G4124" s="5">
        <v>5500.0</v>
      </c>
      <c r="H4124" s="3" t="str">
        <f>IFNA(VLOOKUP(F4124,Promocodes!A:E,4,0),"")</f>
        <v/>
      </c>
      <c r="I4124" s="3"/>
      <c r="J4124" s="5">
        <f t="shared" si="2"/>
        <v>5500</v>
      </c>
      <c r="K4124" s="3" t="str">
        <f>IFNA(VLOOKUP(D4124,Price!$A$2:$C$18,3,0),"")</f>
        <v>услуга</v>
      </c>
      <c r="L4124" s="6">
        <f t="shared" si="3"/>
        <v>5</v>
      </c>
      <c r="M4124" s="6" t="str">
        <f>IFNA(VLOOKUP(F4124,Promocodes!A:B,2,0),"")</f>
        <v/>
      </c>
      <c r="N4124" s="3" t="str">
        <f>IFNA(VLOOKUP(M4124,Promocodes!G:H,2,0),"")</f>
        <v/>
      </c>
      <c r="O4124" s="3" t="str">
        <f>IFNA(VLOOKUP(D4124,Price!$E$2:$F$4,2,0),"")</f>
        <v/>
      </c>
      <c r="P4124" s="7" t="str">
        <f t="shared" si="4"/>
        <v>без промо</v>
      </c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ht="15.75" customHeight="1">
      <c r="A4125" s="3">
        <v>3961.0</v>
      </c>
      <c r="B4125" s="1" t="s">
        <v>16</v>
      </c>
      <c r="C4125" s="1" t="s">
        <v>22</v>
      </c>
      <c r="D4125" s="1" t="s">
        <v>21</v>
      </c>
      <c r="E4125" s="2">
        <v>44336.0</v>
      </c>
      <c r="F4125" s="3"/>
      <c r="G4125" s="5">
        <v>3500.0</v>
      </c>
      <c r="H4125" s="3" t="str">
        <f>IFNA(VLOOKUP(F4125,Promocodes!A:E,4,0),"")</f>
        <v/>
      </c>
      <c r="I4125" s="3"/>
      <c r="J4125" s="5">
        <f t="shared" si="2"/>
        <v>3500</v>
      </c>
      <c r="K4125" s="3" t="str">
        <f>IFNA(VLOOKUP(D4125,Price!$A$2:$C$18,3,0),"")</f>
        <v>услуга</v>
      </c>
      <c r="L4125" s="6">
        <f t="shared" si="3"/>
        <v>5</v>
      </c>
      <c r="M4125" s="6" t="str">
        <f>IFNA(VLOOKUP(F4125,Promocodes!A:B,2,0),"")</f>
        <v/>
      </c>
      <c r="N4125" s="3" t="str">
        <f>IFNA(VLOOKUP(M4125,Promocodes!G:H,2,0),"")</f>
        <v/>
      </c>
      <c r="O4125" s="3" t="str">
        <f>IFNA(VLOOKUP(D4125,Price!$E$2:$F$4,2,0),"")</f>
        <v/>
      </c>
      <c r="P4125" s="7" t="str">
        <f t="shared" si="4"/>
        <v>без промо</v>
      </c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ht="15.75" customHeight="1">
      <c r="A4126" s="3">
        <v>3962.0</v>
      </c>
      <c r="B4126" s="1" t="s">
        <v>16</v>
      </c>
      <c r="C4126" s="1" t="s">
        <v>22</v>
      </c>
      <c r="D4126" s="1" t="s">
        <v>23</v>
      </c>
      <c r="E4126" s="2">
        <v>44336.0</v>
      </c>
      <c r="F4126" s="3"/>
      <c r="G4126" s="5">
        <v>5500.0</v>
      </c>
      <c r="H4126" s="3" t="str">
        <f>IFNA(VLOOKUP(F4126,Promocodes!A:E,4,0),"")</f>
        <v/>
      </c>
      <c r="I4126" s="3"/>
      <c r="J4126" s="5">
        <f t="shared" si="2"/>
        <v>5500</v>
      </c>
      <c r="K4126" s="3" t="str">
        <f>IFNA(VLOOKUP(D4126,Price!$A$2:$C$18,3,0),"")</f>
        <v>услуга</v>
      </c>
      <c r="L4126" s="6">
        <f t="shared" si="3"/>
        <v>5</v>
      </c>
      <c r="M4126" s="6" t="str">
        <f>IFNA(VLOOKUP(F4126,Promocodes!A:B,2,0),"")</f>
        <v/>
      </c>
      <c r="N4126" s="3" t="str">
        <f>IFNA(VLOOKUP(M4126,Promocodes!G:H,2,0),"")</f>
        <v/>
      </c>
      <c r="O4126" s="3" t="str">
        <f>IFNA(VLOOKUP(D4126,Price!$E$2:$F$4,2,0),"")</f>
        <v/>
      </c>
      <c r="P4126" s="7" t="str">
        <f t="shared" si="4"/>
        <v>без промо</v>
      </c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ht="15.75" customHeight="1">
      <c r="A4127" s="3">
        <v>3963.0</v>
      </c>
      <c r="B4127" s="1" t="s">
        <v>16</v>
      </c>
      <c r="C4127" s="1" t="s">
        <v>17</v>
      </c>
      <c r="D4127" s="1" t="s">
        <v>20</v>
      </c>
      <c r="E4127" s="2">
        <v>44336.0</v>
      </c>
      <c r="F4127" s="3"/>
      <c r="G4127" s="5">
        <v>500.0</v>
      </c>
      <c r="H4127" s="3" t="str">
        <f>IFNA(VLOOKUP(F4127,Promocodes!A:E,4,0),"")</f>
        <v/>
      </c>
      <c r="I4127" s="3"/>
      <c r="J4127" s="5">
        <f t="shared" si="2"/>
        <v>500</v>
      </c>
      <c r="K4127" s="3" t="str">
        <f>IFNA(VLOOKUP(D4127,Price!$A$2:$C$18,3,0),"")</f>
        <v>товар</v>
      </c>
      <c r="L4127" s="6">
        <f t="shared" si="3"/>
        <v>5</v>
      </c>
      <c r="M4127" s="6" t="str">
        <f>IFNA(VLOOKUP(F4127,Promocodes!A:B,2,0),"")</f>
        <v/>
      </c>
      <c r="N4127" s="3" t="str">
        <f>IFNA(VLOOKUP(M4127,Promocodes!G:H,2,0),"")</f>
        <v/>
      </c>
      <c r="O4127" s="3">
        <f>IFNA(VLOOKUP(D4127,Price!$E$2:$F$4,2,0),"")</f>
        <v>250</v>
      </c>
      <c r="P4127" s="7" t="str">
        <f t="shared" si="4"/>
        <v>без промо</v>
      </c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ht="15.75" customHeight="1">
      <c r="A4128" s="3">
        <v>3964.0</v>
      </c>
      <c r="B4128" s="1" t="s">
        <v>16</v>
      </c>
      <c r="C4128" s="1" t="s">
        <v>17</v>
      </c>
      <c r="D4128" s="1" t="s">
        <v>21</v>
      </c>
      <c r="E4128" s="2">
        <v>44336.0</v>
      </c>
      <c r="F4128" s="3"/>
      <c r="G4128" s="5">
        <v>3500.0</v>
      </c>
      <c r="H4128" s="3" t="str">
        <f>IFNA(VLOOKUP(F4128,Promocodes!A:E,4,0),"")</f>
        <v/>
      </c>
      <c r="I4128" s="3"/>
      <c r="J4128" s="5">
        <f t="shared" si="2"/>
        <v>3500</v>
      </c>
      <c r="K4128" s="3" t="str">
        <f>IFNA(VLOOKUP(D4128,Price!$A$2:$C$18,3,0),"")</f>
        <v>услуга</v>
      </c>
      <c r="L4128" s="6">
        <f t="shared" si="3"/>
        <v>5</v>
      </c>
      <c r="M4128" s="6" t="str">
        <f>IFNA(VLOOKUP(F4128,Promocodes!A:B,2,0),"")</f>
        <v/>
      </c>
      <c r="N4128" s="3" t="str">
        <f>IFNA(VLOOKUP(M4128,Promocodes!G:H,2,0),"")</f>
        <v/>
      </c>
      <c r="O4128" s="3" t="str">
        <f>IFNA(VLOOKUP(D4128,Price!$E$2:$F$4,2,0),"")</f>
        <v/>
      </c>
      <c r="P4128" s="7" t="str">
        <f t="shared" si="4"/>
        <v>без промо</v>
      </c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ht="15.75" customHeight="1">
      <c r="A4129" s="3">
        <v>3965.0</v>
      </c>
      <c r="B4129" s="1" t="s">
        <v>16</v>
      </c>
      <c r="C4129" s="1" t="s">
        <v>17</v>
      </c>
      <c r="D4129" s="1" t="s">
        <v>21</v>
      </c>
      <c r="E4129" s="2">
        <v>44336.0</v>
      </c>
      <c r="F4129" s="3"/>
      <c r="G4129" s="5">
        <v>3500.0</v>
      </c>
      <c r="H4129" s="3" t="str">
        <f>IFNA(VLOOKUP(F4129,Promocodes!A:E,4,0),"")</f>
        <v/>
      </c>
      <c r="I4129" s="3"/>
      <c r="J4129" s="5">
        <f t="shared" si="2"/>
        <v>3500</v>
      </c>
      <c r="K4129" s="3" t="str">
        <f>IFNA(VLOOKUP(D4129,Price!$A$2:$C$18,3,0),"")</f>
        <v>услуга</v>
      </c>
      <c r="L4129" s="6">
        <f t="shared" si="3"/>
        <v>5</v>
      </c>
      <c r="M4129" s="6" t="str">
        <f>IFNA(VLOOKUP(F4129,Promocodes!A:B,2,0),"")</f>
        <v/>
      </c>
      <c r="N4129" s="3" t="str">
        <f>IFNA(VLOOKUP(M4129,Promocodes!G:H,2,0),"")</f>
        <v/>
      </c>
      <c r="O4129" s="3" t="str">
        <f>IFNA(VLOOKUP(D4129,Price!$E$2:$F$4,2,0),"")</f>
        <v/>
      </c>
      <c r="P4129" s="7" t="str">
        <f t="shared" si="4"/>
        <v>без промо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ht="15.75" customHeight="1">
      <c r="A4130" s="3">
        <v>3968.0</v>
      </c>
      <c r="B4130" s="1" t="s">
        <v>16</v>
      </c>
      <c r="C4130" s="1" t="s">
        <v>17</v>
      </c>
      <c r="D4130" s="1" t="s">
        <v>21</v>
      </c>
      <c r="E4130" s="2">
        <v>44336.0</v>
      </c>
      <c r="F4130" s="3"/>
      <c r="G4130" s="5">
        <v>3500.0</v>
      </c>
      <c r="H4130" s="3" t="str">
        <f>IFNA(VLOOKUP(F4130,Promocodes!A:E,4,0),"")</f>
        <v/>
      </c>
      <c r="I4130" s="3"/>
      <c r="J4130" s="5">
        <f t="shared" si="2"/>
        <v>3500</v>
      </c>
      <c r="K4130" s="3" t="str">
        <f>IFNA(VLOOKUP(D4130,Price!$A$2:$C$18,3,0),"")</f>
        <v>услуга</v>
      </c>
      <c r="L4130" s="6">
        <f t="shared" si="3"/>
        <v>5</v>
      </c>
      <c r="M4130" s="6" t="str">
        <f>IFNA(VLOOKUP(F4130,Promocodes!A:B,2,0),"")</f>
        <v/>
      </c>
      <c r="N4130" s="3" t="str">
        <f>IFNA(VLOOKUP(M4130,Promocodes!G:H,2,0),"")</f>
        <v/>
      </c>
      <c r="O4130" s="3" t="str">
        <f>IFNA(VLOOKUP(D4130,Price!$E$2:$F$4,2,0),"")</f>
        <v/>
      </c>
      <c r="P4130" s="7" t="str">
        <f t="shared" si="4"/>
        <v>без промо</v>
      </c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ht="15.75" customHeight="1">
      <c r="A4131" s="3">
        <v>3969.0</v>
      </c>
      <c r="B4131" s="1" t="s">
        <v>139</v>
      </c>
      <c r="C4131" s="1" t="s">
        <v>17</v>
      </c>
      <c r="D4131" s="1" t="s">
        <v>141</v>
      </c>
      <c r="E4131" s="2">
        <v>44336.0</v>
      </c>
      <c r="F4131" s="3"/>
      <c r="G4131" s="5">
        <v>300.0</v>
      </c>
      <c r="H4131" s="3" t="str">
        <f>IFNA(VLOOKUP(F4131,Promocodes!A:E,4,0),"")</f>
        <v/>
      </c>
      <c r="I4131" s="3"/>
      <c r="J4131" s="5">
        <f t="shared" si="2"/>
        <v>300</v>
      </c>
      <c r="K4131" s="3" t="str">
        <f>IFNA(VLOOKUP(D4131,Price!$A$2:$C$18,3,0),"")</f>
        <v/>
      </c>
      <c r="L4131" s="6">
        <f t="shared" si="3"/>
        <v>5</v>
      </c>
      <c r="M4131" s="6" t="str">
        <f>IFNA(VLOOKUP(F4131,Promocodes!A:B,2,0),"")</f>
        <v/>
      </c>
      <c r="N4131" s="3" t="str">
        <f>IFNA(VLOOKUP(M4131,Promocodes!G:H,2,0),"")</f>
        <v/>
      </c>
      <c r="O4131" s="3" t="str">
        <f>IFNA(VLOOKUP(D4131,Price!$E$2:$F$4,2,0),"")</f>
        <v/>
      </c>
      <c r="P4131" s="7" t="str">
        <f t="shared" si="4"/>
        <v/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ht="15.75" customHeight="1">
      <c r="A4132" s="3">
        <v>3970.0</v>
      </c>
      <c r="B4132" s="1" t="s">
        <v>16</v>
      </c>
      <c r="C4132" s="1" t="s">
        <v>17</v>
      </c>
      <c r="D4132" s="1" t="s">
        <v>21</v>
      </c>
      <c r="E4132" s="2">
        <v>44337.0</v>
      </c>
      <c r="F4132" s="3"/>
      <c r="G4132" s="5">
        <v>3500.0</v>
      </c>
      <c r="H4132" s="3" t="str">
        <f>IFNA(VLOOKUP(F4132,Promocodes!A:E,4,0),"")</f>
        <v/>
      </c>
      <c r="I4132" s="3"/>
      <c r="J4132" s="5">
        <f t="shared" si="2"/>
        <v>3500</v>
      </c>
      <c r="K4132" s="3" t="str">
        <f>IFNA(VLOOKUP(D4132,Price!$A$2:$C$18,3,0),"")</f>
        <v>услуга</v>
      </c>
      <c r="L4132" s="6">
        <f t="shared" si="3"/>
        <v>5</v>
      </c>
      <c r="M4132" s="6" t="str">
        <f>IFNA(VLOOKUP(F4132,Promocodes!A:B,2,0),"")</f>
        <v/>
      </c>
      <c r="N4132" s="3" t="str">
        <f>IFNA(VLOOKUP(M4132,Promocodes!G:H,2,0),"")</f>
        <v/>
      </c>
      <c r="O4132" s="3" t="str">
        <f>IFNA(VLOOKUP(D4132,Price!$E$2:$F$4,2,0),"")</f>
        <v/>
      </c>
      <c r="P4132" s="7" t="str">
        <f t="shared" si="4"/>
        <v>без промо</v>
      </c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ht="15.75" customHeight="1">
      <c r="A4133" s="3">
        <v>3971.0</v>
      </c>
      <c r="B4133" s="1" t="s">
        <v>16</v>
      </c>
      <c r="C4133" s="1" t="s">
        <v>17</v>
      </c>
      <c r="D4133" s="1" t="s">
        <v>18</v>
      </c>
      <c r="E4133" s="2">
        <v>44337.0</v>
      </c>
      <c r="F4133" s="3"/>
      <c r="G4133" s="5">
        <v>1000.0</v>
      </c>
      <c r="H4133" s="3" t="str">
        <f>IFNA(VLOOKUP(F4133,Promocodes!A:E,4,0),"")</f>
        <v/>
      </c>
      <c r="I4133" s="3"/>
      <c r="J4133" s="5">
        <f t="shared" si="2"/>
        <v>1000</v>
      </c>
      <c r="K4133" s="3" t="str">
        <f>IFNA(VLOOKUP(D4133,Price!$A$2:$C$18,3,0),"")</f>
        <v>товар</v>
      </c>
      <c r="L4133" s="6">
        <f t="shared" si="3"/>
        <v>5</v>
      </c>
      <c r="M4133" s="6" t="str">
        <f>IFNA(VLOOKUP(F4133,Promocodes!A:B,2,0),"")</f>
        <v/>
      </c>
      <c r="N4133" s="3" t="str">
        <f>IFNA(VLOOKUP(M4133,Promocodes!G:H,2,0),"")</f>
        <v/>
      </c>
      <c r="O4133" s="3">
        <f>IFNA(VLOOKUP(D4133,Price!$E$2:$F$4,2,0),"")</f>
        <v>500</v>
      </c>
      <c r="P4133" s="7" t="str">
        <f t="shared" si="4"/>
        <v>без промо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ht="15.75" customHeight="1">
      <c r="A4134" s="3">
        <v>3972.0</v>
      </c>
      <c r="B4134" s="1" t="s">
        <v>139</v>
      </c>
      <c r="C4134" s="1" t="s">
        <v>17</v>
      </c>
      <c r="D4134" s="1" t="s">
        <v>143</v>
      </c>
      <c r="E4134" s="2">
        <v>44337.0</v>
      </c>
      <c r="F4134" s="3"/>
      <c r="G4134" s="5">
        <v>500.0</v>
      </c>
      <c r="H4134" s="3" t="str">
        <f>IFNA(VLOOKUP(F4134,Promocodes!A:E,4,0),"")</f>
        <v/>
      </c>
      <c r="I4134" s="3"/>
      <c r="J4134" s="5">
        <f t="shared" si="2"/>
        <v>500</v>
      </c>
      <c r="K4134" s="3" t="str">
        <f>IFNA(VLOOKUP(D4134,Price!$A$2:$C$18,3,0),"")</f>
        <v/>
      </c>
      <c r="L4134" s="6">
        <f t="shared" si="3"/>
        <v>5</v>
      </c>
      <c r="M4134" s="6" t="str">
        <f>IFNA(VLOOKUP(F4134,Promocodes!A:B,2,0),"")</f>
        <v/>
      </c>
      <c r="N4134" s="3" t="str">
        <f>IFNA(VLOOKUP(M4134,Promocodes!G:H,2,0),"")</f>
        <v/>
      </c>
      <c r="O4134" s="3" t="str">
        <f>IFNA(VLOOKUP(D4134,Price!$E$2:$F$4,2,0),"")</f>
        <v/>
      </c>
      <c r="P4134" s="7" t="str">
        <f t="shared" si="4"/>
        <v/>
      </c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ht="15.75" customHeight="1">
      <c r="A4135" s="3">
        <v>3974.0</v>
      </c>
      <c r="B4135" s="1" t="s">
        <v>139</v>
      </c>
      <c r="C4135" s="1" t="s">
        <v>22</v>
      </c>
      <c r="D4135" s="1" t="s">
        <v>141</v>
      </c>
      <c r="E4135" s="2">
        <v>44337.0</v>
      </c>
      <c r="F4135" s="3"/>
      <c r="G4135" s="5">
        <v>300.0</v>
      </c>
      <c r="H4135" s="3" t="str">
        <f>IFNA(VLOOKUP(F4135,Promocodes!A:E,4,0),"")</f>
        <v/>
      </c>
      <c r="I4135" s="3"/>
      <c r="J4135" s="5">
        <f t="shared" si="2"/>
        <v>300</v>
      </c>
      <c r="K4135" s="3" t="str">
        <f>IFNA(VLOOKUP(D4135,Price!$A$2:$C$18,3,0),"")</f>
        <v/>
      </c>
      <c r="L4135" s="6">
        <f t="shared" si="3"/>
        <v>5</v>
      </c>
      <c r="M4135" s="6" t="str">
        <f>IFNA(VLOOKUP(F4135,Promocodes!A:B,2,0),"")</f>
        <v/>
      </c>
      <c r="N4135" s="3" t="str">
        <f>IFNA(VLOOKUP(M4135,Promocodes!G:H,2,0),"")</f>
        <v/>
      </c>
      <c r="O4135" s="3" t="str">
        <f>IFNA(VLOOKUP(D4135,Price!$E$2:$F$4,2,0),"")</f>
        <v/>
      </c>
      <c r="P4135" s="7" t="str">
        <f t="shared" si="4"/>
        <v/>
      </c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ht="15.75" customHeight="1">
      <c r="A4136" s="3">
        <v>3975.0</v>
      </c>
      <c r="B4136" s="1" t="s">
        <v>16</v>
      </c>
      <c r="C4136" s="1" t="s">
        <v>17</v>
      </c>
      <c r="D4136" s="1" t="s">
        <v>24</v>
      </c>
      <c r="E4136" s="2">
        <v>44337.0</v>
      </c>
      <c r="F4136" s="3"/>
      <c r="G4136" s="5">
        <v>4500.0</v>
      </c>
      <c r="H4136" s="3" t="str">
        <f>IFNA(VLOOKUP(F4136,Promocodes!A:E,4,0),"")</f>
        <v/>
      </c>
      <c r="I4136" s="3"/>
      <c r="J4136" s="5">
        <f t="shared" si="2"/>
        <v>4500</v>
      </c>
      <c r="K4136" s="3" t="str">
        <f>IFNA(VLOOKUP(D4136,Price!$A$2:$C$18,3,0),"")</f>
        <v>услуга</v>
      </c>
      <c r="L4136" s="6">
        <f t="shared" si="3"/>
        <v>5</v>
      </c>
      <c r="M4136" s="6" t="str">
        <f>IFNA(VLOOKUP(F4136,Promocodes!A:B,2,0),"")</f>
        <v/>
      </c>
      <c r="N4136" s="3" t="str">
        <f>IFNA(VLOOKUP(M4136,Promocodes!G:H,2,0),"")</f>
        <v/>
      </c>
      <c r="O4136" s="3" t="str">
        <f>IFNA(VLOOKUP(D4136,Price!$E$2:$F$4,2,0),"")</f>
        <v/>
      </c>
      <c r="P4136" s="7" t="str">
        <f t="shared" si="4"/>
        <v>без промо</v>
      </c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ht="15.75" customHeight="1">
      <c r="A4137" s="3">
        <v>3976.0</v>
      </c>
      <c r="B4137" s="1" t="s">
        <v>16</v>
      </c>
      <c r="C4137" s="1" t="s">
        <v>17</v>
      </c>
      <c r="D4137" s="1" t="s">
        <v>18</v>
      </c>
      <c r="E4137" s="2">
        <v>44337.0</v>
      </c>
      <c r="F4137" s="3"/>
      <c r="G4137" s="5">
        <v>1000.0</v>
      </c>
      <c r="H4137" s="3" t="str">
        <f>IFNA(VLOOKUP(F4137,Promocodes!A:E,4,0),"")</f>
        <v/>
      </c>
      <c r="I4137" s="3"/>
      <c r="J4137" s="5">
        <f t="shared" si="2"/>
        <v>1000</v>
      </c>
      <c r="K4137" s="3" t="str">
        <f>IFNA(VLOOKUP(D4137,Price!$A$2:$C$18,3,0),"")</f>
        <v>товар</v>
      </c>
      <c r="L4137" s="6">
        <f t="shared" si="3"/>
        <v>5</v>
      </c>
      <c r="M4137" s="6" t="str">
        <f>IFNA(VLOOKUP(F4137,Promocodes!A:B,2,0),"")</f>
        <v/>
      </c>
      <c r="N4137" s="3" t="str">
        <f>IFNA(VLOOKUP(M4137,Promocodes!G:H,2,0),"")</f>
        <v/>
      </c>
      <c r="O4137" s="3">
        <f>IFNA(VLOOKUP(D4137,Price!$E$2:$F$4,2,0),"")</f>
        <v>500</v>
      </c>
      <c r="P4137" s="7" t="str">
        <f t="shared" si="4"/>
        <v>без промо</v>
      </c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ht="15.75" customHeight="1">
      <c r="A4138" s="3">
        <v>3977.0</v>
      </c>
      <c r="B4138" s="1" t="s">
        <v>16</v>
      </c>
      <c r="C4138" s="1" t="s">
        <v>17</v>
      </c>
      <c r="D4138" s="1" t="s">
        <v>24</v>
      </c>
      <c r="E4138" s="2">
        <v>44337.0</v>
      </c>
      <c r="F4138" s="3"/>
      <c r="G4138" s="5">
        <v>4500.0</v>
      </c>
      <c r="H4138" s="3" t="str">
        <f>IFNA(VLOOKUP(F4138,Promocodes!A:E,4,0),"")</f>
        <v/>
      </c>
      <c r="I4138" s="3"/>
      <c r="J4138" s="5">
        <f t="shared" si="2"/>
        <v>4500</v>
      </c>
      <c r="K4138" s="3" t="str">
        <f>IFNA(VLOOKUP(D4138,Price!$A$2:$C$18,3,0),"")</f>
        <v>услуга</v>
      </c>
      <c r="L4138" s="6">
        <f t="shared" si="3"/>
        <v>5</v>
      </c>
      <c r="M4138" s="6" t="str">
        <f>IFNA(VLOOKUP(F4138,Promocodes!A:B,2,0),"")</f>
        <v/>
      </c>
      <c r="N4138" s="3" t="str">
        <f>IFNA(VLOOKUP(M4138,Promocodes!G:H,2,0),"")</f>
        <v/>
      </c>
      <c r="O4138" s="3" t="str">
        <f>IFNA(VLOOKUP(D4138,Price!$E$2:$F$4,2,0),"")</f>
        <v/>
      </c>
      <c r="P4138" s="7" t="str">
        <f t="shared" si="4"/>
        <v>без промо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ht="15.75" customHeight="1">
      <c r="A4139" s="3">
        <v>3978.0</v>
      </c>
      <c r="B4139" s="1" t="s">
        <v>16</v>
      </c>
      <c r="C4139" s="1" t="s">
        <v>17</v>
      </c>
      <c r="D4139" s="1" t="s">
        <v>23</v>
      </c>
      <c r="E4139" s="2">
        <v>44337.0</v>
      </c>
      <c r="F4139" s="3"/>
      <c r="G4139" s="5">
        <v>5500.0</v>
      </c>
      <c r="H4139" s="3" t="str">
        <f>IFNA(VLOOKUP(F4139,Promocodes!A:E,4,0),"")</f>
        <v/>
      </c>
      <c r="I4139" s="3"/>
      <c r="J4139" s="5">
        <f t="shared" si="2"/>
        <v>5500</v>
      </c>
      <c r="K4139" s="3" t="str">
        <f>IFNA(VLOOKUP(D4139,Price!$A$2:$C$18,3,0),"")</f>
        <v>услуга</v>
      </c>
      <c r="L4139" s="6">
        <f t="shared" si="3"/>
        <v>5</v>
      </c>
      <c r="M4139" s="6" t="str">
        <f>IFNA(VLOOKUP(F4139,Promocodes!A:B,2,0),"")</f>
        <v/>
      </c>
      <c r="N4139" s="3" t="str">
        <f>IFNA(VLOOKUP(M4139,Promocodes!G:H,2,0),"")</f>
        <v/>
      </c>
      <c r="O4139" s="3" t="str">
        <f>IFNA(VLOOKUP(D4139,Price!$E$2:$F$4,2,0),"")</f>
        <v/>
      </c>
      <c r="P4139" s="7" t="str">
        <f t="shared" si="4"/>
        <v>без промо</v>
      </c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ht="15.75" customHeight="1">
      <c r="A4140" s="3">
        <v>3980.0</v>
      </c>
      <c r="B4140" s="1" t="s">
        <v>16</v>
      </c>
      <c r="C4140" s="1" t="s">
        <v>17</v>
      </c>
      <c r="D4140" s="1" t="s">
        <v>20</v>
      </c>
      <c r="E4140" s="2">
        <v>44337.0</v>
      </c>
      <c r="F4140" s="3"/>
      <c r="G4140" s="5">
        <v>500.0</v>
      </c>
      <c r="H4140" s="3" t="str">
        <f>IFNA(VLOOKUP(F4140,Promocodes!A:E,4,0),"")</f>
        <v/>
      </c>
      <c r="I4140" s="3"/>
      <c r="J4140" s="5">
        <f t="shared" si="2"/>
        <v>500</v>
      </c>
      <c r="K4140" s="3" t="str">
        <f>IFNA(VLOOKUP(D4140,Price!$A$2:$C$18,3,0),"")</f>
        <v>товар</v>
      </c>
      <c r="L4140" s="6">
        <f t="shared" si="3"/>
        <v>5</v>
      </c>
      <c r="M4140" s="6" t="str">
        <f>IFNA(VLOOKUP(F4140,Promocodes!A:B,2,0),"")</f>
        <v/>
      </c>
      <c r="N4140" s="3" t="str">
        <f>IFNA(VLOOKUP(M4140,Promocodes!G:H,2,0),"")</f>
        <v/>
      </c>
      <c r="O4140" s="3">
        <f>IFNA(VLOOKUP(D4140,Price!$E$2:$F$4,2,0),"")</f>
        <v>250</v>
      </c>
      <c r="P4140" s="7" t="str">
        <f t="shared" si="4"/>
        <v>без промо</v>
      </c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ht="15.75" customHeight="1">
      <c r="A4141" s="3">
        <v>3981.0</v>
      </c>
      <c r="B4141" s="1" t="s">
        <v>139</v>
      </c>
      <c r="C4141" s="1" t="s">
        <v>17</v>
      </c>
      <c r="D4141" s="1" t="s">
        <v>142</v>
      </c>
      <c r="E4141" s="2">
        <v>44337.0</v>
      </c>
      <c r="F4141" s="3"/>
      <c r="G4141" s="5">
        <v>1000.0</v>
      </c>
      <c r="H4141" s="3" t="str">
        <f>IFNA(VLOOKUP(F4141,Promocodes!A:E,4,0),"")</f>
        <v/>
      </c>
      <c r="I4141" s="3"/>
      <c r="J4141" s="5">
        <f t="shared" si="2"/>
        <v>1000</v>
      </c>
      <c r="K4141" s="3" t="str">
        <f>IFNA(VLOOKUP(D4141,Price!$A$2:$C$18,3,0),"")</f>
        <v/>
      </c>
      <c r="L4141" s="6">
        <f t="shared" si="3"/>
        <v>5</v>
      </c>
      <c r="M4141" s="6" t="str">
        <f>IFNA(VLOOKUP(F4141,Promocodes!A:B,2,0),"")</f>
        <v/>
      </c>
      <c r="N4141" s="3" t="str">
        <f>IFNA(VLOOKUP(M4141,Promocodes!G:H,2,0),"")</f>
        <v/>
      </c>
      <c r="O4141" s="3" t="str">
        <f>IFNA(VLOOKUP(D4141,Price!$E$2:$F$4,2,0),"")</f>
        <v/>
      </c>
      <c r="P4141" s="7" t="str">
        <f t="shared" si="4"/>
        <v/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ht="15.75" customHeight="1">
      <c r="A4142" s="3">
        <v>3982.0</v>
      </c>
      <c r="B4142" s="1" t="s">
        <v>16</v>
      </c>
      <c r="C4142" s="1" t="s">
        <v>17</v>
      </c>
      <c r="D4142" s="1" t="s">
        <v>20</v>
      </c>
      <c r="E4142" s="2">
        <v>44337.0</v>
      </c>
      <c r="F4142" s="3"/>
      <c r="G4142" s="5">
        <v>500.0</v>
      </c>
      <c r="H4142" s="3" t="str">
        <f>IFNA(VLOOKUP(F4142,Promocodes!A:E,4,0),"")</f>
        <v/>
      </c>
      <c r="I4142" s="3"/>
      <c r="J4142" s="5">
        <f t="shared" si="2"/>
        <v>500</v>
      </c>
      <c r="K4142" s="3" t="str">
        <f>IFNA(VLOOKUP(D4142,Price!$A$2:$C$18,3,0),"")</f>
        <v>товар</v>
      </c>
      <c r="L4142" s="6">
        <f t="shared" si="3"/>
        <v>5</v>
      </c>
      <c r="M4142" s="6" t="str">
        <f>IFNA(VLOOKUP(F4142,Promocodes!A:B,2,0),"")</f>
        <v/>
      </c>
      <c r="N4142" s="3" t="str">
        <f>IFNA(VLOOKUP(M4142,Promocodes!G:H,2,0),"")</f>
        <v/>
      </c>
      <c r="O4142" s="3">
        <f>IFNA(VLOOKUP(D4142,Price!$E$2:$F$4,2,0),"")</f>
        <v>250</v>
      </c>
      <c r="P4142" s="7" t="str">
        <f t="shared" si="4"/>
        <v>без промо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ht="15.75" customHeight="1">
      <c r="A4143" s="3">
        <v>3983.0</v>
      </c>
      <c r="B4143" s="1" t="s">
        <v>16</v>
      </c>
      <c r="C4143" s="1" t="s">
        <v>17</v>
      </c>
      <c r="D4143" s="1" t="s">
        <v>21</v>
      </c>
      <c r="E4143" s="2">
        <v>44337.0</v>
      </c>
      <c r="F4143" s="3"/>
      <c r="G4143" s="5">
        <v>3500.0</v>
      </c>
      <c r="H4143" s="3" t="str">
        <f>IFNA(VLOOKUP(F4143,Promocodes!A:E,4,0),"")</f>
        <v/>
      </c>
      <c r="I4143" s="3"/>
      <c r="J4143" s="5">
        <f t="shared" si="2"/>
        <v>3500</v>
      </c>
      <c r="K4143" s="3" t="str">
        <f>IFNA(VLOOKUP(D4143,Price!$A$2:$C$18,3,0),"")</f>
        <v>услуга</v>
      </c>
      <c r="L4143" s="6">
        <f t="shared" si="3"/>
        <v>5</v>
      </c>
      <c r="M4143" s="6" t="str">
        <f>IFNA(VLOOKUP(F4143,Promocodes!A:B,2,0),"")</f>
        <v/>
      </c>
      <c r="N4143" s="3" t="str">
        <f>IFNA(VLOOKUP(M4143,Promocodes!G:H,2,0),"")</f>
        <v/>
      </c>
      <c r="O4143" s="3" t="str">
        <f>IFNA(VLOOKUP(D4143,Price!$E$2:$F$4,2,0),"")</f>
        <v/>
      </c>
      <c r="P4143" s="7" t="str">
        <f t="shared" si="4"/>
        <v>без промо</v>
      </c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ht="15.75" customHeight="1">
      <c r="A4144" s="3">
        <v>3986.0</v>
      </c>
      <c r="B4144" s="1" t="s">
        <v>139</v>
      </c>
      <c r="C4144" s="1" t="s">
        <v>17</v>
      </c>
      <c r="D4144" s="1" t="s">
        <v>142</v>
      </c>
      <c r="E4144" s="2">
        <v>44337.0</v>
      </c>
      <c r="F4144" s="3"/>
      <c r="G4144" s="5">
        <v>1000.0</v>
      </c>
      <c r="H4144" s="3" t="str">
        <f>IFNA(VLOOKUP(F4144,Promocodes!A:E,4,0),"")</f>
        <v/>
      </c>
      <c r="I4144" s="3"/>
      <c r="J4144" s="5">
        <f t="shared" si="2"/>
        <v>1000</v>
      </c>
      <c r="K4144" s="3" t="str">
        <f>IFNA(VLOOKUP(D4144,Price!$A$2:$C$18,3,0),"")</f>
        <v/>
      </c>
      <c r="L4144" s="6">
        <f t="shared" si="3"/>
        <v>5</v>
      </c>
      <c r="M4144" s="6" t="str">
        <f>IFNA(VLOOKUP(F4144,Promocodes!A:B,2,0),"")</f>
        <v/>
      </c>
      <c r="N4144" s="3" t="str">
        <f>IFNA(VLOOKUP(M4144,Promocodes!G:H,2,0),"")</f>
        <v/>
      </c>
      <c r="O4144" s="3" t="str">
        <f>IFNA(VLOOKUP(D4144,Price!$E$2:$F$4,2,0),"")</f>
        <v/>
      </c>
      <c r="P4144" s="7" t="str">
        <f t="shared" si="4"/>
        <v/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ht="15.75" customHeight="1">
      <c r="A4145" s="3">
        <v>3987.0</v>
      </c>
      <c r="B4145" s="1" t="s">
        <v>16</v>
      </c>
      <c r="C4145" s="1" t="s">
        <v>17</v>
      </c>
      <c r="D4145" s="1" t="s">
        <v>24</v>
      </c>
      <c r="E4145" s="2">
        <v>44337.0</v>
      </c>
      <c r="F4145" s="3"/>
      <c r="G4145" s="5">
        <v>4500.0</v>
      </c>
      <c r="H4145" s="3" t="str">
        <f>IFNA(VLOOKUP(F4145,Promocodes!A:E,4,0),"")</f>
        <v/>
      </c>
      <c r="I4145" s="3"/>
      <c r="J4145" s="5">
        <f t="shared" si="2"/>
        <v>4500</v>
      </c>
      <c r="K4145" s="3" t="str">
        <f>IFNA(VLOOKUP(D4145,Price!$A$2:$C$18,3,0),"")</f>
        <v>услуга</v>
      </c>
      <c r="L4145" s="6">
        <f t="shared" si="3"/>
        <v>5</v>
      </c>
      <c r="M4145" s="6" t="str">
        <f>IFNA(VLOOKUP(F4145,Promocodes!A:B,2,0),"")</f>
        <v/>
      </c>
      <c r="N4145" s="3" t="str">
        <f>IFNA(VLOOKUP(M4145,Promocodes!G:H,2,0),"")</f>
        <v/>
      </c>
      <c r="O4145" s="3" t="str">
        <f>IFNA(VLOOKUP(D4145,Price!$E$2:$F$4,2,0),"")</f>
        <v/>
      </c>
      <c r="P4145" s="7" t="str">
        <f t="shared" si="4"/>
        <v>без промо</v>
      </c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ht="15.75" customHeight="1">
      <c r="A4146" s="3">
        <v>3988.0</v>
      </c>
      <c r="B4146" s="1" t="s">
        <v>16</v>
      </c>
      <c r="C4146" s="1" t="s">
        <v>17</v>
      </c>
      <c r="D4146" s="1" t="s">
        <v>23</v>
      </c>
      <c r="E4146" s="2">
        <v>44337.0</v>
      </c>
      <c r="F4146" s="3"/>
      <c r="G4146" s="5">
        <v>5500.0</v>
      </c>
      <c r="H4146" s="3" t="str">
        <f>IFNA(VLOOKUP(F4146,Promocodes!A:E,4,0),"")</f>
        <v/>
      </c>
      <c r="I4146" s="3"/>
      <c r="J4146" s="5">
        <f t="shared" si="2"/>
        <v>5500</v>
      </c>
      <c r="K4146" s="3" t="str">
        <f>IFNA(VLOOKUP(D4146,Price!$A$2:$C$18,3,0),"")</f>
        <v>услуга</v>
      </c>
      <c r="L4146" s="6">
        <f t="shared" si="3"/>
        <v>5</v>
      </c>
      <c r="M4146" s="6" t="str">
        <f>IFNA(VLOOKUP(F4146,Promocodes!A:B,2,0),"")</f>
        <v/>
      </c>
      <c r="N4146" s="3" t="str">
        <f>IFNA(VLOOKUP(M4146,Promocodes!G:H,2,0),"")</f>
        <v/>
      </c>
      <c r="O4146" s="3" t="str">
        <f>IFNA(VLOOKUP(D4146,Price!$E$2:$F$4,2,0),"")</f>
        <v/>
      </c>
      <c r="P4146" s="7" t="str">
        <f t="shared" si="4"/>
        <v>без промо</v>
      </c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ht="15.75" customHeight="1">
      <c r="A4147" s="3">
        <v>3990.0</v>
      </c>
      <c r="B4147" s="1" t="s">
        <v>16</v>
      </c>
      <c r="C4147" s="1" t="s">
        <v>17</v>
      </c>
      <c r="D4147" s="1" t="s">
        <v>23</v>
      </c>
      <c r="E4147" s="2">
        <v>44337.0</v>
      </c>
      <c r="F4147" s="3"/>
      <c r="G4147" s="5">
        <v>5500.0</v>
      </c>
      <c r="H4147" s="3" t="str">
        <f>IFNA(VLOOKUP(F4147,Promocodes!A:E,4,0),"")</f>
        <v/>
      </c>
      <c r="I4147" s="3"/>
      <c r="J4147" s="5">
        <f t="shared" si="2"/>
        <v>5500</v>
      </c>
      <c r="K4147" s="3" t="str">
        <f>IFNA(VLOOKUP(D4147,Price!$A$2:$C$18,3,0),"")</f>
        <v>услуга</v>
      </c>
      <c r="L4147" s="6">
        <f t="shared" si="3"/>
        <v>5</v>
      </c>
      <c r="M4147" s="6" t="str">
        <f>IFNA(VLOOKUP(F4147,Promocodes!A:B,2,0),"")</f>
        <v/>
      </c>
      <c r="N4147" s="3" t="str">
        <f>IFNA(VLOOKUP(M4147,Promocodes!G:H,2,0),"")</f>
        <v/>
      </c>
      <c r="O4147" s="3" t="str">
        <f>IFNA(VLOOKUP(D4147,Price!$E$2:$F$4,2,0),"")</f>
        <v/>
      </c>
      <c r="P4147" s="7" t="str">
        <f t="shared" si="4"/>
        <v>без промо</v>
      </c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ht="15.75" customHeight="1">
      <c r="A4148" s="3">
        <v>3991.0</v>
      </c>
      <c r="B4148" s="1" t="s">
        <v>16</v>
      </c>
      <c r="C4148" s="1" t="s">
        <v>17</v>
      </c>
      <c r="D4148" s="1" t="s">
        <v>20</v>
      </c>
      <c r="E4148" s="2">
        <v>44337.0</v>
      </c>
      <c r="F4148" s="3"/>
      <c r="G4148" s="5">
        <v>500.0</v>
      </c>
      <c r="H4148" s="3" t="str">
        <f>IFNA(VLOOKUP(F4148,Promocodes!A:E,4,0),"")</f>
        <v/>
      </c>
      <c r="I4148" s="3"/>
      <c r="J4148" s="5">
        <f t="shared" si="2"/>
        <v>500</v>
      </c>
      <c r="K4148" s="3" t="str">
        <f>IFNA(VLOOKUP(D4148,Price!$A$2:$C$18,3,0),"")</f>
        <v>товар</v>
      </c>
      <c r="L4148" s="6">
        <f t="shared" si="3"/>
        <v>5</v>
      </c>
      <c r="M4148" s="6" t="str">
        <f>IFNA(VLOOKUP(F4148,Promocodes!A:B,2,0),"")</f>
        <v/>
      </c>
      <c r="N4148" s="3" t="str">
        <f>IFNA(VLOOKUP(M4148,Promocodes!G:H,2,0),"")</f>
        <v/>
      </c>
      <c r="O4148" s="3">
        <f>IFNA(VLOOKUP(D4148,Price!$E$2:$F$4,2,0),"")</f>
        <v>250</v>
      </c>
      <c r="P4148" s="7" t="str">
        <f t="shared" si="4"/>
        <v>без промо</v>
      </c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ht="15.75" customHeight="1">
      <c r="A4149" s="3">
        <v>3992.0</v>
      </c>
      <c r="B4149" s="1" t="s">
        <v>16</v>
      </c>
      <c r="C4149" s="1" t="s">
        <v>17</v>
      </c>
      <c r="D4149" s="1" t="s">
        <v>18</v>
      </c>
      <c r="E4149" s="2">
        <v>44337.0</v>
      </c>
      <c r="F4149" s="3"/>
      <c r="G4149" s="5">
        <v>1000.0</v>
      </c>
      <c r="H4149" s="3" t="str">
        <f>IFNA(VLOOKUP(F4149,Promocodes!A:E,4,0),"")</f>
        <v/>
      </c>
      <c r="I4149" s="3"/>
      <c r="J4149" s="5">
        <f t="shared" si="2"/>
        <v>1000</v>
      </c>
      <c r="K4149" s="3" t="str">
        <f>IFNA(VLOOKUP(D4149,Price!$A$2:$C$18,3,0),"")</f>
        <v>товар</v>
      </c>
      <c r="L4149" s="6">
        <f t="shared" si="3"/>
        <v>5</v>
      </c>
      <c r="M4149" s="6" t="str">
        <f>IFNA(VLOOKUP(F4149,Promocodes!A:B,2,0),"")</f>
        <v/>
      </c>
      <c r="N4149" s="3" t="str">
        <f>IFNA(VLOOKUP(M4149,Promocodes!G:H,2,0),"")</f>
        <v/>
      </c>
      <c r="O4149" s="3">
        <f>IFNA(VLOOKUP(D4149,Price!$E$2:$F$4,2,0),"")</f>
        <v>500</v>
      </c>
      <c r="P4149" s="7" t="str">
        <f t="shared" si="4"/>
        <v>без промо</v>
      </c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ht="15.75" customHeight="1">
      <c r="A4150" s="3">
        <v>3993.0</v>
      </c>
      <c r="B4150" s="1" t="s">
        <v>16</v>
      </c>
      <c r="C4150" s="1" t="s">
        <v>17</v>
      </c>
      <c r="D4150" s="1" t="s">
        <v>23</v>
      </c>
      <c r="E4150" s="2">
        <v>44337.0</v>
      </c>
      <c r="F4150" s="3"/>
      <c r="G4150" s="5">
        <v>5500.0</v>
      </c>
      <c r="H4150" s="3" t="str">
        <f>IFNA(VLOOKUP(F4150,Promocodes!A:E,4,0),"")</f>
        <v/>
      </c>
      <c r="I4150" s="3"/>
      <c r="J4150" s="5">
        <f t="shared" si="2"/>
        <v>5500</v>
      </c>
      <c r="K4150" s="3" t="str">
        <f>IFNA(VLOOKUP(D4150,Price!$A$2:$C$18,3,0),"")</f>
        <v>услуга</v>
      </c>
      <c r="L4150" s="6">
        <f t="shared" si="3"/>
        <v>5</v>
      </c>
      <c r="M4150" s="6" t="str">
        <f>IFNA(VLOOKUP(F4150,Promocodes!A:B,2,0),"")</f>
        <v/>
      </c>
      <c r="N4150" s="3" t="str">
        <f>IFNA(VLOOKUP(M4150,Promocodes!G:H,2,0),"")</f>
        <v/>
      </c>
      <c r="O4150" s="3" t="str">
        <f>IFNA(VLOOKUP(D4150,Price!$E$2:$F$4,2,0),"")</f>
        <v/>
      </c>
      <c r="P4150" s="7" t="str">
        <f t="shared" si="4"/>
        <v>без промо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ht="15.75" customHeight="1">
      <c r="A4151" s="3">
        <v>3994.0</v>
      </c>
      <c r="B4151" s="1" t="s">
        <v>16</v>
      </c>
      <c r="C4151" s="1" t="s">
        <v>17</v>
      </c>
      <c r="D4151" s="1" t="s">
        <v>23</v>
      </c>
      <c r="E4151" s="2">
        <v>44337.0</v>
      </c>
      <c r="F4151" s="3"/>
      <c r="G4151" s="5">
        <v>5500.0</v>
      </c>
      <c r="H4151" s="3" t="str">
        <f>IFNA(VLOOKUP(F4151,Promocodes!A:E,4,0),"")</f>
        <v/>
      </c>
      <c r="I4151" s="3"/>
      <c r="J4151" s="5">
        <f t="shared" si="2"/>
        <v>5500</v>
      </c>
      <c r="K4151" s="3" t="str">
        <f>IFNA(VLOOKUP(D4151,Price!$A$2:$C$18,3,0),"")</f>
        <v>услуга</v>
      </c>
      <c r="L4151" s="6">
        <f t="shared" si="3"/>
        <v>5</v>
      </c>
      <c r="M4151" s="6" t="str">
        <f>IFNA(VLOOKUP(F4151,Promocodes!A:B,2,0),"")</f>
        <v/>
      </c>
      <c r="N4151" s="3" t="str">
        <f>IFNA(VLOOKUP(M4151,Promocodes!G:H,2,0),"")</f>
        <v/>
      </c>
      <c r="O4151" s="3" t="str">
        <f>IFNA(VLOOKUP(D4151,Price!$E$2:$F$4,2,0),"")</f>
        <v/>
      </c>
      <c r="P4151" s="7" t="str">
        <f t="shared" si="4"/>
        <v>без промо</v>
      </c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ht="15.75" customHeight="1">
      <c r="A4152" s="3">
        <v>3995.0</v>
      </c>
      <c r="B4152" s="1" t="s">
        <v>16</v>
      </c>
      <c r="C4152" s="1" t="s">
        <v>17</v>
      </c>
      <c r="D4152" s="1" t="s">
        <v>20</v>
      </c>
      <c r="E4152" s="2">
        <v>44337.0</v>
      </c>
      <c r="F4152" s="3"/>
      <c r="G4152" s="5">
        <v>500.0</v>
      </c>
      <c r="H4152" s="3" t="str">
        <f>IFNA(VLOOKUP(F4152,Promocodes!A:E,4,0),"")</f>
        <v/>
      </c>
      <c r="I4152" s="3"/>
      <c r="J4152" s="5">
        <f t="shared" si="2"/>
        <v>500</v>
      </c>
      <c r="K4152" s="3" t="str">
        <f>IFNA(VLOOKUP(D4152,Price!$A$2:$C$18,3,0),"")</f>
        <v>товар</v>
      </c>
      <c r="L4152" s="6">
        <f t="shared" si="3"/>
        <v>5</v>
      </c>
      <c r="M4152" s="6" t="str">
        <f>IFNA(VLOOKUP(F4152,Promocodes!A:B,2,0),"")</f>
        <v/>
      </c>
      <c r="N4152" s="3" t="str">
        <f>IFNA(VLOOKUP(M4152,Promocodes!G:H,2,0),"")</f>
        <v/>
      </c>
      <c r="O4152" s="3">
        <f>IFNA(VLOOKUP(D4152,Price!$E$2:$F$4,2,0),"")</f>
        <v>250</v>
      </c>
      <c r="P4152" s="7" t="str">
        <f t="shared" si="4"/>
        <v>без промо</v>
      </c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ht="15.75" customHeight="1">
      <c r="A4153" s="3">
        <v>3997.0</v>
      </c>
      <c r="B4153" s="1" t="s">
        <v>16</v>
      </c>
      <c r="C4153" s="1" t="s">
        <v>17</v>
      </c>
      <c r="D4153" s="1" t="s">
        <v>20</v>
      </c>
      <c r="E4153" s="2">
        <v>44338.0</v>
      </c>
      <c r="F4153" s="3"/>
      <c r="G4153" s="5">
        <v>500.0</v>
      </c>
      <c r="H4153" s="3" t="str">
        <f>IFNA(VLOOKUP(F4153,Promocodes!A:E,4,0),"")</f>
        <v/>
      </c>
      <c r="I4153" s="3"/>
      <c r="J4153" s="5">
        <f t="shared" si="2"/>
        <v>500</v>
      </c>
      <c r="K4153" s="3" t="str">
        <f>IFNA(VLOOKUP(D4153,Price!$A$2:$C$18,3,0),"")</f>
        <v>товар</v>
      </c>
      <c r="L4153" s="6">
        <f t="shared" si="3"/>
        <v>5</v>
      </c>
      <c r="M4153" s="6" t="str">
        <f>IFNA(VLOOKUP(F4153,Promocodes!A:B,2,0),"")</f>
        <v/>
      </c>
      <c r="N4153" s="3" t="str">
        <f>IFNA(VLOOKUP(M4153,Promocodes!G:H,2,0),"")</f>
        <v/>
      </c>
      <c r="O4153" s="3">
        <f>IFNA(VLOOKUP(D4153,Price!$E$2:$F$4,2,0),"")</f>
        <v>250</v>
      </c>
      <c r="P4153" s="7" t="str">
        <f t="shared" si="4"/>
        <v>без промо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ht="15.75" customHeight="1">
      <c r="A4154" s="3">
        <v>3998.0</v>
      </c>
      <c r="B4154" s="1" t="s">
        <v>16</v>
      </c>
      <c r="C4154" s="1" t="s">
        <v>17</v>
      </c>
      <c r="D4154" s="1" t="s">
        <v>23</v>
      </c>
      <c r="E4154" s="2">
        <v>44338.0</v>
      </c>
      <c r="F4154" s="3"/>
      <c r="G4154" s="5">
        <v>5500.0</v>
      </c>
      <c r="H4154" s="3" t="str">
        <f>IFNA(VLOOKUP(F4154,Promocodes!A:E,4,0),"")</f>
        <v/>
      </c>
      <c r="I4154" s="3"/>
      <c r="J4154" s="5">
        <f t="shared" si="2"/>
        <v>5500</v>
      </c>
      <c r="K4154" s="3" t="str">
        <f>IFNA(VLOOKUP(D4154,Price!$A$2:$C$18,3,0),"")</f>
        <v>услуга</v>
      </c>
      <c r="L4154" s="6">
        <f t="shared" si="3"/>
        <v>5</v>
      </c>
      <c r="M4154" s="6" t="str">
        <f>IFNA(VLOOKUP(F4154,Promocodes!A:B,2,0),"")</f>
        <v/>
      </c>
      <c r="N4154" s="3" t="str">
        <f>IFNA(VLOOKUP(M4154,Promocodes!G:H,2,0),"")</f>
        <v/>
      </c>
      <c r="O4154" s="3" t="str">
        <f>IFNA(VLOOKUP(D4154,Price!$E$2:$F$4,2,0),"")</f>
        <v/>
      </c>
      <c r="P4154" s="7" t="str">
        <f t="shared" si="4"/>
        <v>без промо</v>
      </c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ht="15.75" customHeight="1">
      <c r="A4155" s="3">
        <v>3999.0</v>
      </c>
      <c r="B4155" s="1" t="s">
        <v>16</v>
      </c>
      <c r="C4155" s="1" t="s">
        <v>17</v>
      </c>
      <c r="D4155" s="1" t="s">
        <v>23</v>
      </c>
      <c r="E4155" s="2">
        <v>44338.0</v>
      </c>
      <c r="F4155" s="3"/>
      <c r="G4155" s="5">
        <v>5500.0</v>
      </c>
      <c r="H4155" s="3" t="str">
        <f>IFNA(VLOOKUP(F4155,Promocodes!A:E,4,0),"")</f>
        <v/>
      </c>
      <c r="I4155" s="3"/>
      <c r="J4155" s="5">
        <f t="shared" si="2"/>
        <v>5500</v>
      </c>
      <c r="K4155" s="3" t="str">
        <f>IFNA(VLOOKUP(D4155,Price!$A$2:$C$18,3,0),"")</f>
        <v>услуга</v>
      </c>
      <c r="L4155" s="6">
        <f t="shared" si="3"/>
        <v>5</v>
      </c>
      <c r="M4155" s="6" t="str">
        <f>IFNA(VLOOKUP(F4155,Promocodes!A:B,2,0),"")</f>
        <v/>
      </c>
      <c r="N4155" s="3" t="str">
        <f>IFNA(VLOOKUP(M4155,Promocodes!G:H,2,0),"")</f>
        <v/>
      </c>
      <c r="O4155" s="3" t="str">
        <f>IFNA(VLOOKUP(D4155,Price!$E$2:$F$4,2,0),"")</f>
        <v/>
      </c>
      <c r="P4155" s="7" t="str">
        <f t="shared" si="4"/>
        <v>без промо</v>
      </c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ht="15.75" customHeight="1">
      <c r="A4156" s="3">
        <v>4000.0</v>
      </c>
      <c r="B4156" s="1" t="s">
        <v>16</v>
      </c>
      <c r="C4156" s="1" t="s">
        <v>22</v>
      </c>
      <c r="D4156" s="1" t="s">
        <v>18</v>
      </c>
      <c r="E4156" s="2">
        <v>44338.0</v>
      </c>
      <c r="F4156" s="3"/>
      <c r="G4156" s="5">
        <v>1000.0</v>
      </c>
      <c r="H4156" s="3" t="str">
        <f>IFNA(VLOOKUP(F4156,Promocodes!A:E,4,0),"")</f>
        <v/>
      </c>
      <c r="I4156" s="3"/>
      <c r="J4156" s="5">
        <f t="shared" si="2"/>
        <v>1000</v>
      </c>
      <c r="K4156" s="3" t="str">
        <f>IFNA(VLOOKUP(D4156,Price!$A$2:$C$18,3,0),"")</f>
        <v>товар</v>
      </c>
      <c r="L4156" s="6">
        <f t="shared" si="3"/>
        <v>5</v>
      </c>
      <c r="M4156" s="6" t="str">
        <f>IFNA(VLOOKUP(F4156,Promocodes!A:B,2,0),"")</f>
        <v/>
      </c>
      <c r="N4156" s="3" t="str">
        <f>IFNA(VLOOKUP(M4156,Promocodes!G:H,2,0),"")</f>
        <v/>
      </c>
      <c r="O4156" s="3">
        <f>IFNA(VLOOKUP(D4156,Price!$E$2:$F$4,2,0),"")</f>
        <v>500</v>
      </c>
      <c r="P4156" s="7" t="str">
        <f t="shared" si="4"/>
        <v>без промо</v>
      </c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ht="15.75" customHeight="1">
      <c r="A4157" s="3">
        <v>4001.0</v>
      </c>
      <c r="B4157" s="1" t="s">
        <v>16</v>
      </c>
      <c r="C4157" s="1" t="s">
        <v>17</v>
      </c>
      <c r="D4157" s="1" t="s">
        <v>24</v>
      </c>
      <c r="E4157" s="2">
        <v>44338.0</v>
      </c>
      <c r="F4157" s="3"/>
      <c r="G4157" s="5">
        <v>4500.0</v>
      </c>
      <c r="H4157" s="3" t="str">
        <f>IFNA(VLOOKUP(F4157,Promocodes!A:E,4,0),"")</f>
        <v/>
      </c>
      <c r="I4157" s="3"/>
      <c r="J4157" s="5">
        <f t="shared" si="2"/>
        <v>4500</v>
      </c>
      <c r="K4157" s="3" t="str">
        <f>IFNA(VLOOKUP(D4157,Price!$A$2:$C$18,3,0),"")</f>
        <v>услуга</v>
      </c>
      <c r="L4157" s="6">
        <f t="shared" si="3"/>
        <v>5</v>
      </c>
      <c r="M4157" s="6" t="str">
        <f>IFNA(VLOOKUP(F4157,Promocodes!A:B,2,0),"")</f>
        <v/>
      </c>
      <c r="N4157" s="3" t="str">
        <f>IFNA(VLOOKUP(M4157,Promocodes!G:H,2,0),"")</f>
        <v/>
      </c>
      <c r="O4157" s="3" t="str">
        <f>IFNA(VLOOKUP(D4157,Price!$E$2:$F$4,2,0),"")</f>
        <v/>
      </c>
      <c r="P4157" s="7" t="str">
        <f t="shared" si="4"/>
        <v>без промо</v>
      </c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ht="15.75" customHeight="1">
      <c r="A4158" s="3">
        <v>4002.0</v>
      </c>
      <c r="B4158" s="1" t="s">
        <v>16</v>
      </c>
      <c r="C4158" s="1" t="s">
        <v>17</v>
      </c>
      <c r="D4158" s="1" t="s">
        <v>23</v>
      </c>
      <c r="E4158" s="2">
        <v>44338.0</v>
      </c>
      <c r="F4158" s="3"/>
      <c r="G4158" s="5">
        <v>5500.0</v>
      </c>
      <c r="H4158" s="3" t="str">
        <f>IFNA(VLOOKUP(F4158,Promocodes!A:E,4,0),"")</f>
        <v/>
      </c>
      <c r="I4158" s="3"/>
      <c r="J4158" s="5">
        <f t="shared" si="2"/>
        <v>5500</v>
      </c>
      <c r="K4158" s="3" t="str">
        <f>IFNA(VLOOKUP(D4158,Price!$A$2:$C$18,3,0),"")</f>
        <v>услуга</v>
      </c>
      <c r="L4158" s="6">
        <f t="shared" si="3"/>
        <v>5</v>
      </c>
      <c r="M4158" s="6" t="str">
        <f>IFNA(VLOOKUP(F4158,Promocodes!A:B,2,0),"")</f>
        <v/>
      </c>
      <c r="N4158" s="3" t="str">
        <f>IFNA(VLOOKUP(M4158,Promocodes!G:H,2,0),"")</f>
        <v/>
      </c>
      <c r="O4158" s="3" t="str">
        <f>IFNA(VLOOKUP(D4158,Price!$E$2:$F$4,2,0),"")</f>
        <v/>
      </c>
      <c r="P4158" s="7" t="str">
        <f t="shared" si="4"/>
        <v>без промо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ht="15.75" customHeight="1">
      <c r="A4159" s="3">
        <v>4003.0</v>
      </c>
      <c r="B4159" s="1" t="s">
        <v>16</v>
      </c>
      <c r="C4159" s="1" t="s">
        <v>17</v>
      </c>
      <c r="D4159" s="1" t="s">
        <v>21</v>
      </c>
      <c r="E4159" s="2">
        <v>44338.0</v>
      </c>
      <c r="F4159" s="3"/>
      <c r="G4159" s="5">
        <v>3500.0</v>
      </c>
      <c r="H4159" s="3" t="str">
        <f>IFNA(VLOOKUP(F4159,Promocodes!A:E,4,0),"")</f>
        <v/>
      </c>
      <c r="I4159" s="3"/>
      <c r="J4159" s="5">
        <f t="shared" si="2"/>
        <v>3500</v>
      </c>
      <c r="K4159" s="3" t="str">
        <f>IFNA(VLOOKUP(D4159,Price!$A$2:$C$18,3,0),"")</f>
        <v>услуга</v>
      </c>
      <c r="L4159" s="6">
        <f t="shared" si="3"/>
        <v>5</v>
      </c>
      <c r="M4159" s="6" t="str">
        <f>IFNA(VLOOKUP(F4159,Promocodes!A:B,2,0),"")</f>
        <v/>
      </c>
      <c r="N4159" s="3" t="str">
        <f>IFNA(VLOOKUP(M4159,Promocodes!G:H,2,0),"")</f>
        <v/>
      </c>
      <c r="O4159" s="3" t="str">
        <f>IFNA(VLOOKUP(D4159,Price!$E$2:$F$4,2,0),"")</f>
        <v/>
      </c>
      <c r="P4159" s="7" t="str">
        <f t="shared" si="4"/>
        <v>без промо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ht="15.75" customHeight="1">
      <c r="A4160" s="3">
        <v>4004.0</v>
      </c>
      <c r="B4160" s="1" t="s">
        <v>16</v>
      </c>
      <c r="C4160" s="1" t="s">
        <v>22</v>
      </c>
      <c r="D4160" s="1" t="s">
        <v>18</v>
      </c>
      <c r="E4160" s="2">
        <v>44338.0</v>
      </c>
      <c r="F4160" s="3"/>
      <c r="G4160" s="5">
        <v>1000.0</v>
      </c>
      <c r="H4160" s="3" t="str">
        <f>IFNA(VLOOKUP(F4160,Promocodes!A:E,4,0),"")</f>
        <v/>
      </c>
      <c r="I4160" s="3"/>
      <c r="J4160" s="5">
        <f t="shared" si="2"/>
        <v>1000</v>
      </c>
      <c r="K4160" s="3" t="str">
        <f>IFNA(VLOOKUP(D4160,Price!$A$2:$C$18,3,0),"")</f>
        <v>товар</v>
      </c>
      <c r="L4160" s="6">
        <f t="shared" si="3"/>
        <v>5</v>
      </c>
      <c r="M4160" s="6" t="str">
        <f>IFNA(VLOOKUP(F4160,Promocodes!A:B,2,0),"")</f>
        <v/>
      </c>
      <c r="N4160" s="3" t="str">
        <f>IFNA(VLOOKUP(M4160,Promocodes!G:H,2,0),"")</f>
        <v/>
      </c>
      <c r="O4160" s="3">
        <f>IFNA(VLOOKUP(D4160,Price!$E$2:$F$4,2,0),"")</f>
        <v>500</v>
      </c>
      <c r="P4160" s="7" t="str">
        <f t="shared" si="4"/>
        <v>без промо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ht="15.75" customHeight="1">
      <c r="A4161" s="3">
        <v>4005.0</v>
      </c>
      <c r="B4161" s="1" t="s">
        <v>16</v>
      </c>
      <c r="C4161" s="1" t="s">
        <v>17</v>
      </c>
      <c r="D4161" s="1" t="s">
        <v>24</v>
      </c>
      <c r="E4161" s="2">
        <v>44338.0</v>
      </c>
      <c r="F4161" s="3"/>
      <c r="G4161" s="5">
        <v>4500.0</v>
      </c>
      <c r="H4161" s="3" t="str">
        <f>IFNA(VLOOKUP(F4161,Promocodes!A:E,4,0),"")</f>
        <v/>
      </c>
      <c r="I4161" s="3"/>
      <c r="J4161" s="5">
        <f t="shared" si="2"/>
        <v>4500</v>
      </c>
      <c r="K4161" s="3" t="str">
        <f>IFNA(VLOOKUP(D4161,Price!$A$2:$C$18,3,0),"")</f>
        <v>услуга</v>
      </c>
      <c r="L4161" s="6">
        <f t="shared" si="3"/>
        <v>5</v>
      </c>
      <c r="M4161" s="6" t="str">
        <f>IFNA(VLOOKUP(F4161,Promocodes!A:B,2,0),"")</f>
        <v/>
      </c>
      <c r="N4161" s="3" t="str">
        <f>IFNA(VLOOKUP(M4161,Promocodes!G:H,2,0),"")</f>
        <v/>
      </c>
      <c r="O4161" s="3" t="str">
        <f>IFNA(VLOOKUP(D4161,Price!$E$2:$F$4,2,0),"")</f>
        <v/>
      </c>
      <c r="P4161" s="7" t="str">
        <f t="shared" si="4"/>
        <v>без промо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ht="15.75" customHeight="1">
      <c r="A4162" s="3">
        <v>4006.0</v>
      </c>
      <c r="B4162" s="1" t="s">
        <v>16</v>
      </c>
      <c r="C4162" s="1" t="s">
        <v>17</v>
      </c>
      <c r="D4162" s="1" t="s">
        <v>21</v>
      </c>
      <c r="E4162" s="2">
        <v>44338.0</v>
      </c>
      <c r="F4162" s="3"/>
      <c r="G4162" s="5">
        <v>3500.0</v>
      </c>
      <c r="H4162" s="3" t="str">
        <f>IFNA(VLOOKUP(F4162,Promocodes!A:E,4,0),"")</f>
        <v/>
      </c>
      <c r="I4162" s="3"/>
      <c r="J4162" s="5">
        <f t="shared" si="2"/>
        <v>3500</v>
      </c>
      <c r="K4162" s="3" t="str">
        <f>IFNA(VLOOKUP(D4162,Price!$A$2:$C$18,3,0),"")</f>
        <v>услуга</v>
      </c>
      <c r="L4162" s="6">
        <f t="shared" si="3"/>
        <v>5</v>
      </c>
      <c r="M4162" s="6" t="str">
        <f>IFNA(VLOOKUP(F4162,Promocodes!A:B,2,0),"")</f>
        <v/>
      </c>
      <c r="N4162" s="3" t="str">
        <f>IFNA(VLOOKUP(M4162,Promocodes!G:H,2,0),"")</f>
        <v/>
      </c>
      <c r="O4162" s="3" t="str">
        <f>IFNA(VLOOKUP(D4162,Price!$E$2:$F$4,2,0),"")</f>
        <v/>
      </c>
      <c r="P4162" s="7" t="str">
        <f t="shared" si="4"/>
        <v>без промо</v>
      </c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ht="15.75" customHeight="1">
      <c r="A4163" s="3">
        <v>4007.0</v>
      </c>
      <c r="B4163" s="1" t="s">
        <v>16</v>
      </c>
      <c r="C4163" s="1" t="s">
        <v>17</v>
      </c>
      <c r="D4163" s="1" t="s">
        <v>23</v>
      </c>
      <c r="E4163" s="2">
        <v>44338.0</v>
      </c>
      <c r="F4163" s="3"/>
      <c r="G4163" s="5">
        <v>5500.0</v>
      </c>
      <c r="H4163" s="3" t="str">
        <f>IFNA(VLOOKUP(F4163,Promocodes!A:E,4,0),"")</f>
        <v/>
      </c>
      <c r="I4163" s="3"/>
      <c r="J4163" s="5">
        <f t="shared" si="2"/>
        <v>5500</v>
      </c>
      <c r="K4163" s="3" t="str">
        <f>IFNA(VLOOKUP(D4163,Price!$A$2:$C$18,3,0),"")</f>
        <v>услуга</v>
      </c>
      <c r="L4163" s="6">
        <f t="shared" si="3"/>
        <v>5</v>
      </c>
      <c r="M4163" s="6" t="str">
        <f>IFNA(VLOOKUP(F4163,Promocodes!A:B,2,0),"")</f>
        <v/>
      </c>
      <c r="N4163" s="3" t="str">
        <f>IFNA(VLOOKUP(M4163,Promocodes!G:H,2,0),"")</f>
        <v/>
      </c>
      <c r="O4163" s="3" t="str">
        <f>IFNA(VLOOKUP(D4163,Price!$E$2:$F$4,2,0),"")</f>
        <v/>
      </c>
      <c r="P4163" s="7" t="str">
        <f t="shared" si="4"/>
        <v>без промо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ht="15.75" customHeight="1">
      <c r="A4164" s="3">
        <v>4009.0</v>
      </c>
      <c r="B4164" s="1" t="s">
        <v>16</v>
      </c>
      <c r="C4164" s="1" t="s">
        <v>17</v>
      </c>
      <c r="D4164" s="1" t="s">
        <v>20</v>
      </c>
      <c r="E4164" s="2">
        <v>44338.0</v>
      </c>
      <c r="F4164" s="3"/>
      <c r="G4164" s="5">
        <v>500.0</v>
      </c>
      <c r="H4164" s="3" t="str">
        <f>IFNA(VLOOKUP(F4164,Promocodes!A:E,4,0),"")</f>
        <v/>
      </c>
      <c r="I4164" s="3"/>
      <c r="J4164" s="5">
        <f t="shared" si="2"/>
        <v>500</v>
      </c>
      <c r="K4164" s="3" t="str">
        <f>IFNA(VLOOKUP(D4164,Price!$A$2:$C$18,3,0),"")</f>
        <v>товар</v>
      </c>
      <c r="L4164" s="6">
        <f t="shared" si="3"/>
        <v>5</v>
      </c>
      <c r="M4164" s="6" t="str">
        <f>IFNA(VLOOKUP(F4164,Promocodes!A:B,2,0),"")</f>
        <v/>
      </c>
      <c r="N4164" s="3" t="str">
        <f>IFNA(VLOOKUP(M4164,Promocodes!G:H,2,0),"")</f>
        <v/>
      </c>
      <c r="O4164" s="3">
        <f>IFNA(VLOOKUP(D4164,Price!$E$2:$F$4,2,0),"")</f>
        <v>250</v>
      </c>
      <c r="P4164" s="7" t="str">
        <f t="shared" si="4"/>
        <v>без промо</v>
      </c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ht="15.75" customHeight="1">
      <c r="A4165" s="3">
        <v>4012.0</v>
      </c>
      <c r="B4165" s="1" t="s">
        <v>139</v>
      </c>
      <c r="C4165" s="1" t="s">
        <v>17</v>
      </c>
      <c r="D4165" s="1" t="s">
        <v>141</v>
      </c>
      <c r="E4165" s="2">
        <v>44338.0</v>
      </c>
      <c r="F4165" s="3"/>
      <c r="G4165" s="5">
        <v>300.0</v>
      </c>
      <c r="H4165" s="3" t="str">
        <f>IFNA(VLOOKUP(F4165,Promocodes!A:E,4,0),"")</f>
        <v/>
      </c>
      <c r="I4165" s="3"/>
      <c r="J4165" s="5">
        <f t="shared" si="2"/>
        <v>300</v>
      </c>
      <c r="K4165" s="3" t="str">
        <f>IFNA(VLOOKUP(D4165,Price!$A$2:$C$18,3,0),"")</f>
        <v/>
      </c>
      <c r="L4165" s="6">
        <f t="shared" si="3"/>
        <v>5</v>
      </c>
      <c r="M4165" s="6" t="str">
        <f>IFNA(VLOOKUP(F4165,Promocodes!A:B,2,0),"")</f>
        <v/>
      </c>
      <c r="N4165" s="3" t="str">
        <f>IFNA(VLOOKUP(M4165,Promocodes!G:H,2,0),"")</f>
        <v/>
      </c>
      <c r="O4165" s="3" t="str">
        <f>IFNA(VLOOKUP(D4165,Price!$E$2:$F$4,2,0),"")</f>
        <v/>
      </c>
      <c r="P4165" s="7" t="str">
        <f t="shared" si="4"/>
        <v/>
      </c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ht="15.75" customHeight="1">
      <c r="A4166" s="3">
        <v>4013.0</v>
      </c>
      <c r="B4166" s="1" t="s">
        <v>16</v>
      </c>
      <c r="C4166" s="1" t="s">
        <v>17</v>
      </c>
      <c r="D4166" s="1" t="s">
        <v>20</v>
      </c>
      <c r="E4166" s="2">
        <v>44338.0</v>
      </c>
      <c r="F4166" s="3"/>
      <c r="G4166" s="5">
        <v>500.0</v>
      </c>
      <c r="H4166" s="3" t="str">
        <f>IFNA(VLOOKUP(F4166,Promocodes!A:E,4,0),"")</f>
        <v/>
      </c>
      <c r="I4166" s="3"/>
      <c r="J4166" s="5">
        <f t="shared" si="2"/>
        <v>500</v>
      </c>
      <c r="K4166" s="3" t="str">
        <f>IFNA(VLOOKUP(D4166,Price!$A$2:$C$18,3,0),"")</f>
        <v>товар</v>
      </c>
      <c r="L4166" s="6">
        <f t="shared" si="3"/>
        <v>5</v>
      </c>
      <c r="M4166" s="6" t="str">
        <f>IFNA(VLOOKUP(F4166,Promocodes!A:B,2,0),"")</f>
        <v/>
      </c>
      <c r="N4166" s="3" t="str">
        <f>IFNA(VLOOKUP(M4166,Promocodes!G:H,2,0),"")</f>
        <v/>
      </c>
      <c r="O4166" s="3">
        <f>IFNA(VLOOKUP(D4166,Price!$E$2:$F$4,2,0),"")</f>
        <v>250</v>
      </c>
      <c r="P4166" s="7" t="str">
        <f t="shared" si="4"/>
        <v>без промо</v>
      </c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ht="15.75" customHeight="1">
      <c r="A4167" s="3">
        <v>4014.0</v>
      </c>
      <c r="B4167" s="1" t="s">
        <v>16</v>
      </c>
      <c r="C4167" s="1" t="s">
        <v>17</v>
      </c>
      <c r="D4167" s="1" t="s">
        <v>18</v>
      </c>
      <c r="E4167" s="2">
        <v>44338.0</v>
      </c>
      <c r="F4167" s="3"/>
      <c r="G4167" s="5">
        <v>1000.0</v>
      </c>
      <c r="H4167" s="3" t="str">
        <f>IFNA(VLOOKUP(F4167,Promocodes!A:E,4,0),"")</f>
        <v/>
      </c>
      <c r="I4167" s="3"/>
      <c r="J4167" s="5">
        <f t="shared" si="2"/>
        <v>1000</v>
      </c>
      <c r="K4167" s="3" t="str">
        <f>IFNA(VLOOKUP(D4167,Price!$A$2:$C$18,3,0),"")</f>
        <v>товар</v>
      </c>
      <c r="L4167" s="6">
        <f t="shared" si="3"/>
        <v>5</v>
      </c>
      <c r="M4167" s="6" t="str">
        <f>IFNA(VLOOKUP(F4167,Promocodes!A:B,2,0),"")</f>
        <v/>
      </c>
      <c r="N4167" s="3" t="str">
        <f>IFNA(VLOOKUP(M4167,Promocodes!G:H,2,0),"")</f>
        <v/>
      </c>
      <c r="O4167" s="3">
        <f>IFNA(VLOOKUP(D4167,Price!$E$2:$F$4,2,0),"")</f>
        <v>500</v>
      </c>
      <c r="P4167" s="7" t="str">
        <f t="shared" si="4"/>
        <v>без промо</v>
      </c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ht="15.75" customHeight="1">
      <c r="A4168" s="3">
        <v>4015.0</v>
      </c>
      <c r="B4168" s="1" t="s">
        <v>16</v>
      </c>
      <c r="C4168" s="1" t="s">
        <v>17</v>
      </c>
      <c r="D4168" s="1" t="s">
        <v>21</v>
      </c>
      <c r="E4168" s="2">
        <v>44338.0</v>
      </c>
      <c r="F4168" s="3"/>
      <c r="G4168" s="5">
        <v>3500.0</v>
      </c>
      <c r="H4168" s="3" t="str">
        <f>IFNA(VLOOKUP(F4168,Promocodes!A:E,4,0),"")</f>
        <v/>
      </c>
      <c r="I4168" s="3"/>
      <c r="J4168" s="5">
        <f t="shared" si="2"/>
        <v>3500</v>
      </c>
      <c r="K4168" s="3" t="str">
        <f>IFNA(VLOOKUP(D4168,Price!$A$2:$C$18,3,0),"")</f>
        <v>услуга</v>
      </c>
      <c r="L4168" s="6">
        <f t="shared" si="3"/>
        <v>5</v>
      </c>
      <c r="M4168" s="6" t="str">
        <f>IFNA(VLOOKUP(F4168,Promocodes!A:B,2,0),"")</f>
        <v/>
      </c>
      <c r="N4168" s="3" t="str">
        <f>IFNA(VLOOKUP(M4168,Promocodes!G:H,2,0),"")</f>
        <v/>
      </c>
      <c r="O4168" s="3" t="str">
        <f>IFNA(VLOOKUP(D4168,Price!$E$2:$F$4,2,0),"")</f>
        <v/>
      </c>
      <c r="P4168" s="7" t="str">
        <f t="shared" si="4"/>
        <v>без промо</v>
      </c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ht="15.75" customHeight="1">
      <c r="A4169" s="3">
        <v>4016.0</v>
      </c>
      <c r="B4169" s="1" t="s">
        <v>139</v>
      </c>
      <c r="C4169" s="1" t="s">
        <v>17</v>
      </c>
      <c r="D4169" s="1" t="s">
        <v>143</v>
      </c>
      <c r="E4169" s="2">
        <v>44338.0</v>
      </c>
      <c r="F4169" s="3"/>
      <c r="G4169" s="5">
        <v>500.0</v>
      </c>
      <c r="H4169" s="3" t="str">
        <f>IFNA(VLOOKUP(F4169,Promocodes!A:E,4,0),"")</f>
        <v/>
      </c>
      <c r="I4169" s="3"/>
      <c r="J4169" s="5">
        <f t="shared" si="2"/>
        <v>500</v>
      </c>
      <c r="K4169" s="3" t="str">
        <f>IFNA(VLOOKUP(D4169,Price!$A$2:$C$18,3,0),"")</f>
        <v/>
      </c>
      <c r="L4169" s="6">
        <f t="shared" si="3"/>
        <v>5</v>
      </c>
      <c r="M4169" s="6" t="str">
        <f>IFNA(VLOOKUP(F4169,Promocodes!A:B,2,0),"")</f>
        <v/>
      </c>
      <c r="N4169" s="3" t="str">
        <f>IFNA(VLOOKUP(M4169,Promocodes!G:H,2,0),"")</f>
        <v/>
      </c>
      <c r="O4169" s="3" t="str">
        <f>IFNA(VLOOKUP(D4169,Price!$E$2:$F$4,2,0),"")</f>
        <v/>
      </c>
      <c r="P4169" s="7" t="str">
        <f t="shared" si="4"/>
        <v/>
      </c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ht="15.75" customHeight="1">
      <c r="A4170" s="3">
        <v>4017.0</v>
      </c>
      <c r="B4170" s="1" t="s">
        <v>16</v>
      </c>
      <c r="C4170" s="1" t="s">
        <v>17</v>
      </c>
      <c r="D4170" s="1" t="s">
        <v>20</v>
      </c>
      <c r="E4170" s="2">
        <v>44338.0</v>
      </c>
      <c r="F4170" s="3"/>
      <c r="G4170" s="5">
        <v>500.0</v>
      </c>
      <c r="H4170" s="3" t="str">
        <f>IFNA(VLOOKUP(F4170,Promocodes!A:E,4,0),"")</f>
        <v/>
      </c>
      <c r="I4170" s="3"/>
      <c r="J4170" s="5">
        <f t="shared" si="2"/>
        <v>500</v>
      </c>
      <c r="K4170" s="3" t="str">
        <f>IFNA(VLOOKUP(D4170,Price!$A$2:$C$18,3,0),"")</f>
        <v>товар</v>
      </c>
      <c r="L4170" s="6">
        <f t="shared" si="3"/>
        <v>5</v>
      </c>
      <c r="M4170" s="6" t="str">
        <f>IFNA(VLOOKUP(F4170,Promocodes!A:B,2,0),"")</f>
        <v/>
      </c>
      <c r="N4170" s="3" t="str">
        <f>IFNA(VLOOKUP(M4170,Promocodes!G:H,2,0),"")</f>
        <v/>
      </c>
      <c r="O4170" s="3">
        <f>IFNA(VLOOKUP(D4170,Price!$E$2:$F$4,2,0),"")</f>
        <v>250</v>
      </c>
      <c r="P4170" s="7" t="str">
        <f t="shared" si="4"/>
        <v>без промо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ht="15.75" customHeight="1">
      <c r="A4171" s="3">
        <v>4018.0</v>
      </c>
      <c r="B4171" s="1" t="s">
        <v>16</v>
      </c>
      <c r="C4171" s="1" t="s">
        <v>22</v>
      </c>
      <c r="D4171" s="1" t="s">
        <v>25</v>
      </c>
      <c r="E4171" s="2">
        <v>44338.0</v>
      </c>
      <c r="F4171" s="3"/>
      <c r="G4171" s="5">
        <v>300.0</v>
      </c>
      <c r="H4171" s="3" t="str">
        <f>IFNA(VLOOKUP(F4171,Promocodes!A:E,4,0),"")</f>
        <v/>
      </c>
      <c r="I4171" s="3"/>
      <c r="J4171" s="5">
        <f t="shared" si="2"/>
        <v>300</v>
      </c>
      <c r="K4171" s="3" t="str">
        <f>IFNA(VLOOKUP(D4171,Price!$A$2:$C$18,3,0),"")</f>
        <v>товар</v>
      </c>
      <c r="L4171" s="6">
        <f t="shared" si="3"/>
        <v>5</v>
      </c>
      <c r="M4171" s="6" t="str">
        <f>IFNA(VLOOKUP(F4171,Promocodes!A:B,2,0),"")</f>
        <v/>
      </c>
      <c r="N4171" s="3" t="str">
        <f>IFNA(VLOOKUP(M4171,Promocodes!G:H,2,0),"")</f>
        <v/>
      </c>
      <c r="O4171" s="3">
        <f>IFNA(VLOOKUP(D4171,Price!$E$2:$F$4,2,0),"")</f>
        <v>150</v>
      </c>
      <c r="P4171" s="7" t="str">
        <f t="shared" si="4"/>
        <v>без промо</v>
      </c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ht="15.75" customHeight="1">
      <c r="A4172" s="3">
        <v>4019.0</v>
      </c>
      <c r="B4172" s="1" t="s">
        <v>139</v>
      </c>
      <c r="C4172" s="1" t="s">
        <v>17</v>
      </c>
      <c r="D4172" s="1" t="s">
        <v>143</v>
      </c>
      <c r="E4172" s="2">
        <v>44338.0</v>
      </c>
      <c r="F4172" s="3"/>
      <c r="G4172" s="5">
        <v>500.0</v>
      </c>
      <c r="H4172" s="3" t="str">
        <f>IFNA(VLOOKUP(F4172,Promocodes!A:E,4,0),"")</f>
        <v/>
      </c>
      <c r="I4172" s="3"/>
      <c r="J4172" s="5">
        <f t="shared" si="2"/>
        <v>500</v>
      </c>
      <c r="K4172" s="3" t="str">
        <f>IFNA(VLOOKUP(D4172,Price!$A$2:$C$18,3,0),"")</f>
        <v/>
      </c>
      <c r="L4172" s="6">
        <f t="shared" si="3"/>
        <v>5</v>
      </c>
      <c r="M4172" s="6" t="str">
        <f>IFNA(VLOOKUP(F4172,Promocodes!A:B,2,0),"")</f>
        <v/>
      </c>
      <c r="N4172" s="3" t="str">
        <f>IFNA(VLOOKUP(M4172,Promocodes!G:H,2,0),"")</f>
        <v/>
      </c>
      <c r="O4172" s="3" t="str">
        <f>IFNA(VLOOKUP(D4172,Price!$E$2:$F$4,2,0),"")</f>
        <v/>
      </c>
      <c r="P4172" s="7" t="str">
        <f t="shared" si="4"/>
        <v/>
      </c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ht="15.75" customHeight="1">
      <c r="A4173" s="3">
        <v>4020.0</v>
      </c>
      <c r="B4173" s="1" t="s">
        <v>16</v>
      </c>
      <c r="C4173" s="1" t="s">
        <v>17</v>
      </c>
      <c r="D4173" s="1" t="s">
        <v>24</v>
      </c>
      <c r="E4173" s="2">
        <v>44338.0</v>
      </c>
      <c r="F4173" s="3"/>
      <c r="G4173" s="5">
        <v>4500.0</v>
      </c>
      <c r="H4173" s="3" t="str">
        <f>IFNA(VLOOKUP(F4173,Promocodes!A:E,4,0),"")</f>
        <v/>
      </c>
      <c r="I4173" s="3"/>
      <c r="J4173" s="5">
        <f t="shared" si="2"/>
        <v>4500</v>
      </c>
      <c r="K4173" s="3" t="str">
        <f>IFNA(VLOOKUP(D4173,Price!$A$2:$C$18,3,0),"")</f>
        <v>услуга</v>
      </c>
      <c r="L4173" s="6">
        <f t="shared" si="3"/>
        <v>5</v>
      </c>
      <c r="M4173" s="6" t="str">
        <f>IFNA(VLOOKUP(F4173,Promocodes!A:B,2,0),"")</f>
        <v/>
      </c>
      <c r="N4173" s="3" t="str">
        <f>IFNA(VLOOKUP(M4173,Promocodes!G:H,2,0),"")</f>
        <v/>
      </c>
      <c r="O4173" s="3" t="str">
        <f>IFNA(VLOOKUP(D4173,Price!$E$2:$F$4,2,0),"")</f>
        <v/>
      </c>
      <c r="P4173" s="7" t="str">
        <f t="shared" si="4"/>
        <v>без промо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ht="15.75" customHeight="1">
      <c r="A4174" s="3">
        <v>4021.0</v>
      </c>
      <c r="B4174" s="1" t="s">
        <v>16</v>
      </c>
      <c r="C4174" s="1" t="s">
        <v>17</v>
      </c>
      <c r="D4174" s="1" t="s">
        <v>24</v>
      </c>
      <c r="E4174" s="2">
        <v>44338.0</v>
      </c>
      <c r="F4174" s="3"/>
      <c r="G4174" s="5">
        <v>4500.0</v>
      </c>
      <c r="H4174" s="3" t="str">
        <f>IFNA(VLOOKUP(F4174,Promocodes!A:E,4,0),"")</f>
        <v/>
      </c>
      <c r="I4174" s="3"/>
      <c r="J4174" s="5">
        <f t="shared" si="2"/>
        <v>4500</v>
      </c>
      <c r="K4174" s="3" t="str">
        <f>IFNA(VLOOKUP(D4174,Price!$A$2:$C$18,3,0),"")</f>
        <v>услуга</v>
      </c>
      <c r="L4174" s="6">
        <f t="shared" si="3"/>
        <v>5</v>
      </c>
      <c r="M4174" s="6" t="str">
        <f>IFNA(VLOOKUP(F4174,Promocodes!A:B,2,0),"")</f>
        <v/>
      </c>
      <c r="N4174" s="3" t="str">
        <f>IFNA(VLOOKUP(M4174,Promocodes!G:H,2,0),"")</f>
        <v/>
      </c>
      <c r="O4174" s="3" t="str">
        <f>IFNA(VLOOKUP(D4174,Price!$E$2:$F$4,2,0),"")</f>
        <v/>
      </c>
      <c r="P4174" s="7" t="str">
        <f t="shared" si="4"/>
        <v>без промо</v>
      </c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ht="15.75" customHeight="1">
      <c r="A4175" s="3">
        <v>4022.0</v>
      </c>
      <c r="B4175" s="1" t="s">
        <v>16</v>
      </c>
      <c r="C4175" s="1" t="s">
        <v>17</v>
      </c>
      <c r="D4175" s="1" t="s">
        <v>20</v>
      </c>
      <c r="E4175" s="2">
        <v>44339.0</v>
      </c>
      <c r="F4175" s="3"/>
      <c r="G4175" s="5">
        <v>500.0</v>
      </c>
      <c r="H4175" s="3" t="str">
        <f>IFNA(VLOOKUP(F4175,Promocodes!A:E,4,0),"")</f>
        <v/>
      </c>
      <c r="I4175" s="3"/>
      <c r="J4175" s="5">
        <f t="shared" si="2"/>
        <v>500</v>
      </c>
      <c r="K4175" s="3" t="str">
        <f>IFNA(VLOOKUP(D4175,Price!$A$2:$C$18,3,0),"")</f>
        <v>товар</v>
      </c>
      <c r="L4175" s="6">
        <f t="shared" si="3"/>
        <v>5</v>
      </c>
      <c r="M4175" s="6" t="str">
        <f>IFNA(VLOOKUP(F4175,Promocodes!A:B,2,0),"")</f>
        <v/>
      </c>
      <c r="N4175" s="3" t="str">
        <f>IFNA(VLOOKUP(M4175,Promocodes!G:H,2,0),"")</f>
        <v/>
      </c>
      <c r="O4175" s="3">
        <f>IFNA(VLOOKUP(D4175,Price!$E$2:$F$4,2,0),"")</f>
        <v>250</v>
      </c>
      <c r="P4175" s="7" t="str">
        <f t="shared" si="4"/>
        <v>без промо</v>
      </c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ht="15.75" customHeight="1">
      <c r="A4176" s="3">
        <v>4023.0</v>
      </c>
      <c r="B4176" s="1" t="s">
        <v>16</v>
      </c>
      <c r="C4176" s="1" t="s">
        <v>22</v>
      </c>
      <c r="D4176" s="1" t="s">
        <v>23</v>
      </c>
      <c r="E4176" s="2">
        <v>44339.0</v>
      </c>
      <c r="F4176" s="3"/>
      <c r="G4176" s="5">
        <v>5500.0</v>
      </c>
      <c r="H4176" s="3" t="str">
        <f>IFNA(VLOOKUP(F4176,Promocodes!A:E,4,0),"")</f>
        <v/>
      </c>
      <c r="I4176" s="3"/>
      <c r="J4176" s="5">
        <f t="shared" si="2"/>
        <v>5500</v>
      </c>
      <c r="K4176" s="3" t="str">
        <f>IFNA(VLOOKUP(D4176,Price!$A$2:$C$18,3,0),"")</f>
        <v>услуга</v>
      </c>
      <c r="L4176" s="6">
        <f t="shared" si="3"/>
        <v>5</v>
      </c>
      <c r="M4176" s="6" t="str">
        <f>IFNA(VLOOKUP(F4176,Promocodes!A:B,2,0),"")</f>
        <v/>
      </c>
      <c r="N4176" s="3" t="str">
        <f>IFNA(VLOOKUP(M4176,Promocodes!G:H,2,0),"")</f>
        <v/>
      </c>
      <c r="O4176" s="3" t="str">
        <f>IFNA(VLOOKUP(D4176,Price!$E$2:$F$4,2,0),"")</f>
        <v/>
      </c>
      <c r="P4176" s="7" t="str">
        <f t="shared" si="4"/>
        <v>без промо</v>
      </c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ht="15.75" customHeight="1">
      <c r="A4177" s="3">
        <v>4024.0</v>
      </c>
      <c r="B4177" s="1" t="s">
        <v>16</v>
      </c>
      <c r="C4177" s="1" t="s">
        <v>17</v>
      </c>
      <c r="D4177" s="1" t="s">
        <v>24</v>
      </c>
      <c r="E4177" s="2">
        <v>44339.0</v>
      </c>
      <c r="F4177" s="3"/>
      <c r="G4177" s="5">
        <v>4500.0</v>
      </c>
      <c r="H4177" s="3" t="str">
        <f>IFNA(VLOOKUP(F4177,Promocodes!A:E,4,0),"")</f>
        <v/>
      </c>
      <c r="I4177" s="3"/>
      <c r="J4177" s="5">
        <f t="shared" si="2"/>
        <v>4500</v>
      </c>
      <c r="K4177" s="3" t="str">
        <f>IFNA(VLOOKUP(D4177,Price!$A$2:$C$18,3,0),"")</f>
        <v>услуга</v>
      </c>
      <c r="L4177" s="6">
        <f t="shared" si="3"/>
        <v>5</v>
      </c>
      <c r="M4177" s="6" t="str">
        <f>IFNA(VLOOKUP(F4177,Promocodes!A:B,2,0),"")</f>
        <v/>
      </c>
      <c r="N4177" s="3" t="str">
        <f>IFNA(VLOOKUP(M4177,Promocodes!G:H,2,0),"")</f>
        <v/>
      </c>
      <c r="O4177" s="3" t="str">
        <f>IFNA(VLOOKUP(D4177,Price!$E$2:$F$4,2,0),"")</f>
        <v/>
      </c>
      <c r="P4177" s="7" t="str">
        <f t="shared" si="4"/>
        <v>без промо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ht="15.75" customHeight="1">
      <c r="A4178" s="3">
        <v>4025.0</v>
      </c>
      <c r="B4178" s="1" t="s">
        <v>139</v>
      </c>
      <c r="C4178" s="1" t="s">
        <v>17</v>
      </c>
      <c r="D4178" s="1" t="s">
        <v>143</v>
      </c>
      <c r="E4178" s="2">
        <v>44339.0</v>
      </c>
      <c r="F4178" s="3"/>
      <c r="G4178" s="5">
        <v>500.0</v>
      </c>
      <c r="H4178" s="3" t="str">
        <f>IFNA(VLOOKUP(F4178,Promocodes!A:E,4,0),"")</f>
        <v/>
      </c>
      <c r="I4178" s="3"/>
      <c r="J4178" s="5">
        <f t="shared" si="2"/>
        <v>500</v>
      </c>
      <c r="K4178" s="3" t="str">
        <f>IFNA(VLOOKUP(D4178,Price!$A$2:$C$18,3,0),"")</f>
        <v/>
      </c>
      <c r="L4178" s="6">
        <f t="shared" si="3"/>
        <v>5</v>
      </c>
      <c r="M4178" s="6" t="str">
        <f>IFNA(VLOOKUP(F4178,Promocodes!A:B,2,0),"")</f>
        <v/>
      </c>
      <c r="N4178" s="3" t="str">
        <f>IFNA(VLOOKUP(M4178,Promocodes!G:H,2,0),"")</f>
        <v/>
      </c>
      <c r="O4178" s="3" t="str">
        <f>IFNA(VLOOKUP(D4178,Price!$E$2:$F$4,2,0),"")</f>
        <v/>
      </c>
      <c r="P4178" s="7" t="str">
        <f t="shared" si="4"/>
        <v/>
      </c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ht="15.75" customHeight="1">
      <c r="A4179" s="3">
        <v>4026.0</v>
      </c>
      <c r="B4179" s="1" t="s">
        <v>16</v>
      </c>
      <c r="C4179" s="1" t="s">
        <v>22</v>
      </c>
      <c r="D4179" s="1" t="s">
        <v>25</v>
      </c>
      <c r="E4179" s="2">
        <v>44339.0</v>
      </c>
      <c r="F4179" s="3"/>
      <c r="G4179" s="5">
        <v>300.0</v>
      </c>
      <c r="H4179" s="3" t="str">
        <f>IFNA(VLOOKUP(F4179,Promocodes!A:E,4,0),"")</f>
        <v/>
      </c>
      <c r="I4179" s="3"/>
      <c r="J4179" s="5">
        <f t="shared" si="2"/>
        <v>300</v>
      </c>
      <c r="K4179" s="3" t="str">
        <f>IFNA(VLOOKUP(D4179,Price!$A$2:$C$18,3,0),"")</f>
        <v>товар</v>
      </c>
      <c r="L4179" s="6">
        <f t="shared" si="3"/>
        <v>5</v>
      </c>
      <c r="M4179" s="6" t="str">
        <f>IFNA(VLOOKUP(F4179,Promocodes!A:B,2,0),"")</f>
        <v/>
      </c>
      <c r="N4179" s="3" t="str">
        <f>IFNA(VLOOKUP(M4179,Promocodes!G:H,2,0),"")</f>
        <v/>
      </c>
      <c r="O4179" s="3">
        <f>IFNA(VLOOKUP(D4179,Price!$E$2:$F$4,2,0),"")</f>
        <v>150</v>
      </c>
      <c r="P4179" s="7" t="str">
        <f t="shared" si="4"/>
        <v>без промо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ht="15.75" customHeight="1">
      <c r="A4180" s="3">
        <v>4028.0</v>
      </c>
      <c r="B4180" s="1" t="s">
        <v>139</v>
      </c>
      <c r="C4180" s="1" t="s">
        <v>17</v>
      </c>
      <c r="D4180" s="1" t="s">
        <v>143</v>
      </c>
      <c r="E4180" s="2">
        <v>44339.0</v>
      </c>
      <c r="F4180" s="3"/>
      <c r="G4180" s="5">
        <v>500.0</v>
      </c>
      <c r="H4180" s="3" t="str">
        <f>IFNA(VLOOKUP(F4180,Promocodes!A:E,4,0),"")</f>
        <v/>
      </c>
      <c r="I4180" s="3"/>
      <c r="J4180" s="5">
        <f t="shared" si="2"/>
        <v>500</v>
      </c>
      <c r="K4180" s="3" t="str">
        <f>IFNA(VLOOKUP(D4180,Price!$A$2:$C$18,3,0),"")</f>
        <v/>
      </c>
      <c r="L4180" s="6">
        <f t="shared" si="3"/>
        <v>5</v>
      </c>
      <c r="M4180" s="6" t="str">
        <f>IFNA(VLOOKUP(F4180,Promocodes!A:B,2,0),"")</f>
        <v/>
      </c>
      <c r="N4180" s="3" t="str">
        <f>IFNA(VLOOKUP(M4180,Promocodes!G:H,2,0),"")</f>
        <v/>
      </c>
      <c r="O4180" s="3" t="str">
        <f>IFNA(VLOOKUP(D4180,Price!$E$2:$F$4,2,0),"")</f>
        <v/>
      </c>
      <c r="P4180" s="7" t="str">
        <f t="shared" si="4"/>
        <v/>
      </c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ht="15.75" customHeight="1">
      <c r="A4181" s="3">
        <v>4029.0</v>
      </c>
      <c r="B4181" s="1" t="s">
        <v>139</v>
      </c>
      <c r="C4181" s="1" t="s">
        <v>17</v>
      </c>
      <c r="D4181" s="1" t="s">
        <v>142</v>
      </c>
      <c r="E4181" s="2">
        <v>44339.0</v>
      </c>
      <c r="F4181" s="3"/>
      <c r="G4181" s="5">
        <v>1000.0</v>
      </c>
      <c r="H4181" s="3" t="str">
        <f>IFNA(VLOOKUP(F4181,Promocodes!A:E,4,0),"")</f>
        <v/>
      </c>
      <c r="I4181" s="3"/>
      <c r="J4181" s="5">
        <f t="shared" si="2"/>
        <v>1000</v>
      </c>
      <c r="K4181" s="3" t="str">
        <f>IFNA(VLOOKUP(D4181,Price!$A$2:$C$18,3,0),"")</f>
        <v/>
      </c>
      <c r="L4181" s="6">
        <f t="shared" si="3"/>
        <v>5</v>
      </c>
      <c r="M4181" s="6" t="str">
        <f>IFNA(VLOOKUP(F4181,Promocodes!A:B,2,0),"")</f>
        <v/>
      </c>
      <c r="N4181" s="3" t="str">
        <f>IFNA(VLOOKUP(M4181,Promocodes!G:H,2,0),"")</f>
        <v/>
      </c>
      <c r="O4181" s="3" t="str">
        <f>IFNA(VLOOKUP(D4181,Price!$E$2:$F$4,2,0),"")</f>
        <v/>
      </c>
      <c r="P4181" s="7" t="str">
        <f t="shared" si="4"/>
        <v/>
      </c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ht="15.75" customHeight="1">
      <c r="A4182" s="3">
        <v>4030.0</v>
      </c>
      <c r="B4182" s="1" t="s">
        <v>16</v>
      </c>
      <c r="C4182" s="1" t="s">
        <v>17</v>
      </c>
      <c r="D4182" s="1" t="s">
        <v>23</v>
      </c>
      <c r="E4182" s="2">
        <v>44339.0</v>
      </c>
      <c r="F4182" s="3"/>
      <c r="G4182" s="5">
        <v>5500.0</v>
      </c>
      <c r="H4182" s="3" t="str">
        <f>IFNA(VLOOKUP(F4182,Promocodes!A:E,4,0),"")</f>
        <v/>
      </c>
      <c r="I4182" s="3"/>
      <c r="J4182" s="5">
        <f t="shared" si="2"/>
        <v>5500</v>
      </c>
      <c r="K4182" s="3" t="str">
        <f>IFNA(VLOOKUP(D4182,Price!$A$2:$C$18,3,0),"")</f>
        <v>услуга</v>
      </c>
      <c r="L4182" s="6">
        <f t="shared" si="3"/>
        <v>5</v>
      </c>
      <c r="M4182" s="6" t="str">
        <f>IFNA(VLOOKUP(F4182,Promocodes!A:B,2,0),"")</f>
        <v/>
      </c>
      <c r="N4182" s="3" t="str">
        <f>IFNA(VLOOKUP(M4182,Promocodes!G:H,2,0),"")</f>
        <v/>
      </c>
      <c r="O4182" s="3" t="str">
        <f>IFNA(VLOOKUP(D4182,Price!$E$2:$F$4,2,0),"")</f>
        <v/>
      </c>
      <c r="P4182" s="7" t="str">
        <f t="shared" si="4"/>
        <v>без промо</v>
      </c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ht="15.75" customHeight="1">
      <c r="A4183" s="3">
        <v>4031.0</v>
      </c>
      <c r="B4183" s="1" t="s">
        <v>16</v>
      </c>
      <c r="C4183" s="1" t="s">
        <v>22</v>
      </c>
      <c r="D4183" s="1" t="s">
        <v>23</v>
      </c>
      <c r="E4183" s="2">
        <v>44339.0</v>
      </c>
      <c r="F4183" s="3"/>
      <c r="G4183" s="5">
        <v>5500.0</v>
      </c>
      <c r="H4183" s="3" t="str">
        <f>IFNA(VLOOKUP(F4183,Promocodes!A:E,4,0),"")</f>
        <v/>
      </c>
      <c r="I4183" s="3"/>
      <c r="J4183" s="5">
        <f t="shared" si="2"/>
        <v>5500</v>
      </c>
      <c r="K4183" s="3" t="str">
        <f>IFNA(VLOOKUP(D4183,Price!$A$2:$C$18,3,0),"")</f>
        <v>услуга</v>
      </c>
      <c r="L4183" s="6">
        <f t="shared" si="3"/>
        <v>5</v>
      </c>
      <c r="M4183" s="6" t="str">
        <f>IFNA(VLOOKUP(F4183,Promocodes!A:B,2,0),"")</f>
        <v/>
      </c>
      <c r="N4183" s="3" t="str">
        <f>IFNA(VLOOKUP(M4183,Promocodes!G:H,2,0),"")</f>
        <v/>
      </c>
      <c r="O4183" s="3" t="str">
        <f>IFNA(VLOOKUP(D4183,Price!$E$2:$F$4,2,0),"")</f>
        <v/>
      </c>
      <c r="P4183" s="7" t="str">
        <f t="shared" si="4"/>
        <v>без промо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ht="15.75" customHeight="1">
      <c r="A4184" s="3">
        <v>4032.0</v>
      </c>
      <c r="B4184" s="1" t="s">
        <v>16</v>
      </c>
      <c r="C4184" s="1" t="s">
        <v>17</v>
      </c>
      <c r="D4184" s="1" t="s">
        <v>24</v>
      </c>
      <c r="E4184" s="2">
        <v>44339.0</v>
      </c>
      <c r="F4184" s="3"/>
      <c r="G4184" s="5">
        <v>4500.0</v>
      </c>
      <c r="H4184" s="3" t="str">
        <f>IFNA(VLOOKUP(F4184,Promocodes!A:E,4,0),"")</f>
        <v/>
      </c>
      <c r="I4184" s="3"/>
      <c r="J4184" s="5">
        <f t="shared" si="2"/>
        <v>4500</v>
      </c>
      <c r="K4184" s="3" t="str">
        <f>IFNA(VLOOKUP(D4184,Price!$A$2:$C$18,3,0),"")</f>
        <v>услуга</v>
      </c>
      <c r="L4184" s="6">
        <f t="shared" si="3"/>
        <v>5</v>
      </c>
      <c r="M4184" s="6" t="str">
        <f>IFNA(VLOOKUP(F4184,Promocodes!A:B,2,0),"")</f>
        <v/>
      </c>
      <c r="N4184" s="3" t="str">
        <f>IFNA(VLOOKUP(M4184,Promocodes!G:H,2,0),"")</f>
        <v/>
      </c>
      <c r="O4184" s="3" t="str">
        <f>IFNA(VLOOKUP(D4184,Price!$E$2:$F$4,2,0),"")</f>
        <v/>
      </c>
      <c r="P4184" s="7" t="str">
        <f t="shared" si="4"/>
        <v>без промо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ht="15.75" customHeight="1">
      <c r="A4185" s="3">
        <v>4033.0</v>
      </c>
      <c r="B4185" s="1" t="s">
        <v>16</v>
      </c>
      <c r="C4185" s="1" t="s">
        <v>17</v>
      </c>
      <c r="D4185" s="1" t="s">
        <v>23</v>
      </c>
      <c r="E4185" s="2">
        <v>44339.0</v>
      </c>
      <c r="F4185" s="3"/>
      <c r="G4185" s="5">
        <v>5500.0</v>
      </c>
      <c r="H4185" s="3" t="str">
        <f>IFNA(VLOOKUP(F4185,Promocodes!A:E,4,0),"")</f>
        <v/>
      </c>
      <c r="I4185" s="3"/>
      <c r="J4185" s="5">
        <f t="shared" si="2"/>
        <v>5500</v>
      </c>
      <c r="K4185" s="3" t="str">
        <f>IFNA(VLOOKUP(D4185,Price!$A$2:$C$18,3,0),"")</f>
        <v>услуга</v>
      </c>
      <c r="L4185" s="6">
        <f t="shared" si="3"/>
        <v>5</v>
      </c>
      <c r="M4185" s="6" t="str">
        <f>IFNA(VLOOKUP(F4185,Promocodes!A:B,2,0),"")</f>
        <v/>
      </c>
      <c r="N4185" s="3" t="str">
        <f>IFNA(VLOOKUP(M4185,Promocodes!G:H,2,0),"")</f>
        <v/>
      </c>
      <c r="O4185" s="3" t="str">
        <f>IFNA(VLOOKUP(D4185,Price!$E$2:$F$4,2,0),"")</f>
        <v/>
      </c>
      <c r="P4185" s="7" t="str">
        <f t="shared" si="4"/>
        <v>без промо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ht="15.75" customHeight="1">
      <c r="A4186" s="3">
        <v>4034.0</v>
      </c>
      <c r="B4186" s="1" t="s">
        <v>16</v>
      </c>
      <c r="C4186" s="1" t="s">
        <v>17</v>
      </c>
      <c r="D4186" s="1" t="s">
        <v>24</v>
      </c>
      <c r="E4186" s="2">
        <v>44339.0</v>
      </c>
      <c r="F4186" s="3"/>
      <c r="G4186" s="5">
        <v>4500.0</v>
      </c>
      <c r="H4186" s="3" t="str">
        <f>IFNA(VLOOKUP(F4186,Promocodes!A:E,4,0),"")</f>
        <v/>
      </c>
      <c r="I4186" s="3"/>
      <c r="J4186" s="5">
        <f t="shared" si="2"/>
        <v>4500</v>
      </c>
      <c r="K4186" s="3" t="str">
        <f>IFNA(VLOOKUP(D4186,Price!$A$2:$C$18,3,0),"")</f>
        <v>услуга</v>
      </c>
      <c r="L4186" s="6">
        <f t="shared" si="3"/>
        <v>5</v>
      </c>
      <c r="M4186" s="6" t="str">
        <f>IFNA(VLOOKUP(F4186,Promocodes!A:B,2,0),"")</f>
        <v/>
      </c>
      <c r="N4186" s="3" t="str">
        <f>IFNA(VLOOKUP(M4186,Promocodes!G:H,2,0),"")</f>
        <v/>
      </c>
      <c r="O4186" s="3" t="str">
        <f>IFNA(VLOOKUP(D4186,Price!$E$2:$F$4,2,0),"")</f>
        <v/>
      </c>
      <c r="P4186" s="7" t="str">
        <f t="shared" si="4"/>
        <v>без промо</v>
      </c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ht="15.75" customHeight="1">
      <c r="A4187" s="3">
        <v>4035.0</v>
      </c>
      <c r="B4187" s="1" t="s">
        <v>16</v>
      </c>
      <c r="C4187" s="1" t="s">
        <v>17</v>
      </c>
      <c r="D4187" s="1" t="s">
        <v>24</v>
      </c>
      <c r="E4187" s="2">
        <v>44339.0</v>
      </c>
      <c r="F4187" s="3"/>
      <c r="G4187" s="5">
        <v>4500.0</v>
      </c>
      <c r="H4187" s="3" t="str">
        <f>IFNA(VLOOKUP(F4187,Promocodes!A:E,4,0),"")</f>
        <v/>
      </c>
      <c r="I4187" s="3"/>
      <c r="J4187" s="5">
        <f t="shared" si="2"/>
        <v>4500</v>
      </c>
      <c r="K4187" s="3" t="str">
        <f>IFNA(VLOOKUP(D4187,Price!$A$2:$C$18,3,0),"")</f>
        <v>услуга</v>
      </c>
      <c r="L4187" s="6">
        <f t="shared" si="3"/>
        <v>5</v>
      </c>
      <c r="M4187" s="6" t="str">
        <f>IFNA(VLOOKUP(F4187,Promocodes!A:B,2,0),"")</f>
        <v/>
      </c>
      <c r="N4187" s="3" t="str">
        <f>IFNA(VLOOKUP(M4187,Promocodes!G:H,2,0),"")</f>
        <v/>
      </c>
      <c r="O4187" s="3" t="str">
        <f>IFNA(VLOOKUP(D4187,Price!$E$2:$F$4,2,0),"")</f>
        <v/>
      </c>
      <c r="P4187" s="7" t="str">
        <f t="shared" si="4"/>
        <v>без промо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ht="15.75" customHeight="1">
      <c r="A4188" s="3">
        <v>4036.0</v>
      </c>
      <c r="B4188" s="1" t="s">
        <v>16</v>
      </c>
      <c r="C4188" s="1" t="s">
        <v>17</v>
      </c>
      <c r="D4188" s="1" t="s">
        <v>23</v>
      </c>
      <c r="E4188" s="2">
        <v>44339.0</v>
      </c>
      <c r="F4188" s="3"/>
      <c r="G4188" s="5">
        <v>5500.0</v>
      </c>
      <c r="H4188" s="3" t="str">
        <f>IFNA(VLOOKUP(F4188,Promocodes!A:E,4,0),"")</f>
        <v/>
      </c>
      <c r="I4188" s="3"/>
      <c r="J4188" s="5">
        <f t="shared" si="2"/>
        <v>5500</v>
      </c>
      <c r="K4188" s="3" t="str">
        <f>IFNA(VLOOKUP(D4188,Price!$A$2:$C$18,3,0),"")</f>
        <v>услуга</v>
      </c>
      <c r="L4188" s="6">
        <f t="shared" si="3"/>
        <v>5</v>
      </c>
      <c r="M4188" s="6" t="str">
        <f>IFNA(VLOOKUP(F4188,Promocodes!A:B,2,0),"")</f>
        <v/>
      </c>
      <c r="N4188" s="3" t="str">
        <f>IFNA(VLOOKUP(M4188,Promocodes!G:H,2,0),"")</f>
        <v/>
      </c>
      <c r="O4188" s="3" t="str">
        <f>IFNA(VLOOKUP(D4188,Price!$E$2:$F$4,2,0),"")</f>
        <v/>
      </c>
      <c r="P4188" s="7" t="str">
        <f t="shared" si="4"/>
        <v>без промо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ht="15.75" customHeight="1">
      <c r="A4189" s="3">
        <v>4037.0</v>
      </c>
      <c r="B4189" s="1" t="s">
        <v>16</v>
      </c>
      <c r="C4189" s="1" t="s">
        <v>17</v>
      </c>
      <c r="D4189" s="1" t="s">
        <v>23</v>
      </c>
      <c r="E4189" s="2">
        <v>44339.0</v>
      </c>
      <c r="F4189" s="3"/>
      <c r="G4189" s="5">
        <v>5500.0</v>
      </c>
      <c r="H4189" s="3" t="str">
        <f>IFNA(VLOOKUP(F4189,Promocodes!A:E,4,0),"")</f>
        <v/>
      </c>
      <c r="I4189" s="3"/>
      <c r="J4189" s="5">
        <f t="shared" si="2"/>
        <v>5500</v>
      </c>
      <c r="K4189" s="3" t="str">
        <f>IFNA(VLOOKUP(D4189,Price!$A$2:$C$18,3,0),"")</f>
        <v>услуга</v>
      </c>
      <c r="L4189" s="6">
        <f t="shared" si="3"/>
        <v>5</v>
      </c>
      <c r="M4189" s="6" t="str">
        <f>IFNA(VLOOKUP(F4189,Promocodes!A:B,2,0),"")</f>
        <v/>
      </c>
      <c r="N4189" s="3" t="str">
        <f>IFNA(VLOOKUP(M4189,Promocodes!G:H,2,0),"")</f>
        <v/>
      </c>
      <c r="O4189" s="3" t="str">
        <f>IFNA(VLOOKUP(D4189,Price!$E$2:$F$4,2,0),"")</f>
        <v/>
      </c>
      <c r="P4189" s="7" t="str">
        <f t="shared" si="4"/>
        <v>без промо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ht="15.75" customHeight="1">
      <c r="A4190" s="3">
        <v>4038.0</v>
      </c>
      <c r="B4190" s="1" t="s">
        <v>16</v>
      </c>
      <c r="C4190" s="1" t="s">
        <v>17</v>
      </c>
      <c r="D4190" s="1" t="s">
        <v>21</v>
      </c>
      <c r="E4190" s="2">
        <v>44339.0</v>
      </c>
      <c r="F4190" s="3"/>
      <c r="G4190" s="5">
        <v>3500.0</v>
      </c>
      <c r="H4190" s="3" t="str">
        <f>IFNA(VLOOKUP(F4190,Promocodes!A:E,4,0),"")</f>
        <v/>
      </c>
      <c r="I4190" s="3"/>
      <c r="J4190" s="5">
        <f t="shared" si="2"/>
        <v>3500</v>
      </c>
      <c r="K4190" s="3" t="str">
        <f>IFNA(VLOOKUP(D4190,Price!$A$2:$C$18,3,0),"")</f>
        <v>услуга</v>
      </c>
      <c r="L4190" s="6">
        <f t="shared" si="3"/>
        <v>5</v>
      </c>
      <c r="M4190" s="6" t="str">
        <f>IFNA(VLOOKUP(F4190,Promocodes!A:B,2,0),"")</f>
        <v/>
      </c>
      <c r="N4190" s="3" t="str">
        <f>IFNA(VLOOKUP(M4190,Promocodes!G:H,2,0),"")</f>
        <v/>
      </c>
      <c r="O4190" s="3" t="str">
        <f>IFNA(VLOOKUP(D4190,Price!$E$2:$F$4,2,0),"")</f>
        <v/>
      </c>
      <c r="P4190" s="7" t="str">
        <f t="shared" si="4"/>
        <v>без промо</v>
      </c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ht="15.75" customHeight="1">
      <c r="A4191" s="3">
        <v>4039.0</v>
      </c>
      <c r="B4191" s="1" t="s">
        <v>16</v>
      </c>
      <c r="C4191" s="1" t="s">
        <v>22</v>
      </c>
      <c r="D4191" s="1" t="s">
        <v>23</v>
      </c>
      <c r="E4191" s="2">
        <v>44339.0</v>
      </c>
      <c r="F4191" s="3"/>
      <c r="G4191" s="5">
        <v>5500.0</v>
      </c>
      <c r="H4191" s="3" t="str">
        <f>IFNA(VLOOKUP(F4191,Promocodes!A:E,4,0),"")</f>
        <v/>
      </c>
      <c r="I4191" s="3"/>
      <c r="J4191" s="5">
        <f t="shared" si="2"/>
        <v>5500</v>
      </c>
      <c r="K4191" s="3" t="str">
        <f>IFNA(VLOOKUP(D4191,Price!$A$2:$C$18,3,0),"")</f>
        <v>услуга</v>
      </c>
      <c r="L4191" s="6">
        <f t="shared" si="3"/>
        <v>5</v>
      </c>
      <c r="M4191" s="6" t="str">
        <f>IFNA(VLOOKUP(F4191,Promocodes!A:B,2,0),"")</f>
        <v/>
      </c>
      <c r="N4191" s="3" t="str">
        <f>IFNA(VLOOKUP(M4191,Promocodes!G:H,2,0),"")</f>
        <v/>
      </c>
      <c r="O4191" s="3" t="str">
        <f>IFNA(VLOOKUP(D4191,Price!$E$2:$F$4,2,0),"")</f>
        <v/>
      </c>
      <c r="P4191" s="7" t="str">
        <f t="shared" si="4"/>
        <v>без промо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ht="15.75" customHeight="1">
      <c r="A4192" s="3">
        <v>4041.0</v>
      </c>
      <c r="B4192" s="1" t="s">
        <v>16</v>
      </c>
      <c r="C4192" s="1" t="s">
        <v>17</v>
      </c>
      <c r="D4192" s="1" t="s">
        <v>23</v>
      </c>
      <c r="E4192" s="2">
        <v>44339.0</v>
      </c>
      <c r="F4192" s="3"/>
      <c r="G4192" s="5">
        <v>5500.0</v>
      </c>
      <c r="H4192" s="3" t="str">
        <f>IFNA(VLOOKUP(F4192,Promocodes!A:E,4,0),"")</f>
        <v/>
      </c>
      <c r="I4192" s="3"/>
      <c r="J4192" s="5">
        <f t="shared" si="2"/>
        <v>5500</v>
      </c>
      <c r="K4192" s="3" t="str">
        <f>IFNA(VLOOKUP(D4192,Price!$A$2:$C$18,3,0),"")</f>
        <v>услуга</v>
      </c>
      <c r="L4192" s="6">
        <f t="shared" si="3"/>
        <v>5</v>
      </c>
      <c r="M4192" s="6" t="str">
        <f>IFNA(VLOOKUP(F4192,Promocodes!A:B,2,0),"")</f>
        <v/>
      </c>
      <c r="N4192" s="3" t="str">
        <f>IFNA(VLOOKUP(M4192,Promocodes!G:H,2,0),"")</f>
        <v/>
      </c>
      <c r="O4192" s="3" t="str">
        <f>IFNA(VLOOKUP(D4192,Price!$E$2:$F$4,2,0),"")</f>
        <v/>
      </c>
      <c r="P4192" s="7" t="str">
        <f t="shared" si="4"/>
        <v>без промо</v>
      </c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ht="15.75" customHeight="1">
      <c r="A4193" s="3">
        <v>4042.0</v>
      </c>
      <c r="B4193" s="1" t="s">
        <v>139</v>
      </c>
      <c r="C4193" s="1" t="s">
        <v>17</v>
      </c>
      <c r="D4193" s="1" t="s">
        <v>140</v>
      </c>
      <c r="E4193" s="2">
        <v>44339.0</v>
      </c>
      <c r="F4193" s="3"/>
      <c r="G4193" s="5">
        <v>50000.0</v>
      </c>
      <c r="H4193" s="3" t="str">
        <f>IFNA(VLOOKUP(F4193,Promocodes!A:E,4,0),"")</f>
        <v/>
      </c>
      <c r="I4193" s="3"/>
      <c r="J4193" s="5">
        <f t="shared" si="2"/>
        <v>50000</v>
      </c>
      <c r="K4193" s="3" t="str">
        <f>IFNA(VLOOKUP(D4193,Price!$A$2:$C$18,3,0),"")</f>
        <v/>
      </c>
      <c r="L4193" s="6">
        <f t="shared" si="3"/>
        <v>5</v>
      </c>
      <c r="M4193" s="6" t="str">
        <f>IFNA(VLOOKUP(F4193,Promocodes!A:B,2,0),"")</f>
        <v/>
      </c>
      <c r="N4193" s="3" t="str">
        <f>IFNA(VLOOKUP(M4193,Promocodes!G:H,2,0),"")</f>
        <v/>
      </c>
      <c r="O4193" s="3" t="str">
        <f>IFNA(VLOOKUP(D4193,Price!$E$2:$F$4,2,0),"")</f>
        <v/>
      </c>
      <c r="P4193" s="7" t="str">
        <f t="shared" si="4"/>
        <v/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ht="15.75" customHeight="1">
      <c r="A4194" s="3">
        <v>4043.0</v>
      </c>
      <c r="B4194" s="1" t="s">
        <v>16</v>
      </c>
      <c r="C4194" s="1" t="s">
        <v>17</v>
      </c>
      <c r="D4194" s="1" t="s">
        <v>24</v>
      </c>
      <c r="E4194" s="2">
        <v>44339.0</v>
      </c>
      <c r="F4194" s="3"/>
      <c r="G4194" s="5">
        <v>4500.0</v>
      </c>
      <c r="H4194" s="3" t="str">
        <f>IFNA(VLOOKUP(F4194,Promocodes!A:E,4,0),"")</f>
        <v/>
      </c>
      <c r="I4194" s="3"/>
      <c r="J4194" s="5">
        <f t="shared" si="2"/>
        <v>4500</v>
      </c>
      <c r="K4194" s="3" t="str">
        <f>IFNA(VLOOKUP(D4194,Price!$A$2:$C$18,3,0),"")</f>
        <v>услуга</v>
      </c>
      <c r="L4194" s="6">
        <f t="shared" si="3"/>
        <v>5</v>
      </c>
      <c r="M4194" s="6" t="str">
        <f>IFNA(VLOOKUP(F4194,Promocodes!A:B,2,0),"")</f>
        <v/>
      </c>
      <c r="N4194" s="3" t="str">
        <f>IFNA(VLOOKUP(M4194,Promocodes!G:H,2,0),"")</f>
        <v/>
      </c>
      <c r="O4194" s="3" t="str">
        <f>IFNA(VLOOKUP(D4194,Price!$E$2:$F$4,2,0),"")</f>
        <v/>
      </c>
      <c r="P4194" s="7" t="str">
        <f t="shared" si="4"/>
        <v>без промо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ht="15.75" customHeight="1">
      <c r="A4195" s="3">
        <v>4044.0</v>
      </c>
      <c r="B4195" s="1" t="s">
        <v>16</v>
      </c>
      <c r="C4195" s="1" t="s">
        <v>17</v>
      </c>
      <c r="D4195" s="1" t="s">
        <v>21</v>
      </c>
      <c r="E4195" s="2">
        <v>44339.0</v>
      </c>
      <c r="F4195" s="3"/>
      <c r="G4195" s="5">
        <v>3500.0</v>
      </c>
      <c r="H4195" s="3" t="str">
        <f>IFNA(VLOOKUP(F4195,Promocodes!A:E,4,0),"")</f>
        <v/>
      </c>
      <c r="I4195" s="3"/>
      <c r="J4195" s="5">
        <f t="shared" si="2"/>
        <v>3500</v>
      </c>
      <c r="K4195" s="3" t="str">
        <f>IFNA(VLOOKUP(D4195,Price!$A$2:$C$18,3,0),"")</f>
        <v>услуга</v>
      </c>
      <c r="L4195" s="6">
        <f t="shared" si="3"/>
        <v>5</v>
      </c>
      <c r="M4195" s="6" t="str">
        <f>IFNA(VLOOKUP(F4195,Promocodes!A:B,2,0),"")</f>
        <v/>
      </c>
      <c r="N4195" s="3" t="str">
        <f>IFNA(VLOOKUP(M4195,Promocodes!G:H,2,0),"")</f>
        <v/>
      </c>
      <c r="O4195" s="3" t="str">
        <f>IFNA(VLOOKUP(D4195,Price!$E$2:$F$4,2,0),"")</f>
        <v/>
      </c>
      <c r="P4195" s="7" t="str">
        <f t="shared" si="4"/>
        <v>без промо</v>
      </c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ht="15.75" customHeight="1">
      <c r="A4196" s="3">
        <v>4046.0</v>
      </c>
      <c r="B4196" s="1" t="s">
        <v>16</v>
      </c>
      <c r="C4196" s="1" t="s">
        <v>17</v>
      </c>
      <c r="D4196" s="1" t="s">
        <v>21</v>
      </c>
      <c r="E4196" s="2">
        <v>44339.0</v>
      </c>
      <c r="F4196" s="3"/>
      <c r="G4196" s="5">
        <v>3500.0</v>
      </c>
      <c r="H4196" s="3" t="str">
        <f>IFNA(VLOOKUP(F4196,Promocodes!A:E,4,0),"")</f>
        <v/>
      </c>
      <c r="I4196" s="3"/>
      <c r="J4196" s="5">
        <f t="shared" si="2"/>
        <v>3500</v>
      </c>
      <c r="K4196" s="3" t="str">
        <f>IFNA(VLOOKUP(D4196,Price!$A$2:$C$18,3,0),"")</f>
        <v>услуга</v>
      </c>
      <c r="L4196" s="6">
        <f t="shared" si="3"/>
        <v>5</v>
      </c>
      <c r="M4196" s="6" t="str">
        <f>IFNA(VLOOKUP(F4196,Promocodes!A:B,2,0),"")</f>
        <v/>
      </c>
      <c r="N4196" s="3" t="str">
        <f>IFNA(VLOOKUP(M4196,Promocodes!G:H,2,0),"")</f>
        <v/>
      </c>
      <c r="O4196" s="3" t="str">
        <f>IFNA(VLOOKUP(D4196,Price!$E$2:$F$4,2,0),"")</f>
        <v/>
      </c>
      <c r="P4196" s="7" t="str">
        <f t="shared" si="4"/>
        <v>без промо</v>
      </c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ht="15.75" customHeight="1">
      <c r="A4197" s="3">
        <v>4047.0</v>
      </c>
      <c r="B4197" s="1" t="s">
        <v>16</v>
      </c>
      <c r="C4197" s="1" t="s">
        <v>17</v>
      </c>
      <c r="D4197" s="1" t="s">
        <v>21</v>
      </c>
      <c r="E4197" s="2">
        <v>44339.0</v>
      </c>
      <c r="F4197" s="3"/>
      <c r="G4197" s="5">
        <v>3500.0</v>
      </c>
      <c r="H4197" s="3" t="str">
        <f>IFNA(VLOOKUP(F4197,Promocodes!A:E,4,0),"")</f>
        <v/>
      </c>
      <c r="I4197" s="3"/>
      <c r="J4197" s="5">
        <f t="shared" si="2"/>
        <v>3500</v>
      </c>
      <c r="K4197" s="3" t="str">
        <f>IFNA(VLOOKUP(D4197,Price!$A$2:$C$18,3,0),"")</f>
        <v>услуга</v>
      </c>
      <c r="L4197" s="6">
        <f t="shared" si="3"/>
        <v>5</v>
      </c>
      <c r="M4197" s="6" t="str">
        <f>IFNA(VLOOKUP(F4197,Promocodes!A:B,2,0),"")</f>
        <v/>
      </c>
      <c r="N4197" s="3" t="str">
        <f>IFNA(VLOOKUP(M4197,Promocodes!G:H,2,0),"")</f>
        <v/>
      </c>
      <c r="O4197" s="3" t="str">
        <f>IFNA(VLOOKUP(D4197,Price!$E$2:$F$4,2,0),"")</f>
        <v/>
      </c>
      <c r="P4197" s="7" t="str">
        <f t="shared" si="4"/>
        <v>без промо</v>
      </c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ht="15.75" customHeight="1">
      <c r="A4198" s="3">
        <v>4048.0</v>
      </c>
      <c r="B4198" s="1" t="s">
        <v>16</v>
      </c>
      <c r="C4198" s="1" t="s">
        <v>17</v>
      </c>
      <c r="D4198" s="1" t="s">
        <v>23</v>
      </c>
      <c r="E4198" s="2">
        <v>44340.0</v>
      </c>
      <c r="F4198" s="3"/>
      <c r="G4198" s="5">
        <v>5500.0</v>
      </c>
      <c r="H4198" s="3" t="str">
        <f>IFNA(VLOOKUP(F4198,Promocodes!A:E,4,0),"")</f>
        <v/>
      </c>
      <c r="I4198" s="3"/>
      <c r="J4198" s="5">
        <f t="shared" si="2"/>
        <v>5500</v>
      </c>
      <c r="K4198" s="3" t="str">
        <f>IFNA(VLOOKUP(D4198,Price!$A$2:$C$18,3,0),"")</f>
        <v>услуга</v>
      </c>
      <c r="L4198" s="6">
        <f t="shared" si="3"/>
        <v>5</v>
      </c>
      <c r="M4198" s="6" t="str">
        <f>IFNA(VLOOKUP(F4198,Promocodes!A:B,2,0),"")</f>
        <v/>
      </c>
      <c r="N4198" s="3" t="str">
        <f>IFNA(VLOOKUP(M4198,Promocodes!G:H,2,0),"")</f>
        <v/>
      </c>
      <c r="O4198" s="3" t="str">
        <f>IFNA(VLOOKUP(D4198,Price!$E$2:$F$4,2,0),"")</f>
        <v/>
      </c>
      <c r="P4198" s="7" t="str">
        <f t="shared" si="4"/>
        <v>без промо</v>
      </c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ht="15.75" customHeight="1">
      <c r="A4199" s="3">
        <v>4049.0</v>
      </c>
      <c r="B4199" s="1" t="s">
        <v>16</v>
      </c>
      <c r="C4199" s="1" t="s">
        <v>17</v>
      </c>
      <c r="D4199" s="1" t="s">
        <v>24</v>
      </c>
      <c r="E4199" s="2">
        <v>44340.0</v>
      </c>
      <c r="F4199" s="3"/>
      <c r="G4199" s="5">
        <v>4500.0</v>
      </c>
      <c r="H4199" s="3" t="str">
        <f>IFNA(VLOOKUP(F4199,Promocodes!A:E,4,0),"")</f>
        <v/>
      </c>
      <c r="I4199" s="3"/>
      <c r="J4199" s="5">
        <f t="shared" si="2"/>
        <v>4500</v>
      </c>
      <c r="K4199" s="3" t="str">
        <f>IFNA(VLOOKUP(D4199,Price!$A$2:$C$18,3,0),"")</f>
        <v>услуга</v>
      </c>
      <c r="L4199" s="6">
        <f t="shared" si="3"/>
        <v>5</v>
      </c>
      <c r="M4199" s="6" t="str">
        <f>IFNA(VLOOKUP(F4199,Promocodes!A:B,2,0),"")</f>
        <v/>
      </c>
      <c r="N4199" s="3" t="str">
        <f>IFNA(VLOOKUP(M4199,Promocodes!G:H,2,0),"")</f>
        <v/>
      </c>
      <c r="O4199" s="3" t="str">
        <f>IFNA(VLOOKUP(D4199,Price!$E$2:$F$4,2,0),"")</f>
        <v/>
      </c>
      <c r="P4199" s="7" t="str">
        <f t="shared" si="4"/>
        <v>без промо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ht="15.75" customHeight="1">
      <c r="A4200" s="3">
        <v>4050.0</v>
      </c>
      <c r="B4200" s="1" t="s">
        <v>16</v>
      </c>
      <c r="C4200" s="1" t="s">
        <v>17</v>
      </c>
      <c r="D4200" s="1" t="s">
        <v>23</v>
      </c>
      <c r="E4200" s="2">
        <v>44340.0</v>
      </c>
      <c r="F4200" s="3"/>
      <c r="G4200" s="5">
        <v>5500.0</v>
      </c>
      <c r="H4200" s="3" t="str">
        <f>IFNA(VLOOKUP(F4200,Promocodes!A:E,4,0),"")</f>
        <v/>
      </c>
      <c r="I4200" s="3"/>
      <c r="J4200" s="5">
        <f t="shared" si="2"/>
        <v>5500</v>
      </c>
      <c r="K4200" s="3" t="str">
        <f>IFNA(VLOOKUP(D4200,Price!$A$2:$C$18,3,0),"")</f>
        <v>услуга</v>
      </c>
      <c r="L4200" s="6">
        <f t="shared" si="3"/>
        <v>5</v>
      </c>
      <c r="M4200" s="6" t="str">
        <f>IFNA(VLOOKUP(F4200,Promocodes!A:B,2,0),"")</f>
        <v/>
      </c>
      <c r="N4200" s="3" t="str">
        <f>IFNA(VLOOKUP(M4200,Promocodes!G:H,2,0),"")</f>
        <v/>
      </c>
      <c r="O4200" s="3" t="str">
        <f>IFNA(VLOOKUP(D4200,Price!$E$2:$F$4,2,0),"")</f>
        <v/>
      </c>
      <c r="P4200" s="7" t="str">
        <f t="shared" si="4"/>
        <v>без промо</v>
      </c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ht="15.75" customHeight="1">
      <c r="A4201" s="3">
        <v>4051.0</v>
      </c>
      <c r="B4201" s="1" t="s">
        <v>16</v>
      </c>
      <c r="C4201" s="1" t="s">
        <v>22</v>
      </c>
      <c r="D4201" s="1" t="s">
        <v>24</v>
      </c>
      <c r="E4201" s="2">
        <v>44340.0</v>
      </c>
      <c r="F4201" s="3"/>
      <c r="G4201" s="5">
        <v>4500.0</v>
      </c>
      <c r="H4201" s="3" t="str">
        <f>IFNA(VLOOKUP(F4201,Promocodes!A:E,4,0),"")</f>
        <v/>
      </c>
      <c r="I4201" s="3"/>
      <c r="J4201" s="5">
        <f t="shared" si="2"/>
        <v>4500</v>
      </c>
      <c r="K4201" s="3" t="str">
        <f>IFNA(VLOOKUP(D4201,Price!$A$2:$C$18,3,0),"")</f>
        <v>услуга</v>
      </c>
      <c r="L4201" s="6">
        <f t="shared" si="3"/>
        <v>5</v>
      </c>
      <c r="M4201" s="6" t="str">
        <f>IFNA(VLOOKUP(F4201,Promocodes!A:B,2,0),"")</f>
        <v/>
      </c>
      <c r="N4201" s="3" t="str">
        <f>IFNA(VLOOKUP(M4201,Promocodes!G:H,2,0),"")</f>
        <v/>
      </c>
      <c r="O4201" s="3" t="str">
        <f>IFNA(VLOOKUP(D4201,Price!$E$2:$F$4,2,0),"")</f>
        <v/>
      </c>
      <c r="P4201" s="7" t="str">
        <f t="shared" si="4"/>
        <v>без промо</v>
      </c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ht="15.75" customHeight="1">
      <c r="A4202" s="3">
        <v>4052.0</v>
      </c>
      <c r="B4202" s="1" t="s">
        <v>16</v>
      </c>
      <c r="C4202" s="1" t="s">
        <v>22</v>
      </c>
      <c r="D4202" s="1" t="s">
        <v>24</v>
      </c>
      <c r="E4202" s="2">
        <v>44340.0</v>
      </c>
      <c r="F4202" s="3"/>
      <c r="G4202" s="5">
        <v>4500.0</v>
      </c>
      <c r="H4202" s="3" t="str">
        <f>IFNA(VLOOKUP(F4202,Promocodes!A:E,4,0),"")</f>
        <v/>
      </c>
      <c r="I4202" s="3"/>
      <c r="J4202" s="5">
        <f t="shared" si="2"/>
        <v>4500</v>
      </c>
      <c r="K4202" s="3" t="str">
        <f>IFNA(VLOOKUP(D4202,Price!$A$2:$C$18,3,0),"")</f>
        <v>услуга</v>
      </c>
      <c r="L4202" s="6">
        <f t="shared" si="3"/>
        <v>5</v>
      </c>
      <c r="M4202" s="6" t="str">
        <f>IFNA(VLOOKUP(F4202,Promocodes!A:B,2,0),"")</f>
        <v/>
      </c>
      <c r="N4202" s="3" t="str">
        <f>IFNA(VLOOKUP(M4202,Promocodes!G:H,2,0),"")</f>
        <v/>
      </c>
      <c r="O4202" s="3" t="str">
        <f>IFNA(VLOOKUP(D4202,Price!$E$2:$F$4,2,0),"")</f>
        <v/>
      </c>
      <c r="P4202" s="7" t="str">
        <f t="shared" si="4"/>
        <v>без промо</v>
      </c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ht="15.75" customHeight="1">
      <c r="A4203" s="3">
        <v>4053.0</v>
      </c>
      <c r="B4203" s="1" t="s">
        <v>16</v>
      </c>
      <c r="C4203" s="1" t="s">
        <v>17</v>
      </c>
      <c r="D4203" s="1" t="s">
        <v>21</v>
      </c>
      <c r="E4203" s="2">
        <v>44340.0</v>
      </c>
      <c r="F4203" s="3"/>
      <c r="G4203" s="5">
        <v>3500.0</v>
      </c>
      <c r="H4203" s="3" t="str">
        <f>IFNA(VLOOKUP(F4203,Promocodes!A:E,4,0),"")</f>
        <v/>
      </c>
      <c r="I4203" s="3"/>
      <c r="J4203" s="5">
        <f t="shared" si="2"/>
        <v>3500</v>
      </c>
      <c r="K4203" s="3" t="str">
        <f>IFNA(VLOOKUP(D4203,Price!$A$2:$C$18,3,0),"")</f>
        <v>услуга</v>
      </c>
      <c r="L4203" s="6">
        <f t="shared" si="3"/>
        <v>5</v>
      </c>
      <c r="M4203" s="6" t="str">
        <f>IFNA(VLOOKUP(F4203,Promocodes!A:B,2,0),"")</f>
        <v/>
      </c>
      <c r="N4203" s="3" t="str">
        <f>IFNA(VLOOKUP(M4203,Promocodes!G:H,2,0),"")</f>
        <v/>
      </c>
      <c r="O4203" s="3" t="str">
        <f>IFNA(VLOOKUP(D4203,Price!$E$2:$F$4,2,0),"")</f>
        <v/>
      </c>
      <c r="P4203" s="7" t="str">
        <f t="shared" si="4"/>
        <v>без промо</v>
      </c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ht="15.75" customHeight="1">
      <c r="A4204" s="3">
        <v>4054.0</v>
      </c>
      <c r="B4204" s="1" t="s">
        <v>16</v>
      </c>
      <c r="C4204" s="1" t="s">
        <v>17</v>
      </c>
      <c r="D4204" s="1" t="s">
        <v>23</v>
      </c>
      <c r="E4204" s="2">
        <v>44340.0</v>
      </c>
      <c r="F4204" s="3"/>
      <c r="G4204" s="5">
        <v>5500.0</v>
      </c>
      <c r="H4204" s="3" t="str">
        <f>IFNA(VLOOKUP(F4204,Promocodes!A:E,4,0),"")</f>
        <v/>
      </c>
      <c r="I4204" s="3"/>
      <c r="J4204" s="5">
        <f t="shared" si="2"/>
        <v>5500</v>
      </c>
      <c r="K4204" s="3" t="str">
        <f>IFNA(VLOOKUP(D4204,Price!$A$2:$C$18,3,0),"")</f>
        <v>услуга</v>
      </c>
      <c r="L4204" s="6">
        <f t="shared" si="3"/>
        <v>5</v>
      </c>
      <c r="M4204" s="6" t="str">
        <f>IFNA(VLOOKUP(F4204,Promocodes!A:B,2,0),"")</f>
        <v/>
      </c>
      <c r="N4204" s="3" t="str">
        <f>IFNA(VLOOKUP(M4204,Promocodes!G:H,2,0),"")</f>
        <v/>
      </c>
      <c r="O4204" s="3" t="str">
        <f>IFNA(VLOOKUP(D4204,Price!$E$2:$F$4,2,0),"")</f>
        <v/>
      </c>
      <c r="P4204" s="7" t="str">
        <f t="shared" si="4"/>
        <v>без промо</v>
      </c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ht="15.75" customHeight="1">
      <c r="A4205" s="3">
        <v>4055.0</v>
      </c>
      <c r="B4205" s="1" t="s">
        <v>16</v>
      </c>
      <c r="C4205" s="1" t="s">
        <v>22</v>
      </c>
      <c r="D4205" s="1" t="s">
        <v>21</v>
      </c>
      <c r="E4205" s="2">
        <v>44340.0</v>
      </c>
      <c r="F4205" s="3"/>
      <c r="G4205" s="5">
        <v>3500.0</v>
      </c>
      <c r="H4205" s="3" t="str">
        <f>IFNA(VLOOKUP(F4205,Promocodes!A:E,4,0),"")</f>
        <v/>
      </c>
      <c r="I4205" s="3"/>
      <c r="J4205" s="5">
        <f t="shared" si="2"/>
        <v>3500</v>
      </c>
      <c r="K4205" s="3" t="str">
        <f>IFNA(VLOOKUP(D4205,Price!$A$2:$C$18,3,0),"")</f>
        <v>услуга</v>
      </c>
      <c r="L4205" s="6">
        <f t="shared" si="3"/>
        <v>5</v>
      </c>
      <c r="M4205" s="6" t="str">
        <f>IFNA(VLOOKUP(F4205,Promocodes!A:B,2,0),"")</f>
        <v/>
      </c>
      <c r="N4205" s="3" t="str">
        <f>IFNA(VLOOKUP(M4205,Promocodes!G:H,2,0),"")</f>
        <v/>
      </c>
      <c r="O4205" s="3" t="str">
        <f>IFNA(VLOOKUP(D4205,Price!$E$2:$F$4,2,0),"")</f>
        <v/>
      </c>
      <c r="P4205" s="7" t="str">
        <f t="shared" si="4"/>
        <v>без промо</v>
      </c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ht="15.75" customHeight="1">
      <c r="A4206" s="3">
        <v>4056.0</v>
      </c>
      <c r="B4206" s="1" t="s">
        <v>139</v>
      </c>
      <c r="C4206" s="1" t="s">
        <v>17</v>
      </c>
      <c r="D4206" s="1" t="s">
        <v>142</v>
      </c>
      <c r="E4206" s="2">
        <v>44340.0</v>
      </c>
      <c r="F4206" s="3"/>
      <c r="G4206" s="5">
        <v>1000.0</v>
      </c>
      <c r="H4206" s="3" t="str">
        <f>IFNA(VLOOKUP(F4206,Promocodes!A:E,4,0),"")</f>
        <v/>
      </c>
      <c r="I4206" s="3"/>
      <c r="J4206" s="5">
        <f t="shared" si="2"/>
        <v>1000</v>
      </c>
      <c r="K4206" s="3" t="str">
        <f>IFNA(VLOOKUP(D4206,Price!$A$2:$C$18,3,0),"")</f>
        <v/>
      </c>
      <c r="L4206" s="6">
        <f t="shared" si="3"/>
        <v>5</v>
      </c>
      <c r="M4206" s="6" t="str">
        <f>IFNA(VLOOKUP(F4206,Promocodes!A:B,2,0),"")</f>
        <v/>
      </c>
      <c r="N4206" s="3" t="str">
        <f>IFNA(VLOOKUP(M4206,Promocodes!G:H,2,0),"")</f>
        <v/>
      </c>
      <c r="O4206" s="3" t="str">
        <f>IFNA(VLOOKUP(D4206,Price!$E$2:$F$4,2,0),"")</f>
        <v/>
      </c>
      <c r="P4206" s="7" t="str">
        <f t="shared" si="4"/>
        <v/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ht="15.75" customHeight="1">
      <c r="A4207" s="3">
        <v>4057.0</v>
      </c>
      <c r="B4207" s="1" t="s">
        <v>139</v>
      </c>
      <c r="C4207" s="1" t="s">
        <v>17</v>
      </c>
      <c r="D4207" s="1" t="s">
        <v>142</v>
      </c>
      <c r="E4207" s="2">
        <v>44340.0</v>
      </c>
      <c r="F4207" s="3"/>
      <c r="G4207" s="5">
        <v>1000.0</v>
      </c>
      <c r="H4207" s="3" t="str">
        <f>IFNA(VLOOKUP(F4207,Promocodes!A:E,4,0),"")</f>
        <v/>
      </c>
      <c r="I4207" s="3"/>
      <c r="J4207" s="5">
        <f t="shared" si="2"/>
        <v>1000</v>
      </c>
      <c r="K4207" s="3" t="str">
        <f>IFNA(VLOOKUP(D4207,Price!$A$2:$C$18,3,0),"")</f>
        <v/>
      </c>
      <c r="L4207" s="6">
        <f t="shared" si="3"/>
        <v>5</v>
      </c>
      <c r="M4207" s="6" t="str">
        <f>IFNA(VLOOKUP(F4207,Promocodes!A:B,2,0),"")</f>
        <v/>
      </c>
      <c r="N4207" s="3" t="str">
        <f>IFNA(VLOOKUP(M4207,Promocodes!G:H,2,0),"")</f>
        <v/>
      </c>
      <c r="O4207" s="3" t="str">
        <f>IFNA(VLOOKUP(D4207,Price!$E$2:$F$4,2,0),"")</f>
        <v/>
      </c>
      <c r="P4207" s="7" t="str">
        <f t="shared" si="4"/>
        <v/>
      </c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ht="15.75" customHeight="1">
      <c r="A4208" s="3">
        <v>4058.0</v>
      </c>
      <c r="B4208" s="1" t="s">
        <v>16</v>
      </c>
      <c r="C4208" s="1" t="s">
        <v>17</v>
      </c>
      <c r="D4208" s="1" t="s">
        <v>21</v>
      </c>
      <c r="E4208" s="2">
        <v>44340.0</v>
      </c>
      <c r="F4208" s="3"/>
      <c r="G4208" s="5">
        <v>3500.0</v>
      </c>
      <c r="H4208" s="3" t="str">
        <f>IFNA(VLOOKUP(F4208,Promocodes!A:E,4,0),"")</f>
        <v/>
      </c>
      <c r="I4208" s="3"/>
      <c r="J4208" s="5">
        <f t="shared" si="2"/>
        <v>3500</v>
      </c>
      <c r="K4208" s="3" t="str">
        <f>IFNA(VLOOKUP(D4208,Price!$A$2:$C$18,3,0),"")</f>
        <v>услуга</v>
      </c>
      <c r="L4208" s="6">
        <f t="shared" si="3"/>
        <v>5</v>
      </c>
      <c r="M4208" s="6" t="str">
        <f>IFNA(VLOOKUP(F4208,Promocodes!A:B,2,0),"")</f>
        <v/>
      </c>
      <c r="N4208" s="3" t="str">
        <f>IFNA(VLOOKUP(M4208,Promocodes!G:H,2,0),"")</f>
        <v/>
      </c>
      <c r="O4208" s="3" t="str">
        <f>IFNA(VLOOKUP(D4208,Price!$E$2:$F$4,2,0),"")</f>
        <v/>
      </c>
      <c r="P4208" s="7" t="str">
        <f t="shared" si="4"/>
        <v>без промо</v>
      </c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ht="15.75" customHeight="1">
      <c r="A4209" s="3">
        <v>4061.0</v>
      </c>
      <c r="B4209" s="1" t="s">
        <v>16</v>
      </c>
      <c r="C4209" s="1" t="s">
        <v>17</v>
      </c>
      <c r="D4209" s="1" t="s">
        <v>23</v>
      </c>
      <c r="E4209" s="2">
        <v>44340.0</v>
      </c>
      <c r="F4209" s="3"/>
      <c r="G4209" s="5">
        <v>5500.0</v>
      </c>
      <c r="H4209" s="3" t="str">
        <f>IFNA(VLOOKUP(F4209,Promocodes!A:E,4,0),"")</f>
        <v/>
      </c>
      <c r="I4209" s="3"/>
      <c r="J4209" s="5">
        <f t="shared" si="2"/>
        <v>5500</v>
      </c>
      <c r="K4209" s="3" t="str">
        <f>IFNA(VLOOKUP(D4209,Price!$A$2:$C$18,3,0),"")</f>
        <v>услуга</v>
      </c>
      <c r="L4209" s="6">
        <f t="shared" si="3"/>
        <v>5</v>
      </c>
      <c r="M4209" s="6" t="str">
        <f>IFNA(VLOOKUP(F4209,Promocodes!A:B,2,0),"")</f>
        <v/>
      </c>
      <c r="N4209" s="3" t="str">
        <f>IFNA(VLOOKUP(M4209,Promocodes!G:H,2,0),"")</f>
        <v/>
      </c>
      <c r="O4209" s="3" t="str">
        <f>IFNA(VLOOKUP(D4209,Price!$E$2:$F$4,2,0),"")</f>
        <v/>
      </c>
      <c r="P4209" s="7" t="str">
        <f t="shared" si="4"/>
        <v>без промо</v>
      </c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ht="15.75" customHeight="1">
      <c r="A4210" s="3">
        <v>4062.0</v>
      </c>
      <c r="B4210" s="1" t="s">
        <v>16</v>
      </c>
      <c r="C4210" s="1" t="s">
        <v>17</v>
      </c>
      <c r="D4210" s="1" t="s">
        <v>18</v>
      </c>
      <c r="E4210" s="2">
        <v>44340.0</v>
      </c>
      <c r="F4210" s="3"/>
      <c r="G4210" s="5">
        <v>1000.0</v>
      </c>
      <c r="H4210" s="3" t="str">
        <f>IFNA(VLOOKUP(F4210,Promocodes!A:E,4,0),"")</f>
        <v/>
      </c>
      <c r="I4210" s="3"/>
      <c r="J4210" s="5">
        <f t="shared" si="2"/>
        <v>1000</v>
      </c>
      <c r="K4210" s="3" t="str">
        <f>IFNA(VLOOKUP(D4210,Price!$A$2:$C$18,3,0),"")</f>
        <v>товар</v>
      </c>
      <c r="L4210" s="6">
        <f t="shared" si="3"/>
        <v>5</v>
      </c>
      <c r="M4210" s="6" t="str">
        <f>IFNA(VLOOKUP(F4210,Promocodes!A:B,2,0),"")</f>
        <v/>
      </c>
      <c r="N4210" s="3" t="str">
        <f>IFNA(VLOOKUP(M4210,Promocodes!G:H,2,0),"")</f>
        <v/>
      </c>
      <c r="O4210" s="3">
        <f>IFNA(VLOOKUP(D4210,Price!$E$2:$F$4,2,0),"")</f>
        <v>500</v>
      </c>
      <c r="P4210" s="7" t="str">
        <f t="shared" si="4"/>
        <v>без промо</v>
      </c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ht="15.75" customHeight="1">
      <c r="A4211" s="3">
        <v>4063.0</v>
      </c>
      <c r="B4211" s="1" t="s">
        <v>16</v>
      </c>
      <c r="C4211" s="1" t="s">
        <v>22</v>
      </c>
      <c r="D4211" s="1" t="s">
        <v>21</v>
      </c>
      <c r="E4211" s="2">
        <v>44340.0</v>
      </c>
      <c r="F4211" s="3"/>
      <c r="G4211" s="5">
        <v>3500.0</v>
      </c>
      <c r="H4211" s="3" t="str">
        <f>IFNA(VLOOKUP(F4211,Promocodes!A:E,4,0),"")</f>
        <v/>
      </c>
      <c r="I4211" s="3"/>
      <c r="J4211" s="5">
        <f t="shared" si="2"/>
        <v>3500</v>
      </c>
      <c r="K4211" s="3" t="str">
        <f>IFNA(VLOOKUP(D4211,Price!$A$2:$C$18,3,0),"")</f>
        <v>услуга</v>
      </c>
      <c r="L4211" s="6">
        <f t="shared" si="3"/>
        <v>5</v>
      </c>
      <c r="M4211" s="6" t="str">
        <f>IFNA(VLOOKUP(F4211,Promocodes!A:B,2,0),"")</f>
        <v/>
      </c>
      <c r="N4211" s="3" t="str">
        <f>IFNA(VLOOKUP(M4211,Promocodes!G:H,2,0),"")</f>
        <v/>
      </c>
      <c r="O4211" s="3" t="str">
        <f>IFNA(VLOOKUP(D4211,Price!$E$2:$F$4,2,0),"")</f>
        <v/>
      </c>
      <c r="P4211" s="7" t="str">
        <f t="shared" si="4"/>
        <v>без промо</v>
      </c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ht="15.75" customHeight="1">
      <c r="A4212" s="3">
        <v>4064.0</v>
      </c>
      <c r="B4212" s="1" t="s">
        <v>16</v>
      </c>
      <c r="C4212" s="1" t="s">
        <v>17</v>
      </c>
      <c r="D4212" s="1" t="s">
        <v>21</v>
      </c>
      <c r="E4212" s="2">
        <v>44340.0</v>
      </c>
      <c r="F4212" s="3"/>
      <c r="G4212" s="5">
        <v>3500.0</v>
      </c>
      <c r="H4212" s="3" t="str">
        <f>IFNA(VLOOKUP(F4212,Promocodes!A:E,4,0),"")</f>
        <v/>
      </c>
      <c r="I4212" s="3"/>
      <c r="J4212" s="5">
        <f t="shared" si="2"/>
        <v>3500</v>
      </c>
      <c r="K4212" s="3" t="str">
        <f>IFNA(VLOOKUP(D4212,Price!$A$2:$C$18,3,0),"")</f>
        <v>услуга</v>
      </c>
      <c r="L4212" s="6">
        <f t="shared" si="3"/>
        <v>5</v>
      </c>
      <c r="M4212" s="6" t="str">
        <f>IFNA(VLOOKUP(F4212,Promocodes!A:B,2,0),"")</f>
        <v/>
      </c>
      <c r="N4212" s="3" t="str">
        <f>IFNA(VLOOKUP(M4212,Promocodes!G:H,2,0),"")</f>
        <v/>
      </c>
      <c r="O4212" s="3" t="str">
        <f>IFNA(VLOOKUP(D4212,Price!$E$2:$F$4,2,0),"")</f>
        <v/>
      </c>
      <c r="P4212" s="7" t="str">
        <f t="shared" si="4"/>
        <v>без промо</v>
      </c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ht="15.75" customHeight="1">
      <c r="A4213" s="3">
        <v>4065.0</v>
      </c>
      <c r="B4213" s="1" t="s">
        <v>16</v>
      </c>
      <c r="C4213" s="1" t="s">
        <v>17</v>
      </c>
      <c r="D4213" s="1" t="s">
        <v>21</v>
      </c>
      <c r="E4213" s="2">
        <v>44340.0</v>
      </c>
      <c r="F4213" s="3"/>
      <c r="G4213" s="5">
        <v>3500.0</v>
      </c>
      <c r="H4213" s="3" t="str">
        <f>IFNA(VLOOKUP(F4213,Promocodes!A:E,4,0),"")</f>
        <v/>
      </c>
      <c r="I4213" s="3"/>
      <c r="J4213" s="5">
        <f t="shared" si="2"/>
        <v>3500</v>
      </c>
      <c r="K4213" s="3" t="str">
        <f>IFNA(VLOOKUP(D4213,Price!$A$2:$C$18,3,0),"")</f>
        <v>услуга</v>
      </c>
      <c r="L4213" s="6">
        <f t="shared" si="3"/>
        <v>5</v>
      </c>
      <c r="M4213" s="6" t="str">
        <f>IFNA(VLOOKUP(F4213,Promocodes!A:B,2,0),"")</f>
        <v/>
      </c>
      <c r="N4213" s="3" t="str">
        <f>IFNA(VLOOKUP(M4213,Promocodes!G:H,2,0),"")</f>
        <v/>
      </c>
      <c r="O4213" s="3" t="str">
        <f>IFNA(VLOOKUP(D4213,Price!$E$2:$F$4,2,0),"")</f>
        <v/>
      </c>
      <c r="P4213" s="7" t="str">
        <f t="shared" si="4"/>
        <v>без промо</v>
      </c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ht="15.75" customHeight="1">
      <c r="A4214" s="3">
        <v>4066.0</v>
      </c>
      <c r="B4214" s="1" t="s">
        <v>16</v>
      </c>
      <c r="C4214" s="1" t="s">
        <v>17</v>
      </c>
      <c r="D4214" s="1" t="s">
        <v>23</v>
      </c>
      <c r="E4214" s="2">
        <v>44340.0</v>
      </c>
      <c r="F4214" s="3"/>
      <c r="G4214" s="5">
        <v>5500.0</v>
      </c>
      <c r="H4214" s="3" t="str">
        <f>IFNA(VLOOKUP(F4214,Promocodes!A:E,4,0),"")</f>
        <v/>
      </c>
      <c r="I4214" s="3"/>
      <c r="J4214" s="5">
        <f t="shared" si="2"/>
        <v>5500</v>
      </c>
      <c r="K4214" s="3" t="str">
        <f>IFNA(VLOOKUP(D4214,Price!$A$2:$C$18,3,0),"")</f>
        <v>услуга</v>
      </c>
      <c r="L4214" s="6">
        <f t="shared" si="3"/>
        <v>5</v>
      </c>
      <c r="M4214" s="6" t="str">
        <f>IFNA(VLOOKUP(F4214,Promocodes!A:B,2,0),"")</f>
        <v/>
      </c>
      <c r="N4214" s="3" t="str">
        <f>IFNA(VLOOKUP(M4214,Promocodes!G:H,2,0),"")</f>
        <v/>
      </c>
      <c r="O4214" s="3" t="str">
        <f>IFNA(VLOOKUP(D4214,Price!$E$2:$F$4,2,0),"")</f>
        <v/>
      </c>
      <c r="P4214" s="7" t="str">
        <f t="shared" si="4"/>
        <v>без промо</v>
      </c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ht="15.75" customHeight="1">
      <c r="A4215" s="3">
        <v>4067.0</v>
      </c>
      <c r="B4215" s="1" t="s">
        <v>16</v>
      </c>
      <c r="C4215" s="1" t="s">
        <v>17</v>
      </c>
      <c r="D4215" s="1" t="s">
        <v>21</v>
      </c>
      <c r="E4215" s="2">
        <v>44340.0</v>
      </c>
      <c r="F4215" s="3"/>
      <c r="G4215" s="5">
        <v>3500.0</v>
      </c>
      <c r="H4215" s="3" t="str">
        <f>IFNA(VLOOKUP(F4215,Promocodes!A:E,4,0),"")</f>
        <v/>
      </c>
      <c r="I4215" s="3"/>
      <c r="J4215" s="5">
        <f t="shared" si="2"/>
        <v>3500</v>
      </c>
      <c r="K4215" s="3" t="str">
        <f>IFNA(VLOOKUP(D4215,Price!$A$2:$C$18,3,0),"")</f>
        <v>услуга</v>
      </c>
      <c r="L4215" s="6">
        <f t="shared" si="3"/>
        <v>5</v>
      </c>
      <c r="M4215" s="6" t="str">
        <f>IFNA(VLOOKUP(F4215,Promocodes!A:B,2,0),"")</f>
        <v/>
      </c>
      <c r="N4215" s="3" t="str">
        <f>IFNA(VLOOKUP(M4215,Promocodes!G:H,2,0),"")</f>
        <v/>
      </c>
      <c r="O4215" s="3" t="str">
        <f>IFNA(VLOOKUP(D4215,Price!$E$2:$F$4,2,0),"")</f>
        <v/>
      </c>
      <c r="P4215" s="7" t="str">
        <f t="shared" si="4"/>
        <v>без промо</v>
      </c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ht="15.75" customHeight="1">
      <c r="A4216" s="3">
        <v>4068.0</v>
      </c>
      <c r="B4216" s="1" t="s">
        <v>16</v>
      </c>
      <c r="C4216" s="1" t="s">
        <v>17</v>
      </c>
      <c r="D4216" s="1" t="s">
        <v>21</v>
      </c>
      <c r="E4216" s="2">
        <v>44340.0</v>
      </c>
      <c r="F4216" s="3"/>
      <c r="G4216" s="5">
        <v>3500.0</v>
      </c>
      <c r="H4216" s="3" t="str">
        <f>IFNA(VLOOKUP(F4216,Promocodes!A:E,4,0),"")</f>
        <v/>
      </c>
      <c r="I4216" s="3"/>
      <c r="J4216" s="5">
        <f t="shared" si="2"/>
        <v>3500</v>
      </c>
      <c r="K4216" s="3" t="str">
        <f>IFNA(VLOOKUP(D4216,Price!$A$2:$C$18,3,0),"")</f>
        <v>услуга</v>
      </c>
      <c r="L4216" s="6">
        <f t="shared" si="3"/>
        <v>5</v>
      </c>
      <c r="M4216" s="6" t="str">
        <f>IFNA(VLOOKUP(F4216,Promocodes!A:B,2,0),"")</f>
        <v/>
      </c>
      <c r="N4216" s="3" t="str">
        <f>IFNA(VLOOKUP(M4216,Promocodes!G:H,2,0),"")</f>
        <v/>
      </c>
      <c r="O4216" s="3" t="str">
        <f>IFNA(VLOOKUP(D4216,Price!$E$2:$F$4,2,0),"")</f>
        <v/>
      </c>
      <c r="P4216" s="7" t="str">
        <f t="shared" si="4"/>
        <v>без промо</v>
      </c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ht="15.75" customHeight="1">
      <c r="A4217" s="3">
        <v>4069.0</v>
      </c>
      <c r="B4217" s="1" t="s">
        <v>139</v>
      </c>
      <c r="C4217" s="1" t="s">
        <v>17</v>
      </c>
      <c r="D4217" s="1" t="s">
        <v>142</v>
      </c>
      <c r="E4217" s="2">
        <v>44340.0</v>
      </c>
      <c r="F4217" s="3"/>
      <c r="G4217" s="5">
        <v>1000.0</v>
      </c>
      <c r="H4217" s="3" t="str">
        <f>IFNA(VLOOKUP(F4217,Promocodes!A:E,4,0),"")</f>
        <v/>
      </c>
      <c r="I4217" s="3"/>
      <c r="J4217" s="5">
        <f t="shared" si="2"/>
        <v>1000</v>
      </c>
      <c r="K4217" s="3" t="str">
        <f>IFNA(VLOOKUP(D4217,Price!$A$2:$C$18,3,0),"")</f>
        <v/>
      </c>
      <c r="L4217" s="6">
        <f t="shared" si="3"/>
        <v>5</v>
      </c>
      <c r="M4217" s="6" t="str">
        <f>IFNA(VLOOKUP(F4217,Promocodes!A:B,2,0),"")</f>
        <v/>
      </c>
      <c r="N4217" s="3" t="str">
        <f>IFNA(VLOOKUP(M4217,Promocodes!G:H,2,0),"")</f>
        <v/>
      </c>
      <c r="O4217" s="3" t="str">
        <f>IFNA(VLOOKUP(D4217,Price!$E$2:$F$4,2,0),"")</f>
        <v/>
      </c>
      <c r="P4217" s="7" t="str">
        <f t="shared" si="4"/>
        <v/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ht="15.75" customHeight="1">
      <c r="A4218" s="3">
        <v>4070.0</v>
      </c>
      <c r="B4218" s="1" t="s">
        <v>16</v>
      </c>
      <c r="C4218" s="1" t="s">
        <v>17</v>
      </c>
      <c r="D4218" s="1" t="s">
        <v>23</v>
      </c>
      <c r="E4218" s="2">
        <v>44340.0</v>
      </c>
      <c r="F4218" s="3"/>
      <c r="G4218" s="5">
        <v>5500.0</v>
      </c>
      <c r="H4218" s="3" t="str">
        <f>IFNA(VLOOKUP(F4218,Promocodes!A:E,4,0),"")</f>
        <v/>
      </c>
      <c r="I4218" s="3"/>
      <c r="J4218" s="5">
        <f t="shared" si="2"/>
        <v>5500</v>
      </c>
      <c r="K4218" s="3" t="str">
        <f>IFNA(VLOOKUP(D4218,Price!$A$2:$C$18,3,0),"")</f>
        <v>услуга</v>
      </c>
      <c r="L4218" s="6">
        <f t="shared" si="3"/>
        <v>5</v>
      </c>
      <c r="M4218" s="6" t="str">
        <f>IFNA(VLOOKUP(F4218,Promocodes!A:B,2,0),"")</f>
        <v/>
      </c>
      <c r="N4218" s="3" t="str">
        <f>IFNA(VLOOKUP(M4218,Promocodes!G:H,2,0),"")</f>
        <v/>
      </c>
      <c r="O4218" s="3" t="str">
        <f>IFNA(VLOOKUP(D4218,Price!$E$2:$F$4,2,0),"")</f>
        <v/>
      </c>
      <c r="P4218" s="7" t="str">
        <f t="shared" si="4"/>
        <v>без промо</v>
      </c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ht="15.75" customHeight="1">
      <c r="A4219" s="3">
        <v>4072.0</v>
      </c>
      <c r="B4219" s="1" t="s">
        <v>16</v>
      </c>
      <c r="C4219" s="1" t="s">
        <v>17</v>
      </c>
      <c r="D4219" s="1" t="s">
        <v>24</v>
      </c>
      <c r="E4219" s="2">
        <v>44340.0</v>
      </c>
      <c r="F4219" s="3"/>
      <c r="G4219" s="5">
        <v>4500.0</v>
      </c>
      <c r="H4219" s="3" t="str">
        <f>IFNA(VLOOKUP(F4219,Promocodes!A:E,4,0),"")</f>
        <v/>
      </c>
      <c r="I4219" s="3"/>
      <c r="J4219" s="5">
        <f t="shared" si="2"/>
        <v>4500</v>
      </c>
      <c r="K4219" s="3" t="str">
        <f>IFNA(VLOOKUP(D4219,Price!$A$2:$C$18,3,0),"")</f>
        <v>услуга</v>
      </c>
      <c r="L4219" s="6">
        <f t="shared" si="3"/>
        <v>5</v>
      </c>
      <c r="M4219" s="6" t="str">
        <f>IFNA(VLOOKUP(F4219,Promocodes!A:B,2,0),"")</f>
        <v/>
      </c>
      <c r="N4219" s="3" t="str">
        <f>IFNA(VLOOKUP(M4219,Promocodes!G:H,2,0),"")</f>
        <v/>
      </c>
      <c r="O4219" s="3" t="str">
        <f>IFNA(VLOOKUP(D4219,Price!$E$2:$F$4,2,0),"")</f>
        <v/>
      </c>
      <c r="P4219" s="7" t="str">
        <f t="shared" si="4"/>
        <v>без промо</v>
      </c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ht="15.75" customHeight="1">
      <c r="A4220" s="3">
        <v>4074.0</v>
      </c>
      <c r="B4220" s="1" t="s">
        <v>16</v>
      </c>
      <c r="C4220" s="1" t="s">
        <v>17</v>
      </c>
      <c r="D4220" s="1" t="s">
        <v>24</v>
      </c>
      <c r="E4220" s="2">
        <v>44341.0</v>
      </c>
      <c r="F4220" s="3"/>
      <c r="G4220" s="5">
        <v>4500.0</v>
      </c>
      <c r="H4220" s="3" t="str">
        <f>IFNA(VLOOKUP(F4220,Promocodes!A:E,4,0),"")</f>
        <v/>
      </c>
      <c r="I4220" s="3"/>
      <c r="J4220" s="5">
        <f t="shared" si="2"/>
        <v>4500</v>
      </c>
      <c r="K4220" s="3" t="str">
        <f>IFNA(VLOOKUP(D4220,Price!$A$2:$C$18,3,0),"")</f>
        <v>услуга</v>
      </c>
      <c r="L4220" s="6">
        <f t="shared" si="3"/>
        <v>5</v>
      </c>
      <c r="M4220" s="6" t="str">
        <f>IFNA(VLOOKUP(F4220,Promocodes!A:B,2,0),"")</f>
        <v/>
      </c>
      <c r="N4220" s="3" t="str">
        <f>IFNA(VLOOKUP(M4220,Promocodes!G:H,2,0),"")</f>
        <v/>
      </c>
      <c r="O4220" s="3" t="str">
        <f>IFNA(VLOOKUP(D4220,Price!$E$2:$F$4,2,0),"")</f>
        <v/>
      </c>
      <c r="P4220" s="7" t="str">
        <f t="shared" si="4"/>
        <v>без промо</v>
      </c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ht="15.75" customHeight="1">
      <c r="A4221" s="3">
        <v>4075.0</v>
      </c>
      <c r="B4221" s="1" t="s">
        <v>139</v>
      </c>
      <c r="C4221" s="1" t="s">
        <v>17</v>
      </c>
      <c r="D4221" s="1" t="s">
        <v>142</v>
      </c>
      <c r="E4221" s="2">
        <v>44341.0</v>
      </c>
      <c r="F4221" s="3"/>
      <c r="G4221" s="5">
        <v>1000.0</v>
      </c>
      <c r="H4221" s="3" t="str">
        <f>IFNA(VLOOKUP(F4221,Promocodes!A:E,4,0),"")</f>
        <v/>
      </c>
      <c r="I4221" s="3"/>
      <c r="J4221" s="5">
        <f t="shared" si="2"/>
        <v>1000</v>
      </c>
      <c r="K4221" s="3" t="str">
        <f>IFNA(VLOOKUP(D4221,Price!$A$2:$C$18,3,0),"")</f>
        <v/>
      </c>
      <c r="L4221" s="6">
        <f t="shared" si="3"/>
        <v>5</v>
      </c>
      <c r="M4221" s="6" t="str">
        <f>IFNA(VLOOKUP(F4221,Promocodes!A:B,2,0),"")</f>
        <v/>
      </c>
      <c r="N4221" s="3" t="str">
        <f>IFNA(VLOOKUP(M4221,Promocodes!G:H,2,0),"")</f>
        <v/>
      </c>
      <c r="O4221" s="3" t="str">
        <f>IFNA(VLOOKUP(D4221,Price!$E$2:$F$4,2,0),"")</f>
        <v/>
      </c>
      <c r="P4221" s="7" t="str">
        <f t="shared" si="4"/>
        <v/>
      </c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ht="15.75" customHeight="1">
      <c r="A4222" s="3">
        <v>4077.0</v>
      </c>
      <c r="B4222" s="1" t="s">
        <v>16</v>
      </c>
      <c r="C4222" s="1" t="s">
        <v>17</v>
      </c>
      <c r="D4222" s="1" t="s">
        <v>20</v>
      </c>
      <c r="E4222" s="2">
        <v>44341.0</v>
      </c>
      <c r="F4222" s="3"/>
      <c r="G4222" s="5">
        <v>500.0</v>
      </c>
      <c r="H4222" s="3" t="str">
        <f>IFNA(VLOOKUP(F4222,Promocodes!A:E,4,0),"")</f>
        <v/>
      </c>
      <c r="I4222" s="3"/>
      <c r="J4222" s="5">
        <f t="shared" si="2"/>
        <v>500</v>
      </c>
      <c r="K4222" s="3" t="str">
        <f>IFNA(VLOOKUP(D4222,Price!$A$2:$C$18,3,0),"")</f>
        <v>товар</v>
      </c>
      <c r="L4222" s="6">
        <f t="shared" si="3"/>
        <v>5</v>
      </c>
      <c r="M4222" s="6" t="str">
        <f>IFNA(VLOOKUP(F4222,Promocodes!A:B,2,0),"")</f>
        <v/>
      </c>
      <c r="N4222" s="3" t="str">
        <f>IFNA(VLOOKUP(M4222,Promocodes!G:H,2,0),"")</f>
        <v/>
      </c>
      <c r="O4222" s="3">
        <f>IFNA(VLOOKUP(D4222,Price!$E$2:$F$4,2,0),"")</f>
        <v>250</v>
      </c>
      <c r="P4222" s="7" t="str">
        <f t="shared" si="4"/>
        <v>без промо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ht="15.75" customHeight="1">
      <c r="A4223" s="3">
        <v>4078.0</v>
      </c>
      <c r="B4223" s="1" t="s">
        <v>16</v>
      </c>
      <c r="C4223" s="1" t="s">
        <v>22</v>
      </c>
      <c r="D4223" s="1" t="s">
        <v>24</v>
      </c>
      <c r="E4223" s="2">
        <v>44341.0</v>
      </c>
      <c r="F4223" s="3"/>
      <c r="G4223" s="5">
        <v>4500.0</v>
      </c>
      <c r="H4223" s="3" t="str">
        <f>IFNA(VLOOKUP(F4223,Promocodes!A:E,4,0),"")</f>
        <v/>
      </c>
      <c r="I4223" s="3"/>
      <c r="J4223" s="5">
        <f t="shared" si="2"/>
        <v>4500</v>
      </c>
      <c r="K4223" s="3" t="str">
        <f>IFNA(VLOOKUP(D4223,Price!$A$2:$C$18,3,0),"")</f>
        <v>услуга</v>
      </c>
      <c r="L4223" s="6">
        <f t="shared" si="3"/>
        <v>5</v>
      </c>
      <c r="M4223" s="6" t="str">
        <f>IFNA(VLOOKUP(F4223,Promocodes!A:B,2,0),"")</f>
        <v/>
      </c>
      <c r="N4223" s="3" t="str">
        <f>IFNA(VLOOKUP(M4223,Promocodes!G:H,2,0),"")</f>
        <v/>
      </c>
      <c r="O4223" s="3" t="str">
        <f>IFNA(VLOOKUP(D4223,Price!$E$2:$F$4,2,0),"")</f>
        <v/>
      </c>
      <c r="P4223" s="7" t="str">
        <f t="shared" si="4"/>
        <v>без промо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ht="15.75" customHeight="1">
      <c r="A4224" s="3">
        <v>4079.0</v>
      </c>
      <c r="B4224" s="1" t="s">
        <v>16</v>
      </c>
      <c r="C4224" s="1" t="s">
        <v>17</v>
      </c>
      <c r="D4224" s="1" t="s">
        <v>23</v>
      </c>
      <c r="E4224" s="2">
        <v>44341.0</v>
      </c>
      <c r="F4224" s="3"/>
      <c r="G4224" s="5">
        <v>5500.0</v>
      </c>
      <c r="H4224" s="3" t="str">
        <f>IFNA(VLOOKUP(F4224,Promocodes!A:E,4,0),"")</f>
        <v/>
      </c>
      <c r="I4224" s="3"/>
      <c r="J4224" s="5">
        <f t="shared" si="2"/>
        <v>5500</v>
      </c>
      <c r="K4224" s="3" t="str">
        <f>IFNA(VLOOKUP(D4224,Price!$A$2:$C$18,3,0),"")</f>
        <v>услуга</v>
      </c>
      <c r="L4224" s="6">
        <f t="shared" si="3"/>
        <v>5</v>
      </c>
      <c r="M4224" s="6" t="str">
        <f>IFNA(VLOOKUP(F4224,Promocodes!A:B,2,0),"")</f>
        <v/>
      </c>
      <c r="N4224" s="3" t="str">
        <f>IFNA(VLOOKUP(M4224,Promocodes!G:H,2,0),"")</f>
        <v/>
      </c>
      <c r="O4224" s="3" t="str">
        <f>IFNA(VLOOKUP(D4224,Price!$E$2:$F$4,2,0),"")</f>
        <v/>
      </c>
      <c r="P4224" s="7" t="str">
        <f t="shared" si="4"/>
        <v>без промо</v>
      </c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ht="15.75" customHeight="1">
      <c r="A4225" s="3">
        <v>4080.0</v>
      </c>
      <c r="B4225" s="1" t="s">
        <v>16</v>
      </c>
      <c r="C4225" s="1" t="s">
        <v>17</v>
      </c>
      <c r="D4225" s="1" t="s">
        <v>18</v>
      </c>
      <c r="E4225" s="2">
        <v>44341.0</v>
      </c>
      <c r="F4225" s="3"/>
      <c r="G4225" s="5">
        <v>1000.0</v>
      </c>
      <c r="H4225" s="3" t="str">
        <f>IFNA(VLOOKUP(F4225,Promocodes!A:E,4,0),"")</f>
        <v/>
      </c>
      <c r="I4225" s="3"/>
      <c r="J4225" s="5">
        <f t="shared" si="2"/>
        <v>1000</v>
      </c>
      <c r="K4225" s="3" t="str">
        <f>IFNA(VLOOKUP(D4225,Price!$A$2:$C$18,3,0),"")</f>
        <v>товар</v>
      </c>
      <c r="L4225" s="6">
        <f t="shared" si="3"/>
        <v>5</v>
      </c>
      <c r="M4225" s="6" t="str">
        <f>IFNA(VLOOKUP(F4225,Promocodes!A:B,2,0),"")</f>
        <v/>
      </c>
      <c r="N4225" s="3" t="str">
        <f>IFNA(VLOOKUP(M4225,Promocodes!G:H,2,0),"")</f>
        <v/>
      </c>
      <c r="O4225" s="3">
        <f>IFNA(VLOOKUP(D4225,Price!$E$2:$F$4,2,0),"")</f>
        <v>500</v>
      </c>
      <c r="P4225" s="7" t="str">
        <f t="shared" si="4"/>
        <v>без промо</v>
      </c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ht="15.75" customHeight="1">
      <c r="A4226" s="3">
        <v>4081.0</v>
      </c>
      <c r="B4226" s="1" t="s">
        <v>16</v>
      </c>
      <c r="C4226" s="1" t="s">
        <v>17</v>
      </c>
      <c r="D4226" s="1" t="s">
        <v>21</v>
      </c>
      <c r="E4226" s="2">
        <v>44341.0</v>
      </c>
      <c r="F4226" s="3"/>
      <c r="G4226" s="5">
        <v>3500.0</v>
      </c>
      <c r="H4226" s="3" t="str">
        <f>IFNA(VLOOKUP(F4226,Promocodes!A:E,4,0),"")</f>
        <v/>
      </c>
      <c r="I4226" s="3"/>
      <c r="J4226" s="5">
        <f t="shared" si="2"/>
        <v>3500</v>
      </c>
      <c r="K4226" s="3" t="str">
        <f>IFNA(VLOOKUP(D4226,Price!$A$2:$C$18,3,0),"")</f>
        <v>услуга</v>
      </c>
      <c r="L4226" s="6">
        <f t="shared" si="3"/>
        <v>5</v>
      </c>
      <c r="M4226" s="6" t="str">
        <f>IFNA(VLOOKUP(F4226,Promocodes!A:B,2,0),"")</f>
        <v/>
      </c>
      <c r="N4226" s="3" t="str">
        <f>IFNA(VLOOKUP(M4226,Promocodes!G:H,2,0),"")</f>
        <v/>
      </c>
      <c r="O4226" s="3" t="str">
        <f>IFNA(VLOOKUP(D4226,Price!$E$2:$F$4,2,0),"")</f>
        <v/>
      </c>
      <c r="P4226" s="7" t="str">
        <f t="shared" si="4"/>
        <v>без промо</v>
      </c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ht="15.75" customHeight="1">
      <c r="A4227" s="3">
        <v>4082.0</v>
      </c>
      <c r="B4227" s="1" t="s">
        <v>16</v>
      </c>
      <c r="C4227" s="1" t="s">
        <v>17</v>
      </c>
      <c r="D4227" s="1" t="s">
        <v>24</v>
      </c>
      <c r="E4227" s="2">
        <v>44341.0</v>
      </c>
      <c r="F4227" s="3"/>
      <c r="G4227" s="5">
        <v>4500.0</v>
      </c>
      <c r="H4227" s="3" t="str">
        <f>IFNA(VLOOKUP(F4227,Promocodes!A:E,4,0),"")</f>
        <v/>
      </c>
      <c r="I4227" s="3"/>
      <c r="J4227" s="5">
        <f t="shared" si="2"/>
        <v>4500</v>
      </c>
      <c r="K4227" s="3" t="str">
        <f>IFNA(VLOOKUP(D4227,Price!$A$2:$C$18,3,0),"")</f>
        <v>услуга</v>
      </c>
      <c r="L4227" s="6">
        <f t="shared" si="3"/>
        <v>5</v>
      </c>
      <c r="M4227" s="6" t="str">
        <f>IFNA(VLOOKUP(F4227,Promocodes!A:B,2,0),"")</f>
        <v/>
      </c>
      <c r="N4227" s="3" t="str">
        <f>IFNA(VLOOKUP(M4227,Promocodes!G:H,2,0),"")</f>
        <v/>
      </c>
      <c r="O4227" s="3" t="str">
        <f>IFNA(VLOOKUP(D4227,Price!$E$2:$F$4,2,0),"")</f>
        <v/>
      </c>
      <c r="P4227" s="7" t="str">
        <f t="shared" si="4"/>
        <v>без промо</v>
      </c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ht="15.75" customHeight="1">
      <c r="A4228" s="3">
        <v>4083.0</v>
      </c>
      <c r="B4228" s="1" t="s">
        <v>139</v>
      </c>
      <c r="C4228" s="1" t="s">
        <v>17</v>
      </c>
      <c r="D4228" s="1" t="s">
        <v>141</v>
      </c>
      <c r="E4228" s="2">
        <v>44341.0</v>
      </c>
      <c r="F4228" s="3"/>
      <c r="G4228" s="5">
        <v>300.0</v>
      </c>
      <c r="H4228" s="3" t="str">
        <f>IFNA(VLOOKUP(F4228,Promocodes!A:E,4,0),"")</f>
        <v/>
      </c>
      <c r="I4228" s="3"/>
      <c r="J4228" s="5">
        <f t="shared" si="2"/>
        <v>300</v>
      </c>
      <c r="K4228" s="3" t="str">
        <f>IFNA(VLOOKUP(D4228,Price!$A$2:$C$18,3,0),"")</f>
        <v/>
      </c>
      <c r="L4228" s="6">
        <f t="shared" si="3"/>
        <v>5</v>
      </c>
      <c r="M4228" s="6" t="str">
        <f>IFNA(VLOOKUP(F4228,Promocodes!A:B,2,0),"")</f>
        <v/>
      </c>
      <c r="N4228" s="3" t="str">
        <f>IFNA(VLOOKUP(M4228,Promocodes!G:H,2,0),"")</f>
        <v/>
      </c>
      <c r="O4228" s="3" t="str">
        <f>IFNA(VLOOKUP(D4228,Price!$E$2:$F$4,2,0),"")</f>
        <v/>
      </c>
      <c r="P4228" s="7" t="str">
        <f t="shared" si="4"/>
        <v/>
      </c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ht="15.75" customHeight="1">
      <c r="A4229" s="3">
        <v>4084.0</v>
      </c>
      <c r="B4229" s="1" t="s">
        <v>16</v>
      </c>
      <c r="C4229" s="1" t="s">
        <v>17</v>
      </c>
      <c r="D4229" s="1" t="s">
        <v>23</v>
      </c>
      <c r="E4229" s="2">
        <v>44341.0</v>
      </c>
      <c r="F4229" s="3"/>
      <c r="G4229" s="5">
        <v>5500.0</v>
      </c>
      <c r="H4229" s="3" t="str">
        <f>IFNA(VLOOKUP(F4229,Promocodes!A:E,4,0),"")</f>
        <v/>
      </c>
      <c r="I4229" s="3"/>
      <c r="J4229" s="5">
        <f t="shared" si="2"/>
        <v>5500</v>
      </c>
      <c r="K4229" s="3" t="str">
        <f>IFNA(VLOOKUP(D4229,Price!$A$2:$C$18,3,0),"")</f>
        <v>услуга</v>
      </c>
      <c r="L4229" s="6">
        <f t="shared" si="3"/>
        <v>5</v>
      </c>
      <c r="M4229" s="6" t="str">
        <f>IFNA(VLOOKUP(F4229,Promocodes!A:B,2,0),"")</f>
        <v/>
      </c>
      <c r="N4229" s="3" t="str">
        <f>IFNA(VLOOKUP(M4229,Promocodes!G:H,2,0),"")</f>
        <v/>
      </c>
      <c r="O4229" s="3" t="str">
        <f>IFNA(VLOOKUP(D4229,Price!$E$2:$F$4,2,0),"")</f>
        <v/>
      </c>
      <c r="P4229" s="7" t="str">
        <f t="shared" si="4"/>
        <v>без промо</v>
      </c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ht="15.75" customHeight="1">
      <c r="A4230" s="3">
        <v>4085.0</v>
      </c>
      <c r="B4230" s="1" t="s">
        <v>16</v>
      </c>
      <c r="C4230" s="1" t="s">
        <v>17</v>
      </c>
      <c r="D4230" s="1" t="s">
        <v>24</v>
      </c>
      <c r="E4230" s="2">
        <v>44341.0</v>
      </c>
      <c r="F4230" s="3"/>
      <c r="G4230" s="5">
        <v>4500.0</v>
      </c>
      <c r="H4230" s="3" t="str">
        <f>IFNA(VLOOKUP(F4230,Promocodes!A:E,4,0),"")</f>
        <v/>
      </c>
      <c r="I4230" s="3"/>
      <c r="J4230" s="5">
        <f t="shared" si="2"/>
        <v>4500</v>
      </c>
      <c r="K4230" s="3" t="str">
        <f>IFNA(VLOOKUP(D4230,Price!$A$2:$C$18,3,0),"")</f>
        <v>услуга</v>
      </c>
      <c r="L4230" s="6">
        <f t="shared" si="3"/>
        <v>5</v>
      </c>
      <c r="M4230" s="6" t="str">
        <f>IFNA(VLOOKUP(F4230,Promocodes!A:B,2,0),"")</f>
        <v/>
      </c>
      <c r="N4230" s="3" t="str">
        <f>IFNA(VLOOKUP(M4230,Promocodes!G:H,2,0),"")</f>
        <v/>
      </c>
      <c r="O4230" s="3" t="str">
        <f>IFNA(VLOOKUP(D4230,Price!$E$2:$F$4,2,0),"")</f>
        <v/>
      </c>
      <c r="P4230" s="7" t="str">
        <f t="shared" si="4"/>
        <v>без промо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ht="15.75" customHeight="1">
      <c r="A4231" s="3">
        <v>4086.0</v>
      </c>
      <c r="B4231" s="1" t="s">
        <v>139</v>
      </c>
      <c r="C4231" s="1" t="s">
        <v>17</v>
      </c>
      <c r="D4231" s="1" t="s">
        <v>142</v>
      </c>
      <c r="E4231" s="2">
        <v>44341.0</v>
      </c>
      <c r="F4231" s="3"/>
      <c r="G4231" s="5">
        <v>1000.0</v>
      </c>
      <c r="H4231" s="3" t="str">
        <f>IFNA(VLOOKUP(F4231,Promocodes!A:E,4,0),"")</f>
        <v/>
      </c>
      <c r="I4231" s="3"/>
      <c r="J4231" s="5">
        <f t="shared" si="2"/>
        <v>1000</v>
      </c>
      <c r="K4231" s="3" t="str">
        <f>IFNA(VLOOKUP(D4231,Price!$A$2:$C$18,3,0),"")</f>
        <v/>
      </c>
      <c r="L4231" s="6">
        <f t="shared" si="3"/>
        <v>5</v>
      </c>
      <c r="M4231" s="6" t="str">
        <f>IFNA(VLOOKUP(F4231,Promocodes!A:B,2,0),"")</f>
        <v/>
      </c>
      <c r="N4231" s="3" t="str">
        <f>IFNA(VLOOKUP(M4231,Promocodes!G:H,2,0),"")</f>
        <v/>
      </c>
      <c r="O4231" s="3" t="str">
        <f>IFNA(VLOOKUP(D4231,Price!$E$2:$F$4,2,0),"")</f>
        <v/>
      </c>
      <c r="P4231" s="7" t="str">
        <f t="shared" si="4"/>
        <v/>
      </c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ht="15.75" customHeight="1">
      <c r="A4232" s="3">
        <v>4087.0</v>
      </c>
      <c r="B4232" s="1" t="s">
        <v>16</v>
      </c>
      <c r="C4232" s="1" t="s">
        <v>17</v>
      </c>
      <c r="D4232" s="1" t="s">
        <v>23</v>
      </c>
      <c r="E4232" s="2">
        <v>44341.0</v>
      </c>
      <c r="F4232" s="3"/>
      <c r="G4232" s="5">
        <v>5500.0</v>
      </c>
      <c r="H4232" s="3" t="str">
        <f>IFNA(VLOOKUP(F4232,Promocodes!A:E,4,0),"")</f>
        <v/>
      </c>
      <c r="I4232" s="3"/>
      <c r="J4232" s="5">
        <f t="shared" si="2"/>
        <v>5500</v>
      </c>
      <c r="K4232" s="3" t="str">
        <f>IFNA(VLOOKUP(D4232,Price!$A$2:$C$18,3,0),"")</f>
        <v>услуга</v>
      </c>
      <c r="L4232" s="6">
        <f t="shared" si="3"/>
        <v>5</v>
      </c>
      <c r="M4232" s="6" t="str">
        <f>IFNA(VLOOKUP(F4232,Promocodes!A:B,2,0),"")</f>
        <v/>
      </c>
      <c r="N4232" s="3" t="str">
        <f>IFNA(VLOOKUP(M4232,Promocodes!G:H,2,0),"")</f>
        <v/>
      </c>
      <c r="O4232" s="3" t="str">
        <f>IFNA(VLOOKUP(D4232,Price!$E$2:$F$4,2,0),"")</f>
        <v/>
      </c>
      <c r="P4232" s="7" t="str">
        <f t="shared" si="4"/>
        <v>без промо</v>
      </c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ht="15.75" customHeight="1">
      <c r="A4233" s="3">
        <v>4088.0</v>
      </c>
      <c r="B4233" s="1" t="s">
        <v>16</v>
      </c>
      <c r="C4233" s="1" t="s">
        <v>22</v>
      </c>
      <c r="D4233" s="1" t="s">
        <v>24</v>
      </c>
      <c r="E4233" s="2">
        <v>44341.0</v>
      </c>
      <c r="F4233" s="3"/>
      <c r="G4233" s="5">
        <v>4500.0</v>
      </c>
      <c r="H4233" s="3" t="str">
        <f>IFNA(VLOOKUP(F4233,Promocodes!A:E,4,0),"")</f>
        <v/>
      </c>
      <c r="I4233" s="3"/>
      <c r="J4233" s="5">
        <f t="shared" si="2"/>
        <v>4500</v>
      </c>
      <c r="K4233" s="3" t="str">
        <f>IFNA(VLOOKUP(D4233,Price!$A$2:$C$18,3,0),"")</f>
        <v>услуга</v>
      </c>
      <c r="L4233" s="6">
        <f t="shared" si="3"/>
        <v>5</v>
      </c>
      <c r="M4233" s="6" t="str">
        <f>IFNA(VLOOKUP(F4233,Promocodes!A:B,2,0),"")</f>
        <v/>
      </c>
      <c r="N4233" s="3" t="str">
        <f>IFNA(VLOOKUP(M4233,Promocodes!G:H,2,0),"")</f>
        <v/>
      </c>
      <c r="O4233" s="3" t="str">
        <f>IFNA(VLOOKUP(D4233,Price!$E$2:$F$4,2,0),"")</f>
        <v/>
      </c>
      <c r="P4233" s="7" t="str">
        <f t="shared" si="4"/>
        <v>без промо</v>
      </c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ht="15.75" customHeight="1">
      <c r="A4234" s="3">
        <v>4089.0</v>
      </c>
      <c r="B4234" s="1" t="s">
        <v>16</v>
      </c>
      <c r="C4234" s="1" t="s">
        <v>17</v>
      </c>
      <c r="D4234" s="1" t="s">
        <v>24</v>
      </c>
      <c r="E4234" s="2">
        <v>44341.0</v>
      </c>
      <c r="F4234" s="3"/>
      <c r="G4234" s="5">
        <v>4500.0</v>
      </c>
      <c r="H4234" s="3" t="str">
        <f>IFNA(VLOOKUP(F4234,Promocodes!A:E,4,0),"")</f>
        <v/>
      </c>
      <c r="I4234" s="3"/>
      <c r="J4234" s="5">
        <f t="shared" si="2"/>
        <v>4500</v>
      </c>
      <c r="K4234" s="3" t="str">
        <f>IFNA(VLOOKUP(D4234,Price!$A$2:$C$18,3,0),"")</f>
        <v>услуга</v>
      </c>
      <c r="L4234" s="6">
        <f t="shared" si="3"/>
        <v>5</v>
      </c>
      <c r="M4234" s="6" t="str">
        <f>IFNA(VLOOKUP(F4234,Promocodes!A:B,2,0),"")</f>
        <v/>
      </c>
      <c r="N4234" s="3" t="str">
        <f>IFNA(VLOOKUP(M4234,Promocodes!G:H,2,0),"")</f>
        <v/>
      </c>
      <c r="O4234" s="3" t="str">
        <f>IFNA(VLOOKUP(D4234,Price!$E$2:$F$4,2,0),"")</f>
        <v/>
      </c>
      <c r="P4234" s="7" t="str">
        <f t="shared" si="4"/>
        <v>без промо</v>
      </c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ht="15.75" customHeight="1">
      <c r="A4235" s="3">
        <v>4090.0</v>
      </c>
      <c r="B4235" s="1" t="s">
        <v>16</v>
      </c>
      <c r="C4235" s="1" t="s">
        <v>17</v>
      </c>
      <c r="D4235" s="1" t="s">
        <v>24</v>
      </c>
      <c r="E4235" s="2">
        <v>44341.0</v>
      </c>
      <c r="F4235" s="3"/>
      <c r="G4235" s="5">
        <v>4500.0</v>
      </c>
      <c r="H4235" s="3" t="str">
        <f>IFNA(VLOOKUP(F4235,Promocodes!A:E,4,0),"")</f>
        <v/>
      </c>
      <c r="I4235" s="3"/>
      <c r="J4235" s="5">
        <f t="shared" si="2"/>
        <v>4500</v>
      </c>
      <c r="K4235" s="3" t="str">
        <f>IFNA(VLOOKUP(D4235,Price!$A$2:$C$18,3,0),"")</f>
        <v>услуга</v>
      </c>
      <c r="L4235" s="6">
        <f t="shared" si="3"/>
        <v>5</v>
      </c>
      <c r="M4235" s="6" t="str">
        <f>IFNA(VLOOKUP(F4235,Promocodes!A:B,2,0),"")</f>
        <v/>
      </c>
      <c r="N4235" s="3" t="str">
        <f>IFNA(VLOOKUP(M4235,Promocodes!G:H,2,0),"")</f>
        <v/>
      </c>
      <c r="O4235" s="3" t="str">
        <f>IFNA(VLOOKUP(D4235,Price!$E$2:$F$4,2,0),"")</f>
        <v/>
      </c>
      <c r="P4235" s="7" t="str">
        <f t="shared" si="4"/>
        <v>без промо</v>
      </c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ht="15.75" customHeight="1">
      <c r="A4236" s="3">
        <v>4091.0</v>
      </c>
      <c r="B4236" s="1" t="s">
        <v>16</v>
      </c>
      <c r="C4236" s="1" t="s">
        <v>22</v>
      </c>
      <c r="D4236" s="1" t="s">
        <v>23</v>
      </c>
      <c r="E4236" s="2">
        <v>44341.0</v>
      </c>
      <c r="F4236" s="3"/>
      <c r="G4236" s="5">
        <v>5500.0</v>
      </c>
      <c r="H4236" s="3" t="str">
        <f>IFNA(VLOOKUP(F4236,Promocodes!A:E,4,0),"")</f>
        <v/>
      </c>
      <c r="I4236" s="3"/>
      <c r="J4236" s="5">
        <f t="shared" si="2"/>
        <v>5500</v>
      </c>
      <c r="K4236" s="3" t="str">
        <f>IFNA(VLOOKUP(D4236,Price!$A$2:$C$18,3,0),"")</f>
        <v>услуга</v>
      </c>
      <c r="L4236" s="6">
        <f t="shared" si="3"/>
        <v>5</v>
      </c>
      <c r="M4236" s="6" t="str">
        <f>IFNA(VLOOKUP(F4236,Promocodes!A:B,2,0),"")</f>
        <v/>
      </c>
      <c r="N4236" s="3" t="str">
        <f>IFNA(VLOOKUP(M4236,Promocodes!G:H,2,0),"")</f>
        <v/>
      </c>
      <c r="O4236" s="3" t="str">
        <f>IFNA(VLOOKUP(D4236,Price!$E$2:$F$4,2,0),"")</f>
        <v/>
      </c>
      <c r="P4236" s="7" t="str">
        <f t="shared" si="4"/>
        <v>без промо</v>
      </c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ht="15.75" customHeight="1">
      <c r="A4237" s="3">
        <v>4093.0</v>
      </c>
      <c r="B4237" s="1" t="s">
        <v>16</v>
      </c>
      <c r="C4237" s="1" t="s">
        <v>17</v>
      </c>
      <c r="D4237" s="1" t="s">
        <v>23</v>
      </c>
      <c r="E4237" s="2">
        <v>44341.0</v>
      </c>
      <c r="F4237" s="3"/>
      <c r="G4237" s="5">
        <v>5500.0</v>
      </c>
      <c r="H4237" s="3" t="str">
        <f>IFNA(VLOOKUP(F4237,Promocodes!A:E,4,0),"")</f>
        <v/>
      </c>
      <c r="I4237" s="3"/>
      <c r="J4237" s="5">
        <f t="shared" si="2"/>
        <v>5500</v>
      </c>
      <c r="K4237" s="3" t="str">
        <f>IFNA(VLOOKUP(D4237,Price!$A$2:$C$18,3,0),"")</f>
        <v>услуга</v>
      </c>
      <c r="L4237" s="6">
        <f t="shared" si="3"/>
        <v>5</v>
      </c>
      <c r="M4237" s="6" t="str">
        <f>IFNA(VLOOKUP(F4237,Promocodes!A:B,2,0),"")</f>
        <v/>
      </c>
      <c r="N4237" s="3" t="str">
        <f>IFNA(VLOOKUP(M4237,Promocodes!G:H,2,0),"")</f>
        <v/>
      </c>
      <c r="O4237" s="3" t="str">
        <f>IFNA(VLOOKUP(D4237,Price!$E$2:$F$4,2,0),"")</f>
        <v/>
      </c>
      <c r="P4237" s="7" t="str">
        <f t="shared" si="4"/>
        <v>без промо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ht="15.75" customHeight="1">
      <c r="A4238" s="3">
        <v>4094.0</v>
      </c>
      <c r="B4238" s="1" t="s">
        <v>16</v>
      </c>
      <c r="C4238" s="1" t="s">
        <v>22</v>
      </c>
      <c r="D4238" s="1" t="s">
        <v>18</v>
      </c>
      <c r="E4238" s="2">
        <v>44341.0</v>
      </c>
      <c r="F4238" s="3"/>
      <c r="G4238" s="5">
        <v>1000.0</v>
      </c>
      <c r="H4238" s="3" t="str">
        <f>IFNA(VLOOKUP(F4238,Promocodes!A:E,4,0),"")</f>
        <v/>
      </c>
      <c r="I4238" s="3"/>
      <c r="J4238" s="5">
        <f t="shared" si="2"/>
        <v>1000</v>
      </c>
      <c r="K4238" s="3" t="str">
        <f>IFNA(VLOOKUP(D4238,Price!$A$2:$C$18,3,0),"")</f>
        <v>товар</v>
      </c>
      <c r="L4238" s="6">
        <f t="shared" si="3"/>
        <v>5</v>
      </c>
      <c r="M4238" s="6" t="str">
        <f>IFNA(VLOOKUP(F4238,Promocodes!A:B,2,0),"")</f>
        <v/>
      </c>
      <c r="N4238" s="3" t="str">
        <f>IFNA(VLOOKUP(M4238,Promocodes!G:H,2,0),"")</f>
        <v/>
      </c>
      <c r="O4238" s="3">
        <f>IFNA(VLOOKUP(D4238,Price!$E$2:$F$4,2,0),"")</f>
        <v>500</v>
      </c>
      <c r="P4238" s="7" t="str">
        <f t="shared" si="4"/>
        <v>без промо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ht="15.75" customHeight="1">
      <c r="A4239" s="3">
        <v>4095.0</v>
      </c>
      <c r="B4239" s="1" t="s">
        <v>139</v>
      </c>
      <c r="C4239" s="1" t="s">
        <v>17</v>
      </c>
      <c r="D4239" s="1" t="s">
        <v>143</v>
      </c>
      <c r="E4239" s="2">
        <v>44341.0</v>
      </c>
      <c r="F4239" s="3"/>
      <c r="G4239" s="5">
        <v>500.0</v>
      </c>
      <c r="H4239" s="3" t="str">
        <f>IFNA(VLOOKUP(F4239,Promocodes!A:E,4,0),"")</f>
        <v/>
      </c>
      <c r="I4239" s="3"/>
      <c r="J4239" s="5">
        <f t="shared" si="2"/>
        <v>500</v>
      </c>
      <c r="K4239" s="3" t="str">
        <f>IFNA(VLOOKUP(D4239,Price!$A$2:$C$18,3,0),"")</f>
        <v/>
      </c>
      <c r="L4239" s="6">
        <f t="shared" si="3"/>
        <v>5</v>
      </c>
      <c r="M4239" s="6" t="str">
        <f>IFNA(VLOOKUP(F4239,Promocodes!A:B,2,0),"")</f>
        <v/>
      </c>
      <c r="N4239" s="3" t="str">
        <f>IFNA(VLOOKUP(M4239,Promocodes!G:H,2,0),"")</f>
        <v/>
      </c>
      <c r="O4239" s="3" t="str">
        <f>IFNA(VLOOKUP(D4239,Price!$E$2:$F$4,2,0),"")</f>
        <v/>
      </c>
      <c r="P4239" s="7" t="str">
        <f t="shared" si="4"/>
        <v/>
      </c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ht="15.75" customHeight="1">
      <c r="A4240" s="3">
        <v>4096.0</v>
      </c>
      <c r="B4240" s="1" t="s">
        <v>139</v>
      </c>
      <c r="C4240" s="1" t="s">
        <v>17</v>
      </c>
      <c r="D4240" s="1" t="s">
        <v>141</v>
      </c>
      <c r="E4240" s="2">
        <v>44341.0</v>
      </c>
      <c r="F4240" s="3"/>
      <c r="G4240" s="5">
        <v>300.0</v>
      </c>
      <c r="H4240" s="3" t="str">
        <f>IFNA(VLOOKUP(F4240,Promocodes!A:E,4,0),"")</f>
        <v/>
      </c>
      <c r="I4240" s="3"/>
      <c r="J4240" s="5">
        <f t="shared" si="2"/>
        <v>300</v>
      </c>
      <c r="K4240" s="3" t="str">
        <f>IFNA(VLOOKUP(D4240,Price!$A$2:$C$18,3,0),"")</f>
        <v/>
      </c>
      <c r="L4240" s="6">
        <f t="shared" si="3"/>
        <v>5</v>
      </c>
      <c r="M4240" s="6" t="str">
        <f>IFNA(VLOOKUP(F4240,Promocodes!A:B,2,0),"")</f>
        <v/>
      </c>
      <c r="N4240" s="3" t="str">
        <f>IFNA(VLOOKUP(M4240,Promocodes!G:H,2,0),"")</f>
        <v/>
      </c>
      <c r="O4240" s="3" t="str">
        <f>IFNA(VLOOKUP(D4240,Price!$E$2:$F$4,2,0),"")</f>
        <v/>
      </c>
      <c r="P4240" s="7" t="str">
        <f t="shared" si="4"/>
        <v/>
      </c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ht="15.75" customHeight="1">
      <c r="A4241" s="3">
        <v>4097.0</v>
      </c>
      <c r="B4241" s="1" t="s">
        <v>16</v>
      </c>
      <c r="C4241" s="1" t="s">
        <v>17</v>
      </c>
      <c r="D4241" s="1" t="s">
        <v>23</v>
      </c>
      <c r="E4241" s="2">
        <v>44341.0</v>
      </c>
      <c r="F4241" s="3"/>
      <c r="G4241" s="5">
        <v>5500.0</v>
      </c>
      <c r="H4241" s="3" t="str">
        <f>IFNA(VLOOKUP(F4241,Promocodes!A:E,4,0),"")</f>
        <v/>
      </c>
      <c r="I4241" s="3"/>
      <c r="J4241" s="5">
        <f t="shared" si="2"/>
        <v>5500</v>
      </c>
      <c r="K4241" s="3" t="str">
        <f>IFNA(VLOOKUP(D4241,Price!$A$2:$C$18,3,0),"")</f>
        <v>услуга</v>
      </c>
      <c r="L4241" s="6">
        <f t="shared" si="3"/>
        <v>5</v>
      </c>
      <c r="M4241" s="6" t="str">
        <f>IFNA(VLOOKUP(F4241,Promocodes!A:B,2,0),"")</f>
        <v/>
      </c>
      <c r="N4241" s="3" t="str">
        <f>IFNA(VLOOKUP(M4241,Promocodes!G:H,2,0),"")</f>
        <v/>
      </c>
      <c r="O4241" s="3" t="str">
        <f>IFNA(VLOOKUP(D4241,Price!$E$2:$F$4,2,0),"")</f>
        <v/>
      </c>
      <c r="P4241" s="7" t="str">
        <f t="shared" si="4"/>
        <v>без промо</v>
      </c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ht="15.75" customHeight="1">
      <c r="A4242" s="3">
        <v>4098.0</v>
      </c>
      <c r="B4242" s="1" t="s">
        <v>16</v>
      </c>
      <c r="C4242" s="1" t="s">
        <v>17</v>
      </c>
      <c r="D4242" s="1" t="s">
        <v>21</v>
      </c>
      <c r="E4242" s="2">
        <v>44341.0</v>
      </c>
      <c r="F4242" s="3"/>
      <c r="G4242" s="5">
        <v>3500.0</v>
      </c>
      <c r="H4242" s="3" t="str">
        <f>IFNA(VLOOKUP(F4242,Promocodes!A:E,4,0),"")</f>
        <v/>
      </c>
      <c r="I4242" s="3"/>
      <c r="J4242" s="5">
        <f t="shared" si="2"/>
        <v>3500</v>
      </c>
      <c r="K4242" s="3" t="str">
        <f>IFNA(VLOOKUP(D4242,Price!$A$2:$C$18,3,0),"")</f>
        <v>услуга</v>
      </c>
      <c r="L4242" s="6">
        <f t="shared" si="3"/>
        <v>5</v>
      </c>
      <c r="M4242" s="6" t="str">
        <f>IFNA(VLOOKUP(F4242,Promocodes!A:B,2,0),"")</f>
        <v/>
      </c>
      <c r="N4242" s="3" t="str">
        <f>IFNA(VLOOKUP(M4242,Promocodes!G:H,2,0),"")</f>
        <v/>
      </c>
      <c r="O4242" s="3" t="str">
        <f>IFNA(VLOOKUP(D4242,Price!$E$2:$F$4,2,0),"")</f>
        <v/>
      </c>
      <c r="P4242" s="7" t="str">
        <f t="shared" si="4"/>
        <v>без промо</v>
      </c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ht="15.75" customHeight="1">
      <c r="A4243" s="3">
        <v>4099.0</v>
      </c>
      <c r="B4243" s="1" t="s">
        <v>16</v>
      </c>
      <c r="C4243" s="1" t="s">
        <v>17</v>
      </c>
      <c r="D4243" s="1" t="s">
        <v>18</v>
      </c>
      <c r="E4243" s="2">
        <v>44341.0</v>
      </c>
      <c r="F4243" s="3"/>
      <c r="G4243" s="5">
        <v>1000.0</v>
      </c>
      <c r="H4243" s="3" t="str">
        <f>IFNA(VLOOKUP(F4243,Promocodes!A:E,4,0),"")</f>
        <v/>
      </c>
      <c r="I4243" s="3"/>
      <c r="J4243" s="5">
        <f t="shared" si="2"/>
        <v>1000</v>
      </c>
      <c r="K4243" s="3" t="str">
        <f>IFNA(VLOOKUP(D4243,Price!$A$2:$C$18,3,0),"")</f>
        <v>товар</v>
      </c>
      <c r="L4243" s="6">
        <f t="shared" si="3"/>
        <v>5</v>
      </c>
      <c r="M4243" s="6" t="str">
        <f>IFNA(VLOOKUP(F4243,Promocodes!A:B,2,0),"")</f>
        <v/>
      </c>
      <c r="N4243" s="3" t="str">
        <f>IFNA(VLOOKUP(M4243,Promocodes!G:H,2,0),"")</f>
        <v/>
      </c>
      <c r="O4243" s="3">
        <f>IFNA(VLOOKUP(D4243,Price!$E$2:$F$4,2,0),"")</f>
        <v>500</v>
      </c>
      <c r="P4243" s="7" t="str">
        <f t="shared" si="4"/>
        <v>без промо</v>
      </c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ht="15.75" customHeight="1">
      <c r="A4244" s="3">
        <v>4100.0</v>
      </c>
      <c r="B4244" s="1" t="s">
        <v>16</v>
      </c>
      <c r="C4244" s="1" t="s">
        <v>17</v>
      </c>
      <c r="D4244" s="1" t="s">
        <v>23</v>
      </c>
      <c r="E4244" s="2">
        <v>44342.0</v>
      </c>
      <c r="F4244" s="3"/>
      <c r="G4244" s="5">
        <v>5500.0</v>
      </c>
      <c r="H4244" s="3" t="str">
        <f>IFNA(VLOOKUP(F4244,Promocodes!A:E,4,0),"")</f>
        <v/>
      </c>
      <c r="I4244" s="3"/>
      <c r="J4244" s="5">
        <f t="shared" si="2"/>
        <v>5500</v>
      </c>
      <c r="K4244" s="3" t="str">
        <f>IFNA(VLOOKUP(D4244,Price!$A$2:$C$18,3,0),"")</f>
        <v>услуга</v>
      </c>
      <c r="L4244" s="6">
        <f t="shared" si="3"/>
        <v>5</v>
      </c>
      <c r="M4244" s="6" t="str">
        <f>IFNA(VLOOKUP(F4244,Promocodes!A:B,2,0),"")</f>
        <v/>
      </c>
      <c r="N4244" s="3" t="str">
        <f>IFNA(VLOOKUP(M4244,Promocodes!G:H,2,0),"")</f>
        <v/>
      </c>
      <c r="O4244" s="3" t="str">
        <f>IFNA(VLOOKUP(D4244,Price!$E$2:$F$4,2,0),"")</f>
        <v/>
      </c>
      <c r="P4244" s="7" t="str">
        <f t="shared" si="4"/>
        <v>без промо</v>
      </c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ht="15.75" customHeight="1">
      <c r="A4245" s="3">
        <v>4101.0</v>
      </c>
      <c r="B4245" s="1" t="s">
        <v>16</v>
      </c>
      <c r="C4245" s="1" t="s">
        <v>17</v>
      </c>
      <c r="D4245" s="1" t="s">
        <v>21</v>
      </c>
      <c r="E4245" s="2">
        <v>44342.0</v>
      </c>
      <c r="F4245" s="3"/>
      <c r="G4245" s="5">
        <v>3500.0</v>
      </c>
      <c r="H4245" s="3" t="str">
        <f>IFNA(VLOOKUP(F4245,Promocodes!A:E,4,0),"")</f>
        <v/>
      </c>
      <c r="I4245" s="3"/>
      <c r="J4245" s="5">
        <f t="shared" si="2"/>
        <v>3500</v>
      </c>
      <c r="K4245" s="3" t="str">
        <f>IFNA(VLOOKUP(D4245,Price!$A$2:$C$18,3,0),"")</f>
        <v>услуга</v>
      </c>
      <c r="L4245" s="6">
        <f t="shared" si="3"/>
        <v>5</v>
      </c>
      <c r="M4245" s="6" t="str">
        <f>IFNA(VLOOKUP(F4245,Promocodes!A:B,2,0),"")</f>
        <v/>
      </c>
      <c r="N4245" s="3" t="str">
        <f>IFNA(VLOOKUP(M4245,Promocodes!G:H,2,0),"")</f>
        <v/>
      </c>
      <c r="O4245" s="3" t="str">
        <f>IFNA(VLOOKUP(D4245,Price!$E$2:$F$4,2,0),"")</f>
        <v/>
      </c>
      <c r="P4245" s="7" t="str">
        <f t="shared" si="4"/>
        <v>без промо</v>
      </c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ht="15.75" customHeight="1">
      <c r="A4246" s="3">
        <v>4102.0</v>
      </c>
      <c r="B4246" s="1" t="s">
        <v>16</v>
      </c>
      <c r="C4246" s="1" t="s">
        <v>17</v>
      </c>
      <c r="D4246" s="1" t="s">
        <v>23</v>
      </c>
      <c r="E4246" s="2">
        <v>44342.0</v>
      </c>
      <c r="F4246" s="3"/>
      <c r="G4246" s="5">
        <v>5500.0</v>
      </c>
      <c r="H4246" s="3" t="str">
        <f>IFNA(VLOOKUP(F4246,Promocodes!A:E,4,0),"")</f>
        <v/>
      </c>
      <c r="I4246" s="3"/>
      <c r="J4246" s="5">
        <f t="shared" si="2"/>
        <v>5500</v>
      </c>
      <c r="K4246" s="3" t="str">
        <f>IFNA(VLOOKUP(D4246,Price!$A$2:$C$18,3,0),"")</f>
        <v>услуга</v>
      </c>
      <c r="L4246" s="6">
        <f t="shared" si="3"/>
        <v>5</v>
      </c>
      <c r="M4246" s="6" t="str">
        <f>IFNA(VLOOKUP(F4246,Promocodes!A:B,2,0),"")</f>
        <v/>
      </c>
      <c r="N4246" s="3" t="str">
        <f>IFNA(VLOOKUP(M4246,Promocodes!G:H,2,0),"")</f>
        <v/>
      </c>
      <c r="O4246" s="3" t="str">
        <f>IFNA(VLOOKUP(D4246,Price!$E$2:$F$4,2,0),"")</f>
        <v/>
      </c>
      <c r="P4246" s="7" t="str">
        <f t="shared" si="4"/>
        <v>без промо</v>
      </c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ht="15.75" customHeight="1">
      <c r="A4247" s="3">
        <v>4106.0</v>
      </c>
      <c r="B4247" s="1" t="s">
        <v>16</v>
      </c>
      <c r="C4247" s="1" t="s">
        <v>17</v>
      </c>
      <c r="D4247" s="1" t="s">
        <v>21</v>
      </c>
      <c r="E4247" s="2">
        <v>44342.0</v>
      </c>
      <c r="F4247" s="3"/>
      <c r="G4247" s="5">
        <v>3500.0</v>
      </c>
      <c r="H4247" s="3" t="str">
        <f>IFNA(VLOOKUP(F4247,Promocodes!A:E,4,0),"")</f>
        <v/>
      </c>
      <c r="I4247" s="3"/>
      <c r="J4247" s="5">
        <f t="shared" si="2"/>
        <v>3500</v>
      </c>
      <c r="K4247" s="3" t="str">
        <f>IFNA(VLOOKUP(D4247,Price!$A$2:$C$18,3,0),"")</f>
        <v>услуга</v>
      </c>
      <c r="L4247" s="6">
        <f t="shared" si="3"/>
        <v>5</v>
      </c>
      <c r="M4247" s="6" t="str">
        <f>IFNA(VLOOKUP(F4247,Promocodes!A:B,2,0),"")</f>
        <v/>
      </c>
      <c r="N4247" s="3" t="str">
        <f>IFNA(VLOOKUP(M4247,Promocodes!G:H,2,0),"")</f>
        <v/>
      </c>
      <c r="O4247" s="3" t="str">
        <f>IFNA(VLOOKUP(D4247,Price!$E$2:$F$4,2,0),"")</f>
        <v/>
      </c>
      <c r="P4247" s="7" t="str">
        <f t="shared" si="4"/>
        <v>без промо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ht="15.75" customHeight="1">
      <c r="A4248" s="3">
        <v>4107.0</v>
      </c>
      <c r="B4248" s="1" t="s">
        <v>16</v>
      </c>
      <c r="C4248" s="1" t="s">
        <v>22</v>
      </c>
      <c r="D4248" s="1" t="s">
        <v>23</v>
      </c>
      <c r="E4248" s="2">
        <v>44342.0</v>
      </c>
      <c r="F4248" s="3"/>
      <c r="G4248" s="5">
        <v>5500.0</v>
      </c>
      <c r="H4248" s="3" t="str">
        <f>IFNA(VLOOKUP(F4248,Promocodes!A:E,4,0),"")</f>
        <v/>
      </c>
      <c r="I4248" s="3"/>
      <c r="J4248" s="5">
        <f t="shared" si="2"/>
        <v>5500</v>
      </c>
      <c r="K4248" s="3" t="str">
        <f>IFNA(VLOOKUP(D4248,Price!$A$2:$C$18,3,0),"")</f>
        <v>услуга</v>
      </c>
      <c r="L4248" s="6">
        <f t="shared" si="3"/>
        <v>5</v>
      </c>
      <c r="M4248" s="6" t="str">
        <f>IFNA(VLOOKUP(F4248,Promocodes!A:B,2,0),"")</f>
        <v/>
      </c>
      <c r="N4248" s="3" t="str">
        <f>IFNA(VLOOKUP(M4248,Promocodes!G:H,2,0),"")</f>
        <v/>
      </c>
      <c r="O4248" s="3" t="str">
        <f>IFNA(VLOOKUP(D4248,Price!$E$2:$F$4,2,0),"")</f>
        <v/>
      </c>
      <c r="P4248" s="7" t="str">
        <f t="shared" si="4"/>
        <v>без промо</v>
      </c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ht="15.75" customHeight="1">
      <c r="A4249" s="3">
        <v>4108.0</v>
      </c>
      <c r="B4249" s="1" t="s">
        <v>139</v>
      </c>
      <c r="C4249" s="1" t="s">
        <v>17</v>
      </c>
      <c r="D4249" s="1" t="s">
        <v>141</v>
      </c>
      <c r="E4249" s="2">
        <v>44342.0</v>
      </c>
      <c r="F4249" s="3"/>
      <c r="G4249" s="5">
        <v>300.0</v>
      </c>
      <c r="H4249" s="3" t="str">
        <f>IFNA(VLOOKUP(F4249,Promocodes!A:E,4,0),"")</f>
        <v/>
      </c>
      <c r="I4249" s="3"/>
      <c r="J4249" s="5">
        <f t="shared" si="2"/>
        <v>300</v>
      </c>
      <c r="K4249" s="3" t="str">
        <f>IFNA(VLOOKUP(D4249,Price!$A$2:$C$18,3,0),"")</f>
        <v/>
      </c>
      <c r="L4249" s="6">
        <f t="shared" si="3"/>
        <v>5</v>
      </c>
      <c r="M4249" s="6" t="str">
        <f>IFNA(VLOOKUP(F4249,Promocodes!A:B,2,0),"")</f>
        <v/>
      </c>
      <c r="N4249" s="3" t="str">
        <f>IFNA(VLOOKUP(M4249,Promocodes!G:H,2,0),"")</f>
        <v/>
      </c>
      <c r="O4249" s="3" t="str">
        <f>IFNA(VLOOKUP(D4249,Price!$E$2:$F$4,2,0),"")</f>
        <v/>
      </c>
      <c r="P4249" s="7" t="str">
        <f t="shared" si="4"/>
        <v/>
      </c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ht="15.75" customHeight="1">
      <c r="A4250" s="3">
        <v>4110.0</v>
      </c>
      <c r="B4250" s="1" t="s">
        <v>16</v>
      </c>
      <c r="C4250" s="1" t="s">
        <v>22</v>
      </c>
      <c r="D4250" s="1" t="s">
        <v>21</v>
      </c>
      <c r="E4250" s="2">
        <v>44342.0</v>
      </c>
      <c r="F4250" s="3"/>
      <c r="G4250" s="5">
        <v>3500.0</v>
      </c>
      <c r="H4250" s="3" t="str">
        <f>IFNA(VLOOKUP(F4250,Promocodes!A:E,4,0),"")</f>
        <v/>
      </c>
      <c r="I4250" s="3"/>
      <c r="J4250" s="5">
        <f t="shared" si="2"/>
        <v>3500</v>
      </c>
      <c r="K4250" s="3" t="str">
        <f>IFNA(VLOOKUP(D4250,Price!$A$2:$C$18,3,0),"")</f>
        <v>услуга</v>
      </c>
      <c r="L4250" s="6">
        <f t="shared" si="3"/>
        <v>5</v>
      </c>
      <c r="M4250" s="6" t="str">
        <f>IFNA(VLOOKUP(F4250,Promocodes!A:B,2,0),"")</f>
        <v/>
      </c>
      <c r="N4250" s="3" t="str">
        <f>IFNA(VLOOKUP(M4250,Promocodes!G:H,2,0),"")</f>
        <v/>
      </c>
      <c r="O4250" s="3" t="str">
        <f>IFNA(VLOOKUP(D4250,Price!$E$2:$F$4,2,0),"")</f>
        <v/>
      </c>
      <c r="P4250" s="7" t="str">
        <f t="shared" si="4"/>
        <v>без промо</v>
      </c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ht="15.75" customHeight="1">
      <c r="A4251" s="3">
        <v>4112.0</v>
      </c>
      <c r="B4251" s="1" t="s">
        <v>16</v>
      </c>
      <c r="C4251" s="1" t="s">
        <v>17</v>
      </c>
      <c r="D4251" s="1" t="s">
        <v>23</v>
      </c>
      <c r="E4251" s="2">
        <v>44342.0</v>
      </c>
      <c r="F4251" s="3"/>
      <c r="G4251" s="5">
        <v>5500.0</v>
      </c>
      <c r="H4251" s="3" t="str">
        <f>IFNA(VLOOKUP(F4251,Promocodes!A:E,4,0),"")</f>
        <v/>
      </c>
      <c r="I4251" s="3"/>
      <c r="J4251" s="5">
        <f t="shared" si="2"/>
        <v>5500</v>
      </c>
      <c r="K4251" s="3" t="str">
        <f>IFNA(VLOOKUP(D4251,Price!$A$2:$C$18,3,0),"")</f>
        <v>услуга</v>
      </c>
      <c r="L4251" s="6">
        <f t="shared" si="3"/>
        <v>5</v>
      </c>
      <c r="M4251" s="6" t="str">
        <f>IFNA(VLOOKUP(F4251,Promocodes!A:B,2,0),"")</f>
        <v/>
      </c>
      <c r="N4251" s="3" t="str">
        <f>IFNA(VLOOKUP(M4251,Promocodes!G:H,2,0),"")</f>
        <v/>
      </c>
      <c r="O4251" s="3" t="str">
        <f>IFNA(VLOOKUP(D4251,Price!$E$2:$F$4,2,0),"")</f>
        <v/>
      </c>
      <c r="P4251" s="7" t="str">
        <f t="shared" si="4"/>
        <v>без промо</v>
      </c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ht="15.75" customHeight="1">
      <c r="A4252" s="3">
        <v>4113.0</v>
      </c>
      <c r="B4252" s="1" t="s">
        <v>16</v>
      </c>
      <c r="C4252" s="1" t="s">
        <v>17</v>
      </c>
      <c r="D4252" s="1" t="s">
        <v>24</v>
      </c>
      <c r="E4252" s="2">
        <v>44342.0</v>
      </c>
      <c r="F4252" s="3"/>
      <c r="G4252" s="5">
        <v>4500.0</v>
      </c>
      <c r="H4252" s="3" t="str">
        <f>IFNA(VLOOKUP(F4252,Promocodes!A:E,4,0),"")</f>
        <v/>
      </c>
      <c r="I4252" s="3"/>
      <c r="J4252" s="5">
        <f t="shared" si="2"/>
        <v>4500</v>
      </c>
      <c r="K4252" s="3" t="str">
        <f>IFNA(VLOOKUP(D4252,Price!$A$2:$C$18,3,0),"")</f>
        <v>услуга</v>
      </c>
      <c r="L4252" s="6">
        <f t="shared" si="3"/>
        <v>5</v>
      </c>
      <c r="M4252" s="6" t="str">
        <f>IFNA(VLOOKUP(F4252,Promocodes!A:B,2,0),"")</f>
        <v/>
      </c>
      <c r="N4252" s="3" t="str">
        <f>IFNA(VLOOKUP(M4252,Promocodes!G:H,2,0),"")</f>
        <v/>
      </c>
      <c r="O4252" s="3" t="str">
        <f>IFNA(VLOOKUP(D4252,Price!$E$2:$F$4,2,0),"")</f>
        <v/>
      </c>
      <c r="P4252" s="7" t="str">
        <f t="shared" si="4"/>
        <v>без промо</v>
      </c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ht="15.75" customHeight="1">
      <c r="A4253" s="3">
        <v>4114.0</v>
      </c>
      <c r="B4253" s="1" t="s">
        <v>16</v>
      </c>
      <c r="C4253" s="1" t="s">
        <v>22</v>
      </c>
      <c r="D4253" s="1" t="s">
        <v>24</v>
      </c>
      <c r="E4253" s="2">
        <v>44342.0</v>
      </c>
      <c r="F4253" s="3"/>
      <c r="G4253" s="5">
        <v>4500.0</v>
      </c>
      <c r="H4253" s="3" t="str">
        <f>IFNA(VLOOKUP(F4253,Promocodes!A:E,4,0),"")</f>
        <v/>
      </c>
      <c r="I4253" s="3"/>
      <c r="J4253" s="5">
        <f t="shared" si="2"/>
        <v>4500</v>
      </c>
      <c r="K4253" s="3" t="str">
        <f>IFNA(VLOOKUP(D4253,Price!$A$2:$C$18,3,0),"")</f>
        <v>услуга</v>
      </c>
      <c r="L4253" s="6">
        <f t="shared" si="3"/>
        <v>5</v>
      </c>
      <c r="M4253" s="6" t="str">
        <f>IFNA(VLOOKUP(F4253,Promocodes!A:B,2,0),"")</f>
        <v/>
      </c>
      <c r="N4253" s="3" t="str">
        <f>IFNA(VLOOKUP(M4253,Promocodes!G:H,2,0),"")</f>
        <v/>
      </c>
      <c r="O4253" s="3" t="str">
        <f>IFNA(VLOOKUP(D4253,Price!$E$2:$F$4,2,0),"")</f>
        <v/>
      </c>
      <c r="P4253" s="7" t="str">
        <f t="shared" si="4"/>
        <v>без промо</v>
      </c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ht="15.75" customHeight="1">
      <c r="A4254" s="3">
        <v>4115.0</v>
      </c>
      <c r="B4254" s="1" t="s">
        <v>139</v>
      </c>
      <c r="C4254" s="1" t="s">
        <v>17</v>
      </c>
      <c r="D4254" s="1" t="s">
        <v>143</v>
      </c>
      <c r="E4254" s="2">
        <v>44342.0</v>
      </c>
      <c r="F4254" s="3"/>
      <c r="G4254" s="5">
        <v>500.0</v>
      </c>
      <c r="H4254" s="3" t="str">
        <f>IFNA(VLOOKUP(F4254,Promocodes!A:E,4,0),"")</f>
        <v/>
      </c>
      <c r="I4254" s="3"/>
      <c r="J4254" s="5">
        <f t="shared" si="2"/>
        <v>500</v>
      </c>
      <c r="K4254" s="3" t="str">
        <f>IFNA(VLOOKUP(D4254,Price!$A$2:$C$18,3,0),"")</f>
        <v/>
      </c>
      <c r="L4254" s="6">
        <f t="shared" si="3"/>
        <v>5</v>
      </c>
      <c r="M4254" s="6" t="str">
        <f>IFNA(VLOOKUP(F4254,Promocodes!A:B,2,0),"")</f>
        <v/>
      </c>
      <c r="N4254" s="3" t="str">
        <f>IFNA(VLOOKUP(M4254,Promocodes!G:H,2,0),"")</f>
        <v/>
      </c>
      <c r="O4254" s="3" t="str">
        <f>IFNA(VLOOKUP(D4254,Price!$E$2:$F$4,2,0),"")</f>
        <v/>
      </c>
      <c r="P4254" s="7" t="str">
        <f t="shared" si="4"/>
        <v/>
      </c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ht="15.75" customHeight="1">
      <c r="A4255" s="3">
        <v>4116.0</v>
      </c>
      <c r="B4255" s="1" t="s">
        <v>16</v>
      </c>
      <c r="C4255" s="1" t="s">
        <v>17</v>
      </c>
      <c r="D4255" s="1" t="s">
        <v>21</v>
      </c>
      <c r="E4255" s="2">
        <v>44342.0</v>
      </c>
      <c r="F4255" s="3"/>
      <c r="G4255" s="5">
        <v>3500.0</v>
      </c>
      <c r="H4255" s="3" t="str">
        <f>IFNA(VLOOKUP(F4255,Promocodes!A:E,4,0),"")</f>
        <v/>
      </c>
      <c r="I4255" s="3"/>
      <c r="J4255" s="5">
        <f t="shared" si="2"/>
        <v>3500</v>
      </c>
      <c r="K4255" s="3" t="str">
        <f>IFNA(VLOOKUP(D4255,Price!$A$2:$C$18,3,0),"")</f>
        <v>услуга</v>
      </c>
      <c r="L4255" s="6">
        <f t="shared" si="3"/>
        <v>5</v>
      </c>
      <c r="M4255" s="6" t="str">
        <f>IFNA(VLOOKUP(F4255,Promocodes!A:B,2,0),"")</f>
        <v/>
      </c>
      <c r="N4255" s="3" t="str">
        <f>IFNA(VLOOKUP(M4255,Promocodes!G:H,2,0),"")</f>
        <v/>
      </c>
      <c r="O4255" s="3" t="str">
        <f>IFNA(VLOOKUP(D4255,Price!$E$2:$F$4,2,0),"")</f>
        <v/>
      </c>
      <c r="P4255" s="7" t="str">
        <f t="shared" si="4"/>
        <v>без промо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ht="15.75" customHeight="1">
      <c r="A4256" s="3">
        <v>4117.0</v>
      </c>
      <c r="B4256" s="1" t="s">
        <v>16</v>
      </c>
      <c r="C4256" s="1" t="s">
        <v>17</v>
      </c>
      <c r="D4256" s="1" t="s">
        <v>24</v>
      </c>
      <c r="E4256" s="2">
        <v>44342.0</v>
      </c>
      <c r="F4256" s="3"/>
      <c r="G4256" s="5">
        <v>4500.0</v>
      </c>
      <c r="H4256" s="3" t="str">
        <f>IFNA(VLOOKUP(F4256,Promocodes!A:E,4,0),"")</f>
        <v/>
      </c>
      <c r="I4256" s="3"/>
      <c r="J4256" s="5">
        <f t="shared" si="2"/>
        <v>4500</v>
      </c>
      <c r="K4256" s="3" t="str">
        <f>IFNA(VLOOKUP(D4256,Price!$A$2:$C$18,3,0),"")</f>
        <v>услуга</v>
      </c>
      <c r="L4256" s="6">
        <f t="shared" si="3"/>
        <v>5</v>
      </c>
      <c r="M4256" s="6" t="str">
        <f>IFNA(VLOOKUP(F4256,Promocodes!A:B,2,0),"")</f>
        <v/>
      </c>
      <c r="N4256" s="3" t="str">
        <f>IFNA(VLOOKUP(M4256,Promocodes!G:H,2,0),"")</f>
        <v/>
      </c>
      <c r="O4256" s="3" t="str">
        <f>IFNA(VLOOKUP(D4256,Price!$E$2:$F$4,2,0),"")</f>
        <v/>
      </c>
      <c r="P4256" s="7" t="str">
        <f t="shared" si="4"/>
        <v>без промо</v>
      </c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ht="15.75" customHeight="1">
      <c r="A4257" s="3">
        <v>4118.0</v>
      </c>
      <c r="B4257" s="1" t="s">
        <v>16</v>
      </c>
      <c r="C4257" s="1" t="s">
        <v>17</v>
      </c>
      <c r="D4257" s="1" t="s">
        <v>18</v>
      </c>
      <c r="E4257" s="2">
        <v>44342.0</v>
      </c>
      <c r="F4257" s="3"/>
      <c r="G4257" s="5">
        <v>1000.0</v>
      </c>
      <c r="H4257" s="3" t="str">
        <f>IFNA(VLOOKUP(F4257,Promocodes!A:E,4,0),"")</f>
        <v/>
      </c>
      <c r="I4257" s="3"/>
      <c r="J4257" s="5">
        <f t="shared" si="2"/>
        <v>1000</v>
      </c>
      <c r="K4257" s="3" t="str">
        <f>IFNA(VLOOKUP(D4257,Price!$A$2:$C$18,3,0),"")</f>
        <v>товар</v>
      </c>
      <c r="L4257" s="6">
        <f t="shared" si="3"/>
        <v>5</v>
      </c>
      <c r="M4257" s="6" t="str">
        <f>IFNA(VLOOKUP(F4257,Promocodes!A:B,2,0),"")</f>
        <v/>
      </c>
      <c r="N4257" s="3" t="str">
        <f>IFNA(VLOOKUP(M4257,Promocodes!G:H,2,0),"")</f>
        <v/>
      </c>
      <c r="O4257" s="3">
        <f>IFNA(VLOOKUP(D4257,Price!$E$2:$F$4,2,0),"")</f>
        <v>500</v>
      </c>
      <c r="P4257" s="7" t="str">
        <f t="shared" si="4"/>
        <v>без промо</v>
      </c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ht="15.75" customHeight="1">
      <c r="A4258" s="3">
        <v>4119.0</v>
      </c>
      <c r="B4258" s="1" t="s">
        <v>16</v>
      </c>
      <c r="C4258" s="1" t="s">
        <v>17</v>
      </c>
      <c r="D4258" s="1" t="s">
        <v>24</v>
      </c>
      <c r="E4258" s="2">
        <v>44342.0</v>
      </c>
      <c r="F4258" s="3"/>
      <c r="G4258" s="5">
        <v>4500.0</v>
      </c>
      <c r="H4258" s="3" t="str">
        <f>IFNA(VLOOKUP(F4258,Promocodes!A:E,4,0),"")</f>
        <v/>
      </c>
      <c r="I4258" s="3"/>
      <c r="J4258" s="5">
        <f t="shared" si="2"/>
        <v>4500</v>
      </c>
      <c r="K4258" s="3" t="str">
        <f>IFNA(VLOOKUP(D4258,Price!$A$2:$C$18,3,0),"")</f>
        <v>услуга</v>
      </c>
      <c r="L4258" s="6">
        <f t="shared" si="3"/>
        <v>5</v>
      </c>
      <c r="M4258" s="6" t="str">
        <f>IFNA(VLOOKUP(F4258,Promocodes!A:B,2,0),"")</f>
        <v/>
      </c>
      <c r="N4258" s="3" t="str">
        <f>IFNA(VLOOKUP(M4258,Promocodes!G:H,2,0),"")</f>
        <v/>
      </c>
      <c r="O4258" s="3" t="str">
        <f>IFNA(VLOOKUP(D4258,Price!$E$2:$F$4,2,0),"")</f>
        <v/>
      </c>
      <c r="P4258" s="7" t="str">
        <f t="shared" si="4"/>
        <v>без промо</v>
      </c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ht="15.75" customHeight="1">
      <c r="A4259" s="3">
        <v>4120.0</v>
      </c>
      <c r="B4259" s="1" t="s">
        <v>16</v>
      </c>
      <c r="C4259" s="1" t="s">
        <v>17</v>
      </c>
      <c r="D4259" s="1" t="s">
        <v>24</v>
      </c>
      <c r="E4259" s="2">
        <v>44342.0</v>
      </c>
      <c r="F4259" s="3"/>
      <c r="G4259" s="5">
        <v>4500.0</v>
      </c>
      <c r="H4259" s="3" t="str">
        <f>IFNA(VLOOKUP(F4259,Promocodes!A:E,4,0),"")</f>
        <v/>
      </c>
      <c r="I4259" s="3"/>
      <c r="J4259" s="5">
        <f t="shared" si="2"/>
        <v>4500</v>
      </c>
      <c r="K4259" s="3" t="str">
        <f>IFNA(VLOOKUP(D4259,Price!$A$2:$C$18,3,0),"")</f>
        <v>услуга</v>
      </c>
      <c r="L4259" s="6">
        <f t="shared" si="3"/>
        <v>5</v>
      </c>
      <c r="M4259" s="6" t="str">
        <f>IFNA(VLOOKUP(F4259,Promocodes!A:B,2,0),"")</f>
        <v/>
      </c>
      <c r="N4259" s="3" t="str">
        <f>IFNA(VLOOKUP(M4259,Promocodes!G:H,2,0),"")</f>
        <v/>
      </c>
      <c r="O4259" s="3" t="str">
        <f>IFNA(VLOOKUP(D4259,Price!$E$2:$F$4,2,0),"")</f>
        <v/>
      </c>
      <c r="P4259" s="7" t="str">
        <f t="shared" si="4"/>
        <v>без промо</v>
      </c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ht="15.75" customHeight="1">
      <c r="A4260" s="3">
        <v>4121.0</v>
      </c>
      <c r="B4260" s="1" t="s">
        <v>16</v>
      </c>
      <c r="C4260" s="1" t="s">
        <v>17</v>
      </c>
      <c r="D4260" s="1" t="s">
        <v>21</v>
      </c>
      <c r="E4260" s="2">
        <v>44342.0</v>
      </c>
      <c r="F4260" s="3"/>
      <c r="G4260" s="5">
        <v>3500.0</v>
      </c>
      <c r="H4260" s="3" t="str">
        <f>IFNA(VLOOKUP(F4260,Promocodes!A:E,4,0),"")</f>
        <v/>
      </c>
      <c r="I4260" s="3"/>
      <c r="J4260" s="5">
        <f t="shared" si="2"/>
        <v>3500</v>
      </c>
      <c r="K4260" s="3" t="str">
        <f>IFNA(VLOOKUP(D4260,Price!$A$2:$C$18,3,0),"")</f>
        <v>услуга</v>
      </c>
      <c r="L4260" s="6">
        <f t="shared" si="3"/>
        <v>5</v>
      </c>
      <c r="M4260" s="6" t="str">
        <f>IFNA(VLOOKUP(F4260,Promocodes!A:B,2,0),"")</f>
        <v/>
      </c>
      <c r="N4260" s="3" t="str">
        <f>IFNA(VLOOKUP(M4260,Promocodes!G:H,2,0),"")</f>
        <v/>
      </c>
      <c r="O4260" s="3" t="str">
        <f>IFNA(VLOOKUP(D4260,Price!$E$2:$F$4,2,0),"")</f>
        <v/>
      </c>
      <c r="P4260" s="7" t="str">
        <f t="shared" si="4"/>
        <v>без промо</v>
      </c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ht="15.75" customHeight="1">
      <c r="A4261" s="3">
        <v>4122.0</v>
      </c>
      <c r="B4261" s="1" t="s">
        <v>139</v>
      </c>
      <c r="C4261" s="1" t="s">
        <v>17</v>
      </c>
      <c r="D4261" s="1" t="s">
        <v>142</v>
      </c>
      <c r="E4261" s="2">
        <v>44342.0</v>
      </c>
      <c r="F4261" s="3"/>
      <c r="G4261" s="5">
        <v>1000.0</v>
      </c>
      <c r="H4261" s="3" t="str">
        <f>IFNA(VLOOKUP(F4261,Promocodes!A:E,4,0),"")</f>
        <v/>
      </c>
      <c r="I4261" s="3"/>
      <c r="J4261" s="5">
        <f t="shared" si="2"/>
        <v>1000</v>
      </c>
      <c r="K4261" s="3" t="str">
        <f>IFNA(VLOOKUP(D4261,Price!$A$2:$C$18,3,0),"")</f>
        <v/>
      </c>
      <c r="L4261" s="6">
        <f t="shared" si="3"/>
        <v>5</v>
      </c>
      <c r="M4261" s="6" t="str">
        <f>IFNA(VLOOKUP(F4261,Promocodes!A:B,2,0),"")</f>
        <v/>
      </c>
      <c r="N4261" s="3" t="str">
        <f>IFNA(VLOOKUP(M4261,Promocodes!G:H,2,0),"")</f>
        <v/>
      </c>
      <c r="O4261" s="3" t="str">
        <f>IFNA(VLOOKUP(D4261,Price!$E$2:$F$4,2,0),"")</f>
        <v/>
      </c>
      <c r="P4261" s="7" t="str">
        <f t="shared" si="4"/>
        <v/>
      </c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ht="15.75" customHeight="1">
      <c r="A4262" s="3">
        <v>4123.0</v>
      </c>
      <c r="B4262" s="1" t="s">
        <v>16</v>
      </c>
      <c r="C4262" s="1" t="s">
        <v>17</v>
      </c>
      <c r="D4262" s="1" t="s">
        <v>21</v>
      </c>
      <c r="E4262" s="2">
        <v>44342.0</v>
      </c>
      <c r="F4262" s="3"/>
      <c r="G4262" s="5">
        <v>3500.0</v>
      </c>
      <c r="H4262" s="3" t="str">
        <f>IFNA(VLOOKUP(F4262,Promocodes!A:E,4,0),"")</f>
        <v/>
      </c>
      <c r="I4262" s="3"/>
      <c r="J4262" s="5">
        <f t="shared" si="2"/>
        <v>3500</v>
      </c>
      <c r="K4262" s="3" t="str">
        <f>IFNA(VLOOKUP(D4262,Price!$A$2:$C$18,3,0),"")</f>
        <v>услуга</v>
      </c>
      <c r="L4262" s="6">
        <f t="shared" si="3"/>
        <v>5</v>
      </c>
      <c r="M4262" s="6" t="str">
        <f>IFNA(VLOOKUP(F4262,Promocodes!A:B,2,0),"")</f>
        <v/>
      </c>
      <c r="N4262" s="3" t="str">
        <f>IFNA(VLOOKUP(M4262,Promocodes!G:H,2,0),"")</f>
        <v/>
      </c>
      <c r="O4262" s="3" t="str">
        <f>IFNA(VLOOKUP(D4262,Price!$E$2:$F$4,2,0),"")</f>
        <v/>
      </c>
      <c r="P4262" s="7" t="str">
        <f t="shared" si="4"/>
        <v>без промо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ht="15.75" customHeight="1">
      <c r="A4263" s="3">
        <v>4125.0</v>
      </c>
      <c r="B4263" s="1" t="s">
        <v>139</v>
      </c>
      <c r="C4263" s="1" t="s">
        <v>17</v>
      </c>
      <c r="D4263" s="1" t="s">
        <v>141</v>
      </c>
      <c r="E4263" s="2">
        <v>44342.0</v>
      </c>
      <c r="F4263" s="3"/>
      <c r="G4263" s="5">
        <v>300.0</v>
      </c>
      <c r="H4263" s="3" t="str">
        <f>IFNA(VLOOKUP(F4263,Promocodes!A:E,4,0),"")</f>
        <v/>
      </c>
      <c r="I4263" s="3"/>
      <c r="J4263" s="5">
        <f t="shared" si="2"/>
        <v>300</v>
      </c>
      <c r="K4263" s="3" t="str">
        <f>IFNA(VLOOKUP(D4263,Price!$A$2:$C$18,3,0),"")</f>
        <v/>
      </c>
      <c r="L4263" s="6">
        <f t="shared" si="3"/>
        <v>5</v>
      </c>
      <c r="M4263" s="6" t="str">
        <f>IFNA(VLOOKUP(F4263,Promocodes!A:B,2,0),"")</f>
        <v/>
      </c>
      <c r="N4263" s="3" t="str">
        <f>IFNA(VLOOKUP(M4263,Promocodes!G:H,2,0),"")</f>
        <v/>
      </c>
      <c r="O4263" s="3" t="str">
        <f>IFNA(VLOOKUP(D4263,Price!$E$2:$F$4,2,0),"")</f>
        <v/>
      </c>
      <c r="P4263" s="7" t="str">
        <f t="shared" si="4"/>
        <v/>
      </c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ht="15.75" customHeight="1">
      <c r="A4264" s="3">
        <v>4126.0</v>
      </c>
      <c r="B4264" s="1" t="s">
        <v>16</v>
      </c>
      <c r="C4264" s="1" t="s">
        <v>17</v>
      </c>
      <c r="D4264" s="1" t="s">
        <v>21</v>
      </c>
      <c r="E4264" s="2">
        <v>44343.0</v>
      </c>
      <c r="F4264" s="3"/>
      <c r="G4264" s="5">
        <v>3500.0</v>
      </c>
      <c r="H4264" s="3" t="str">
        <f>IFNA(VLOOKUP(F4264,Promocodes!A:E,4,0),"")</f>
        <v/>
      </c>
      <c r="I4264" s="3"/>
      <c r="J4264" s="5">
        <f t="shared" si="2"/>
        <v>3500</v>
      </c>
      <c r="K4264" s="3" t="str">
        <f>IFNA(VLOOKUP(D4264,Price!$A$2:$C$18,3,0),"")</f>
        <v>услуга</v>
      </c>
      <c r="L4264" s="6">
        <f t="shared" si="3"/>
        <v>5</v>
      </c>
      <c r="M4264" s="6" t="str">
        <f>IFNA(VLOOKUP(F4264,Promocodes!A:B,2,0),"")</f>
        <v/>
      </c>
      <c r="N4264" s="3" t="str">
        <f>IFNA(VLOOKUP(M4264,Promocodes!G:H,2,0),"")</f>
        <v/>
      </c>
      <c r="O4264" s="3" t="str">
        <f>IFNA(VLOOKUP(D4264,Price!$E$2:$F$4,2,0),"")</f>
        <v/>
      </c>
      <c r="P4264" s="7" t="str">
        <f t="shared" si="4"/>
        <v>без промо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ht="15.75" customHeight="1">
      <c r="A4265" s="3">
        <v>4127.0</v>
      </c>
      <c r="B4265" s="1" t="s">
        <v>16</v>
      </c>
      <c r="C4265" s="1" t="s">
        <v>22</v>
      </c>
      <c r="D4265" s="1" t="s">
        <v>21</v>
      </c>
      <c r="E4265" s="2">
        <v>44343.0</v>
      </c>
      <c r="F4265" s="3"/>
      <c r="G4265" s="5">
        <v>3500.0</v>
      </c>
      <c r="H4265" s="3" t="str">
        <f>IFNA(VLOOKUP(F4265,Promocodes!A:E,4,0),"")</f>
        <v/>
      </c>
      <c r="I4265" s="3"/>
      <c r="J4265" s="5">
        <f t="shared" si="2"/>
        <v>3500</v>
      </c>
      <c r="K4265" s="3" t="str">
        <f>IFNA(VLOOKUP(D4265,Price!$A$2:$C$18,3,0),"")</f>
        <v>услуга</v>
      </c>
      <c r="L4265" s="6">
        <f t="shared" si="3"/>
        <v>5</v>
      </c>
      <c r="M4265" s="6" t="str">
        <f>IFNA(VLOOKUP(F4265,Promocodes!A:B,2,0),"")</f>
        <v/>
      </c>
      <c r="N4265" s="3" t="str">
        <f>IFNA(VLOOKUP(M4265,Promocodes!G:H,2,0),"")</f>
        <v/>
      </c>
      <c r="O4265" s="3" t="str">
        <f>IFNA(VLOOKUP(D4265,Price!$E$2:$F$4,2,0),"")</f>
        <v/>
      </c>
      <c r="P4265" s="7" t="str">
        <f t="shared" si="4"/>
        <v>без промо</v>
      </c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ht="15.75" customHeight="1">
      <c r="A4266" s="3">
        <v>4128.0</v>
      </c>
      <c r="B4266" s="1" t="s">
        <v>16</v>
      </c>
      <c r="C4266" s="1" t="s">
        <v>17</v>
      </c>
      <c r="D4266" s="1" t="s">
        <v>24</v>
      </c>
      <c r="E4266" s="2">
        <v>44343.0</v>
      </c>
      <c r="F4266" s="3"/>
      <c r="G4266" s="5">
        <v>4500.0</v>
      </c>
      <c r="H4266" s="3" t="str">
        <f>IFNA(VLOOKUP(F4266,Promocodes!A:E,4,0),"")</f>
        <v/>
      </c>
      <c r="I4266" s="3"/>
      <c r="J4266" s="5">
        <f t="shared" si="2"/>
        <v>4500</v>
      </c>
      <c r="K4266" s="3" t="str">
        <f>IFNA(VLOOKUP(D4266,Price!$A$2:$C$18,3,0),"")</f>
        <v>услуга</v>
      </c>
      <c r="L4266" s="6">
        <f t="shared" si="3"/>
        <v>5</v>
      </c>
      <c r="M4266" s="6" t="str">
        <f>IFNA(VLOOKUP(F4266,Promocodes!A:B,2,0),"")</f>
        <v/>
      </c>
      <c r="N4266" s="3" t="str">
        <f>IFNA(VLOOKUP(M4266,Promocodes!G:H,2,0),"")</f>
        <v/>
      </c>
      <c r="O4266" s="3" t="str">
        <f>IFNA(VLOOKUP(D4266,Price!$E$2:$F$4,2,0),"")</f>
        <v/>
      </c>
      <c r="P4266" s="7" t="str">
        <f t="shared" si="4"/>
        <v>без промо</v>
      </c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ht="15.75" customHeight="1">
      <c r="A4267" s="3">
        <v>4129.0</v>
      </c>
      <c r="B4267" s="1" t="s">
        <v>139</v>
      </c>
      <c r="C4267" s="1" t="s">
        <v>17</v>
      </c>
      <c r="D4267" s="1" t="s">
        <v>142</v>
      </c>
      <c r="E4267" s="2">
        <v>44343.0</v>
      </c>
      <c r="F4267" s="3"/>
      <c r="G4267" s="5">
        <v>1000.0</v>
      </c>
      <c r="H4267" s="3" t="str">
        <f>IFNA(VLOOKUP(F4267,Promocodes!A:E,4,0),"")</f>
        <v/>
      </c>
      <c r="I4267" s="3"/>
      <c r="J4267" s="5">
        <f t="shared" si="2"/>
        <v>1000</v>
      </c>
      <c r="K4267" s="3" t="str">
        <f>IFNA(VLOOKUP(D4267,Price!$A$2:$C$18,3,0),"")</f>
        <v/>
      </c>
      <c r="L4267" s="6">
        <f t="shared" si="3"/>
        <v>5</v>
      </c>
      <c r="M4267" s="6" t="str">
        <f>IFNA(VLOOKUP(F4267,Promocodes!A:B,2,0),"")</f>
        <v/>
      </c>
      <c r="N4267" s="3" t="str">
        <f>IFNA(VLOOKUP(M4267,Promocodes!G:H,2,0),"")</f>
        <v/>
      </c>
      <c r="O4267" s="3" t="str">
        <f>IFNA(VLOOKUP(D4267,Price!$E$2:$F$4,2,0),"")</f>
        <v/>
      </c>
      <c r="P4267" s="7" t="str">
        <f t="shared" si="4"/>
        <v/>
      </c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ht="15.75" customHeight="1">
      <c r="A4268" s="3">
        <v>4130.0</v>
      </c>
      <c r="B4268" s="1" t="s">
        <v>16</v>
      </c>
      <c r="C4268" s="1" t="s">
        <v>17</v>
      </c>
      <c r="D4268" s="1" t="s">
        <v>21</v>
      </c>
      <c r="E4268" s="2">
        <v>44343.0</v>
      </c>
      <c r="F4268" s="3"/>
      <c r="G4268" s="5">
        <v>3500.0</v>
      </c>
      <c r="H4268" s="3" t="str">
        <f>IFNA(VLOOKUP(F4268,Promocodes!A:E,4,0),"")</f>
        <v/>
      </c>
      <c r="I4268" s="3"/>
      <c r="J4268" s="5">
        <f t="shared" si="2"/>
        <v>3500</v>
      </c>
      <c r="K4268" s="3" t="str">
        <f>IFNA(VLOOKUP(D4268,Price!$A$2:$C$18,3,0),"")</f>
        <v>услуга</v>
      </c>
      <c r="L4268" s="6">
        <f t="shared" si="3"/>
        <v>5</v>
      </c>
      <c r="M4268" s="6" t="str">
        <f>IFNA(VLOOKUP(F4268,Promocodes!A:B,2,0),"")</f>
        <v/>
      </c>
      <c r="N4268" s="3" t="str">
        <f>IFNA(VLOOKUP(M4268,Promocodes!G:H,2,0),"")</f>
        <v/>
      </c>
      <c r="O4268" s="3" t="str">
        <f>IFNA(VLOOKUP(D4268,Price!$E$2:$F$4,2,0),"")</f>
        <v/>
      </c>
      <c r="P4268" s="7" t="str">
        <f t="shared" si="4"/>
        <v>без промо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ht="15.75" customHeight="1">
      <c r="A4269" s="3">
        <v>4131.0</v>
      </c>
      <c r="B4269" s="1" t="s">
        <v>16</v>
      </c>
      <c r="C4269" s="1" t="s">
        <v>17</v>
      </c>
      <c r="D4269" s="1" t="s">
        <v>21</v>
      </c>
      <c r="E4269" s="2">
        <v>44343.0</v>
      </c>
      <c r="F4269" s="3"/>
      <c r="G4269" s="5">
        <v>3500.0</v>
      </c>
      <c r="H4269" s="3" t="str">
        <f>IFNA(VLOOKUP(F4269,Promocodes!A:E,4,0),"")</f>
        <v/>
      </c>
      <c r="I4269" s="3"/>
      <c r="J4269" s="5">
        <f t="shared" si="2"/>
        <v>3500</v>
      </c>
      <c r="K4269" s="3" t="str">
        <f>IFNA(VLOOKUP(D4269,Price!$A$2:$C$18,3,0),"")</f>
        <v>услуга</v>
      </c>
      <c r="L4269" s="6">
        <f t="shared" si="3"/>
        <v>5</v>
      </c>
      <c r="M4269" s="6" t="str">
        <f>IFNA(VLOOKUP(F4269,Promocodes!A:B,2,0),"")</f>
        <v/>
      </c>
      <c r="N4269" s="3" t="str">
        <f>IFNA(VLOOKUP(M4269,Promocodes!G:H,2,0),"")</f>
        <v/>
      </c>
      <c r="O4269" s="3" t="str">
        <f>IFNA(VLOOKUP(D4269,Price!$E$2:$F$4,2,0),"")</f>
        <v/>
      </c>
      <c r="P4269" s="7" t="str">
        <f t="shared" si="4"/>
        <v>без промо</v>
      </c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ht="15.75" customHeight="1">
      <c r="A4270" s="3">
        <v>4132.0</v>
      </c>
      <c r="B4270" s="1" t="s">
        <v>16</v>
      </c>
      <c r="C4270" s="1" t="s">
        <v>22</v>
      </c>
      <c r="D4270" s="1" t="s">
        <v>23</v>
      </c>
      <c r="E4270" s="2">
        <v>44343.0</v>
      </c>
      <c r="F4270" s="3"/>
      <c r="G4270" s="5">
        <v>5500.0</v>
      </c>
      <c r="H4270" s="3" t="str">
        <f>IFNA(VLOOKUP(F4270,Promocodes!A:E,4,0),"")</f>
        <v/>
      </c>
      <c r="I4270" s="3"/>
      <c r="J4270" s="5">
        <f t="shared" si="2"/>
        <v>5500</v>
      </c>
      <c r="K4270" s="3" t="str">
        <f>IFNA(VLOOKUP(D4270,Price!$A$2:$C$18,3,0),"")</f>
        <v>услуга</v>
      </c>
      <c r="L4270" s="6">
        <f t="shared" si="3"/>
        <v>5</v>
      </c>
      <c r="M4270" s="6" t="str">
        <f>IFNA(VLOOKUP(F4270,Promocodes!A:B,2,0),"")</f>
        <v/>
      </c>
      <c r="N4270" s="3" t="str">
        <f>IFNA(VLOOKUP(M4270,Promocodes!G:H,2,0),"")</f>
        <v/>
      </c>
      <c r="O4270" s="3" t="str">
        <f>IFNA(VLOOKUP(D4270,Price!$E$2:$F$4,2,0),"")</f>
        <v/>
      </c>
      <c r="P4270" s="7" t="str">
        <f t="shared" si="4"/>
        <v>без промо</v>
      </c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ht="15.75" customHeight="1">
      <c r="A4271" s="3">
        <v>4135.0</v>
      </c>
      <c r="B4271" s="1" t="s">
        <v>16</v>
      </c>
      <c r="C4271" s="1" t="s">
        <v>17</v>
      </c>
      <c r="D4271" s="1" t="s">
        <v>21</v>
      </c>
      <c r="E4271" s="2">
        <v>44343.0</v>
      </c>
      <c r="F4271" s="3"/>
      <c r="G4271" s="5">
        <v>3500.0</v>
      </c>
      <c r="H4271" s="3" t="str">
        <f>IFNA(VLOOKUP(F4271,Promocodes!A:E,4,0),"")</f>
        <v/>
      </c>
      <c r="I4271" s="3"/>
      <c r="J4271" s="5">
        <f t="shared" si="2"/>
        <v>3500</v>
      </c>
      <c r="K4271" s="3" t="str">
        <f>IFNA(VLOOKUP(D4271,Price!$A$2:$C$18,3,0),"")</f>
        <v>услуга</v>
      </c>
      <c r="L4271" s="6">
        <f t="shared" si="3"/>
        <v>5</v>
      </c>
      <c r="M4271" s="6" t="str">
        <f>IFNA(VLOOKUP(F4271,Promocodes!A:B,2,0),"")</f>
        <v/>
      </c>
      <c r="N4271" s="3" t="str">
        <f>IFNA(VLOOKUP(M4271,Promocodes!G:H,2,0),"")</f>
        <v/>
      </c>
      <c r="O4271" s="3" t="str">
        <f>IFNA(VLOOKUP(D4271,Price!$E$2:$F$4,2,0),"")</f>
        <v/>
      </c>
      <c r="P4271" s="7" t="str">
        <f t="shared" si="4"/>
        <v>без промо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ht="15.75" customHeight="1">
      <c r="A4272" s="3">
        <v>4136.0</v>
      </c>
      <c r="B4272" s="1" t="s">
        <v>16</v>
      </c>
      <c r="C4272" s="1" t="s">
        <v>17</v>
      </c>
      <c r="D4272" s="1" t="s">
        <v>18</v>
      </c>
      <c r="E4272" s="2">
        <v>44343.0</v>
      </c>
      <c r="F4272" s="3"/>
      <c r="G4272" s="5">
        <v>1000.0</v>
      </c>
      <c r="H4272" s="3" t="str">
        <f>IFNA(VLOOKUP(F4272,Promocodes!A:E,4,0),"")</f>
        <v/>
      </c>
      <c r="I4272" s="3"/>
      <c r="J4272" s="5">
        <f t="shared" si="2"/>
        <v>1000</v>
      </c>
      <c r="K4272" s="3" t="str">
        <f>IFNA(VLOOKUP(D4272,Price!$A$2:$C$18,3,0),"")</f>
        <v>товар</v>
      </c>
      <c r="L4272" s="6">
        <f t="shared" si="3"/>
        <v>5</v>
      </c>
      <c r="M4272" s="6" t="str">
        <f>IFNA(VLOOKUP(F4272,Promocodes!A:B,2,0),"")</f>
        <v/>
      </c>
      <c r="N4272" s="3" t="str">
        <f>IFNA(VLOOKUP(M4272,Promocodes!G:H,2,0),"")</f>
        <v/>
      </c>
      <c r="O4272" s="3">
        <f>IFNA(VLOOKUP(D4272,Price!$E$2:$F$4,2,0),"")</f>
        <v>500</v>
      </c>
      <c r="P4272" s="7" t="str">
        <f t="shared" si="4"/>
        <v>без промо</v>
      </c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ht="15.75" customHeight="1">
      <c r="A4273" s="3">
        <v>4137.0</v>
      </c>
      <c r="B4273" s="1" t="s">
        <v>16</v>
      </c>
      <c r="C4273" s="1" t="s">
        <v>17</v>
      </c>
      <c r="D4273" s="1" t="s">
        <v>18</v>
      </c>
      <c r="E4273" s="2">
        <v>44343.0</v>
      </c>
      <c r="F4273" s="3"/>
      <c r="G4273" s="5">
        <v>1000.0</v>
      </c>
      <c r="H4273" s="3" t="str">
        <f>IFNA(VLOOKUP(F4273,Promocodes!A:E,4,0),"")</f>
        <v/>
      </c>
      <c r="I4273" s="3"/>
      <c r="J4273" s="5">
        <f t="shared" si="2"/>
        <v>1000</v>
      </c>
      <c r="K4273" s="3" t="str">
        <f>IFNA(VLOOKUP(D4273,Price!$A$2:$C$18,3,0),"")</f>
        <v>товар</v>
      </c>
      <c r="L4273" s="6">
        <f t="shared" si="3"/>
        <v>5</v>
      </c>
      <c r="M4273" s="6" t="str">
        <f>IFNA(VLOOKUP(F4273,Promocodes!A:B,2,0),"")</f>
        <v/>
      </c>
      <c r="N4273" s="3" t="str">
        <f>IFNA(VLOOKUP(M4273,Promocodes!G:H,2,0),"")</f>
        <v/>
      </c>
      <c r="O4273" s="3">
        <f>IFNA(VLOOKUP(D4273,Price!$E$2:$F$4,2,0),"")</f>
        <v>500</v>
      </c>
      <c r="P4273" s="7" t="str">
        <f t="shared" si="4"/>
        <v>без промо</v>
      </c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ht="15.75" customHeight="1">
      <c r="A4274" s="3">
        <v>4138.0</v>
      </c>
      <c r="B4274" s="1" t="s">
        <v>139</v>
      </c>
      <c r="C4274" s="1" t="s">
        <v>17</v>
      </c>
      <c r="D4274" s="1" t="s">
        <v>147</v>
      </c>
      <c r="E4274" s="2">
        <v>44343.0</v>
      </c>
      <c r="F4274" s="3"/>
      <c r="G4274" s="5">
        <v>70000.0</v>
      </c>
      <c r="H4274" s="3" t="str">
        <f>IFNA(VLOOKUP(F4274,Promocodes!A:E,4,0),"")</f>
        <v/>
      </c>
      <c r="I4274" s="3"/>
      <c r="J4274" s="5">
        <f t="shared" si="2"/>
        <v>70000</v>
      </c>
      <c r="K4274" s="3" t="str">
        <f>IFNA(VLOOKUP(D4274,Price!$A$2:$C$18,3,0),"")</f>
        <v/>
      </c>
      <c r="L4274" s="6">
        <f t="shared" si="3"/>
        <v>5</v>
      </c>
      <c r="M4274" s="6" t="str">
        <f>IFNA(VLOOKUP(F4274,Promocodes!A:B,2,0),"")</f>
        <v/>
      </c>
      <c r="N4274" s="3" t="str">
        <f>IFNA(VLOOKUP(M4274,Promocodes!G:H,2,0),"")</f>
        <v/>
      </c>
      <c r="O4274" s="3" t="str">
        <f>IFNA(VLOOKUP(D4274,Price!$E$2:$F$4,2,0),"")</f>
        <v/>
      </c>
      <c r="P4274" s="7" t="str">
        <f t="shared" si="4"/>
        <v/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ht="15.75" customHeight="1">
      <c r="A4275" s="3">
        <v>4139.0</v>
      </c>
      <c r="B4275" s="1" t="s">
        <v>139</v>
      </c>
      <c r="C4275" s="1" t="s">
        <v>17</v>
      </c>
      <c r="D4275" s="1" t="s">
        <v>148</v>
      </c>
      <c r="E4275" s="2">
        <v>44343.0</v>
      </c>
      <c r="F4275" s="3"/>
      <c r="G4275" s="5">
        <v>7000.0</v>
      </c>
      <c r="H4275" s="3" t="str">
        <f>IFNA(VLOOKUP(F4275,Promocodes!A:E,4,0),"")</f>
        <v/>
      </c>
      <c r="I4275" s="3"/>
      <c r="J4275" s="5">
        <f t="shared" si="2"/>
        <v>7000</v>
      </c>
      <c r="K4275" s="3" t="str">
        <f>IFNA(VLOOKUP(D4275,Price!$A$2:$C$18,3,0),"")</f>
        <v/>
      </c>
      <c r="L4275" s="6">
        <f t="shared" si="3"/>
        <v>5</v>
      </c>
      <c r="M4275" s="6" t="str">
        <f>IFNA(VLOOKUP(F4275,Promocodes!A:B,2,0),"")</f>
        <v/>
      </c>
      <c r="N4275" s="3" t="str">
        <f>IFNA(VLOOKUP(M4275,Promocodes!G:H,2,0),"")</f>
        <v/>
      </c>
      <c r="O4275" s="3" t="str">
        <f>IFNA(VLOOKUP(D4275,Price!$E$2:$F$4,2,0),"")</f>
        <v/>
      </c>
      <c r="P4275" s="7" t="str">
        <f t="shared" si="4"/>
        <v/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ht="15.75" customHeight="1">
      <c r="A4276" s="3">
        <v>4140.0</v>
      </c>
      <c r="B4276" s="1" t="s">
        <v>16</v>
      </c>
      <c r="C4276" s="1" t="s">
        <v>17</v>
      </c>
      <c r="D4276" s="1" t="s">
        <v>23</v>
      </c>
      <c r="E4276" s="2">
        <v>44343.0</v>
      </c>
      <c r="F4276" s="3"/>
      <c r="G4276" s="5">
        <v>5500.0</v>
      </c>
      <c r="H4276" s="3" t="str">
        <f>IFNA(VLOOKUP(F4276,Promocodes!A:E,4,0),"")</f>
        <v/>
      </c>
      <c r="I4276" s="3"/>
      <c r="J4276" s="5">
        <f t="shared" si="2"/>
        <v>5500</v>
      </c>
      <c r="K4276" s="3" t="str">
        <f>IFNA(VLOOKUP(D4276,Price!$A$2:$C$18,3,0),"")</f>
        <v>услуга</v>
      </c>
      <c r="L4276" s="6">
        <f t="shared" si="3"/>
        <v>5</v>
      </c>
      <c r="M4276" s="6" t="str">
        <f>IFNA(VLOOKUP(F4276,Promocodes!A:B,2,0),"")</f>
        <v/>
      </c>
      <c r="N4276" s="3" t="str">
        <f>IFNA(VLOOKUP(M4276,Promocodes!G:H,2,0),"")</f>
        <v/>
      </c>
      <c r="O4276" s="3" t="str">
        <f>IFNA(VLOOKUP(D4276,Price!$E$2:$F$4,2,0),"")</f>
        <v/>
      </c>
      <c r="P4276" s="7" t="str">
        <f t="shared" si="4"/>
        <v>без промо</v>
      </c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ht="15.75" customHeight="1">
      <c r="A4277" s="3">
        <v>4142.0</v>
      </c>
      <c r="B4277" s="1" t="s">
        <v>16</v>
      </c>
      <c r="C4277" s="1" t="s">
        <v>17</v>
      </c>
      <c r="D4277" s="1" t="s">
        <v>18</v>
      </c>
      <c r="E4277" s="2">
        <v>44343.0</v>
      </c>
      <c r="F4277" s="3"/>
      <c r="G4277" s="5">
        <v>1000.0</v>
      </c>
      <c r="H4277" s="3" t="str">
        <f>IFNA(VLOOKUP(F4277,Promocodes!A:E,4,0),"")</f>
        <v/>
      </c>
      <c r="I4277" s="3"/>
      <c r="J4277" s="5">
        <f t="shared" si="2"/>
        <v>1000</v>
      </c>
      <c r="K4277" s="3" t="str">
        <f>IFNA(VLOOKUP(D4277,Price!$A$2:$C$18,3,0),"")</f>
        <v>товар</v>
      </c>
      <c r="L4277" s="6">
        <f t="shared" si="3"/>
        <v>5</v>
      </c>
      <c r="M4277" s="6" t="str">
        <f>IFNA(VLOOKUP(F4277,Promocodes!A:B,2,0),"")</f>
        <v/>
      </c>
      <c r="N4277" s="3" t="str">
        <f>IFNA(VLOOKUP(M4277,Promocodes!G:H,2,0),"")</f>
        <v/>
      </c>
      <c r="O4277" s="3">
        <f>IFNA(VLOOKUP(D4277,Price!$E$2:$F$4,2,0),"")</f>
        <v>500</v>
      </c>
      <c r="P4277" s="7" t="str">
        <f t="shared" si="4"/>
        <v>без промо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ht="15.75" customHeight="1">
      <c r="A4278" s="3">
        <v>4143.0</v>
      </c>
      <c r="B4278" s="1" t="s">
        <v>139</v>
      </c>
      <c r="C4278" s="1" t="s">
        <v>17</v>
      </c>
      <c r="D4278" s="1" t="s">
        <v>142</v>
      </c>
      <c r="E4278" s="2">
        <v>44343.0</v>
      </c>
      <c r="F4278" s="3"/>
      <c r="G4278" s="5">
        <v>1000.0</v>
      </c>
      <c r="H4278" s="3" t="str">
        <f>IFNA(VLOOKUP(F4278,Promocodes!A:E,4,0),"")</f>
        <v/>
      </c>
      <c r="I4278" s="3"/>
      <c r="J4278" s="5">
        <f t="shared" si="2"/>
        <v>1000</v>
      </c>
      <c r="K4278" s="3" t="str">
        <f>IFNA(VLOOKUP(D4278,Price!$A$2:$C$18,3,0),"")</f>
        <v/>
      </c>
      <c r="L4278" s="6">
        <f t="shared" si="3"/>
        <v>5</v>
      </c>
      <c r="M4278" s="6" t="str">
        <f>IFNA(VLOOKUP(F4278,Promocodes!A:B,2,0),"")</f>
        <v/>
      </c>
      <c r="N4278" s="3" t="str">
        <f>IFNA(VLOOKUP(M4278,Promocodes!G:H,2,0),"")</f>
        <v/>
      </c>
      <c r="O4278" s="3" t="str">
        <f>IFNA(VLOOKUP(D4278,Price!$E$2:$F$4,2,0),"")</f>
        <v/>
      </c>
      <c r="P4278" s="7" t="str">
        <f t="shared" si="4"/>
        <v/>
      </c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ht="15.75" customHeight="1">
      <c r="A4279" s="3">
        <v>4144.0</v>
      </c>
      <c r="B4279" s="1" t="s">
        <v>139</v>
      </c>
      <c r="C4279" s="1" t="s">
        <v>22</v>
      </c>
      <c r="D4279" s="1" t="s">
        <v>141</v>
      </c>
      <c r="E4279" s="2">
        <v>44343.0</v>
      </c>
      <c r="F4279" s="3"/>
      <c r="G4279" s="5">
        <v>300.0</v>
      </c>
      <c r="H4279" s="3" t="str">
        <f>IFNA(VLOOKUP(F4279,Promocodes!A:E,4,0),"")</f>
        <v/>
      </c>
      <c r="I4279" s="3"/>
      <c r="J4279" s="5">
        <f t="shared" si="2"/>
        <v>300</v>
      </c>
      <c r="K4279" s="3" t="str">
        <f>IFNA(VLOOKUP(D4279,Price!$A$2:$C$18,3,0),"")</f>
        <v/>
      </c>
      <c r="L4279" s="6">
        <f t="shared" si="3"/>
        <v>5</v>
      </c>
      <c r="M4279" s="6" t="str">
        <f>IFNA(VLOOKUP(F4279,Promocodes!A:B,2,0),"")</f>
        <v/>
      </c>
      <c r="N4279" s="3" t="str">
        <f>IFNA(VLOOKUP(M4279,Promocodes!G:H,2,0),"")</f>
        <v/>
      </c>
      <c r="O4279" s="3" t="str">
        <f>IFNA(VLOOKUP(D4279,Price!$E$2:$F$4,2,0),"")</f>
        <v/>
      </c>
      <c r="P4279" s="7" t="str">
        <f t="shared" si="4"/>
        <v/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ht="15.75" customHeight="1">
      <c r="A4280" s="3">
        <v>4145.0</v>
      </c>
      <c r="B4280" s="1" t="s">
        <v>16</v>
      </c>
      <c r="C4280" s="1" t="s">
        <v>17</v>
      </c>
      <c r="D4280" s="1" t="s">
        <v>24</v>
      </c>
      <c r="E4280" s="2">
        <v>44343.0</v>
      </c>
      <c r="F4280" s="3"/>
      <c r="G4280" s="5">
        <v>4500.0</v>
      </c>
      <c r="H4280" s="3" t="str">
        <f>IFNA(VLOOKUP(F4280,Promocodes!A:E,4,0),"")</f>
        <v/>
      </c>
      <c r="I4280" s="3"/>
      <c r="J4280" s="5">
        <f t="shared" si="2"/>
        <v>4500</v>
      </c>
      <c r="K4280" s="3" t="str">
        <f>IFNA(VLOOKUP(D4280,Price!$A$2:$C$18,3,0),"")</f>
        <v>услуга</v>
      </c>
      <c r="L4280" s="6">
        <f t="shared" si="3"/>
        <v>5</v>
      </c>
      <c r="M4280" s="6" t="str">
        <f>IFNA(VLOOKUP(F4280,Promocodes!A:B,2,0),"")</f>
        <v/>
      </c>
      <c r="N4280" s="3" t="str">
        <f>IFNA(VLOOKUP(M4280,Promocodes!G:H,2,0),"")</f>
        <v/>
      </c>
      <c r="O4280" s="3" t="str">
        <f>IFNA(VLOOKUP(D4280,Price!$E$2:$F$4,2,0),"")</f>
        <v/>
      </c>
      <c r="P4280" s="7" t="str">
        <f t="shared" si="4"/>
        <v>без промо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ht="15.75" customHeight="1">
      <c r="A4281" s="3">
        <v>4146.0</v>
      </c>
      <c r="B4281" s="1" t="s">
        <v>139</v>
      </c>
      <c r="C4281" s="1" t="s">
        <v>22</v>
      </c>
      <c r="D4281" s="1" t="s">
        <v>142</v>
      </c>
      <c r="E4281" s="2">
        <v>44343.0</v>
      </c>
      <c r="F4281" s="3"/>
      <c r="G4281" s="5">
        <v>1000.0</v>
      </c>
      <c r="H4281" s="3" t="str">
        <f>IFNA(VLOOKUP(F4281,Promocodes!A:E,4,0),"")</f>
        <v/>
      </c>
      <c r="I4281" s="3"/>
      <c r="J4281" s="5">
        <f t="shared" si="2"/>
        <v>1000</v>
      </c>
      <c r="K4281" s="3" t="str">
        <f>IFNA(VLOOKUP(D4281,Price!$A$2:$C$18,3,0),"")</f>
        <v/>
      </c>
      <c r="L4281" s="6">
        <f t="shared" si="3"/>
        <v>5</v>
      </c>
      <c r="M4281" s="6" t="str">
        <f>IFNA(VLOOKUP(F4281,Promocodes!A:B,2,0),"")</f>
        <v/>
      </c>
      <c r="N4281" s="3" t="str">
        <f>IFNA(VLOOKUP(M4281,Promocodes!G:H,2,0),"")</f>
        <v/>
      </c>
      <c r="O4281" s="3" t="str">
        <f>IFNA(VLOOKUP(D4281,Price!$E$2:$F$4,2,0),"")</f>
        <v/>
      </c>
      <c r="P4281" s="7" t="str">
        <f t="shared" si="4"/>
        <v/>
      </c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ht="15.75" customHeight="1">
      <c r="A4282" s="3">
        <v>4147.0</v>
      </c>
      <c r="B4282" s="1" t="s">
        <v>16</v>
      </c>
      <c r="C4282" s="1" t="s">
        <v>17</v>
      </c>
      <c r="D4282" s="1" t="s">
        <v>23</v>
      </c>
      <c r="E4282" s="2">
        <v>44343.0</v>
      </c>
      <c r="F4282" s="3"/>
      <c r="G4282" s="5">
        <v>5500.0</v>
      </c>
      <c r="H4282" s="3" t="str">
        <f>IFNA(VLOOKUP(F4282,Promocodes!A:E,4,0),"")</f>
        <v/>
      </c>
      <c r="I4282" s="3"/>
      <c r="J4282" s="5">
        <f t="shared" si="2"/>
        <v>5500</v>
      </c>
      <c r="K4282" s="3" t="str">
        <f>IFNA(VLOOKUP(D4282,Price!$A$2:$C$18,3,0),"")</f>
        <v>услуга</v>
      </c>
      <c r="L4282" s="6">
        <f t="shared" si="3"/>
        <v>5</v>
      </c>
      <c r="M4282" s="6" t="str">
        <f>IFNA(VLOOKUP(F4282,Promocodes!A:B,2,0),"")</f>
        <v/>
      </c>
      <c r="N4282" s="3" t="str">
        <f>IFNA(VLOOKUP(M4282,Promocodes!G:H,2,0),"")</f>
        <v/>
      </c>
      <c r="O4282" s="3" t="str">
        <f>IFNA(VLOOKUP(D4282,Price!$E$2:$F$4,2,0),"")</f>
        <v/>
      </c>
      <c r="P4282" s="7" t="str">
        <f t="shared" si="4"/>
        <v>без промо</v>
      </c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ht="15.75" customHeight="1">
      <c r="A4283" s="3">
        <v>4148.0</v>
      </c>
      <c r="B4283" s="1" t="s">
        <v>16</v>
      </c>
      <c r="C4283" s="1" t="s">
        <v>17</v>
      </c>
      <c r="D4283" s="1" t="s">
        <v>18</v>
      </c>
      <c r="E4283" s="2">
        <v>44343.0</v>
      </c>
      <c r="F4283" s="3"/>
      <c r="G4283" s="5">
        <v>1000.0</v>
      </c>
      <c r="H4283" s="3" t="str">
        <f>IFNA(VLOOKUP(F4283,Promocodes!A:E,4,0),"")</f>
        <v/>
      </c>
      <c r="I4283" s="3"/>
      <c r="J4283" s="5">
        <f t="shared" si="2"/>
        <v>1000</v>
      </c>
      <c r="K4283" s="3" t="str">
        <f>IFNA(VLOOKUP(D4283,Price!$A$2:$C$18,3,0),"")</f>
        <v>товар</v>
      </c>
      <c r="L4283" s="6">
        <f t="shared" si="3"/>
        <v>5</v>
      </c>
      <c r="M4283" s="6" t="str">
        <f>IFNA(VLOOKUP(F4283,Promocodes!A:B,2,0),"")</f>
        <v/>
      </c>
      <c r="N4283" s="3" t="str">
        <f>IFNA(VLOOKUP(M4283,Promocodes!G:H,2,0),"")</f>
        <v/>
      </c>
      <c r="O4283" s="3">
        <f>IFNA(VLOOKUP(D4283,Price!$E$2:$F$4,2,0),"")</f>
        <v>500</v>
      </c>
      <c r="P4283" s="7" t="str">
        <f t="shared" si="4"/>
        <v>без промо</v>
      </c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ht="15.75" customHeight="1">
      <c r="A4284" s="3">
        <v>4149.0</v>
      </c>
      <c r="B4284" s="1" t="s">
        <v>16</v>
      </c>
      <c r="C4284" s="1" t="s">
        <v>22</v>
      </c>
      <c r="D4284" s="1" t="s">
        <v>25</v>
      </c>
      <c r="E4284" s="2">
        <v>44343.0</v>
      </c>
      <c r="F4284" s="3"/>
      <c r="G4284" s="5">
        <v>300.0</v>
      </c>
      <c r="H4284" s="3" t="str">
        <f>IFNA(VLOOKUP(F4284,Promocodes!A:E,4,0),"")</f>
        <v/>
      </c>
      <c r="I4284" s="3"/>
      <c r="J4284" s="5">
        <f t="shared" si="2"/>
        <v>300</v>
      </c>
      <c r="K4284" s="3" t="str">
        <f>IFNA(VLOOKUP(D4284,Price!$A$2:$C$18,3,0),"")</f>
        <v>товар</v>
      </c>
      <c r="L4284" s="6">
        <f t="shared" si="3"/>
        <v>5</v>
      </c>
      <c r="M4284" s="6" t="str">
        <f>IFNA(VLOOKUP(F4284,Promocodes!A:B,2,0),"")</f>
        <v/>
      </c>
      <c r="N4284" s="3" t="str">
        <f>IFNA(VLOOKUP(M4284,Promocodes!G:H,2,0),"")</f>
        <v/>
      </c>
      <c r="O4284" s="3">
        <f>IFNA(VLOOKUP(D4284,Price!$E$2:$F$4,2,0),"")</f>
        <v>150</v>
      </c>
      <c r="P4284" s="7" t="str">
        <f t="shared" si="4"/>
        <v>без промо</v>
      </c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ht="15.75" customHeight="1">
      <c r="A4285" s="3">
        <v>4150.0</v>
      </c>
      <c r="B4285" s="1" t="s">
        <v>16</v>
      </c>
      <c r="C4285" s="1" t="s">
        <v>17</v>
      </c>
      <c r="D4285" s="1" t="s">
        <v>24</v>
      </c>
      <c r="E4285" s="2">
        <v>44343.0</v>
      </c>
      <c r="F4285" s="3"/>
      <c r="G4285" s="5">
        <v>4500.0</v>
      </c>
      <c r="H4285" s="3" t="str">
        <f>IFNA(VLOOKUP(F4285,Promocodes!A:E,4,0),"")</f>
        <v/>
      </c>
      <c r="I4285" s="3"/>
      <c r="J4285" s="5">
        <f t="shared" si="2"/>
        <v>4500</v>
      </c>
      <c r="K4285" s="3" t="str">
        <f>IFNA(VLOOKUP(D4285,Price!$A$2:$C$18,3,0),"")</f>
        <v>услуга</v>
      </c>
      <c r="L4285" s="6">
        <f t="shared" si="3"/>
        <v>5</v>
      </c>
      <c r="M4285" s="6" t="str">
        <f>IFNA(VLOOKUP(F4285,Promocodes!A:B,2,0),"")</f>
        <v/>
      </c>
      <c r="N4285" s="3" t="str">
        <f>IFNA(VLOOKUP(M4285,Promocodes!G:H,2,0),"")</f>
        <v/>
      </c>
      <c r="O4285" s="3" t="str">
        <f>IFNA(VLOOKUP(D4285,Price!$E$2:$F$4,2,0),"")</f>
        <v/>
      </c>
      <c r="P4285" s="7" t="str">
        <f t="shared" si="4"/>
        <v>без промо</v>
      </c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ht="15.75" customHeight="1">
      <c r="A4286" s="3">
        <v>4151.0</v>
      </c>
      <c r="B4286" s="1" t="s">
        <v>16</v>
      </c>
      <c r="C4286" s="1" t="s">
        <v>17</v>
      </c>
      <c r="D4286" s="1" t="s">
        <v>23</v>
      </c>
      <c r="E4286" s="2">
        <v>44343.0</v>
      </c>
      <c r="F4286" s="3"/>
      <c r="G4286" s="5">
        <v>5500.0</v>
      </c>
      <c r="H4286" s="3" t="str">
        <f>IFNA(VLOOKUP(F4286,Promocodes!A:E,4,0),"")</f>
        <v/>
      </c>
      <c r="I4286" s="3"/>
      <c r="J4286" s="5">
        <f t="shared" si="2"/>
        <v>5500</v>
      </c>
      <c r="K4286" s="3" t="str">
        <f>IFNA(VLOOKUP(D4286,Price!$A$2:$C$18,3,0),"")</f>
        <v>услуга</v>
      </c>
      <c r="L4286" s="6">
        <f t="shared" si="3"/>
        <v>5</v>
      </c>
      <c r="M4286" s="6" t="str">
        <f>IFNA(VLOOKUP(F4286,Promocodes!A:B,2,0),"")</f>
        <v/>
      </c>
      <c r="N4286" s="3" t="str">
        <f>IFNA(VLOOKUP(M4286,Promocodes!G:H,2,0),"")</f>
        <v/>
      </c>
      <c r="O4286" s="3" t="str">
        <f>IFNA(VLOOKUP(D4286,Price!$E$2:$F$4,2,0),"")</f>
        <v/>
      </c>
      <c r="P4286" s="7" t="str">
        <f t="shared" si="4"/>
        <v>без промо</v>
      </c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ht="15.75" customHeight="1">
      <c r="A4287" s="3">
        <v>4153.0</v>
      </c>
      <c r="B4287" s="1" t="s">
        <v>16</v>
      </c>
      <c r="C4287" s="1" t="s">
        <v>17</v>
      </c>
      <c r="D4287" s="1" t="s">
        <v>21</v>
      </c>
      <c r="E4287" s="2">
        <v>44344.0</v>
      </c>
      <c r="F4287" s="3"/>
      <c r="G4287" s="5">
        <v>3500.0</v>
      </c>
      <c r="H4287" s="3" t="str">
        <f>IFNA(VLOOKUP(F4287,Promocodes!A:E,4,0),"")</f>
        <v/>
      </c>
      <c r="I4287" s="3"/>
      <c r="J4287" s="5">
        <f t="shared" si="2"/>
        <v>3500</v>
      </c>
      <c r="K4287" s="3" t="str">
        <f>IFNA(VLOOKUP(D4287,Price!$A$2:$C$18,3,0),"")</f>
        <v>услуга</v>
      </c>
      <c r="L4287" s="6">
        <f t="shared" si="3"/>
        <v>5</v>
      </c>
      <c r="M4287" s="6" t="str">
        <f>IFNA(VLOOKUP(F4287,Promocodes!A:B,2,0),"")</f>
        <v/>
      </c>
      <c r="N4287" s="3" t="str">
        <f>IFNA(VLOOKUP(M4287,Promocodes!G:H,2,0),"")</f>
        <v/>
      </c>
      <c r="O4287" s="3" t="str">
        <f>IFNA(VLOOKUP(D4287,Price!$E$2:$F$4,2,0),"")</f>
        <v/>
      </c>
      <c r="P4287" s="7" t="str">
        <f t="shared" si="4"/>
        <v>без промо</v>
      </c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ht="15.75" customHeight="1">
      <c r="A4288" s="3">
        <v>4154.0</v>
      </c>
      <c r="B4288" s="1" t="s">
        <v>139</v>
      </c>
      <c r="C4288" s="1" t="s">
        <v>17</v>
      </c>
      <c r="D4288" s="1" t="s">
        <v>143</v>
      </c>
      <c r="E4288" s="2">
        <v>44344.0</v>
      </c>
      <c r="F4288" s="3"/>
      <c r="G4288" s="5">
        <v>500.0</v>
      </c>
      <c r="H4288" s="3" t="str">
        <f>IFNA(VLOOKUP(F4288,Promocodes!A:E,4,0),"")</f>
        <v/>
      </c>
      <c r="I4288" s="3"/>
      <c r="J4288" s="5">
        <f t="shared" si="2"/>
        <v>500</v>
      </c>
      <c r="K4288" s="3" t="str">
        <f>IFNA(VLOOKUP(D4288,Price!$A$2:$C$18,3,0),"")</f>
        <v/>
      </c>
      <c r="L4288" s="6">
        <f t="shared" si="3"/>
        <v>5</v>
      </c>
      <c r="M4288" s="6" t="str">
        <f>IFNA(VLOOKUP(F4288,Promocodes!A:B,2,0),"")</f>
        <v/>
      </c>
      <c r="N4288" s="3" t="str">
        <f>IFNA(VLOOKUP(M4288,Promocodes!G:H,2,0),"")</f>
        <v/>
      </c>
      <c r="O4288" s="3" t="str">
        <f>IFNA(VLOOKUP(D4288,Price!$E$2:$F$4,2,0),"")</f>
        <v/>
      </c>
      <c r="P4288" s="7" t="str">
        <f t="shared" si="4"/>
        <v/>
      </c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ht="15.75" customHeight="1">
      <c r="A4289" s="3">
        <v>4155.0</v>
      </c>
      <c r="B4289" s="1" t="s">
        <v>16</v>
      </c>
      <c r="C4289" s="1" t="s">
        <v>17</v>
      </c>
      <c r="D4289" s="1" t="s">
        <v>25</v>
      </c>
      <c r="E4289" s="2">
        <v>44344.0</v>
      </c>
      <c r="F4289" s="3"/>
      <c r="G4289" s="5">
        <v>300.0</v>
      </c>
      <c r="H4289" s="3" t="str">
        <f>IFNA(VLOOKUP(F4289,Promocodes!A:E,4,0),"")</f>
        <v/>
      </c>
      <c r="I4289" s="3"/>
      <c r="J4289" s="5">
        <f t="shared" si="2"/>
        <v>300</v>
      </c>
      <c r="K4289" s="3" t="str">
        <f>IFNA(VLOOKUP(D4289,Price!$A$2:$C$18,3,0),"")</f>
        <v>товар</v>
      </c>
      <c r="L4289" s="6">
        <f t="shared" si="3"/>
        <v>5</v>
      </c>
      <c r="M4289" s="6" t="str">
        <f>IFNA(VLOOKUP(F4289,Promocodes!A:B,2,0),"")</f>
        <v/>
      </c>
      <c r="N4289" s="3" t="str">
        <f>IFNA(VLOOKUP(M4289,Promocodes!G:H,2,0),"")</f>
        <v/>
      </c>
      <c r="O4289" s="3">
        <f>IFNA(VLOOKUP(D4289,Price!$E$2:$F$4,2,0),"")</f>
        <v>150</v>
      </c>
      <c r="P4289" s="7" t="str">
        <f t="shared" si="4"/>
        <v>без промо</v>
      </c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ht="15.75" customHeight="1">
      <c r="A4290" s="3">
        <v>4156.0</v>
      </c>
      <c r="B4290" s="1" t="s">
        <v>16</v>
      </c>
      <c r="C4290" s="1" t="s">
        <v>17</v>
      </c>
      <c r="D4290" s="1" t="s">
        <v>21</v>
      </c>
      <c r="E4290" s="2">
        <v>44344.0</v>
      </c>
      <c r="F4290" s="3"/>
      <c r="G4290" s="5">
        <v>3500.0</v>
      </c>
      <c r="H4290" s="3" t="str">
        <f>IFNA(VLOOKUP(F4290,Promocodes!A:E,4,0),"")</f>
        <v/>
      </c>
      <c r="I4290" s="3"/>
      <c r="J4290" s="5">
        <f t="shared" si="2"/>
        <v>3500</v>
      </c>
      <c r="K4290" s="3" t="str">
        <f>IFNA(VLOOKUP(D4290,Price!$A$2:$C$18,3,0),"")</f>
        <v>услуга</v>
      </c>
      <c r="L4290" s="6">
        <f t="shared" si="3"/>
        <v>5</v>
      </c>
      <c r="M4290" s="6" t="str">
        <f>IFNA(VLOOKUP(F4290,Promocodes!A:B,2,0),"")</f>
        <v/>
      </c>
      <c r="N4290" s="3" t="str">
        <f>IFNA(VLOOKUP(M4290,Promocodes!G:H,2,0),"")</f>
        <v/>
      </c>
      <c r="O4290" s="3" t="str">
        <f>IFNA(VLOOKUP(D4290,Price!$E$2:$F$4,2,0),"")</f>
        <v/>
      </c>
      <c r="P4290" s="7" t="str">
        <f t="shared" si="4"/>
        <v>без промо</v>
      </c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ht="15.75" customHeight="1">
      <c r="A4291" s="3">
        <v>4157.0</v>
      </c>
      <c r="B4291" s="1" t="s">
        <v>16</v>
      </c>
      <c r="C4291" s="1" t="s">
        <v>17</v>
      </c>
      <c r="D4291" s="1" t="s">
        <v>24</v>
      </c>
      <c r="E4291" s="2">
        <v>44344.0</v>
      </c>
      <c r="F4291" s="3"/>
      <c r="G4291" s="5">
        <v>4500.0</v>
      </c>
      <c r="H4291" s="3" t="str">
        <f>IFNA(VLOOKUP(F4291,Promocodes!A:E,4,0),"")</f>
        <v/>
      </c>
      <c r="I4291" s="3"/>
      <c r="J4291" s="5">
        <f t="shared" si="2"/>
        <v>4500</v>
      </c>
      <c r="K4291" s="3" t="str">
        <f>IFNA(VLOOKUP(D4291,Price!$A$2:$C$18,3,0),"")</f>
        <v>услуга</v>
      </c>
      <c r="L4291" s="6">
        <f t="shared" si="3"/>
        <v>5</v>
      </c>
      <c r="M4291" s="6" t="str">
        <f>IFNA(VLOOKUP(F4291,Promocodes!A:B,2,0),"")</f>
        <v/>
      </c>
      <c r="N4291" s="3" t="str">
        <f>IFNA(VLOOKUP(M4291,Promocodes!G:H,2,0),"")</f>
        <v/>
      </c>
      <c r="O4291" s="3" t="str">
        <f>IFNA(VLOOKUP(D4291,Price!$E$2:$F$4,2,0),"")</f>
        <v/>
      </c>
      <c r="P4291" s="7" t="str">
        <f t="shared" si="4"/>
        <v>без промо</v>
      </c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ht="15.75" customHeight="1">
      <c r="A4292" s="3">
        <v>4158.0</v>
      </c>
      <c r="B4292" s="1" t="s">
        <v>16</v>
      </c>
      <c r="C4292" s="1" t="s">
        <v>17</v>
      </c>
      <c r="D4292" s="1" t="s">
        <v>24</v>
      </c>
      <c r="E4292" s="2">
        <v>44344.0</v>
      </c>
      <c r="F4292" s="3"/>
      <c r="G4292" s="5">
        <v>4500.0</v>
      </c>
      <c r="H4292" s="3" t="str">
        <f>IFNA(VLOOKUP(F4292,Promocodes!A:E,4,0),"")</f>
        <v/>
      </c>
      <c r="I4292" s="3"/>
      <c r="J4292" s="5">
        <f t="shared" si="2"/>
        <v>4500</v>
      </c>
      <c r="K4292" s="3" t="str">
        <f>IFNA(VLOOKUP(D4292,Price!$A$2:$C$18,3,0),"")</f>
        <v>услуга</v>
      </c>
      <c r="L4292" s="6">
        <f t="shared" si="3"/>
        <v>5</v>
      </c>
      <c r="M4292" s="6" t="str">
        <f>IFNA(VLOOKUP(F4292,Promocodes!A:B,2,0),"")</f>
        <v/>
      </c>
      <c r="N4292" s="3" t="str">
        <f>IFNA(VLOOKUP(M4292,Promocodes!G:H,2,0),"")</f>
        <v/>
      </c>
      <c r="O4292" s="3" t="str">
        <f>IFNA(VLOOKUP(D4292,Price!$E$2:$F$4,2,0),"")</f>
        <v/>
      </c>
      <c r="P4292" s="7" t="str">
        <f t="shared" si="4"/>
        <v>без промо</v>
      </c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ht="15.75" customHeight="1">
      <c r="A4293" s="3">
        <v>4159.0</v>
      </c>
      <c r="B4293" s="1" t="s">
        <v>16</v>
      </c>
      <c r="C4293" s="1" t="s">
        <v>17</v>
      </c>
      <c r="D4293" s="1" t="s">
        <v>24</v>
      </c>
      <c r="E4293" s="2">
        <v>44344.0</v>
      </c>
      <c r="F4293" s="3"/>
      <c r="G4293" s="5">
        <v>4500.0</v>
      </c>
      <c r="H4293" s="3" t="str">
        <f>IFNA(VLOOKUP(F4293,Promocodes!A:E,4,0),"")</f>
        <v/>
      </c>
      <c r="I4293" s="3"/>
      <c r="J4293" s="5">
        <f t="shared" si="2"/>
        <v>4500</v>
      </c>
      <c r="K4293" s="3" t="str">
        <f>IFNA(VLOOKUP(D4293,Price!$A$2:$C$18,3,0),"")</f>
        <v>услуга</v>
      </c>
      <c r="L4293" s="6">
        <f t="shared" si="3"/>
        <v>5</v>
      </c>
      <c r="M4293" s="6" t="str">
        <f>IFNA(VLOOKUP(F4293,Promocodes!A:B,2,0),"")</f>
        <v/>
      </c>
      <c r="N4293" s="3" t="str">
        <f>IFNA(VLOOKUP(M4293,Promocodes!G:H,2,0),"")</f>
        <v/>
      </c>
      <c r="O4293" s="3" t="str">
        <f>IFNA(VLOOKUP(D4293,Price!$E$2:$F$4,2,0),"")</f>
        <v/>
      </c>
      <c r="P4293" s="7" t="str">
        <f t="shared" si="4"/>
        <v>без промо</v>
      </c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ht="15.75" customHeight="1">
      <c r="A4294" s="3">
        <v>4160.0</v>
      </c>
      <c r="B4294" s="1" t="s">
        <v>16</v>
      </c>
      <c r="C4294" s="1" t="s">
        <v>17</v>
      </c>
      <c r="D4294" s="1" t="s">
        <v>20</v>
      </c>
      <c r="E4294" s="2">
        <v>44344.0</v>
      </c>
      <c r="F4294" s="3"/>
      <c r="G4294" s="5">
        <v>500.0</v>
      </c>
      <c r="H4294" s="3" t="str">
        <f>IFNA(VLOOKUP(F4294,Promocodes!A:E,4,0),"")</f>
        <v/>
      </c>
      <c r="I4294" s="3"/>
      <c r="J4294" s="5">
        <f t="shared" si="2"/>
        <v>500</v>
      </c>
      <c r="K4294" s="3" t="str">
        <f>IFNA(VLOOKUP(D4294,Price!$A$2:$C$18,3,0),"")</f>
        <v>товар</v>
      </c>
      <c r="L4294" s="6">
        <f t="shared" si="3"/>
        <v>5</v>
      </c>
      <c r="M4294" s="6" t="str">
        <f>IFNA(VLOOKUP(F4294,Promocodes!A:B,2,0),"")</f>
        <v/>
      </c>
      <c r="N4294" s="3" t="str">
        <f>IFNA(VLOOKUP(M4294,Promocodes!G:H,2,0),"")</f>
        <v/>
      </c>
      <c r="O4294" s="3">
        <f>IFNA(VLOOKUP(D4294,Price!$E$2:$F$4,2,0),"")</f>
        <v>250</v>
      </c>
      <c r="P4294" s="7" t="str">
        <f t="shared" si="4"/>
        <v>без промо</v>
      </c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ht="15.75" customHeight="1">
      <c r="A4295" s="3">
        <v>4161.0</v>
      </c>
      <c r="B4295" s="1" t="s">
        <v>16</v>
      </c>
      <c r="C4295" s="1" t="s">
        <v>17</v>
      </c>
      <c r="D4295" s="1" t="s">
        <v>23</v>
      </c>
      <c r="E4295" s="2">
        <v>44344.0</v>
      </c>
      <c r="F4295" s="3"/>
      <c r="G4295" s="5">
        <v>5500.0</v>
      </c>
      <c r="H4295" s="3" t="str">
        <f>IFNA(VLOOKUP(F4295,Promocodes!A:E,4,0),"")</f>
        <v/>
      </c>
      <c r="I4295" s="3"/>
      <c r="J4295" s="5">
        <f t="shared" si="2"/>
        <v>5500</v>
      </c>
      <c r="K4295" s="3" t="str">
        <f>IFNA(VLOOKUP(D4295,Price!$A$2:$C$18,3,0),"")</f>
        <v>услуга</v>
      </c>
      <c r="L4295" s="6">
        <f t="shared" si="3"/>
        <v>5</v>
      </c>
      <c r="M4295" s="6" t="str">
        <f>IFNA(VLOOKUP(F4295,Promocodes!A:B,2,0),"")</f>
        <v/>
      </c>
      <c r="N4295" s="3" t="str">
        <f>IFNA(VLOOKUP(M4295,Promocodes!G:H,2,0),"")</f>
        <v/>
      </c>
      <c r="O4295" s="3" t="str">
        <f>IFNA(VLOOKUP(D4295,Price!$E$2:$F$4,2,0),"")</f>
        <v/>
      </c>
      <c r="P4295" s="7" t="str">
        <f t="shared" si="4"/>
        <v>без промо</v>
      </c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ht="15.75" customHeight="1">
      <c r="A4296" s="3">
        <v>4162.0</v>
      </c>
      <c r="B4296" s="1" t="s">
        <v>16</v>
      </c>
      <c r="C4296" s="1" t="s">
        <v>17</v>
      </c>
      <c r="D4296" s="1" t="s">
        <v>23</v>
      </c>
      <c r="E4296" s="2">
        <v>44344.0</v>
      </c>
      <c r="F4296" s="3"/>
      <c r="G4296" s="5">
        <v>5500.0</v>
      </c>
      <c r="H4296" s="3" t="str">
        <f>IFNA(VLOOKUP(F4296,Promocodes!A:E,4,0),"")</f>
        <v/>
      </c>
      <c r="I4296" s="3"/>
      <c r="J4296" s="5">
        <f t="shared" si="2"/>
        <v>5500</v>
      </c>
      <c r="K4296" s="3" t="str">
        <f>IFNA(VLOOKUP(D4296,Price!$A$2:$C$18,3,0),"")</f>
        <v>услуга</v>
      </c>
      <c r="L4296" s="6">
        <f t="shared" si="3"/>
        <v>5</v>
      </c>
      <c r="M4296" s="6" t="str">
        <f>IFNA(VLOOKUP(F4296,Promocodes!A:B,2,0),"")</f>
        <v/>
      </c>
      <c r="N4296" s="3" t="str">
        <f>IFNA(VLOOKUP(M4296,Promocodes!G:H,2,0),"")</f>
        <v/>
      </c>
      <c r="O4296" s="3" t="str">
        <f>IFNA(VLOOKUP(D4296,Price!$E$2:$F$4,2,0),"")</f>
        <v/>
      </c>
      <c r="P4296" s="7" t="str">
        <f t="shared" si="4"/>
        <v>без промо</v>
      </c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ht="15.75" customHeight="1">
      <c r="A4297" s="3">
        <v>4163.0</v>
      </c>
      <c r="B4297" s="1" t="s">
        <v>16</v>
      </c>
      <c r="C4297" s="1" t="s">
        <v>17</v>
      </c>
      <c r="D4297" s="1" t="s">
        <v>20</v>
      </c>
      <c r="E4297" s="2">
        <v>44344.0</v>
      </c>
      <c r="F4297" s="3"/>
      <c r="G4297" s="5">
        <v>500.0</v>
      </c>
      <c r="H4297" s="3" t="str">
        <f>IFNA(VLOOKUP(F4297,Promocodes!A:E,4,0),"")</f>
        <v/>
      </c>
      <c r="I4297" s="3"/>
      <c r="J4297" s="5">
        <f t="shared" si="2"/>
        <v>500</v>
      </c>
      <c r="K4297" s="3" t="str">
        <f>IFNA(VLOOKUP(D4297,Price!$A$2:$C$18,3,0),"")</f>
        <v>товар</v>
      </c>
      <c r="L4297" s="6">
        <f t="shared" si="3"/>
        <v>5</v>
      </c>
      <c r="M4297" s="6" t="str">
        <f>IFNA(VLOOKUP(F4297,Promocodes!A:B,2,0),"")</f>
        <v/>
      </c>
      <c r="N4297" s="3" t="str">
        <f>IFNA(VLOOKUP(M4297,Promocodes!G:H,2,0),"")</f>
        <v/>
      </c>
      <c r="O4297" s="3">
        <f>IFNA(VLOOKUP(D4297,Price!$E$2:$F$4,2,0),"")</f>
        <v>250</v>
      </c>
      <c r="P4297" s="7" t="str">
        <f t="shared" si="4"/>
        <v>без промо</v>
      </c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ht="15.75" customHeight="1">
      <c r="A4298" s="3">
        <v>4164.0</v>
      </c>
      <c r="B4298" s="1" t="s">
        <v>16</v>
      </c>
      <c r="C4298" s="1" t="s">
        <v>17</v>
      </c>
      <c r="D4298" s="1" t="s">
        <v>25</v>
      </c>
      <c r="E4298" s="2">
        <v>44344.0</v>
      </c>
      <c r="F4298" s="3"/>
      <c r="G4298" s="5">
        <v>300.0</v>
      </c>
      <c r="H4298" s="3" t="str">
        <f>IFNA(VLOOKUP(F4298,Promocodes!A:E,4,0),"")</f>
        <v/>
      </c>
      <c r="I4298" s="3"/>
      <c r="J4298" s="5">
        <f t="shared" si="2"/>
        <v>300</v>
      </c>
      <c r="K4298" s="3" t="str">
        <f>IFNA(VLOOKUP(D4298,Price!$A$2:$C$18,3,0),"")</f>
        <v>товар</v>
      </c>
      <c r="L4298" s="6">
        <f t="shared" si="3"/>
        <v>5</v>
      </c>
      <c r="M4298" s="6" t="str">
        <f>IFNA(VLOOKUP(F4298,Promocodes!A:B,2,0),"")</f>
        <v/>
      </c>
      <c r="N4298" s="3" t="str">
        <f>IFNA(VLOOKUP(M4298,Promocodes!G:H,2,0),"")</f>
        <v/>
      </c>
      <c r="O4298" s="3">
        <f>IFNA(VLOOKUP(D4298,Price!$E$2:$F$4,2,0),"")</f>
        <v>150</v>
      </c>
      <c r="P4298" s="7" t="str">
        <f t="shared" si="4"/>
        <v>без промо</v>
      </c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ht="15.75" customHeight="1">
      <c r="A4299" s="3">
        <v>4165.0</v>
      </c>
      <c r="B4299" s="1" t="s">
        <v>139</v>
      </c>
      <c r="C4299" s="1" t="s">
        <v>22</v>
      </c>
      <c r="D4299" s="1" t="s">
        <v>141</v>
      </c>
      <c r="E4299" s="2">
        <v>44344.0</v>
      </c>
      <c r="F4299" s="3"/>
      <c r="G4299" s="5">
        <v>300.0</v>
      </c>
      <c r="H4299" s="3" t="str">
        <f>IFNA(VLOOKUP(F4299,Promocodes!A:E,4,0),"")</f>
        <v/>
      </c>
      <c r="I4299" s="3"/>
      <c r="J4299" s="5">
        <f t="shared" si="2"/>
        <v>300</v>
      </c>
      <c r="K4299" s="3" t="str">
        <f>IFNA(VLOOKUP(D4299,Price!$A$2:$C$18,3,0),"")</f>
        <v/>
      </c>
      <c r="L4299" s="6">
        <f t="shared" si="3"/>
        <v>5</v>
      </c>
      <c r="M4299" s="6" t="str">
        <f>IFNA(VLOOKUP(F4299,Promocodes!A:B,2,0),"")</f>
        <v/>
      </c>
      <c r="N4299" s="3" t="str">
        <f>IFNA(VLOOKUP(M4299,Promocodes!G:H,2,0),"")</f>
        <v/>
      </c>
      <c r="O4299" s="3" t="str">
        <f>IFNA(VLOOKUP(D4299,Price!$E$2:$F$4,2,0),"")</f>
        <v/>
      </c>
      <c r="P4299" s="7" t="str">
        <f t="shared" si="4"/>
        <v/>
      </c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ht="15.75" customHeight="1">
      <c r="A4300" s="3">
        <v>4166.0</v>
      </c>
      <c r="B4300" s="1" t="s">
        <v>16</v>
      </c>
      <c r="C4300" s="1" t="s">
        <v>22</v>
      </c>
      <c r="D4300" s="1" t="s">
        <v>21</v>
      </c>
      <c r="E4300" s="2">
        <v>44344.0</v>
      </c>
      <c r="F4300" s="3"/>
      <c r="G4300" s="5">
        <v>3500.0</v>
      </c>
      <c r="H4300" s="3" t="str">
        <f>IFNA(VLOOKUP(F4300,Promocodes!A:E,4,0),"")</f>
        <v/>
      </c>
      <c r="I4300" s="3"/>
      <c r="J4300" s="5">
        <f t="shared" si="2"/>
        <v>3500</v>
      </c>
      <c r="K4300" s="3" t="str">
        <f>IFNA(VLOOKUP(D4300,Price!$A$2:$C$18,3,0),"")</f>
        <v>услуга</v>
      </c>
      <c r="L4300" s="6">
        <f t="shared" si="3"/>
        <v>5</v>
      </c>
      <c r="M4300" s="6" t="str">
        <f>IFNA(VLOOKUP(F4300,Promocodes!A:B,2,0),"")</f>
        <v/>
      </c>
      <c r="N4300" s="3" t="str">
        <f>IFNA(VLOOKUP(M4300,Promocodes!G:H,2,0),"")</f>
        <v/>
      </c>
      <c r="O4300" s="3" t="str">
        <f>IFNA(VLOOKUP(D4300,Price!$E$2:$F$4,2,0),"")</f>
        <v/>
      </c>
      <c r="P4300" s="7" t="str">
        <f t="shared" si="4"/>
        <v>без промо</v>
      </c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ht="15.75" customHeight="1">
      <c r="A4301" s="3">
        <v>4167.0</v>
      </c>
      <c r="B4301" s="1" t="s">
        <v>16</v>
      </c>
      <c r="C4301" s="1" t="s">
        <v>17</v>
      </c>
      <c r="D4301" s="1" t="s">
        <v>24</v>
      </c>
      <c r="E4301" s="2">
        <v>44344.0</v>
      </c>
      <c r="F4301" s="3"/>
      <c r="G4301" s="5">
        <v>4500.0</v>
      </c>
      <c r="H4301" s="3" t="str">
        <f>IFNA(VLOOKUP(F4301,Promocodes!A:E,4,0),"")</f>
        <v/>
      </c>
      <c r="I4301" s="3"/>
      <c r="J4301" s="5">
        <f t="shared" si="2"/>
        <v>4500</v>
      </c>
      <c r="K4301" s="3" t="str">
        <f>IFNA(VLOOKUP(D4301,Price!$A$2:$C$18,3,0),"")</f>
        <v>услуга</v>
      </c>
      <c r="L4301" s="6">
        <f t="shared" si="3"/>
        <v>5</v>
      </c>
      <c r="M4301" s="6" t="str">
        <f>IFNA(VLOOKUP(F4301,Promocodes!A:B,2,0),"")</f>
        <v/>
      </c>
      <c r="N4301" s="3" t="str">
        <f>IFNA(VLOOKUP(M4301,Promocodes!G:H,2,0),"")</f>
        <v/>
      </c>
      <c r="O4301" s="3" t="str">
        <f>IFNA(VLOOKUP(D4301,Price!$E$2:$F$4,2,0),"")</f>
        <v/>
      </c>
      <c r="P4301" s="7" t="str">
        <f t="shared" si="4"/>
        <v>без промо</v>
      </c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ht="15.75" customHeight="1">
      <c r="A4302" s="3">
        <v>4168.0</v>
      </c>
      <c r="B4302" s="1" t="s">
        <v>16</v>
      </c>
      <c r="C4302" s="1" t="s">
        <v>17</v>
      </c>
      <c r="D4302" s="1" t="s">
        <v>18</v>
      </c>
      <c r="E4302" s="2">
        <v>44344.0</v>
      </c>
      <c r="F4302" s="3"/>
      <c r="G4302" s="5">
        <v>1000.0</v>
      </c>
      <c r="H4302" s="3" t="str">
        <f>IFNA(VLOOKUP(F4302,Promocodes!A:E,4,0),"")</f>
        <v/>
      </c>
      <c r="I4302" s="3"/>
      <c r="J4302" s="5">
        <f t="shared" si="2"/>
        <v>1000</v>
      </c>
      <c r="K4302" s="3" t="str">
        <f>IFNA(VLOOKUP(D4302,Price!$A$2:$C$18,3,0),"")</f>
        <v>товар</v>
      </c>
      <c r="L4302" s="6">
        <f t="shared" si="3"/>
        <v>5</v>
      </c>
      <c r="M4302" s="6" t="str">
        <f>IFNA(VLOOKUP(F4302,Promocodes!A:B,2,0),"")</f>
        <v/>
      </c>
      <c r="N4302" s="3" t="str">
        <f>IFNA(VLOOKUP(M4302,Promocodes!G:H,2,0),"")</f>
        <v/>
      </c>
      <c r="O4302" s="3">
        <f>IFNA(VLOOKUP(D4302,Price!$E$2:$F$4,2,0),"")</f>
        <v>500</v>
      </c>
      <c r="P4302" s="7" t="str">
        <f t="shared" si="4"/>
        <v>без промо</v>
      </c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ht="15.75" customHeight="1">
      <c r="A4303" s="3">
        <v>4170.0</v>
      </c>
      <c r="B4303" s="1" t="s">
        <v>16</v>
      </c>
      <c r="C4303" s="1" t="s">
        <v>22</v>
      </c>
      <c r="D4303" s="1" t="s">
        <v>25</v>
      </c>
      <c r="E4303" s="2">
        <v>44344.0</v>
      </c>
      <c r="F4303" s="3"/>
      <c r="G4303" s="5">
        <v>300.0</v>
      </c>
      <c r="H4303" s="3" t="str">
        <f>IFNA(VLOOKUP(F4303,Promocodes!A:E,4,0),"")</f>
        <v/>
      </c>
      <c r="I4303" s="3"/>
      <c r="J4303" s="5">
        <f t="shared" si="2"/>
        <v>300</v>
      </c>
      <c r="K4303" s="3" t="str">
        <f>IFNA(VLOOKUP(D4303,Price!$A$2:$C$18,3,0),"")</f>
        <v>товар</v>
      </c>
      <c r="L4303" s="6">
        <f t="shared" si="3"/>
        <v>5</v>
      </c>
      <c r="M4303" s="6" t="str">
        <f>IFNA(VLOOKUP(F4303,Promocodes!A:B,2,0),"")</f>
        <v/>
      </c>
      <c r="N4303" s="3" t="str">
        <f>IFNA(VLOOKUP(M4303,Promocodes!G:H,2,0),"")</f>
        <v/>
      </c>
      <c r="O4303" s="3">
        <f>IFNA(VLOOKUP(D4303,Price!$E$2:$F$4,2,0),"")</f>
        <v>150</v>
      </c>
      <c r="P4303" s="7" t="str">
        <f t="shared" si="4"/>
        <v>без промо</v>
      </c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ht="15.75" customHeight="1">
      <c r="A4304" s="3">
        <v>4171.0</v>
      </c>
      <c r="B4304" s="1" t="s">
        <v>16</v>
      </c>
      <c r="C4304" s="1" t="s">
        <v>17</v>
      </c>
      <c r="D4304" s="1" t="s">
        <v>21</v>
      </c>
      <c r="E4304" s="2">
        <v>44344.0</v>
      </c>
      <c r="F4304" s="3"/>
      <c r="G4304" s="5">
        <v>3500.0</v>
      </c>
      <c r="H4304" s="3" t="str">
        <f>IFNA(VLOOKUP(F4304,Promocodes!A:E,4,0),"")</f>
        <v/>
      </c>
      <c r="I4304" s="3"/>
      <c r="J4304" s="5">
        <f t="shared" si="2"/>
        <v>3500</v>
      </c>
      <c r="K4304" s="3" t="str">
        <f>IFNA(VLOOKUP(D4304,Price!$A$2:$C$18,3,0),"")</f>
        <v>услуга</v>
      </c>
      <c r="L4304" s="6">
        <f t="shared" si="3"/>
        <v>5</v>
      </c>
      <c r="M4304" s="6" t="str">
        <f>IFNA(VLOOKUP(F4304,Promocodes!A:B,2,0),"")</f>
        <v/>
      </c>
      <c r="N4304" s="3" t="str">
        <f>IFNA(VLOOKUP(M4304,Promocodes!G:H,2,0),"")</f>
        <v/>
      </c>
      <c r="O4304" s="3" t="str">
        <f>IFNA(VLOOKUP(D4304,Price!$E$2:$F$4,2,0),"")</f>
        <v/>
      </c>
      <c r="P4304" s="7" t="str">
        <f t="shared" si="4"/>
        <v>без промо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ht="15.75" customHeight="1">
      <c r="A4305" s="3">
        <v>4172.0</v>
      </c>
      <c r="B4305" s="1" t="s">
        <v>16</v>
      </c>
      <c r="C4305" s="1" t="s">
        <v>17</v>
      </c>
      <c r="D4305" s="1" t="s">
        <v>25</v>
      </c>
      <c r="E4305" s="2">
        <v>44344.0</v>
      </c>
      <c r="F4305" s="3"/>
      <c r="G4305" s="5">
        <v>300.0</v>
      </c>
      <c r="H4305" s="3" t="str">
        <f>IFNA(VLOOKUP(F4305,Promocodes!A:E,4,0),"")</f>
        <v/>
      </c>
      <c r="I4305" s="3"/>
      <c r="J4305" s="5">
        <f t="shared" si="2"/>
        <v>300</v>
      </c>
      <c r="K4305" s="3" t="str">
        <f>IFNA(VLOOKUP(D4305,Price!$A$2:$C$18,3,0),"")</f>
        <v>товар</v>
      </c>
      <c r="L4305" s="6">
        <f t="shared" si="3"/>
        <v>5</v>
      </c>
      <c r="M4305" s="6" t="str">
        <f>IFNA(VLOOKUP(F4305,Promocodes!A:B,2,0),"")</f>
        <v/>
      </c>
      <c r="N4305" s="3" t="str">
        <f>IFNA(VLOOKUP(M4305,Promocodes!G:H,2,0),"")</f>
        <v/>
      </c>
      <c r="O4305" s="3">
        <f>IFNA(VLOOKUP(D4305,Price!$E$2:$F$4,2,0),"")</f>
        <v>150</v>
      </c>
      <c r="P4305" s="7" t="str">
        <f t="shared" si="4"/>
        <v>без промо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ht="15.75" customHeight="1">
      <c r="A4306" s="3">
        <v>4173.0</v>
      </c>
      <c r="B4306" s="1" t="s">
        <v>139</v>
      </c>
      <c r="C4306" s="1" t="s">
        <v>17</v>
      </c>
      <c r="D4306" s="1" t="s">
        <v>143</v>
      </c>
      <c r="E4306" s="2">
        <v>44344.0</v>
      </c>
      <c r="F4306" s="3"/>
      <c r="G4306" s="5">
        <v>500.0</v>
      </c>
      <c r="H4306" s="3" t="str">
        <f>IFNA(VLOOKUP(F4306,Promocodes!A:E,4,0),"")</f>
        <v/>
      </c>
      <c r="I4306" s="3"/>
      <c r="J4306" s="5">
        <f t="shared" si="2"/>
        <v>500</v>
      </c>
      <c r="K4306" s="3" t="str">
        <f>IFNA(VLOOKUP(D4306,Price!$A$2:$C$18,3,0),"")</f>
        <v/>
      </c>
      <c r="L4306" s="6">
        <f t="shared" si="3"/>
        <v>5</v>
      </c>
      <c r="M4306" s="6" t="str">
        <f>IFNA(VLOOKUP(F4306,Promocodes!A:B,2,0),"")</f>
        <v/>
      </c>
      <c r="N4306" s="3" t="str">
        <f>IFNA(VLOOKUP(M4306,Promocodes!G:H,2,0),"")</f>
        <v/>
      </c>
      <c r="O4306" s="3" t="str">
        <f>IFNA(VLOOKUP(D4306,Price!$E$2:$F$4,2,0),"")</f>
        <v/>
      </c>
      <c r="P4306" s="7" t="str">
        <f t="shared" si="4"/>
        <v/>
      </c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ht="15.75" customHeight="1">
      <c r="A4307" s="3">
        <v>4174.0</v>
      </c>
      <c r="B4307" s="1" t="s">
        <v>139</v>
      </c>
      <c r="C4307" s="1" t="s">
        <v>17</v>
      </c>
      <c r="D4307" s="1" t="s">
        <v>141</v>
      </c>
      <c r="E4307" s="2">
        <v>44344.0</v>
      </c>
      <c r="F4307" s="3"/>
      <c r="G4307" s="5">
        <v>300.0</v>
      </c>
      <c r="H4307" s="3" t="str">
        <f>IFNA(VLOOKUP(F4307,Promocodes!A:E,4,0),"")</f>
        <v/>
      </c>
      <c r="I4307" s="3"/>
      <c r="J4307" s="5">
        <f t="shared" si="2"/>
        <v>300</v>
      </c>
      <c r="K4307" s="3" t="str">
        <f>IFNA(VLOOKUP(D4307,Price!$A$2:$C$18,3,0),"")</f>
        <v/>
      </c>
      <c r="L4307" s="6">
        <f t="shared" si="3"/>
        <v>5</v>
      </c>
      <c r="M4307" s="6" t="str">
        <f>IFNA(VLOOKUP(F4307,Promocodes!A:B,2,0),"")</f>
        <v/>
      </c>
      <c r="N4307" s="3" t="str">
        <f>IFNA(VLOOKUP(M4307,Promocodes!G:H,2,0),"")</f>
        <v/>
      </c>
      <c r="O4307" s="3" t="str">
        <f>IFNA(VLOOKUP(D4307,Price!$E$2:$F$4,2,0),"")</f>
        <v/>
      </c>
      <c r="P4307" s="7" t="str">
        <f t="shared" si="4"/>
        <v/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ht="15.75" customHeight="1">
      <c r="A4308" s="3">
        <v>4175.0</v>
      </c>
      <c r="B4308" s="1" t="s">
        <v>16</v>
      </c>
      <c r="C4308" s="1" t="s">
        <v>17</v>
      </c>
      <c r="D4308" s="1" t="s">
        <v>24</v>
      </c>
      <c r="E4308" s="2">
        <v>44344.0</v>
      </c>
      <c r="F4308" s="3"/>
      <c r="G4308" s="5">
        <v>4500.0</v>
      </c>
      <c r="H4308" s="3" t="str">
        <f>IFNA(VLOOKUP(F4308,Promocodes!A:E,4,0),"")</f>
        <v/>
      </c>
      <c r="I4308" s="3"/>
      <c r="J4308" s="5">
        <f t="shared" si="2"/>
        <v>4500</v>
      </c>
      <c r="K4308" s="3" t="str">
        <f>IFNA(VLOOKUP(D4308,Price!$A$2:$C$18,3,0),"")</f>
        <v>услуга</v>
      </c>
      <c r="L4308" s="6">
        <f t="shared" si="3"/>
        <v>5</v>
      </c>
      <c r="M4308" s="6" t="str">
        <f>IFNA(VLOOKUP(F4308,Promocodes!A:B,2,0),"")</f>
        <v/>
      </c>
      <c r="N4308" s="3" t="str">
        <f>IFNA(VLOOKUP(M4308,Promocodes!G:H,2,0),"")</f>
        <v/>
      </c>
      <c r="O4308" s="3" t="str">
        <f>IFNA(VLOOKUP(D4308,Price!$E$2:$F$4,2,0),"")</f>
        <v/>
      </c>
      <c r="P4308" s="7" t="str">
        <f t="shared" si="4"/>
        <v>без промо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ht="15.75" customHeight="1">
      <c r="A4309" s="3">
        <v>4176.0</v>
      </c>
      <c r="B4309" s="1" t="s">
        <v>16</v>
      </c>
      <c r="C4309" s="1" t="s">
        <v>22</v>
      </c>
      <c r="D4309" s="1" t="s">
        <v>23</v>
      </c>
      <c r="E4309" s="2">
        <v>44344.0</v>
      </c>
      <c r="F4309" s="3"/>
      <c r="G4309" s="5">
        <v>5500.0</v>
      </c>
      <c r="H4309" s="3" t="str">
        <f>IFNA(VLOOKUP(F4309,Promocodes!A:E,4,0),"")</f>
        <v/>
      </c>
      <c r="I4309" s="3"/>
      <c r="J4309" s="5">
        <f t="shared" si="2"/>
        <v>5500</v>
      </c>
      <c r="K4309" s="3" t="str">
        <f>IFNA(VLOOKUP(D4309,Price!$A$2:$C$18,3,0),"")</f>
        <v>услуга</v>
      </c>
      <c r="L4309" s="6">
        <f t="shared" si="3"/>
        <v>5</v>
      </c>
      <c r="M4309" s="6" t="str">
        <f>IFNA(VLOOKUP(F4309,Promocodes!A:B,2,0),"")</f>
        <v/>
      </c>
      <c r="N4309" s="3" t="str">
        <f>IFNA(VLOOKUP(M4309,Promocodes!G:H,2,0),"")</f>
        <v/>
      </c>
      <c r="O4309" s="3" t="str">
        <f>IFNA(VLOOKUP(D4309,Price!$E$2:$F$4,2,0),"")</f>
        <v/>
      </c>
      <c r="P4309" s="7" t="str">
        <f t="shared" si="4"/>
        <v>без промо</v>
      </c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ht="15.75" customHeight="1">
      <c r="A4310" s="3">
        <v>4177.0</v>
      </c>
      <c r="B4310" s="1" t="s">
        <v>16</v>
      </c>
      <c r="C4310" s="1" t="s">
        <v>17</v>
      </c>
      <c r="D4310" s="1" t="s">
        <v>23</v>
      </c>
      <c r="E4310" s="2">
        <v>44344.0</v>
      </c>
      <c r="F4310" s="3"/>
      <c r="G4310" s="5">
        <v>5500.0</v>
      </c>
      <c r="H4310" s="3" t="str">
        <f>IFNA(VLOOKUP(F4310,Promocodes!A:E,4,0),"")</f>
        <v/>
      </c>
      <c r="I4310" s="3"/>
      <c r="J4310" s="5">
        <f t="shared" si="2"/>
        <v>5500</v>
      </c>
      <c r="K4310" s="3" t="str">
        <f>IFNA(VLOOKUP(D4310,Price!$A$2:$C$18,3,0),"")</f>
        <v>услуга</v>
      </c>
      <c r="L4310" s="6">
        <f t="shared" si="3"/>
        <v>5</v>
      </c>
      <c r="M4310" s="6" t="str">
        <f>IFNA(VLOOKUP(F4310,Promocodes!A:B,2,0),"")</f>
        <v/>
      </c>
      <c r="N4310" s="3" t="str">
        <f>IFNA(VLOOKUP(M4310,Promocodes!G:H,2,0),"")</f>
        <v/>
      </c>
      <c r="O4310" s="3" t="str">
        <f>IFNA(VLOOKUP(D4310,Price!$E$2:$F$4,2,0),"")</f>
        <v/>
      </c>
      <c r="P4310" s="7" t="str">
        <f t="shared" si="4"/>
        <v>без промо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ht="15.75" customHeight="1">
      <c r="A4311" s="3">
        <v>4178.0</v>
      </c>
      <c r="B4311" s="1" t="s">
        <v>16</v>
      </c>
      <c r="C4311" s="1" t="s">
        <v>17</v>
      </c>
      <c r="D4311" s="1" t="s">
        <v>21</v>
      </c>
      <c r="E4311" s="2">
        <v>44345.0</v>
      </c>
      <c r="F4311" s="3"/>
      <c r="G4311" s="5">
        <v>3500.0</v>
      </c>
      <c r="H4311" s="3" t="str">
        <f>IFNA(VLOOKUP(F4311,Promocodes!A:E,4,0),"")</f>
        <v/>
      </c>
      <c r="I4311" s="3"/>
      <c r="J4311" s="5">
        <f t="shared" si="2"/>
        <v>3500</v>
      </c>
      <c r="K4311" s="3" t="str">
        <f>IFNA(VLOOKUP(D4311,Price!$A$2:$C$18,3,0),"")</f>
        <v>услуга</v>
      </c>
      <c r="L4311" s="6">
        <f t="shared" si="3"/>
        <v>5</v>
      </c>
      <c r="M4311" s="6" t="str">
        <f>IFNA(VLOOKUP(F4311,Promocodes!A:B,2,0),"")</f>
        <v/>
      </c>
      <c r="N4311" s="3" t="str">
        <f>IFNA(VLOOKUP(M4311,Promocodes!G:H,2,0),"")</f>
        <v/>
      </c>
      <c r="O4311" s="3" t="str">
        <f>IFNA(VLOOKUP(D4311,Price!$E$2:$F$4,2,0),"")</f>
        <v/>
      </c>
      <c r="P4311" s="7" t="str">
        <f t="shared" si="4"/>
        <v>без промо</v>
      </c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ht="15.75" customHeight="1">
      <c r="A4312" s="3">
        <v>4179.0</v>
      </c>
      <c r="B4312" s="1" t="s">
        <v>16</v>
      </c>
      <c r="C4312" s="1" t="s">
        <v>17</v>
      </c>
      <c r="D4312" s="1" t="s">
        <v>23</v>
      </c>
      <c r="E4312" s="2">
        <v>44345.0</v>
      </c>
      <c r="F4312" s="3"/>
      <c r="G4312" s="5">
        <v>5500.0</v>
      </c>
      <c r="H4312" s="3" t="str">
        <f>IFNA(VLOOKUP(F4312,Promocodes!A:E,4,0),"")</f>
        <v/>
      </c>
      <c r="I4312" s="3"/>
      <c r="J4312" s="5">
        <f t="shared" si="2"/>
        <v>5500</v>
      </c>
      <c r="K4312" s="3" t="str">
        <f>IFNA(VLOOKUP(D4312,Price!$A$2:$C$18,3,0),"")</f>
        <v>услуга</v>
      </c>
      <c r="L4312" s="6">
        <f t="shared" si="3"/>
        <v>5</v>
      </c>
      <c r="M4312" s="6" t="str">
        <f>IFNA(VLOOKUP(F4312,Promocodes!A:B,2,0),"")</f>
        <v/>
      </c>
      <c r="N4312" s="3" t="str">
        <f>IFNA(VLOOKUP(M4312,Promocodes!G:H,2,0),"")</f>
        <v/>
      </c>
      <c r="O4312" s="3" t="str">
        <f>IFNA(VLOOKUP(D4312,Price!$E$2:$F$4,2,0),"")</f>
        <v/>
      </c>
      <c r="P4312" s="7" t="str">
        <f t="shared" si="4"/>
        <v>без промо</v>
      </c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ht="15.75" customHeight="1">
      <c r="A4313" s="3">
        <v>4180.0</v>
      </c>
      <c r="B4313" s="1" t="s">
        <v>16</v>
      </c>
      <c r="C4313" s="1" t="s">
        <v>17</v>
      </c>
      <c r="D4313" s="1" t="s">
        <v>23</v>
      </c>
      <c r="E4313" s="2">
        <v>44345.0</v>
      </c>
      <c r="F4313" s="3"/>
      <c r="G4313" s="5">
        <v>5500.0</v>
      </c>
      <c r="H4313" s="3" t="str">
        <f>IFNA(VLOOKUP(F4313,Promocodes!A:E,4,0),"")</f>
        <v/>
      </c>
      <c r="I4313" s="3"/>
      <c r="J4313" s="5">
        <f t="shared" si="2"/>
        <v>5500</v>
      </c>
      <c r="K4313" s="3" t="str">
        <f>IFNA(VLOOKUP(D4313,Price!$A$2:$C$18,3,0),"")</f>
        <v>услуга</v>
      </c>
      <c r="L4313" s="6">
        <f t="shared" si="3"/>
        <v>5</v>
      </c>
      <c r="M4313" s="6" t="str">
        <f>IFNA(VLOOKUP(F4313,Promocodes!A:B,2,0),"")</f>
        <v/>
      </c>
      <c r="N4313" s="3" t="str">
        <f>IFNA(VLOOKUP(M4313,Promocodes!G:H,2,0),"")</f>
        <v/>
      </c>
      <c r="O4313" s="3" t="str">
        <f>IFNA(VLOOKUP(D4313,Price!$E$2:$F$4,2,0),"")</f>
        <v/>
      </c>
      <c r="P4313" s="7" t="str">
        <f t="shared" si="4"/>
        <v>без промо</v>
      </c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ht="15.75" customHeight="1">
      <c r="A4314" s="3">
        <v>4181.0</v>
      </c>
      <c r="B4314" s="1" t="s">
        <v>16</v>
      </c>
      <c r="C4314" s="1" t="s">
        <v>17</v>
      </c>
      <c r="D4314" s="1" t="s">
        <v>23</v>
      </c>
      <c r="E4314" s="2">
        <v>44345.0</v>
      </c>
      <c r="F4314" s="3"/>
      <c r="G4314" s="5">
        <v>5500.0</v>
      </c>
      <c r="H4314" s="3" t="str">
        <f>IFNA(VLOOKUP(F4314,Promocodes!A:E,4,0),"")</f>
        <v/>
      </c>
      <c r="I4314" s="3"/>
      <c r="J4314" s="5">
        <f t="shared" si="2"/>
        <v>5500</v>
      </c>
      <c r="K4314" s="3" t="str">
        <f>IFNA(VLOOKUP(D4314,Price!$A$2:$C$18,3,0),"")</f>
        <v>услуга</v>
      </c>
      <c r="L4314" s="6">
        <f t="shared" si="3"/>
        <v>5</v>
      </c>
      <c r="M4314" s="6" t="str">
        <f>IFNA(VLOOKUP(F4314,Promocodes!A:B,2,0),"")</f>
        <v/>
      </c>
      <c r="N4314" s="3" t="str">
        <f>IFNA(VLOOKUP(M4314,Promocodes!G:H,2,0),"")</f>
        <v/>
      </c>
      <c r="O4314" s="3" t="str">
        <f>IFNA(VLOOKUP(D4314,Price!$E$2:$F$4,2,0),"")</f>
        <v/>
      </c>
      <c r="P4314" s="7" t="str">
        <f t="shared" si="4"/>
        <v>без промо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ht="15.75" customHeight="1">
      <c r="A4315" s="3">
        <v>4185.0</v>
      </c>
      <c r="B4315" s="1" t="s">
        <v>16</v>
      </c>
      <c r="C4315" s="1" t="s">
        <v>22</v>
      </c>
      <c r="D4315" s="1" t="s">
        <v>24</v>
      </c>
      <c r="E4315" s="2">
        <v>44345.0</v>
      </c>
      <c r="F4315" s="3"/>
      <c r="G4315" s="5">
        <v>4500.0</v>
      </c>
      <c r="H4315" s="3" t="str">
        <f>IFNA(VLOOKUP(F4315,Promocodes!A:E,4,0),"")</f>
        <v/>
      </c>
      <c r="I4315" s="3"/>
      <c r="J4315" s="5">
        <f t="shared" si="2"/>
        <v>4500</v>
      </c>
      <c r="K4315" s="3" t="str">
        <f>IFNA(VLOOKUP(D4315,Price!$A$2:$C$18,3,0),"")</f>
        <v>услуга</v>
      </c>
      <c r="L4315" s="6">
        <f t="shared" si="3"/>
        <v>5</v>
      </c>
      <c r="M4315" s="6" t="str">
        <f>IFNA(VLOOKUP(F4315,Promocodes!A:B,2,0),"")</f>
        <v/>
      </c>
      <c r="N4315" s="3" t="str">
        <f>IFNA(VLOOKUP(M4315,Promocodes!G:H,2,0),"")</f>
        <v/>
      </c>
      <c r="O4315" s="3" t="str">
        <f>IFNA(VLOOKUP(D4315,Price!$E$2:$F$4,2,0),"")</f>
        <v/>
      </c>
      <c r="P4315" s="7" t="str">
        <f t="shared" si="4"/>
        <v>без промо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ht="15.75" customHeight="1">
      <c r="A4316" s="3">
        <v>4186.0</v>
      </c>
      <c r="B4316" s="1" t="s">
        <v>16</v>
      </c>
      <c r="C4316" s="1" t="s">
        <v>17</v>
      </c>
      <c r="D4316" s="1" t="s">
        <v>24</v>
      </c>
      <c r="E4316" s="2">
        <v>44345.0</v>
      </c>
      <c r="F4316" s="3"/>
      <c r="G4316" s="5">
        <v>4500.0</v>
      </c>
      <c r="H4316" s="3" t="str">
        <f>IFNA(VLOOKUP(F4316,Promocodes!A:E,4,0),"")</f>
        <v/>
      </c>
      <c r="I4316" s="3"/>
      <c r="J4316" s="5">
        <f t="shared" si="2"/>
        <v>4500</v>
      </c>
      <c r="K4316" s="3" t="str">
        <f>IFNA(VLOOKUP(D4316,Price!$A$2:$C$18,3,0),"")</f>
        <v>услуга</v>
      </c>
      <c r="L4316" s="6">
        <f t="shared" si="3"/>
        <v>5</v>
      </c>
      <c r="M4316" s="6" t="str">
        <f>IFNA(VLOOKUP(F4316,Promocodes!A:B,2,0),"")</f>
        <v/>
      </c>
      <c r="N4316" s="3" t="str">
        <f>IFNA(VLOOKUP(M4316,Promocodes!G:H,2,0),"")</f>
        <v/>
      </c>
      <c r="O4316" s="3" t="str">
        <f>IFNA(VLOOKUP(D4316,Price!$E$2:$F$4,2,0),"")</f>
        <v/>
      </c>
      <c r="P4316" s="7" t="str">
        <f t="shared" si="4"/>
        <v>без промо</v>
      </c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ht="15.75" customHeight="1">
      <c r="A4317" s="3">
        <v>4188.0</v>
      </c>
      <c r="B4317" s="1" t="s">
        <v>16</v>
      </c>
      <c r="C4317" s="1" t="s">
        <v>17</v>
      </c>
      <c r="D4317" s="1" t="s">
        <v>21</v>
      </c>
      <c r="E4317" s="2">
        <v>44345.0</v>
      </c>
      <c r="F4317" s="3"/>
      <c r="G4317" s="5">
        <v>3500.0</v>
      </c>
      <c r="H4317" s="3" t="str">
        <f>IFNA(VLOOKUP(F4317,Promocodes!A:E,4,0),"")</f>
        <v/>
      </c>
      <c r="I4317" s="3"/>
      <c r="J4317" s="5">
        <f t="shared" si="2"/>
        <v>3500</v>
      </c>
      <c r="K4317" s="3" t="str">
        <f>IFNA(VLOOKUP(D4317,Price!$A$2:$C$18,3,0),"")</f>
        <v>услуга</v>
      </c>
      <c r="L4317" s="6">
        <f t="shared" si="3"/>
        <v>5</v>
      </c>
      <c r="M4317" s="6" t="str">
        <f>IFNA(VLOOKUP(F4317,Promocodes!A:B,2,0),"")</f>
        <v/>
      </c>
      <c r="N4317" s="3" t="str">
        <f>IFNA(VLOOKUP(M4317,Promocodes!G:H,2,0),"")</f>
        <v/>
      </c>
      <c r="O4317" s="3" t="str">
        <f>IFNA(VLOOKUP(D4317,Price!$E$2:$F$4,2,0),"")</f>
        <v/>
      </c>
      <c r="P4317" s="7" t="str">
        <f t="shared" si="4"/>
        <v>без промо</v>
      </c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ht="15.75" customHeight="1">
      <c r="A4318" s="3">
        <v>4189.0</v>
      </c>
      <c r="B4318" s="1" t="s">
        <v>16</v>
      </c>
      <c r="C4318" s="1" t="s">
        <v>17</v>
      </c>
      <c r="D4318" s="1" t="s">
        <v>24</v>
      </c>
      <c r="E4318" s="2">
        <v>44345.0</v>
      </c>
      <c r="F4318" s="3"/>
      <c r="G4318" s="5">
        <v>4500.0</v>
      </c>
      <c r="H4318" s="3" t="str">
        <f>IFNA(VLOOKUP(F4318,Promocodes!A:E,4,0),"")</f>
        <v/>
      </c>
      <c r="I4318" s="3"/>
      <c r="J4318" s="5">
        <f t="shared" si="2"/>
        <v>4500</v>
      </c>
      <c r="K4318" s="3" t="str">
        <f>IFNA(VLOOKUP(D4318,Price!$A$2:$C$18,3,0),"")</f>
        <v>услуга</v>
      </c>
      <c r="L4318" s="6">
        <f t="shared" si="3"/>
        <v>5</v>
      </c>
      <c r="M4318" s="6" t="str">
        <f>IFNA(VLOOKUP(F4318,Promocodes!A:B,2,0),"")</f>
        <v/>
      </c>
      <c r="N4318" s="3" t="str">
        <f>IFNA(VLOOKUP(M4318,Promocodes!G:H,2,0),"")</f>
        <v/>
      </c>
      <c r="O4318" s="3" t="str">
        <f>IFNA(VLOOKUP(D4318,Price!$E$2:$F$4,2,0),"")</f>
        <v/>
      </c>
      <c r="P4318" s="7" t="str">
        <f t="shared" si="4"/>
        <v>без промо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ht="15.75" customHeight="1">
      <c r="A4319" s="3">
        <v>4192.0</v>
      </c>
      <c r="B4319" s="1" t="s">
        <v>16</v>
      </c>
      <c r="C4319" s="1" t="s">
        <v>17</v>
      </c>
      <c r="D4319" s="1" t="s">
        <v>24</v>
      </c>
      <c r="E4319" s="2">
        <v>44345.0</v>
      </c>
      <c r="F4319" s="3"/>
      <c r="G4319" s="5">
        <v>4500.0</v>
      </c>
      <c r="H4319" s="3" t="str">
        <f>IFNA(VLOOKUP(F4319,Promocodes!A:E,4,0),"")</f>
        <v/>
      </c>
      <c r="I4319" s="3"/>
      <c r="J4319" s="5">
        <f t="shared" si="2"/>
        <v>4500</v>
      </c>
      <c r="K4319" s="3" t="str">
        <f>IFNA(VLOOKUP(D4319,Price!$A$2:$C$18,3,0),"")</f>
        <v>услуга</v>
      </c>
      <c r="L4319" s="6">
        <f t="shared" si="3"/>
        <v>5</v>
      </c>
      <c r="M4319" s="6" t="str">
        <f>IFNA(VLOOKUP(F4319,Promocodes!A:B,2,0),"")</f>
        <v/>
      </c>
      <c r="N4319" s="3" t="str">
        <f>IFNA(VLOOKUP(M4319,Promocodes!G:H,2,0),"")</f>
        <v/>
      </c>
      <c r="O4319" s="3" t="str">
        <f>IFNA(VLOOKUP(D4319,Price!$E$2:$F$4,2,0),"")</f>
        <v/>
      </c>
      <c r="P4319" s="7" t="str">
        <f t="shared" si="4"/>
        <v>без промо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ht="15.75" customHeight="1">
      <c r="A4320" s="3">
        <v>4193.0</v>
      </c>
      <c r="B4320" s="1" t="s">
        <v>16</v>
      </c>
      <c r="C4320" s="1" t="s">
        <v>17</v>
      </c>
      <c r="D4320" s="1" t="s">
        <v>21</v>
      </c>
      <c r="E4320" s="2">
        <v>44345.0</v>
      </c>
      <c r="F4320" s="3"/>
      <c r="G4320" s="5">
        <v>3500.0</v>
      </c>
      <c r="H4320" s="3" t="str">
        <f>IFNA(VLOOKUP(F4320,Promocodes!A:E,4,0),"")</f>
        <v/>
      </c>
      <c r="I4320" s="3"/>
      <c r="J4320" s="5">
        <f t="shared" si="2"/>
        <v>3500</v>
      </c>
      <c r="K4320" s="3" t="str">
        <f>IFNA(VLOOKUP(D4320,Price!$A$2:$C$18,3,0),"")</f>
        <v>услуга</v>
      </c>
      <c r="L4320" s="6">
        <f t="shared" si="3"/>
        <v>5</v>
      </c>
      <c r="M4320" s="6" t="str">
        <f>IFNA(VLOOKUP(F4320,Promocodes!A:B,2,0),"")</f>
        <v/>
      </c>
      <c r="N4320" s="3" t="str">
        <f>IFNA(VLOOKUP(M4320,Promocodes!G:H,2,0),"")</f>
        <v/>
      </c>
      <c r="O4320" s="3" t="str">
        <f>IFNA(VLOOKUP(D4320,Price!$E$2:$F$4,2,0),"")</f>
        <v/>
      </c>
      <c r="P4320" s="7" t="str">
        <f t="shared" si="4"/>
        <v>без промо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ht="15.75" customHeight="1">
      <c r="A4321" s="3">
        <v>4194.0</v>
      </c>
      <c r="B4321" s="1" t="s">
        <v>16</v>
      </c>
      <c r="C4321" s="1" t="s">
        <v>17</v>
      </c>
      <c r="D4321" s="1" t="s">
        <v>23</v>
      </c>
      <c r="E4321" s="2">
        <v>44345.0</v>
      </c>
      <c r="F4321" s="3"/>
      <c r="G4321" s="5">
        <v>5500.0</v>
      </c>
      <c r="H4321" s="3" t="str">
        <f>IFNA(VLOOKUP(F4321,Promocodes!A:E,4,0),"")</f>
        <v/>
      </c>
      <c r="I4321" s="3"/>
      <c r="J4321" s="5">
        <f t="shared" si="2"/>
        <v>5500</v>
      </c>
      <c r="K4321" s="3" t="str">
        <f>IFNA(VLOOKUP(D4321,Price!$A$2:$C$18,3,0),"")</f>
        <v>услуга</v>
      </c>
      <c r="L4321" s="6">
        <f t="shared" si="3"/>
        <v>5</v>
      </c>
      <c r="M4321" s="6" t="str">
        <f>IFNA(VLOOKUP(F4321,Promocodes!A:B,2,0),"")</f>
        <v/>
      </c>
      <c r="N4321" s="3" t="str">
        <f>IFNA(VLOOKUP(M4321,Promocodes!G:H,2,0),"")</f>
        <v/>
      </c>
      <c r="O4321" s="3" t="str">
        <f>IFNA(VLOOKUP(D4321,Price!$E$2:$F$4,2,0),"")</f>
        <v/>
      </c>
      <c r="P4321" s="7" t="str">
        <f t="shared" si="4"/>
        <v>без промо</v>
      </c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ht="15.75" customHeight="1">
      <c r="A4322" s="3">
        <v>4196.0</v>
      </c>
      <c r="B4322" s="1" t="s">
        <v>16</v>
      </c>
      <c r="C4322" s="1" t="s">
        <v>17</v>
      </c>
      <c r="D4322" s="1" t="s">
        <v>23</v>
      </c>
      <c r="E4322" s="2">
        <v>44345.0</v>
      </c>
      <c r="F4322" s="3"/>
      <c r="G4322" s="5">
        <v>5500.0</v>
      </c>
      <c r="H4322" s="3" t="str">
        <f>IFNA(VLOOKUP(F4322,Promocodes!A:E,4,0),"")</f>
        <v/>
      </c>
      <c r="I4322" s="3"/>
      <c r="J4322" s="5">
        <f t="shared" si="2"/>
        <v>5500</v>
      </c>
      <c r="K4322" s="3" t="str">
        <f>IFNA(VLOOKUP(D4322,Price!$A$2:$C$18,3,0),"")</f>
        <v>услуга</v>
      </c>
      <c r="L4322" s="6">
        <f t="shared" si="3"/>
        <v>5</v>
      </c>
      <c r="M4322" s="6" t="str">
        <f>IFNA(VLOOKUP(F4322,Promocodes!A:B,2,0),"")</f>
        <v/>
      </c>
      <c r="N4322" s="3" t="str">
        <f>IFNA(VLOOKUP(M4322,Promocodes!G:H,2,0),"")</f>
        <v/>
      </c>
      <c r="O4322" s="3" t="str">
        <f>IFNA(VLOOKUP(D4322,Price!$E$2:$F$4,2,0),"")</f>
        <v/>
      </c>
      <c r="P4322" s="7" t="str">
        <f t="shared" si="4"/>
        <v>без промо</v>
      </c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ht="15.75" customHeight="1">
      <c r="A4323" s="3">
        <v>4197.0</v>
      </c>
      <c r="B4323" s="1" t="s">
        <v>16</v>
      </c>
      <c r="C4323" s="1" t="s">
        <v>17</v>
      </c>
      <c r="D4323" s="1" t="s">
        <v>23</v>
      </c>
      <c r="E4323" s="2">
        <v>44345.0</v>
      </c>
      <c r="F4323" s="3"/>
      <c r="G4323" s="5">
        <v>5500.0</v>
      </c>
      <c r="H4323" s="3" t="str">
        <f>IFNA(VLOOKUP(F4323,Promocodes!A:E,4,0),"")</f>
        <v/>
      </c>
      <c r="I4323" s="3"/>
      <c r="J4323" s="5">
        <f t="shared" si="2"/>
        <v>5500</v>
      </c>
      <c r="K4323" s="3" t="str">
        <f>IFNA(VLOOKUP(D4323,Price!$A$2:$C$18,3,0),"")</f>
        <v>услуга</v>
      </c>
      <c r="L4323" s="6">
        <f t="shared" si="3"/>
        <v>5</v>
      </c>
      <c r="M4323" s="6" t="str">
        <f>IFNA(VLOOKUP(F4323,Promocodes!A:B,2,0),"")</f>
        <v/>
      </c>
      <c r="N4323" s="3" t="str">
        <f>IFNA(VLOOKUP(M4323,Promocodes!G:H,2,0),"")</f>
        <v/>
      </c>
      <c r="O4323" s="3" t="str">
        <f>IFNA(VLOOKUP(D4323,Price!$E$2:$F$4,2,0),"")</f>
        <v/>
      </c>
      <c r="P4323" s="7" t="str">
        <f t="shared" si="4"/>
        <v>без промо</v>
      </c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ht="15.75" customHeight="1">
      <c r="A4324" s="3">
        <v>4199.0</v>
      </c>
      <c r="B4324" s="1" t="s">
        <v>16</v>
      </c>
      <c r="C4324" s="1" t="s">
        <v>17</v>
      </c>
      <c r="D4324" s="1" t="s">
        <v>23</v>
      </c>
      <c r="E4324" s="2">
        <v>44345.0</v>
      </c>
      <c r="F4324" s="3"/>
      <c r="G4324" s="5">
        <v>5500.0</v>
      </c>
      <c r="H4324" s="3" t="str">
        <f>IFNA(VLOOKUP(F4324,Promocodes!A:E,4,0),"")</f>
        <v/>
      </c>
      <c r="I4324" s="3"/>
      <c r="J4324" s="5">
        <f t="shared" si="2"/>
        <v>5500</v>
      </c>
      <c r="K4324" s="3" t="str">
        <f>IFNA(VLOOKUP(D4324,Price!$A$2:$C$18,3,0),"")</f>
        <v>услуга</v>
      </c>
      <c r="L4324" s="6">
        <f t="shared" si="3"/>
        <v>5</v>
      </c>
      <c r="M4324" s="6" t="str">
        <f>IFNA(VLOOKUP(F4324,Promocodes!A:B,2,0),"")</f>
        <v/>
      </c>
      <c r="N4324" s="3" t="str">
        <f>IFNA(VLOOKUP(M4324,Promocodes!G:H,2,0),"")</f>
        <v/>
      </c>
      <c r="O4324" s="3" t="str">
        <f>IFNA(VLOOKUP(D4324,Price!$E$2:$F$4,2,0),"")</f>
        <v/>
      </c>
      <c r="P4324" s="7" t="str">
        <f t="shared" si="4"/>
        <v>без промо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ht="15.75" customHeight="1">
      <c r="A4325" s="3">
        <v>4200.0</v>
      </c>
      <c r="B4325" s="1" t="s">
        <v>16</v>
      </c>
      <c r="C4325" s="1" t="s">
        <v>17</v>
      </c>
      <c r="D4325" s="1" t="s">
        <v>21</v>
      </c>
      <c r="E4325" s="2">
        <v>44345.0</v>
      </c>
      <c r="F4325" s="3"/>
      <c r="G4325" s="5">
        <v>3500.0</v>
      </c>
      <c r="H4325" s="3" t="str">
        <f>IFNA(VLOOKUP(F4325,Promocodes!A:E,4,0),"")</f>
        <v/>
      </c>
      <c r="I4325" s="3"/>
      <c r="J4325" s="5">
        <f t="shared" si="2"/>
        <v>3500</v>
      </c>
      <c r="K4325" s="3" t="str">
        <f>IFNA(VLOOKUP(D4325,Price!$A$2:$C$18,3,0),"")</f>
        <v>услуга</v>
      </c>
      <c r="L4325" s="6">
        <f t="shared" si="3"/>
        <v>5</v>
      </c>
      <c r="M4325" s="6" t="str">
        <f>IFNA(VLOOKUP(F4325,Promocodes!A:B,2,0),"")</f>
        <v/>
      </c>
      <c r="N4325" s="3" t="str">
        <f>IFNA(VLOOKUP(M4325,Promocodes!G:H,2,0),"")</f>
        <v/>
      </c>
      <c r="O4325" s="3" t="str">
        <f>IFNA(VLOOKUP(D4325,Price!$E$2:$F$4,2,0),"")</f>
        <v/>
      </c>
      <c r="P4325" s="7" t="str">
        <f t="shared" si="4"/>
        <v>без промо</v>
      </c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ht="15.75" customHeight="1">
      <c r="A4326" s="3">
        <v>4201.0</v>
      </c>
      <c r="B4326" s="1" t="s">
        <v>16</v>
      </c>
      <c r="C4326" s="1" t="s">
        <v>17</v>
      </c>
      <c r="D4326" s="1" t="s">
        <v>24</v>
      </c>
      <c r="E4326" s="2">
        <v>44345.0</v>
      </c>
      <c r="F4326" s="3"/>
      <c r="G4326" s="5">
        <v>4500.0</v>
      </c>
      <c r="H4326" s="3" t="str">
        <f>IFNA(VLOOKUP(F4326,Promocodes!A:E,4,0),"")</f>
        <v/>
      </c>
      <c r="I4326" s="3"/>
      <c r="J4326" s="5">
        <f t="shared" si="2"/>
        <v>4500</v>
      </c>
      <c r="K4326" s="3" t="str">
        <f>IFNA(VLOOKUP(D4326,Price!$A$2:$C$18,3,0),"")</f>
        <v>услуга</v>
      </c>
      <c r="L4326" s="6">
        <f t="shared" si="3"/>
        <v>5</v>
      </c>
      <c r="M4326" s="6" t="str">
        <f>IFNA(VLOOKUP(F4326,Promocodes!A:B,2,0),"")</f>
        <v/>
      </c>
      <c r="N4326" s="3" t="str">
        <f>IFNA(VLOOKUP(M4326,Promocodes!G:H,2,0),"")</f>
        <v/>
      </c>
      <c r="O4326" s="3" t="str">
        <f>IFNA(VLOOKUP(D4326,Price!$E$2:$F$4,2,0),"")</f>
        <v/>
      </c>
      <c r="P4326" s="7" t="str">
        <f t="shared" si="4"/>
        <v>без промо</v>
      </c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ht="15.75" customHeight="1">
      <c r="A4327" s="3">
        <v>4202.0</v>
      </c>
      <c r="B4327" s="1" t="s">
        <v>16</v>
      </c>
      <c r="C4327" s="1" t="s">
        <v>22</v>
      </c>
      <c r="D4327" s="1" t="s">
        <v>23</v>
      </c>
      <c r="E4327" s="2">
        <v>44345.0</v>
      </c>
      <c r="F4327" s="3"/>
      <c r="G4327" s="5">
        <v>5500.0</v>
      </c>
      <c r="H4327" s="3" t="str">
        <f>IFNA(VLOOKUP(F4327,Promocodes!A:E,4,0),"")</f>
        <v/>
      </c>
      <c r="I4327" s="3"/>
      <c r="J4327" s="5">
        <f t="shared" si="2"/>
        <v>5500</v>
      </c>
      <c r="K4327" s="3" t="str">
        <f>IFNA(VLOOKUP(D4327,Price!$A$2:$C$18,3,0),"")</f>
        <v>услуга</v>
      </c>
      <c r="L4327" s="6">
        <f t="shared" si="3"/>
        <v>5</v>
      </c>
      <c r="M4327" s="6" t="str">
        <f>IFNA(VLOOKUP(F4327,Promocodes!A:B,2,0),"")</f>
        <v/>
      </c>
      <c r="N4327" s="3" t="str">
        <f>IFNA(VLOOKUP(M4327,Promocodes!G:H,2,0),"")</f>
        <v/>
      </c>
      <c r="O4327" s="3" t="str">
        <f>IFNA(VLOOKUP(D4327,Price!$E$2:$F$4,2,0),"")</f>
        <v/>
      </c>
      <c r="P4327" s="7" t="str">
        <f t="shared" si="4"/>
        <v>без промо</v>
      </c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ht="15.75" customHeight="1">
      <c r="A4328" s="3">
        <v>4203.0</v>
      </c>
      <c r="B4328" s="1" t="s">
        <v>16</v>
      </c>
      <c r="C4328" s="1" t="s">
        <v>17</v>
      </c>
      <c r="D4328" s="1" t="s">
        <v>25</v>
      </c>
      <c r="E4328" s="2">
        <v>44345.0</v>
      </c>
      <c r="F4328" s="3"/>
      <c r="G4328" s="5">
        <v>300.0</v>
      </c>
      <c r="H4328" s="3" t="str">
        <f>IFNA(VLOOKUP(F4328,Promocodes!A:E,4,0),"")</f>
        <v/>
      </c>
      <c r="I4328" s="3"/>
      <c r="J4328" s="5">
        <f t="shared" si="2"/>
        <v>300</v>
      </c>
      <c r="K4328" s="3" t="str">
        <f>IFNA(VLOOKUP(D4328,Price!$A$2:$C$18,3,0),"")</f>
        <v>товар</v>
      </c>
      <c r="L4328" s="6">
        <f t="shared" si="3"/>
        <v>5</v>
      </c>
      <c r="M4328" s="6" t="str">
        <f>IFNA(VLOOKUP(F4328,Promocodes!A:B,2,0),"")</f>
        <v/>
      </c>
      <c r="N4328" s="3" t="str">
        <f>IFNA(VLOOKUP(M4328,Promocodes!G:H,2,0),"")</f>
        <v/>
      </c>
      <c r="O4328" s="3">
        <f>IFNA(VLOOKUP(D4328,Price!$E$2:$F$4,2,0),"")</f>
        <v>150</v>
      </c>
      <c r="P4328" s="7" t="str">
        <f t="shared" si="4"/>
        <v>без промо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ht="15.75" customHeight="1">
      <c r="A4329" s="3">
        <v>4205.0</v>
      </c>
      <c r="B4329" s="1" t="s">
        <v>139</v>
      </c>
      <c r="C4329" s="1" t="s">
        <v>17</v>
      </c>
      <c r="D4329" s="1" t="s">
        <v>143</v>
      </c>
      <c r="E4329" s="2">
        <v>44346.0</v>
      </c>
      <c r="F4329" s="3"/>
      <c r="G4329" s="5">
        <v>500.0</v>
      </c>
      <c r="H4329" s="3" t="str">
        <f>IFNA(VLOOKUP(F4329,Promocodes!A:E,4,0),"")</f>
        <v/>
      </c>
      <c r="I4329" s="3"/>
      <c r="J4329" s="5">
        <f t="shared" si="2"/>
        <v>500</v>
      </c>
      <c r="K4329" s="3" t="str">
        <f>IFNA(VLOOKUP(D4329,Price!$A$2:$C$18,3,0),"")</f>
        <v/>
      </c>
      <c r="L4329" s="6">
        <f t="shared" si="3"/>
        <v>5</v>
      </c>
      <c r="M4329" s="6" t="str">
        <f>IFNA(VLOOKUP(F4329,Promocodes!A:B,2,0),"")</f>
        <v/>
      </c>
      <c r="N4329" s="3" t="str">
        <f>IFNA(VLOOKUP(M4329,Promocodes!G:H,2,0),"")</f>
        <v/>
      </c>
      <c r="O4329" s="3" t="str">
        <f>IFNA(VLOOKUP(D4329,Price!$E$2:$F$4,2,0),"")</f>
        <v/>
      </c>
      <c r="P4329" s="7" t="str">
        <f t="shared" si="4"/>
        <v/>
      </c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ht="15.75" customHeight="1">
      <c r="A4330" s="3">
        <v>4206.0</v>
      </c>
      <c r="B4330" s="1" t="s">
        <v>16</v>
      </c>
      <c r="C4330" s="1" t="s">
        <v>22</v>
      </c>
      <c r="D4330" s="1" t="s">
        <v>24</v>
      </c>
      <c r="E4330" s="2">
        <v>44346.0</v>
      </c>
      <c r="F4330" s="3"/>
      <c r="G4330" s="5">
        <v>4500.0</v>
      </c>
      <c r="H4330" s="3" t="str">
        <f>IFNA(VLOOKUP(F4330,Promocodes!A:E,4,0),"")</f>
        <v/>
      </c>
      <c r="I4330" s="3"/>
      <c r="J4330" s="5">
        <f t="shared" si="2"/>
        <v>4500</v>
      </c>
      <c r="K4330" s="3" t="str">
        <f>IFNA(VLOOKUP(D4330,Price!$A$2:$C$18,3,0),"")</f>
        <v>услуга</v>
      </c>
      <c r="L4330" s="6">
        <f t="shared" si="3"/>
        <v>5</v>
      </c>
      <c r="M4330" s="6" t="str">
        <f>IFNA(VLOOKUP(F4330,Promocodes!A:B,2,0),"")</f>
        <v/>
      </c>
      <c r="N4330" s="3" t="str">
        <f>IFNA(VLOOKUP(M4330,Promocodes!G:H,2,0),"")</f>
        <v/>
      </c>
      <c r="O4330" s="3" t="str">
        <f>IFNA(VLOOKUP(D4330,Price!$E$2:$F$4,2,0),"")</f>
        <v/>
      </c>
      <c r="P4330" s="7" t="str">
        <f t="shared" si="4"/>
        <v>без промо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ht="15.75" customHeight="1">
      <c r="A4331" s="3">
        <v>4208.0</v>
      </c>
      <c r="B4331" s="1" t="s">
        <v>16</v>
      </c>
      <c r="C4331" s="1" t="s">
        <v>17</v>
      </c>
      <c r="D4331" s="1" t="s">
        <v>23</v>
      </c>
      <c r="E4331" s="2">
        <v>44346.0</v>
      </c>
      <c r="F4331" s="3"/>
      <c r="G4331" s="5">
        <v>5500.0</v>
      </c>
      <c r="H4331" s="3" t="str">
        <f>IFNA(VLOOKUP(F4331,Promocodes!A:E,4,0),"")</f>
        <v/>
      </c>
      <c r="I4331" s="3"/>
      <c r="J4331" s="5">
        <f t="shared" si="2"/>
        <v>5500</v>
      </c>
      <c r="K4331" s="3" t="str">
        <f>IFNA(VLOOKUP(D4331,Price!$A$2:$C$18,3,0),"")</f>
        <v>услуга</v>
      </c>
      <c r="L4331" s="6">
        <f t="shared" si="3"/>
        <v>5</v>
      </c>
      <c r="M4331" s="6" t="str">
        <f>IFNA(VLOOKUP(F4331,Promocodes!A:B,2,0),"")</f>
        <v/>
      </c>
      <c r="N4331" s="3" t="str">
        <f>IFNA(VLOOKUP(M4331,Promocodes!G:H,2,0),"")</f>
        <v/>
      </c>
      <c r="O4331" s="3" t="str">
        <f>IFNA(VLOOKUP(D4331,Price!$E$2:$F$4,2,0),"")</f>
        <v/>
      </c>
      <c r="P4331" s="7" t="str">
        <f t="shared" si="4"/>
        <v>без промо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ht="15.75" customHeight="1">
      <c r="A4332" s="3">
        <v>4209.0</v>
      </c>
      <c r="B4332" s="1" t="s">
        <v>16</v>
      </c>
      <c r="C4332" s="1" t="s">
        <v>17</v>
      </c>
      <c r="D4332" s="1" t="s">
        <v>24</v>
      </c>
      <c r="E4332" s="2">
        <v>44346.0</v>
      </c>
      <c r="F4332" s="3"/>
      <c r="G4332" s="5">
        <v>4500.0</v>
      </c>
      <c r="H4332" s="3" t="str">
        <f>IFNA(VLOOKUP(F4332,Promocodes!A:E,4,0),"")</f>
        <v/>
      </c>
      <c r="I4332" s="3"/>
      <c r="J4332" s="5">
        <f t="shared" si="2"/>
        <v>4500</v>
      </c>
      <c r="K4332" s="3" t="str">
        <f>IFNA(VLOOKUP(D4332,Price!$A$2:$C$18,3,0),"")</f>
        <v>услуга</v>
      </c>
      <c r="L4332" s="6">
        <f t="shared" si="3"/>
        <v>5</v>
      </c>
      <c r="M4332" s="6" t="str">
        <f>IFNA(VLOOKUP(F4332,Promocodes!A:B,2,0),"")</f>
        <v/>
      </c>
      <c r="N4332" s="3" t="str">
        <f>IFNA(VLOOKUP(M4332,Promocodes!G:H,2,0),"")</f>
        <v/>
      </c>
      <c r="O4332" s="3" t="str">
        <f>IFNA(VLOOKUP(D4332,Price!$E$2:$F$4,2,0),"")</f>
        <v/>
      </c>
      <c r="P4332" s="7" t="str">
        <f t="shared" si="4"/>
        <v>без промо</v>
      </c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ht="15.75" customHeight="1">
      <c r="A4333" s="3">
        <v>4210.0</v>
      </c>
      <c r="B4333" s="1" t="s">
        <v>16</v>
      </c>
      <c r="C4333" s="1" t="s">
        <v>17</v>
      </c>
      <c r="D4333" s="1" t="s">
        <v>23</v>
      </c>
      <c r="E4333" s="2">
        <v>44346.0</v>
      </c>
      <c r="F4333" s="3"/>
      <c r="G4333" s="5">
        <v>5500.0</v>
      </c>
      <c r="H4333" s="3" t="str">
        <f>IFNA(VLOOKUP(F4333,Promocodes!A:E,4,0),"")</f>
        <v/>
      </c>
      <c r="I4333" s="3"/>
      <c r="J4333" s="5">
        <f t="shared" si="2"/>
        <v>5500</v>
      </c>
      <c r="K4333" s="3" t="str">
        <f>IFNA(VLOOKUP(D4333,Price!$A$2:$C$18,3,0),"")</f>
        <v>услуга</v>
      </c>
      <c r="L4333" s="6">
        <f t="shared" si="3"/>
        <v>5</v>
      </c>
      <c r="M4333" s="6" t="str">
        <f>IFNA(VLOOKUP(F4333,Promocodes!A:B,2,0),"")</f>
        <v/>
      </c>
      <c r="N4333" s="3" t="str">
        <f>IFNA(VLOOKUP(M4333,Promocodes!G:H,2,0),"")</f>
        <v/>
      </c>
      <c r="O4333" s="3" t="str">
        <f>IFNA(VLOOKUP(D4333,Price!$E$2:$F$4,2,0),"")</f>
        <v/>
      </c>
      <c r="P4333" s="7" t="str">
        <f t="shared" si="4"/>
        <v>без промо</v>
      </c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ht="15.75" customHeight="1">
      <c r="A4334" s="3">
        <v>4211.0</v>
      </c>
      <c r="B4334" s="1" t="s">
        <v>16</v>
      </c>
      <c r="C4334" s="1" t="s">
        <v>17</v>
      </c>
      <c r="D4334" s="1" t="s">
        <v>24</v>
      </c>
      <c r="E4334" s="2">
        <v>44346.0</v>
      </c>
      <c r="F4334" s="3"/>
      <c r="G4334" s="5">
        <v>4500.0</v>
      </c>
      <c r="H4334" s="3" t="str">
        <f>IFNA(VLOOKUP(F4334,Promocodes!A:E,4,0),"")</f>
        <v/>
      </c>
      <c r="I4334" s="3"/>
      <c r="J4334" s="5">
        <f t="shared" si="2"/>
        <v>4500</v>
      </c>
      <c r="K4334" s="3" t="str">
        <f>IFNA(VLOOKUP(D4334,Price!$A$2:$C$18,3,0),"")</f>
        <v>услуга</v>
      </c>
      <c r="L4334" s="6">
        <f t="shared" si="3"/>
        <v>5</v>
      </c>
      <c r="M4334" s="6" t="str">
        <f>IFNA(VLOOKUP(F4334,Promocodes!A:B,2,0),"")</f>
        <v/>
      </c>
      <c r="N4334" s="3" t="str">
        <f>IFNA(VLOOKUP(M4334,Promocodes!G:H,2,0),"")</f>
        <v/>
      </c>
      <c r="O4334" s="3" t="str">
        <f>IFNA(VLOOKUP(D4334,Price!$E$2:$F$4,2,0),"")</f>
        <v/>
      </c>
      <c r="P4334" s="7" t="str">
        <f t="shared" si="4"/>
        <v>без промо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ht="15.75" customHeight="1">
      <c r="A4335" s="3">
        <v>4212.0</v>
      </c>
      <c r="B4335" s="1" t="s">
        <v>16</v>
      </c>
      <c r="C4335" s="1" t="s">
        <v>17</v>
      </c>
      <c r="D4335" s="1" t="s">
        <v>23</v>
      </c>
      <c r="E4335" s="2">
        <v>44346.0</v>
      </c>
      <c r="F4335" s="3"/>
      <c r="G4335" s="5">
        <v>5500.0</v>
      </c>
      <c r="H4335" s="3" t="str">
        <f>IFNA(VLOOKUP(F4335,Promocodes!A:E,4,0),"")</f>
        <v/>
      </c>
      <c r="I4335" s="3"/>
      <c r="J4335" s="5">
        <f t="shared" si="2"/>
        <v>5500</v>
      </c>
      <c r="K4335" s="3" t="str">
        <f>IFNA(VLOOKUP(D4335,Price!$A$2:$C$18,3,0),"")</f>
        <v>услуга</v>
      </c>
      <c r="L4335" s="6">
        <f t="shared" si="3"/>
        <v>5</v>
      </c>
      <c r="M4335" s="6" t="str">
        <f>IFNA(VLOOKUP(F4335,Promocodes!A:B,2,0),"")</f>
        <v/>
      </c>
      <c r="N4335" s="3" t="str">
        <f>IFNA(VLOOKUP(M4335,Promocodes!G:H,2,0),"")</f>
        <v/>
      </c>
      <c r="O4335" s="3" t="str">
        <f>IFNA(VLOOKUP(D4335,Price!$E$2:$F$4,2,0),"")</f>
        <v/>
      </c>
      <c r="P4335" s="7" t="str">
        <f t="shared" si="4"/>
        <v>без промо</v>
      </c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ht="15.75" customHeight="1">
      <c r="A4336" s="3">
        <v>4215.0</v>
      </c>
      <c r="B4336" s="1" t="s">
        <v>16</v>
      </c>
      <c r="C4336" s="1" t="s">
        <v>17</v>
      </c>
      <c r="D4336" s="1" t="s">
        <v>23</v>
      </c>
      <c r="E4336" s="2">
        <v>44346.0</v>
      </c>
      <c r="F4336" s="3"/>
      <c r="G4336" s="5">
        <v>5500.0</v>
      </c>
      <c r="H4336" s="3" t="str">
        <f>IFNA(VLOOKUP(F4336,Promocodes!A:E,4,0),"")</f>
        <v/>
      </c>
      <c r="I4336" s="3"/>
      <c r="J4336" s="5">
        <f t="shared" si="2"/>
        <v>5500</v>
      </c>
      <c r="K4336" s="3" t="str">
        <f>IFNA(VLOOKUP(D4336,Price!$A$2:$C$18,3,0),"")</f>
        <v>услуга</v>
      </c>
      <c r="L4336" s="6">
        <f t="shared" si="3"/>
        <v>5</v>
      </c>
      <c r="M4336" s="6" t="str">
        <f>IFNA(VLOOKUP(F4336,Promocodes!A:B,2,0),"")</f>
        <v/>
      </c>
      <c r="N4336" s="3" t="str">
        <f>IFNA(VLOOKUP(M4336,Promocodes!G:H,2,0),"")</f>
        <v/>
      </c>
      <c r="O4336" s="3" t="str">
        <f>IFNA(VLOOKUP(D4336,Price!$E$2:$F$4,2,0),"")</f>
        <v/>
      </c>
      <c r="P4336" s="7" t="str">
        <f t="shared" si="4"/>
        <v>без промо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ht="15.75" customHeight="1">
      <c r="A4337" s="3">
        <v>4216.0</v>
      </c>
      <c r="B4337" s="1" t="s">
        <v>16</v>
      </c>
      <c r="C4337" s="1" t="s">
        <v>22</v>
      </c>
      <c r="D4337" s="1" t="s">
        <v>21</v>
      </c>
      <c r="E4337" s="2">
        <v>44346.0</v>
      </c>
      <c r="F4337" s="3"/>
      <c r="G4337" s="5">
        <v>3500.0</v>
      </c>
      <c r="H4337" s="3" t="str">
        <f>IFNA(VLOOKUP(F4337,Promocodes!A:E,4,0),"")</f>
        <v/>
      </c>
      <c r="I4337" s="3"/>
      <c r="J4337" s="5">
        <f t="shared" si="2"/>
        <v>3500</v>
      </c>
      <c r="K4337" s="3" t="str">
        <f>IFNA(VLOOKUP(D4337,Price!$A$2:$C$18,3,0),"")</f>
        <v>услуга</v>
      </c>
      <c r="L4337" s="6">
        <f t="shared" si="3"/>
        <v>5</v>
      </c>
      <c r="M4337" s="6" t="str">
        <f>IFNA(VLOOKUP(F4337,Promocodes!A:B,2,0),"")</f>
        <v/>
      </c>
      <c r="N4337" s="3" t="str">
        <f>IFNA(VLOOKUP(M4337,Promocodes!G:H,2,0),"")</f>
        <v/>
      </c>
      <c r="O4337" s="3" t="str">
        <f>IFNA(VLOOKUP(D4337,Price!$E$2:$F$4,2,0),"")</f>
        <v/>
      </c>
      <c r="P4337" s="7" t="str">
        <f t="shared" si="4"/>
        <v>без промо</v>
      </c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ht="15.75" customHeight="1">
      <c r="A4338" s="3">
        <v>4217.0</v>
      </c>
      <c r="B4338" s="1" t="s">
        <v>16</v>
      </c>
      <c r="C4338" s="1" t="s">
        <v>17</v>
      </c>
      <c r="D4338" s="1" t="s">
        <v>18</v>
      </c>
      <c r="E4338" s="2">
        <v>44346.0</v>
      </c>
      <c r="F4338" s="3"/>
      <c r="G4338" s="5">
        <v>1000.0</v>
      </c>
      <c r="H4338" s="3" t="str">
        <f>IFNA(VLOOKUP(F4338,Promocodes!A:E,4,0),"")</f>
        <v/>
      </c>
      <c r="I4338" s="3"/>
      <c r="J4338" s="5">
        <f t="shared" si="2"/>
        <v>1000</v>
      </c>
      <c r="K4338" s="3" t="str">
        <f>IFNA(VLOOKUP(D4338,Price!$A$2:$C$18,3,0),"")</f>
        <v>товар</v>
      </c>
      <c r="L4338" s="6">
        <f t="shared" si="3"/>
        <v>5</v>
      </c>
      <c r="M4338" s="6" t="str">
        <f>IFNA(VLOOKUP(F4338,Promocodes!A:B,2,0),"")</f>
        <v/>
      </c>
      <c r="N4338" s="3" t="str">
        <f>IFNA(VLOOKUP(M4338,Promocodes!G:H,2,0),"")</f>
        <v/>
      </c>
      <c r="O4338" s="3">
        <f>IFNA(VLOOKUP(D4338,Price!$E$2:$F$4,2,0),"")</f>
        <v>500</v>
      </c>
      <c r="P4338" s="7" t="str">
        <f t="shared" si="4"/>
        <v>без промо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ht="15.75" customHeight="1">
      <c r="A4339" s="3">
        <v>4218.0</v>
      </c>
      <c r="B4339" s="1" t="s">
        <v>16</v>
      </c>
      <c r="C4339" s="1" t="s">
        <v>17</v>
      </c>
      <c r="D4339" s="1" t="s">
        <v>24</v>
      </c>
      <c r="E4339" s="2">
        <v>44346.0</v>
      </c>
      <c r="F4339" s="3"/>
      <c r="G4339" s="5">
        <v>4500.0</v>
      </c>
      <c r="H4339" s="3" t="str">
        <f>IFNA(VLOOKUP(F4339,Promocodes!A:E,4,0),"")</f>
        <v/>
      </c>
      <c r="I4339" s="3"/>
      <c r="J4339" s="5">
        <f t="shared" si="2"/>
        <v>4500</v>
      </c>
      <c r="K4339" s="3" t="str">
        <f>IFNA(VLOOKUP(D4339,Price!$A$2:$C$18,3,0),"")</f>
        <v>услуга</v>
      </c>
      <c r="L4339" s="6">
        <f t="shared" si="3"/>
        <v>5</v>
      </c>
      <c r="M4339" s="6" t="str">
        <f>IFNA(VLOOKUP(F4339,Promocodes!A:B,2,0),"")</f>
        <v/>
      </c>
      <c r="N4339" s="3" t="str">
        <f>IFNA(VLOOKUP(M4339,Promocodes!G:H,2,0),"")</f>
        <v/>
      </c>
      <c r="O4339" s="3" t="str">
        <f>IFNA(VLOOKUP(D4339,Price!$E$2:$F$4,2,0),"")</f>
        <v/>
      </c>
      <c r="P4339" s="7" t="str">
        <f t="shared" si="4"/>
        <v>без промо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ht="15.75" customHeight="1">
      <c r="A4340" s="3">
        <v>4219.0</v>
      </c>
      <c r="B4340" s="1" t="s">
        <v>139</v>
      </c>
      <c r="C4340" s="1" t="s">
        <v>17</v>
      </c>
      <c r="D4340" s="1" t="s">
        <v>141</v>
      </c>
      <c r="E4340" s="2">
        <v>44346.0</v>
      </c>
      <c r="F4340" s="3"/>
      <c r="G4340" s="5">
        <v>300.0</v>
      </c>
      <c r="H4340" s="3" t="str">
        <f>IFNA(VLOOKUP(F4340,Promocodes!A:E,4,0),"")</f>
        <v/>
      </c>
      <c r="I4340" s="3"/>
      <c r="J4340" s="5">
        <f t="shared" si="2"/>
        <v>300</v>
      </c>
      <c r="K4340" s="3" t="str">
        <f>IFNA(VLOOKUP(D4340,Price!$A$2:$C$18,3,0),"")</f>
        <v/>
      </c>
      <c r="L4340" s="6">
        <f t="shared" si="3"/>
        <v>5</v>
      </c>
      <c r="M4340" s="6" t="str">
        <f>IFNA(VLOOKUP(F4340,Promocodes!A:B,2,0),"")</f>
        <v/>
      </c>
      <c r="N4340" s="3" t="str">
        <f>IFNA(VLOOKUP(M4340,Promocodes!G:H,2,0),"")</f>
        <v/>
      </c>
      <c r="O4340" s="3" t="str">
        <f>IFNA(VLOOKUP(D4340,Price!$E$2:$F$4,2,0),"")</f>
        <v/>
      </c>
      <c r="P4340" s="7" t="str">
        <f t="shared" si="4"/>
        <v/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ht="15.75" customHeight="1">
      <c r="A4341" s="3">
        <v>4221.0</v>
      </c>
      <c r="B4341" s="1" t="s">
        <v>16</v>
      </c>
      <c r="C4341" s="1" t="s">
        <v>17</v>
      </c>
      <c r="D4341" s="1" t="s">
        <v>21</v>
      </c>
      <c r="E4341" s="2">
        <v>44346.0</v>
      </c>
      <c r="F4341" s="3"/>
      <c r="G4341" s="5">
        <v>3500.0</v>
      </c>
      <c r="H4341" s="3" t="str">
        <f>IFNA(VLOOKUP(F4341,Promocodes!A:E,4,0),"")</f>
        <v/>
      </c>
      <c r="I4341" s="3"/>
      <c r="J4341" s="5">
        <f t="shared" si="2"/>
        <v>3500</v>
      </c>
      <c r="K4341" s="3" t="str">
        <f>IFNA(VLOOKUP(D4341,Price!$A$2:$C$18,3,0),"")</f>
        <v>услуга</v>
      </c>
      <c r="L4341" s="6">
        <f t="shared" si="3"/>
        <v>5</v>
      </c>
      <c r="M4341" s="6" t="str">
        <f>IFNA(VLOOKUP(F4341,Promocodes!A:B,2,0),"")</f>
        <v/>
      </c>
      <c r="N4341" s="3" t="str">
        <f>IFNA(VLOOKUP(M4341,Promocodes!G:H,2,0),"")</f>
        <v/>
      </c>
      <c r="O4341" s="3" t="str">
        <f>IFNA(VLOOKUP(D4341,Price!$E$2:$F$4,2,0),"")</f>
        <v/>
      </c>
      <c r="P4341" s="7" t="str">
        <f t="shared" si="4"/>
        <v>без промо</v>
      </c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ht="15.75" customHeight="1">
      <c r="A4342" s="3">
        <v>4222.0</v>
      </c>
      <c r="B4342" s="1" t="s">
        <v>16</v>
      </c>
      <c r="C4342" s="1" t="s">
        <v>17</v>
      </c>
      <c r="D4342" s="1" t="s">
        <v>25</v>
      </c>
      <c r="E4342" s="2">
        <v>44346.0</v>
      </c>
      <c r="F4342" s="3"/>
      <c r="G4342" s="5">
        <v>300.0</v>
      </c>
      <c r="H4342" s="3" t="str">
        <f>IFNA(VLOOKUP(F4342,Promocodes!A:E,4,0),"")</f>
        <v/>
      </c>
      <c r="I4342" s="3"/>
      <c r="J4342" s="5">
        <f t="shared" si="2"/>
        <v>300</v>
      </c>
      <c r="K4342" s="3" t="str">
        <f>IFNA(VLOOKUP(D4342,Price!$A$2:$C$18,3,0),"")</f>
        <v>товар</v>
      </c>
      <c r="L4342" s="6">
        <f t="shared" si="3"/>
        <v>5</v>
      </c>
      <c r="M4342" s="6" t="str">
        <f>IFNA(VLOOKUP(F4342,Promocodes!A:B,2,0),"")</f>
        <v/>
      </c>
      <c r="N4342" s="3" t="str">
        <f>IFNA(VLOOKUP(M4342,Promocodes!G:H,2,0),"")</f>
        <v/>
      </c>
      <c r="O4342" s="3">
        <f>IFNA(VLOOKUP(D4342,Price!$E$2:$F$4,2,0),"")</f>
        <v>150</v>
      </c>
      <c r="P4342" s="7" t="str">
        <f t="shared" si="4"/>
        <v>без промо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ht="15.75" customHeight="1">
      <c r="A4343" s="3">
        <v>4223.0</v>
      </c>
      <c r="B4343" s="1" t="s">
        <v>16</v>
      </c>
      <c r="C4343" s="1" t="s">
        <v>17</v>
      </c>
      <c r="D4343" s="1" t="s">
        <v>21</v>
      </c>
      <c r="E4343" s="2">
        <v>44346.0</v>
      </c>
      <c r="F4343" s="3"/>
      <c r="G4343" s="5">
        <v>3500.0</v>
      </c>
      <c r="H4343" s="3" t="str">
        <f>IFNA(VLOOKUP(F4343,Promocodes!A:E,4,0),"")</f>
        <v/>
      </c>
      <c r="I4343" s="3"/>
      <c r="J4343" s="5">
        <f t="shared" si="2"/>
        <v>3500</v>
      </c>
      <c r="K4343" s="3" t="str">
        <f>IFNA(VLOOKUP(D4343,Price!$A$2:$C$18,3,0),"")</f>
        <v>услуга</v>
      </c>
      <c r="L4343" s="6">
        <f t="shared" si="3"/>
        <v>5</v>
      </c>
      <c r="M4343" s="6" t="str">
        <f>IFNA(VLOOKUP(F4343,Promocodes!A:B,2,0),"")</f>
        <v/>
      </c>
      <c r="N4343" s="3" t="str">
        <f>IFNA(VLOOKUP(M4343,Promocodes!G:H,2,0),"")</f>
        <v/>
      </c>
      <c r="O4343" s="3" t="str">
        <f>IFNA(VLOOKUP(D4343,Price!$E$2:$F$4,2,0),"")</f>
        <v/>
      </c>
      <c r="P4343" s="7" t="str">
        <f t="shared" si="4"/>
        <v>без промо</v>
      </c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ht="15.75" customHeight="1">
      <c r="A4344" s="3">
        <v>4224.0</v>
      </c>
      <c r="B4344" s="1" t="s">
        <v>16</v>
      </c>
      <c r="C4344" s="1" t="s">
        <v>17</v>
      </c>
      <c r="D4344" s="1" t="s">
        <v>23</v>
      </c>
      <c r="E4344" s="2">
        <v>44346.0</v>
      </c>
      <c r="F4344" s="3"/>
      <c r="G4344" s="5">
        <v>5500.0</v>
      </c>
      <c r="H4344" s="3" t="str">
        <f>IFNA(VLOOKUP(F4344,Promocodes!A:E,4,0),"")</f>
        <v/>
      </c>
      <c r="I4344" s="3"/>
      <c r="J4344" s="5">
        <f t="shared" si="2"/>
        <v>5500</v>
      </c>
      <c r="K4344" s="3" t="str">
        <f>IFNA(VLOOKUP(D4344,Price!$A$2:$C$18,3,0),"")</f>
        <v>услуга</v>
      </c>
      <c r="L4344" s="6">
        <f t="shared" si="3"/>
        <v>5</v>
      </c>
      <c r="M4344" s="6" t="str">
        <f>IFNA(VLOOKUP(F4344,Promocodes!A:B,2,0),"")</f>
        <v/>
      </c>
      <c r="N4344" s="3" t="str">
        <f>IFNA(VLOOKUP(M4344,Promocodes!G:H,2,0),"")</f>
        <v/>
      </c>
      <c r="O4344" s="3" t="str">
        <f>IFNA(VLOOKUP(D4344,Price!$E$2:$F$4,2,0),"")</f>
        <v/>
      </c>
      <c r="P4344" s="7" t="str">
        <f t="shared" si="4"/>
        <v>без промо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ht="15.75" customHeight="1">
      <c r="A4345" s="3">
        <v>4225.0</v>
      </c>
      <c r="B4345" s="1" t="s">
        <v>16</v>
      </c>
      <c r="C4345" s="1" t="s">
        <v>17</v>
      </c>
      <c r="D4345" s="1" t="s">
        <v>24</v>
      </c>
      <c r="E4345" s="2">
        <v>44346.0</v>
      </c>
      <c r="F4345" s="3"/>
      <c r="G4345" s="5">
        <v>4500.0</v>
      </c>
      <c r="H4345" s="3" t="str">
        <f>IFNA(VLOOKUP(F4345,Promocodes!A:E,4,0),"")</f>
        <v/>
      </c>
      <c r="I4345" s="3"/>
      <c r="J4345" s="5">
        <f t="shared" si="2"/>
        <v>4500</v>
      </c>
      <c r="K4345" s="3" t="str">
        <f>IFNA(VLOOKUP(D4345,Price!$A$2:$C$18,3,0),"")</f>
        <v>услуга</v>
      </c>
      <c r="L4345" s="6">
        <f t="shared" si="3"/>
        <v>5</v>
      </c>
      <c r="M4345" s="6" t="str">
        <f>IFNA(VLOOKUP(F4345,Promocodes!A:B,2,0),"")</f>
        <v/>
      </c>
      <c r="N4345" s="3" t="str">
        <f>IFNA(VLOOKUP(M4345,Promocodes!G:H,2,0),"")</f>
        <v/>
      </c>
      <c r="O4345" s="3" t="str">
        <f>IFNA(VLOOKUP(D4345,Price!$E$2:$F$4,2,0),"")</f>
        <v/>
      </c>
      <c r="P4345" s="7" t="str">
        <f t="shared" si="4"/>
        <v>без промо</v>
      </c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ht="15.75" customHeight="1">
      <c r="A4346" s="3">
        <v>4226.0</v>
      </c>
      <c r="B4346" s="1" t="s">
        <v>16</v>
      </c>
      <c r="C4346" s="1" t="s">
        <v>17</v>
      </c>
      <c r="D4346" s="1" t="s">
        <v>24</v>
      </c>
      <c r="E4346" s="2">
        <v>44346.0</v>
      </c>
      <c r="F4346" s="3"/>
      <c r="G4346" s="5">
        <v>4500.0</v>
      </c>
      <c r="H4346" s="3" t="str">
        <f>IFNA(VLOOKUP(F4346,Promocodes!A:E,4,0),"")</f>
        <v/>
      </c>
      <c r="I4346" s="3"/>
      <c r="J4346" s="5">
        <f t="shared" si="2"/>
        <v>4500</v>
      </c>
      <c r="K4346" s="3" t="str">
        <f>IFNA(VLOOKUP(D4346,Price!$A$2:$C$18,3,0),"")</f>
        <v>услуга</v>
      </c>
      <c r="L4346" s="6">
        <f t="shared" si="3"/>
        <v>5</v>
      </c>
      <c r="M4346" s="6" t="str">
        <f>IFNA(VLOOKUP(F4346,Promocodes!A:B,2,0),"")</f>
        <v/>
      </c>
      <c r="N4346" s="3" t="str">
        <f>IFNA(VLOOKUP(M4346,Promocodes!G:H,2,0),"")</f>
        <v/>
      </c>
      <c r="O4346" s="3" t="str">
        <f>IFNA(VLOOKUP(D4346,Price!$E$2:$F$4,2,0),"")</f>
        <v/>
      </c>
      <c r="P4346" s="7" t="str">
        <f t="shared" si="4"/>
        <v>без промо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ht="15.75" customHeight="1">
      <c r="A4347" s="3">
        <v>4227.0</v>
      </c>
      <c r="B4347" s="1" t="s">
        <v>16</v>
      </c>
      <c r="C4347" s="1" t="s">
        <v>17</v>
      </c>
      <c r="D4347" s="1" t="s">
        <v>24</v>
      </c>
      <c r="E4347" s="2">
        <v>44346.0</v>
      </c>
      <c r="F4347" s="3"/>
      <c r="G4347" s="5">
        <v>4500.0</v>
      </c>
      <c r="H4347" s="3" t="str">
        <f>IFNA(VLOOKUP(F4347,Promocodes!A:E,4,0),"")</f>
        <v/>
      </c>
      <c r="I4347" s="3"/>
      <c r="J4347" s="5">
        <f t="shared" si="2"/>
        <v>4500</v>
      </c>
      <c r="K4347" s="3" t="str">
        <f>IFNA(VLOOKUP(D4347,Price!$A$2:$C$18,3,0),"")</f>
        <v>услуга</v>
      </c>
      <c r="L4347" s="6">
        <f t="shared" si="3"/>
        <v>5</v>
      </c>
      <c r="M4347" s="6" t="str">
        <f>IFNA(VLOOKUP(F4347,Promocodes!A:B,2,0),"")</f>
        <v/>
      </c>
      <c r="N4347" s="3" t="str">
        <f>IFNA(VLOOKUP(M4347,Promocodes!G:H,2,0),"")</f>
        <v/>
      </c>
      <c r="O4347" s="3" t="str">
        <f>IFNA(VLOOKUP(D4347,Price!$E$2:$F$4,2,0),"")</f>
        <v/>
      </c>
      <c r="P4347" s="7" t="str">
        <f t="shared" si="4"/>
        <v>без промо</v>
      </c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ht="15.75" customHeight="1">
      <c r="A4348" s="3">
        <v>4229.0</v>
      </c>
      <c r="B4348" s="1" t="s">
        <v>139</v>
      </c>
      <c r="C4348" s="1" t="s">
        <v>17</v>
      </c>
      <c r="D4348" s="1" t="s">
        <v>142</v>
      </c>
      <c r="E4348" s="2">
        <v>44346.0</v>
      </c>
      <c r="F4348" s="3"/>
      <c r="G4348" s="5">
        <v>1000.0</v>
      </c>
      <c r="H4348" s="3" t="str">
        <f>IFNA(VLOOKUP(F4348,Promocodes!A:E,4,0),"")</f>
        <v/>
      </c>
      <c r="I4348" s="3"/>
      <c r="J4348" s="5">
        <f t="shared" si="2"/>
        <v>1000</v>
      </c>
      <c r="K4348" s="3" t="str">
        <f>IFNA(VLOOKUP(D4348,Price!$A$2:$C$18,3,0),"")</f>
        <v/>
      </c>
      <c r="L4348" s="6">
        <f t="shared" si="3"/>
        <v>5</v>
      </c>
      <c r="M4348" s="6" t="str">
        <f>IFNA(VLOOKUP(F4348,Promocodes!A:B,2,0),"")</f>
        <v/>
      </c>
      <c r="N4348" s="3" t="str">
        <f>IFNA(VLOOKUP(M4348,Promocodes!G:H,2,0),"")</f>
        <v/>
      </c>
      <c r="O4348" s="3" t="str">
        <f>IFNA(VLOOKUP(D4348,Price!$E$2:$F$4,2,0),"")</f>
        <v/>
      </c>
      <c r="P4348" s="7" t="str">
        <f t="shared" si="4"/>
        <v/>
      </c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ht="15.75" customHeight="1">
      <c r="A4349" s="3">
        <v>4230.0</v>
      </c>
      <c r="B4349" s="1" t="s">
        <v>139</v>
      </c>
      <c r="C4349" s="1" t="s">
        <v>17</v>
      </c>
      <c r="D4349" s="1" t="s">
        <v>145</v>
      </c>
      <c r="E4349" s="2">
        <v>44346.0</v>
      </c>
      <c r="F4349" s="3"/>
      <c r="G4349" s="5">
        <v>15000.0</v>
      </c>
      <c r="H4349" s="3" t="str">
        <f>IFNA(VLOOKUP(F4349,Promocodes!A:E,4,0),"")</f>
        <v/>
      </c>
      <c r="I4349" s="3"/>
      <c r="J4349" s="5">
        <f t="shared" si="2"/>
        <v>15000</v>
      </c>
      <c r="K4349" s="3" t="str">
        <f>IFNA(VLOOKUP(D4349,Price!$A$2:$C$18,3,0),"")</f>
        <v/>
      </c>
      <c r="L4349" s="6">
        <f t="shared" si="3"/>
        <v>5</v>
      </c>
      <c r="M4349" s="6" t="str">
        <f>IFNA(VLOOKUP(F4349,Promocodes!A:B,2,0),"")</f>
        <v/>
      </c>
      <c r="N4349" s="3" t="str">
        <f>IFNA(VLOOKUP(M4349,Promocodes!G:H,2,0),"")</f>
        <v/>
      </c>
      <c r="O4349" s="3" t="str">
        <f>IFNA(VLOOKUP(D4349,Price!$E$2:$F$4,2,0),"")</f>
        <v/>
      </c>
      <c r="P4349" s="7" t="str">
        <f t="shared" si="4"/>
        <v/>
      </c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ht="15.75" customHeight="1">
      <c r="A4350" s="3">
        <v>4231.0</v>
      </c>
      <c r="B4350" s="1" t="s">
        <v>139</v>
      </c>
      <c r="C4350" s="1" t="s">
        <v>17</v>
      </c>
      <c r="D4350" s="1" t="s">
        <v>146</v>
      </c>
      <c r="E4350" s="2">
        <v>44346.0</v>
      </c>
      <c r="F4350" s="3"/>
      <c r="G4350" s="5">
        <v>56700.00000000001</v>
      </c>
      <c r="H4350" s="3" t="str">
        <f>IFNA(VLOOKUP(F4350,Promocodes!A:E,4,0),"")</f>
        <v/>
      </c>
      <c r="I4350" s="3"/>
      <c r="J4350" s="5">
        <f t="shared" si="2"/>
        <v>56700</v>
      </c>
      <c r="K4350" s="3" t="str">
        <f>IFNA(VLOOKUP(D4350,Price!$A$2:$C$18,3,0),"")</f>
        <v/>
      </c>
      <c r="L4350" s="6">
        <f t="shared" si="3"/>
        <v>5</v>
      </c>
      <c r="M4350" s="6" t="str">
        <f>IFNA(VLOOKUP(F4350,Promocodes!A:B,2,0),"")</f>
        <v/>
      </c>
      <c r="N4350" s="3" t="str">
        <f>IFNA(VLOOKUP(M4350,Promocodes!G:H,2,0),"")</f>
        <v/>
      </c>
      <c r="O4350" s="3" t="str">
        <f>IFNA(VLOOKUP(D4350,Price!$E$2:$F$4,2,0),"")</f>
        <v/>
      </c>
      <c r="P4350" s="7" t="str">
        <f t="shared" si="4"/>
        <v/>
      </c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ht="15.75" customHeight="1">
      <c r="A4351" s="3">
        <v>4232.0</v>
      </c>
      <c r="B4351" s="1" t="s">
        <v>16</v>
      </c>
      <c r="C4351" s="1" t="s">
        <v>17</v>
      </c>
      <c r="D4351" s="1" t="s">
        <v>23</v>
      </c>
      <c r="E4351" s="2">
        <v>44347.0</v>
      </c>
      <c r="F4351" s="3"/>
      <c r="G4351" s="5">
        <v>5500.0</v>
      </c>
      <c r="H4351" s="3" t="str">
        <f>IFNA(VLOOKUP(F4351,Promocodes!A:E,4,0),"")</f>
        <v/>
      </c>
      <c r="I4351" s="3"/>
      <c r="J4351" s="5">
        <f t="shared" si="2"/>
        <v>5500</v>
      </c>
      <c r="K4351" s="3" t="str">
        <f>IFNA(VLOOKUP(D4351,Price!$A$2:$C$18,3,0),"")</f>
        <v>услуга</v>
      </c>
      <c r="L4351" s="6">
        <f t="shared" si="3"/>
        <v>5</v>
      </c>
      <c r="M4351" s="6" t="str">
        <f>IFNA(VLOOKUP(F4351,Promocodes!A:B,2,0),"")</f>
        <v/>
      </c>
      <c r="N4351" s="3" t="str">
        <f>IFNA(VLOOKUP(M4351,Promocodes!G:H,2,0),"")</f>
        <v/>
      </c>
      <c r="O4351" s="3" t="str">
        <f>IFNA(VLOOKUP(D4351,Price!$E$2:$F$4,2,0),"")</f>
        <v/>
      </c>
      <c r="P4351" s="7" t="str">
        <f t="shared" si="4"/>
        <v>без промо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ht="15.75" customHeight="1">
      <c r="A4352" s="3">
        <v>4234.0</v>
      </c>
      <c r="B4352" s="1" t="s">
        <v>16</v>
      </c>
      <c r="C4352" s="1" t="s">
        <v>17</v>
      </c>
      <c r="D4352" s="1" t="s">
        <v>21</v>
      </c>
      <c r="E4352" s="2">
        <v>44347.0</v>
      </c>
      <c r="F4352" s="3"/>
      <c r="G4352" s="5">
        <v>3500.0</v>
      </c>
      <c r="H4352" s="3" t="str">
        <f>IFNA(VLOOKUP(F4352,Promocodes!A:E,4,0),"")</f>
        <v/>
      </c>
      <c r="I4352" s="3"/>
      <c r="J4352" s="5">
        <f t="shared" si="2"/>
        <v>3500</v>
      </c>
      <c r="K4352" s="3" t="str">
        <f>IFNA(VLOOKUP(D4352,Price!$A$2:$C$18,3,0),"")</f>
        <v>услуга</v>
      </c>
      <c r="L4352" s="6">
        <f t="shared" si="3"/>
        <v>5</v>
      </c>
      <c r="M4352" s="6" t="str">
        <f>IFNA(VLOOKUP(F4352,Promocodes!A:B,2,0),"")</f>
        <v/>
      </c>
      <c r="N4352" s="3" t="str">
        <f>IFNA(VLOOKUP(M4352,Promocodes!G:H,2,0),"")</f>
        <v/>
      </c>
      <c r="O4352" s="3" t="str">
        <f>IFNA(VLOOKUP(D4352,Price!$E$2:$F$4,2,0),"")</f>
        <v/>
      </c>
      <c r="P4352" s="7" t="str">
        <f t="shared" si="4"/>
        <v>без промо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ht="15.75" customHeight="1">
      <c r="A4353" s="3">
        <v>4235.0</v>
      </c>
      <c r="B4353" s="1" t="s">
        <v>16</v>
      </c>
      <c r="C4353" s="1" t="s">
        <v>22</v>
      </c>
      <c r="D4353" s="1" t="s">
        <v>20</v>
      </c>
      <c r="E4353" s="2">
        <v>44347.0</v>
      </c>
      <c r="F4353" s="3"/>
      <c r="G4353" s="5">
        <v>500.0</v>
      </c>
      <c r="H4353" s="3" t="str">
        <f>IFNA(VLOOKUP(F4353,Promocodes!A:E,4,0),"")</f>
        <v/>
      </c>
      <c r="I4353" s="3"/>
      <c r="J4353" s="5">
        <f t="shared" si="2"/>
        <v>500</v>
      </c>
      <c r="K4353" s="3" t="str">
        <f>IFNA(VLOOKUP(D4353,Price!$A$2:$C$18,3,0),"")</f>
        <v>товар</v>
      </c>
      <c r="L4353" s="6">
        <f t="shared" si="3"/>
        <v>5</v>
      </c>
      <c r="M4353" s="6" t="str">
        <f>IFNA(VLOOKUP(F4353,Promocodes!A:B,2,0),"")</f>
        <v/>
      </c>
      <c r="N4353" s="3" t="str">
        <f>IFNA(VLOOKUP(M4353,Promocodes!G:H,2,0),"")</f>
        <v/>
      </c>
      <c r="O4353" s="3">
        <f>IFNA(VLOOKUP(D4353,Price!$E$2:$F$4,2,0),"")</f>
        <v>250</v>
      </c>
      <c r="P4353" s="7" t="str">
        <f t="shared" si="4"/>
        <v>без промо</v>
      </c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ht="15.75" customHeight="1">
      <c r="A4354" s="3">
        <v>4236.0</v>
      </c>
      <c r="B4354" s="1" t="s">
        <v>139</v>
      </c>
      <c r="C4354" s="1" t="s">
        <v>17</v>
      </c>
      <c r="D4354" s="1" t="s">
        <v>142</v>
      </c>
      <c r="E4354" s="2">
        <v>44347.0</v>
      </c>
      <c r="F4354" s="3"/>
      <c r="G4354" s="5">
        <v>1000.0</v>
      </c>
      <c r="H4354" s="3" t="str">
        <f>IFNA(VLOOKUP(F4354,Promocodes!A:E,4,0),"")</f>
        <v/>
      </c>
      <c r="I4354" s="3"/>
      <c r="J4354" s="5">
        <f t="shared" si="2"/>
        <v>1000</v>
      </c>
      <c r="K4354" s="3" t="str">
        <f>IFNA(VLOOKUP(D4354,Price!$A$2:$C$18,3,0),"")</f>
        <v/>
      </c>
      <c r="L4354" s="6">
        <f t="shared" si="3"/>
        <v>5</v>
      </c>
      <c r="M4354" s="6" t="str">
        <f>IFNA(VLOOKUP(F4354,Promocodes!A:B,2,0),"")</f>
        <v/>
      </c>
      <c r="N4354" s="3" t="str">
        <f>IFNA(VLOOKUP(M4354,Promocodes!G:H,2,0),"")</f>
        <v/>
      </c>
      <c r="O4354" s="3" t="str">
        <f>IFNA(VLOOKUP(D4354,Price!$E$2:$F$4,2,0),"")</f>
        <v/>
      </c>
      <c r="P4354" s="7" t="str">
        <f t="shared" si="4"/>
        <v/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ht="15.75" customHeight="1">
      <c r="A4355" s="3">
        <v>4237.0</v>
      </c>
      <c r="B4355" s="1" t="s">
        <v>16</v>
      </c>
      <c r="C4355" s="1" t="s">
        <v>17</v>
      </c>
      <c r="D4355" s="1" t="s">
        <v>21</v>
      </c>
      <c r="E4355" s="2">
        <v>44347.0</v>
      </c>
      <c r="F4355" s="3"/>
      <c r="G4355" s="5">
        <v>3500.0</v>
      </c>
      <c r="H4355" s="3" t="str">
        <f>IFNA(VLOOKUP(F4355,Promocodes!A:E,4,0),"")</f>
        <v/>
      </c>
      <c r="I4355" s="3"/>
      <c r="J4355" s="5">
        <f t="shared" si="2"/>
        <v>3500</v>
      </c>
      <c r="K4355" s="3" t="str">
        <f>IFNA(VLOOKUP(D4355,Price!$A$2:$C$18,3,0),"")</f>
        <v>услуга</v>
      </c>
      <c r="L4355" s="6">
        <f t="shared" si="3"/>
        <v>5</v>
      </c>
      <c r="M4355" s="6" t="str">
        <f>IFNA(VLOOKUP(F4355,Promocodes!A:B,2,0),"")</f>
        <v/>
      </c>
      <c r="N4355" s="3" t="str">
        <f>IFNA(VLOOKUP(M4355,Promocodes!G:H,2,0),"")</f>
        <v/>
      </c>
      <c r="O4355" s="3" t="str">
        <f>IFNA(VLOOKUP(D4355,Price!$E$2:$F$4,2,0),"")</f>
        <v/>
      </c>
      <c r="P4355" s="7" t="str">
        <f t="shared" si="4"/>
        <v>без промо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ht="15.75" customHeight="1">
      <c r="A4356" s="3">
        <v>4238.0</v>
      </c>
      <c r="B4356" s="1" t="s">
        <v>16</v>
      </c>
      <c r="C4356" s="1" t="s">
        <v>17</v>
      </c>
      <c r="D4356" s="1" t="s">
        <v>23</v>
      </c>
      <c r="E4356" s="2">
        <v>44347.0</v>
      </c>
      <c r="F4356" s="3"/>
      <c r="G4356" s="5">
        <v>5500.0</v>
      </c>
      <c r="H4356" s="3" t="str">
        <f>IFNA(VLOOKUP(F4356,Promocodes!A:E,4,0),"")</f>
        <v/>
      </c>
      <c r="I4356" s="3"/>
      <c r="J4356" s="5">
        <f t="shared" si="2"/>
        <v>5500</v>
      </c>
      <c r="K4356" s="3" t="str">
        <f>IFNA(VLOOKUP(D4356,Price!$A$2:$C$18,3,0),"")</f>
        <v>услуга</v>
      </c>
      <c r="L4356" s="6">
        <f t="shared" si="3"/>
        <v>5</v>
      </c>
      <c r="M4356" s="6" t="str">
        <f>IFNA(VLOOKUP(F4356,Promocodes!A:B,2,0),"")</f>
        <v/>
      </c>
      <c r="N4356" s="3" t="str">
        <f>IFNA(VLOOKUP(M4356,Promocodes!G:H,2,0),"")</f>
        <v/>
      </c>
      <c r="O4356" s="3" t="str">
        <f>IFNA(VLOOKUP(D4356,Price!$E$2:$F$4,2,0),"")</f>
        <v/>
      </c>
      <c r="P4356" s="7" t="str">
        <f t="shared" si="4"/>
        <v>без промо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ht="15.75" customHeight="1">
      <c r="A4357" s="3">
        <v>4239.0</v>
      </c>
      <c r="B4357" s="1" t="s">
        <v>16</v>
      </c>
      <c r="C4357" s="1" t="s">
        <v>17</v>
      </c>
      <c r="D4357" s="1" t="s">
        <v>21</v>
      </c>
      <c r="E4357" s="2">
        <v>44347.0</v>
      </c>
      <c r="F4357" s="3"/>
      <c r="G4357" s="5">
        <v>3500.0</v>
      </c>
      <c r="H4357" s="3" t="str">
        <f>IFNA(VLOOKUP(F4357,Promocodes!A:E,4,0),"")</f>
        <v/>
      </c>
      <c r="I4357" s="3"/>
      <c r="J4357" s="5">
        <f t="shared" si="2"/>
        <v>3500</v>
      </c>
      <c r="K4357" s="3" t="str">
        <f>IFNA(VLOOKUP(D4357,Price!$A$2:$C$18,3,0),"")</f>
        <v>услуга</v>
      </c>
      <c r="L4357" s="6">
        <f t="shared" si="3"/>
        <v>5</v>
      </c>
      <c r="M4357" s="6" t="str">
        <f>IFNA(VLOOKUP(F4357,Promocodes!A:B,2,0),"")</f>
        <v/>
      </c>
      <c r="N4357" s="3" t="str">
        <f>IFNA(VLOOKUP(M4357,Promocodes!G:H,2,0),"")</f>
        <v/>
      </c>
      <c r="O4357" s="3" t="str">
        <f>IFNA(VLOOKUP(D4357,Price!$E$2:$F$4,2,0),"")</f>
        <v/>
      </c>
      <c r="P4357" s="7" t="str">
        <f t="shared" si="4"/>
        <v>без промо</v>
      </c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ht="15.75" customHeight="1">
      <c r="A4358" s="3">
        <v>4240.0</v>
      </c>
      <c r="B4358" s="1" t="s">
        <v>16</v>
      </c>
      <c r="C4358" s="1" t="s">
        <v>22</v>
      </c>
      <c r="D4358" s="1" t="s">
        <v>18</v>
      </c>
      <c r="E4358" s="2">
        <v>44347.0</v>
      </c>
      <c r="F4358" s="3"/>
      <c r="G4358" s="5">
        <v>1000.0</v>
      </c>
      <c r="H4358" s="3" t="str">
        <f>IFNA(VLOOKUP(F4358,Promocodes!A:E,4,0),"")</f>
        <v/>
      </c>
      <c r="I4358" s="3"/>
      <c r="J4358" s="5">
        <f t="shared" si="2"/>
        <v>1000</v>
      </c>
      <c r="K4358" s="3" t="str">
        <f>IFNA(VLOOKUP(D4358,Price!$A$2:$C$18,3,0),"")</f>
        <v>товар</v>
      </c>
      <c r="L4358" s="6">
        <f t="shared" si="3"/>
        <v>5</v>
      </c>
      <c r="M4358" s="6" t="str">
        <f>IFNA(VLOOKUP(F4358,Promocodes!A:B,2,0),"")</f>
        <v/>
      </c>
      <c r="N4358" s="3" t="str">
        <f>IFNA(VLOOKUP(M4358,Promocodes!G:H,2,0),"")</f>
        <v/>
      </c>
      <c r="O4358" s="3">
        <f>IFNA(VLOOKUP(D4358,Price!$E$2:$F$4,2,0),"")</f>
        <v>500</v>
      </c>
      <c r="P4358" s="7" t="str">
        <f t="shared" si="4"/>
        <v>без промо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ht="15.75" customHeight="1">
      <c r="A4359" s="3">
        <v>4241.0</v>
      </c>
      <c r="B4359" s="1" t="s">
        <v>16</v>
      </c>
      <c r="C4359" s="1" t="s">
        <v>22</v>
      </c>
      <c r="D4359" s="1" t="s">
        <v>21</v>
      </c>
      <c r="E4359" s="2">
        <v>44347.0</v>
      </c>
      <c r="F4359" s="3"/>
      <c r="G4359" s="5">
        <v>3500.0</v>
      </c>
      <c r="H4359" s="3" t="str">
        <f>IFNA(VLOOKUP(F4359,Promocodes!A:E,4,0),"")</f>
        <v/>
      </c>
      <c r="I4359" s="3"/>
      <c r="J4359" s="5">
        <f t="shared" si="2"/>
        <v>3500</v>
      </c>
      <c r="K4359" s="3" t="str">
        <f>IFNA(VLOOKUP(D4359,Price!$A$2:$C$18,3,0),"")</f>
        <v>услуга</v>
      </c>
      <c r="L4359" s="6">
        <f t="shared" si="3"/>
        <v>5</v>
      </c>
      <c r="M4359" s="6" t="str">
        <f>IFNA(VLOOKUP(F4359,Promocodes!A:B,2,0),"")</f>
        <v/>
      </c>
      <c r="N4359" s="3" t="str">
        <f>IFNA(VLOOKUP(M4359,Promocodes!G:H,2,0),"")</f>
        <v/>
      </c>
      <c r="O4359" s="3" t="str">
        <f>IFNA(VLOOKUP(D4359,Price!$E$2:$F$4,2,0),"")</f>
        <v/>
      </c>
      <c r="P4359" s="7" t="str">
        <f t="shared" si="4"/>
        <v>без промо</v>
      </c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ht="15.75" customHeight="1">
      <c r="A4360" s="3">
        <v>4242.0</v>
      </c>
      <c r="B4360" s="1" t="s">
        <v>16</v>
      </c>
      <c r="C4360" s="1" t="s">
        <v>17</v>
      </c>
      <c r="D4360" s="1" t="s">
        <v>21</v>
      </c>
      <c r="E4360" s="2">
        <v>44347.0</v>
      </c>
      <c r="F4360" s="3"/>
      <c r="G4360" s="5">
        <v>3500.0</v>
      </c>
      <c r="H4360" s="3" t="str">
        <f>IFNA(VLOOKUP(F4360,Promocodes!A:E,4,0),"")</f>
        <v/>
      </c>
      <c r="I4360" s="3"/>
      <c r="J4360" s="5">
        <f t="shared" si="2"/>
        <v>3500</v>
      </c>
      <c r="K4360" s="3" t="str">
        <f>IFNA(VLOOKUP(D4360,Price!$A$2:$C$18,3,0),"")</f>
        <v>услуга</v>
      </c>
      <c r="L4360" s="6">
        <f t="shared" si="3"/>
        <v>5</v>
      </c>
      <c r="M4360" s="6" t="str">
        <f>IFNA(VLOOKUP(F4360,Promocodes!A:B,2,0),"")</f>
        <v/>
      </c>
      <c r="N4360" s="3" t="str">
        <f>IFNA(VLOOKUP(M4360,Promocodes!G:H,2,0),"")</f>
        <v/>
      </c>
      <c r="O4360" s="3" t="str">
        <f>IFNA(VLOOKUP(D4360,Price!$E$2:$F$4,2,0),"")</f>
        <v/>
      </c>
      <c r="P4360" s="7" t="str">
        <f t="shared" si="4"/>
        <v>без промо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ht="15.75" customHeight="1">
      <c r="A4361" s="3">
        <v>4243.0</v>
      </c>
      <c r="B4361" s="1" t="s">
        <v>16</v>
      </c>
      <c r="C4361" s="1" t="s">
        <v>17</v>
      </c>
      <c r="D4361" s="1" t="s">
        <v>21</v>
      </c>
      <c r="E4361" s="2">
        <v>44347.0</v>
      </c>
      <c r="F4361" s="3"/>
      <c r="G4361" s="5">
        <v>3500.0</v>
      </c>
      <c r="H4361" s="3" t="str">
        <f>IFNA(VLOOKUP(F4361,Promocodes!A:E,4,0),"")</f>
        <v/>
      </c>
      <c r="I4361" s="3"/>
      <c r="J4361" s="5">
        <f t="shared" si="2"/>
        <v>3500</v>
      </c>
      <c r="K4361" s="3" t="str">
        <f>IFNA(VLOOKUP(D4361,Price!$A$2:$C$18,3,0),"")</f>
        <v>услуга</v>
      </c>
      <c r="L4361" s="6">
        <f t="shared" si="3"/>
        <v>5</v>
      </c>
      <c r="M4361" s="6" t="str">
        <f>IFNA(VLOOKUP(F4361,Promocodes!A:B,2,0),"")</f>
        <v/>
      </c>
      <c r="N4361" s="3" t="str">
        <f>IFNA(VLOOKUP(M4361,Promocodes!G:H,2,0),"")</f>
        <v/>
      </c>
      <c r="O4361" s="3" t="str">
        <f>IFNA(VLOOKUP(D4361,Price!$E$2:$F$4,2,0),"")</f>
        <v/>
      </c>
      <c r="P4361" s="7" t="str">
        <f t="shared" si="4"/>
        <v>без промо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ht="15.75" customHeight="1">
      <c r="A4362" s="3">
        <v>4244.0</v>
      </c>
      <c r="B4362" s="1" t="s">
        <v>16</v>
      </c>
      <c r="C4362" s="1" t="s">
        <v>17</v>
      </c>
      <c r="D4362" s="1" t="s">
        <v>23</v>
      </c>
      <c r="E4362" s="2">
        <v>44347.0</v>
      </c>
      <c r="F4362" s="3"/>
      <c r="G4362" s="5">
        <v>5500.0</v>
      </c>
      <c r="H4362" s="3" t="str">
        <f>IFNA(VLOOKUP(F4362,Promocodes!A:E,4,0),"")</f>
        <v/>
      </c>
      <c r="I4362" s="3"/>
      <c r="J4362" s="5">
        <f t="shared" si="2"/>
        <v>5500</v>
      </c>
      <c r="K4362" s="3" t="str">
        <f>IFNA(VLOOKUP(D4362,Price!$A$2:$C$18,3,0),"")</f>
        <v>услуга</v>
      </c>
      <c r="L4362" s="6">
        <f t="shared" si="3"/>
        <v>5</v>
      </c>
      <c r="M4362" s="6" t="str">
        <f>IFNA(VLOOKUP(F4362,Promocodes!A:B,2,0),"")</f>
        <v/>
      </c>
      <c r="N4362" s="3" t="str">
        <f>IFNA(VLOOKUP(M4362,Promocodes!G:H,2,0),"")</f>
        <v/>
      </c>
      <c r="O4362" s="3" t="str">
        <f>IFNA(VLOOKUP(D4362,Price!$E$2:$F$4,2,0),"")</f>
        <v/>
      </c>
      <c r="P4362" s="7" t="str">
        <f t="shared" si="4"/>
        <v>без промо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ht="15.75" customHeight="1">
      <c r="A4363" s="3">
        <v>4245.0</v>
      </c>
      <c r="B4363" s="1" t="s">
        <v>16</v>
      </c>
      <c r="C4363" s="1" t="s">
        <v>17</v>
      </c>
      <c r="D4363" s="1" t="s">
        <v>25</v>
      </c>
      <c r="E4363" s="2">
        <v>44347.0</v>
      </c>
      <c r="F4363" s="3"/>
      <c r="G4363" s="5">
        <v>300.0</v>
      </c>
      <c r="H4363" s="3" t="str">
        <f>IFNA(VLOOKUP(F4363,Promocodes!A:E,4,0),"")</f>
        <v/>
      </c>
      <c r="I4363" s="3"/>
      <c r="J4363" s="5">
        <f t="shared" si="2"/>
        <v>300</v>
      </c>
      <c r="K4363" s="3" t="str">
        <f>IFNA(VLOOKUP(D4363,Price!$A$2:$C$18,3,0),"")</f>
        <v>товар</v>
      </c>
      <c r="L4363" s="6">
        <f t="shared" si="3"/>
        <v>5</v>
      </c>
      <c r="M4363" s="6" t="str">
        <f>IFNA(VLOOKUP(F4363,Promocodes!A:B,2,0),"")</f>
        <v/>
      </c>
      <c r="N4363" s="3" t="str">
        <f>IFNA(VLOOKUP(M4363,Promocodes!G:H,2,0),"")</f>
        <v/>
      </c>
      <c r="O4363" s="3">
        <f>IFNA(VLOOKUP(D4363,Price!$E$2:$F$4,2,0),"")</f>
        <v>150</v>
      </c>
      <c r="P4363" s="7" t="str">
        <f t="shared" si="4"/>
        <v>без промо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ht="15.75" customHeight="1">
      <c r="A4364" s="3">
        <v>4246.0</v>
      </c>
      <c r="B4364" s="1" t="s">
        <v>16</v>
      </c>
      <c r="C4364" s="1" t="s">
        <v>17</v>
      </c>
      <c r="D4364" s="1" t="s">
        <v>24</v>
      </c>
      <c r="E4364" s="2">
        <v>44347.0</v>
      </c>
      <c r="F4364" s="3"/>
      <c r="G4364" s="5">
        <v>4500.0</v>
      </c>
      <c r="H4364" s="3" t="str">
        <f>IFNA(VLOOKUP(F4364,Promocodes!A:E,4,0),"")</f>
        <v/>
      </c>
      <c r="I4364" s="3"/>
      <c r="J4364" s="5">
        <f t="shared" si="2"/>
        <v>4500</v>
      </c>
      <c r="K4364" s="3" t="str">
        <f>IFNA(VLOOKUP(D4364,Price!$A$2:$C$18,3,0),"")</f>
        <v>услуга</v>
      </c>
      <c r="L4364" s="6">
        <f t="shared" si="3"/>
        <v>5</v>
      </c>
      <c r="M4364" s="6" t="str">
        <f>IFNA(VLOOKUP(F4364,Promocodes!A:B,2,0),"")</f>
        <v/>
      </c>
      <c r="N4364" s="3" t="str">
        <f>IFNA(VLOOKUP(M4364,Promocodes!G:H,2,0),"")</f>
        <v/>
      </c>
      <c r="O4364" s="3" t="str">
        <f>IFNA(VLOOKUP(D4364,Price!$E$2:$F$4,2,0),"")</f>
        <v/>
      </c>
      <c r="P4364" s="7" t="str">
        <f t="shared" si="4"/>
        <v>без промо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ht="15.75" customHeight="1">
      <c r="A4365" s="3">
        <v>4247.0</v>
      </c>
      <c r="B4365" s="1" t="s">
        <v>16</v>
      </c>
      <c r="C4365" s="1" t="s">
        <v>17</v>
      </c>
      <c r="D4365" s="1" t="s">
        <v>24</v>
      </c>
      <c r="E4365" s="2">
        <v>44347.0</v>
      </c>
      <c r="F4365" s="3"/>
      <c r="G4365" s="5">
        <v>4500.0</v>
      </c>
      <c r="H4365" s="3" t="str">
        <f>IFNA(VLOOKUP(F4365,Promocodes!A:E,4,0),"")</f>
        <v/>
      </c>
      <c r="I4365" s="3"/>
      <c r="J4365" s="5">
        <f t="shared" si="2"/>
        <v>4500</v>
      </c>
      <c r="K4365" s="3" t="str">
        <f>IFNA(VLOOKUP(D4365,Price!$A$2:$C$18,3,0),"")</f>
        <v>услуга</v>
      </c>
      <c r="L4365" s="6">
        <f t="shared" si="3"/>
        <v>5</v>
      </c>
      <c r="M4365" s="6" t="str">
        <f>IFNA(VLOOKUP(F4365,Promocodes!A:B,2,0),"")</f>
        <v/>
      </c>
      <c r="N4365" s="3" t="str">
        <f>IFNA(VLOOKUP(M4365,Promocodes!G:H,2,0),"")</f>
        <v/>
      </c>
      <c r="O4365" s="3" t="str">
        <f>IFNA(VLOOKUP(D4365,Price!$E$2:$F$4,2,0),"")</f>
        <v/>
      </c>
      <c r="P4365" s="7" t="str">
        <f t="shared" si="4"/>
        <v>без промо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ht="15.75" customHeight="1">
      <c r="A4366" s="3">
        <v>4248.0</v>
      </c>
      <c r="B4366" s="1" t="s">
        <v>16</v>
      </c>
      <c r="C4366" s="1" t="s">
        <v>22</v>
      </c>
      <c r="D4366" s="1" t="s">
        <v>21</v>
      </c>
      <c r="E4366" s="2">
        <v>44347.0</v>
      </c>
      <c r="F4366" s="3"/>
      <c r="G4366" s="5">
        <v>3500.0</v>
      </c>
      <c r="H4366" s="3" t="str">
        <f>IFNA(VLOOKUP(F4366,Promocodes!A:E,4,0),"")</f>
        <v/>
      </c>
      <c r="I4366" s="3"/>
      <c r="J4366" s="5">
        <f t="shared" si="2"/>
        <v>3500</v>
      </c>
      <c r="K4366" s="3" t="str">
        <f>IFNA(VLOOKUP(D4366,Price!$A$2:$C$18,3,0),"")</f>
        <v>услуга</v>
      </c>
      <c r="L4366" s="6">
        <f t="shared" si="3"/>
        <v>5</v>
      </c>
      <c r="M4366" s="6" t="str">
        <f>IFNA(VLOOKUP(F4366,Promocodes!A:B,2,0),"")</f>
        <v/>
      </c>
      <c r="N4366" s="3" t="str">
        <f>IFNA(VLOOKUP(M4366,Promocodes!G:H,2,0),"")</f>
        <v/>
      </c>
      <c r="O4366" s="3" t="str">
        <f>IFNA(VLOOKUP(D4366,Price!$E$2:$F$4,2,0),"")</f>
        <v/>
      </c>
      <c r="P4366" s="7" t="str">
        <f t="shared" si="4"/>
        <v>без промо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ht="15.75" customHeight="1">
      <c r="A4367" s="3">
        <v>4249.0</v>
      </c>
      <c r="B4367" s="1" t="s">
        <v>139</v>
      </c>
      <c r="C4367" s="1" t="s">
        <v>17</v>
      </c>
      <c r="D4367" s="1" t="s">
        <v>141</v>
      </c>
      <c r="E4367" s="2">
        <v>44347.0</v>
      </c>
      <c r="F4367" s="3"/>
      <c r="G4367" s="5">
        <v>300.0</v>
      </c>
      <c r="H4367" s="3" t="str">
        <f>IFNA(VLOOKUP(F4367,Promocodes!A:E,4,0),"")</f>
        <v/>
      </c>
      <c r="I4367" s="3"/>
      <c r="J4367" s="5">
        <f t="shared" si="2"/>
        <v>300</v>
      </c>
      <c r="K4367" s="3" t="str">
        <f>IFNA(VLOOKUP(D4367,Price!$A$2:$C$18,3,0),"")</f>
        <v/>
      </c>
      <c r="L4367" s="6">
        <f t="shared" si="3"/>
        <v>5</v>
      </c>
      <c r="M4367" s="6" t="str">
        <f>IFNA(VLOOKUP(F4367,Promocodes!A:B,2,0),"")</f>
        <v/>
      </c>
      <c r="N4367" s="3" t="str">
        <f>IFNA(VLOOKUP(M4367,Promocodes!G:H,2,0),"")</f>
        <v/>
      </c>
      <c r="O4367" s="3" t="str">
        <f>IFNA(VLOOKUP(D4367,Price!$E$2:$F$4,2,0),"")</f>
        <v/>
      </c>
      <c r="P4367" s="7" t="str">
        <f t="shared" si="4"/>
        <v/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ht="15.75" customHeight="1">
      <c r="A4368" s="3">
        <v>4250.0</v>
      </c>
      <c r="B4368" s="1" t="s">
        <v>16</v>
      </c>
      <c r="C4368" s="1" t="s">
        <v>17</v>
      </c>
      <c r="D4368" s="1" t="s">
        <v>21</v>
      </c>
      <c r="E4368" s="2">
        <v>44347.0</v>
      </c>
      <c r="F4368" s="3"/>
      <c r="G4368" s="5">
        <v>3500.0</v>
      </c>
      <c r="H4368" s="3" t="str">
        <f>IFNA(VLOOKUP(F4368,Promocodes!A:E,4,0),"")</f>
        <v/>
      </c>
      <c r="I4368" s="3"/>
      <c r="J4368" s="5">
        <f t="shared" si="2"/>
        <v>3500</v>
      </c>
      <c r="K4368" s="3" t="str">
        <f>IFNA(VLOOKUP(D4368,Price!$A$2:$C$18,3,0),"")</f>
        <v>услуга</v>
      </c>
      <c r="L4368" s="6">
        <f t="shared" si="3"/>
        <v>5</v>
      </c>
      <c r="M4368" s="6" t="str">
        <f>IFNA(VLOOKUP(F4368,Promocodes!A:B,2,0),"")</f>
        <v/>
      </c>
      <c r="N4368" s="3" t="str">
        <f>IFNA(VLOOKUP(M4368,Promocodes!G:H,2,0),"")</f>
        <v/>
      </c>
      <c r="O4368" s="3" t="str">
        <f>IFNA(VLOOKUP(D4368,Price!$E$2:$F$4,2,0),"")</f>
        <v/>
      </c>
      <c r="P4368" s="7" t="str">
        <f t="shared" si="4"/>
        <v>без промо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ht="15.75" customHeight="1">
      <c r="A4369" s="3">
        <v>4251.0</v>
      </c>
      <c r="B4369" s="1" t="s">
        <v>16</v>
      </c>
      <c r="C4369" s="1" t="s">
        <v>22</v>
      </c>
      <c r="D4369" s="1" t="s">
        <v>24</v>
      </c>
      <c r="E4369" s="2">
        <v>44347.0</v>
      </c>
      <c r="F4369" s="3"/>
      <c r="G4369" s="5">
        <v>4500.0</v>
      </c>
      <c r="H4369" s="3" t="str">
        <f>IFNA(VLOOKUP(F4369,Promocodes!A:E,4,0),"")</f>
        <v/>
      </c>
      <c r="I4369" s="3"/>
      <c r="J4369" s="5">
        <f t="shared" si="2"/>
        <v>4500</v>
      </c>
      <c r="K4369" s="3" t="str">
        <f>IFNA(VLOOKUP(D4369,Price!$A$2:$C$18,3,0),"")</f>
        <v>услуга</v>
      </c>
      <c r="L4369" s="6">
        <f t="shared" si="3"/>
        <v>5</v>
      </c>
      <c r="M4369" s="6" t="str">
        <f>IFNA(VLOOKUP(F4369,Promocodes!A:B,2,0),"")</f>
        <v/>
      </c>
      <c r="N4369" s="3" t="str">
        <f>IFNA(VLOOKUP(M4369,Promocodes!G:H,2,0),"")</f>
        <v/>
      </c>
      <c r="O4369" s="3" t="str">
        <f>IFNA(VLOOKUP(D4369,Price!$E$2:$F$4,2,0),"")</f>
        <v/>
      </c>
      <c r="P4369" s="7" t="str">
        <f t="shared" si="4"/>
        <v>без промо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ht="15.75" customHeight="1">
      <c r="A4370" s="3">
        <v>4252.0</v>
      </c>
      <c r="B4370" s="1" t="s">
        <v>139</v>
      </c>
      <c r="C4370" s="1" t="s">
        <v>17</v>
      </c>
      <c r="D4370" s="1" t="s">
        <v>143</v>
      </c>
      <c r="E4370" s="2">
        <v>44347.0</v>
      </c>
      <c r="F4370" s="3"/>
      <c r="G4370" s="5">
        <v>500.0</v>
      </c>
      <c r="H4370" s="3" t="str">
        <f>IFNA(VLOOKUP(F4370,Promocodes!A:E,4,0),"")</f>
        <v/>
      </c>
      <c r="I4370" s="3"/>
      <c r="J4370" s="5">
        <f t="shared" si="2"/>
        <v>500</v>
      </c>
      <c r="K4370" s="3" t="str">
        <f>IFNA(VLOOKUP(D4370,Price!$A$2:$C$18,3,0),"")</f>
        <v/>
      </c>
      <c r="L4370" s="6">
        <f t="shared" si="3"/>
        <v>5</v>
      </c>
      <c r="M4370" s="6" t="str">
        <f>IFNA(VLOOKUP(F4370,Promocodes!A:B,2,0),"")</f>
        <v/>
      </c>
      <c r="N4370" s="3" t="str">
        <f>IFNA(VLOOKUP(M4370,Promocodes!G:H,2,0),"")</f>
        <v/>
      </c>
      <c r="O4370" s="3" t="str">
        <f>IFNA(VLOOKUP(D4370,Price!$E$2:$F$4,2,0),"")</f>
        <v/>
      </c>
      <c r="P4370" s="7" t="str">
        <f t="shared" si="4"/>
        <v/>
      </c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ht="15.75" customHeight="1">
      <c r="A4371" s="3">
        <v>4253.0</v>
      </c>
      <c r="B4371" s="1" t="s">
        <v>16</v>
      </c>
      <c r="C4371" s="1" t="s">
        <v>17</v>
      </c>
      <c r="D4371" s="1" t="s">
        <v>24</v>
      </c>
      <c r="E4371" s="2">
        <v>44347.0</v>
      </c>
      <c r="F4371" s="3"/>
      <c r="G4371" s="5">
        <v>4500.0</v>
      </c>
      <c r="H4371" s="3" t="str">
        <f>IFNA(VLOOKUP(F4371,Promocodes!A:E,4,0),"")</f>
        <v/>
      </c>
      <c r="I4371" s="3"/>
      <c r="J4371" s="5">
        <f t="shared" si="2"/>
        <v>4500</v>
      </c>
      <c r="K4371" s="3" t="str">
        <f>IFNA(VLOOKUP(D4371,Price!$A$2:$C$18,3,0),"")</f>
        <v>услуга</v>
      </c>
      <c r="L4371" s="6">
        <f t="shared" si="3"/>
        <v>5</v>
      </c>
      <c r="M4371" s="6" t="str">
        <f>IFNA(VLOOKUP(F4371,Promocodes!A:B,2,0),"")</f>
        <v/>
      </c>
      <c r="N4371" s="3" t="str">
        <f>IFNA(VLOOKUP(M4371,Promocodes!G:H,2,0),"")</f>
        <v/>
      </c>
      <c r="O4371" s="3" t="str">
        <f>IFNA(VLOOKUP(D4371,Price!$E$2:$F$4,2,0),"")</f>
        <v/>
      </c>
      <c r="P4371" s="7" t="str">
        <f t="shared" si="4"/>
        <v>без промо</v>
      </c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ht="15.75" customHeight="1">
      <c r="A4372" s="3">
        <v>4254.0</v>
      </c>
      <c r="B4372" s="1" t="s">
        <v>16</v>
      </c>
      <c r="C4372" s="1" t="s">
        <v>17</v>
      </c>
      <c r="D4372" s="1" t="s">
        <v>24</v>
      </c>
      <c r="E4372" s="2">
        <v>44347.0</v>
      </c>
      <c r="F4372" s="3"/>
      <c r="G4372" s="5">
        <v>4500.0</v>
      </c>
      <c r="H4372" s="3" t="str">
        <f>IFNA(VLOOKUP(F4372,Promocodes!A:E,4,0),"")</f>
        <v/>
      </c>
      <c r="I4372" s="3"/>
      <c r="J4372" s="5">
        <f t="shared" si="2"/>
        <v>4500</v>
      </c>
      <c r="K4372" s="3" t="str">
        <f>IFNA(VLOOKUP(D4372,Price!$A$2:$C$18,3,0),"")</f>
        <v>услуга</v>
      </c>
      <c r="L4372" s="6">
        <f t="shared" si="3"/>
        <v>5</v>
      </c>
      <c r="M4372" s="6" t="str">
        <f>IFNA(VLOOKUP(F4372,Promocodes!A:B,2,0),"")</f>
        <v/>
      </c>
      <c r="N4372" s="3" t="str">
        <f>IFNA(VLOOKUP(M4372,Promocodes!G:H,2,0),"")</f>
        <v/>
      </c>
      <c r="O4372" s="3" t="str">
        <f>IFNA(VLOOKUP(D4372,Price!$E$2:$F$4,2,0),"")</f>
        <v/>
      </c>
      <c r="P4372" s="7" t="str">
        <f t="shared" si="4"/>
        <v>без промо</v>
      </c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ht="15.75" customHeight="1">
      <c r="A4373" s="3">
        <v>4255.0</v>
      </c>
      <c r="B4373" s="1" t="s">
        <v>16</v>
      </c>
      <c r="C4373" s="1" t="s">
        <v>17</v>
      </c>
      <c r="D4373" s="1" t="s">
        <v>20</v>
      </c>
      <c r="E4373" s="2">
        <v>44347.0</v>
      </c>
      <c r="F4373" s="3"/>
      <c r="G4373" s="5">
        <v>500.0</v>
      </c>
      <c r="H4373" s="3" t="str">
        <f>IFNA(VLOOKUP(F4373,Promocodes!A:E,4,0),"")</f>
        <v/>
      </c>
      <c r="I4373" s="3"/>
      <c r="J4373" s="5">
        <f t="shared" si="2"/>
        <v>500</v>
      </c>
      <c r="K4373" s="3" t="str">
        <f>IFNA(VLOOKUP(D4373,Price!$A$2:$C$18,3,0),"")</f>
        <v>товар</v>
      </c>
      <c r="L4373" s="6">
        <f t="shared" si="3"/>
        <v>5</v>
      </c>
      <c r="M4373" s="6" t="str">
        <f>IFNA(VLOOKUP(F4373,Promocodes!A:B,2,0),"")</f>
        <v/>
      </c>
      <c r="N4373" s="3" t="str">
        <f>IFNA(VLOOKUP(M4373,Promocodes!G:H,2,0),"")</f>
        <v/>
      </c>
      <c r="O4373" s="3">
        <f>IFNA(VLOOKUP(D4373,Price!$E$2:$F$4,2,0),"")</f>
        <v>250</v>
      </c>
      <c r="P4373" s="7" t="str">
        <f t="shared" si="4"/>
        <v>без промо</v>
      </c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ht="15.75" customHeight="1">
      <c r="A4374" s="3">
        <v>4256.0</v>
      </c>
      <c r="B4374" s="1" t="s">
        <v>16</v>
      </c>
      <c r="C4374" s="1" t="s">
        <v>17</v>
      </c>
      <c r="D4374" s="1" t="s">
        <v>21</v>
      </c>
      <c r="E4374" s="2">
        <v>44347.0</v>
      </c>
      <c r="F4374" s="3"/>
      <c r="G4374" s="5">
        <v>3500.0</v>
      </c>
      <c r="H4374" s="3" t="str">
        <f>IFNA(VLOOKUP(F4374,Promocodes!A:E,4,0),"")</f>
        <v/>
      </c>
      <c r="I4374" s="3"/>
      <c r="J4374" s="5">
        <f t="shared" si="2"/>
        <v>3500</v>
      </c>
      <c r="K4374" s="3" t="str">
        <f>IFNA(VLOOKUP(D4374,Price!$A$2:$C$18,3,0),"")</f>
        <v>услуга</v>
      </c>
      <c r="L4374" s="6">
        <f t="shared" si="3"/>
        <v>5</v>
      </c>
      <c r="M4374" s="6" t="str">
        <f>IFNA(VLOOKUP(F4374,Promocodes!A:B,2,0),"")</f>
        <v/>
      </c>
      <c r="N4374" s="3" t="str">
        <f>IFNA(VLOOKUP(M4374,Promocodes!G:H,2,0),"")</f>
        <v/>
      </c>
      <c r="O4374" s="3" t="str">
        <f>IFNA(VLOOKUP(D4374,Price!$E$2:$F$4,2,0),"")</f>
        <v/>
      </c>
      <c r="P4374" s="7" t="str">
        <f t="shared" si="4"/>
        <v>без промо</v>
      </c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ht="15.75" customHeight="1">
      <c r="A4375" s="3">
        <v>4257.0</v>
      </c>
      <c r="B4375" s="1" t="s">
        <v>16</v>
      </c>
      <c r="C4375" s="1" t="s">
        <v>17</v>
      </c>
      <c r="D4375" s="1" t="s">
        <v>21</v>
      </c>
      <c r="E4375" s="2">
        <v>44347.0</v>
      </c>
      <c r="F4375" s="3"/>
      <c r="G4375" s="5">
        <v>3500.0</v>
      </c>
      <c r="H4375" s="3" t="str">
        <f>IFNA(VLOOKUP(F4375,Promocodes!A:E,4,0),"")</f>
        <v/>
      </c>
      <c r="I4375" s="3"/>
      <c r="J4375" s="5">
        <f t="shared" si="2"/>
        <v>3500</v>
      </c>
      <c r="K4375" s="3" t="str">
        <f>IFNA(VLOOKUP(D4375,Price!$A$2:$C$18,3,0),"")</f>
        <v>услуга</v>
      </c>
      <c r="L4375" s="6">
        <f t="shared" si="3"/>
        <v>5</v>
      </c>
      <c r="M4375" s="6" t="str">
        <f>IFNA(VLOOKUP(F4375,Promocodes!A:B,2,0),"")</f>
        <v/>
      </c>
      <c r="N4375" s="3" t="str">
        <f>IFNA(VLOOKUP(M4375,Promocodes!G:H,2,0),"")</f>
        <v/>
      </c>
      <c r="O4375" s="3" t="str">
        <f>IFNA(VLOOKUP(D4375,Price!$E$2:$F$4,2,0),"")</f>
        <v/>
      </c>
      <c r="P4375" s="7" t="str">
        <f t="shared" si="4"/>
        <v>без промо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ht="15.75" customHeight="1">
      <c r="A4376" s="3">
        <v>4258.0</v>
      </c>
      <c r="B4376" s="1" t="s">
        <v>16</v>
      </c>
      <c r="C4376" s="1" t="s">
        <v>17</v>
      </c>
      <c r="D4376" s="1" t="s">
        <v>21</v>
      </c>
      <c r="E4376" s="2">
        <v>44348.0</v>
      </c>
      <c r="F4376" s="3"/>
      <c r="G4376" s="5">
        <v>3500.0</v>
      </c>
      <c r="H4376" s="3" t="str">
        <f>IFNA(VLOOKUP(F4376,Promocodes!A:E,4,0),"")</f>
        <v/>
      </c>
      <c r="I4376" s="3"/>
      <c r="J4376" s="5">
        <f t="shared" si="2"/>
        <v>3500</v>
      </c>
      <c r="K4376" s="3" t="str">
        <f>IFNA(VLOOKUP(D4376,Price!$A$2:$C$18,3,0),"")</f>
        <v>услуга</v>
      </c>
      <c r="L4376" s="6">
        <f t="shared" si="3"/>
        <v>6</v>
      </c>
      <c r="M4376" s="6" t="str">
        <f>IFNA(VLOOKUP(F4376,Promocodes!A:B,2,0),"")</f>
        <v/>
      </c>
      <c r="N4376" s="3" t="str">
        <f>IFNA(VLOOKUP(M4376,Promocodes!G:H,2,0),"")</f>
        <v/>
      </c>
      <c r="O4376" s="3" t="str">
        <f>IFNA(VLOOKUP(D4376,Price!$E$2:$F$4,2,0),"")</f>
        <v/>
      </c>
      <c r="P4376" s="7" t="str">
        <f t="shared" si="4"/>
        <v>без промо</v>
      </c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ht="15.75" customHeight="1">
      <c r="A4377" s="3">
        <v>4259.0</v>
      </c>
      <c r="B4377" s="1" t="s">
        <v>139</v>
      </c>
      <c r="C4377" s="1" t="s">
        <v>22</v>
      </c>
      <c r="D4377" s="1" t="s">
        <v>143</v>
      </c>
      <c r="E4377" s="2">
        <v>44348.0</v>
      </c>
      <c r="F4377" s="3"/>
      <c r="G4377" s="5">
        <v>500.0</v>
      </c>
      <c r="H4377" s="3" t="str">
        <f>IFNA(VLOOKUP(F4377,Promocodes!A:E,4,0),"")</f>
        <v/>
      </c>
      <c r="I4377" s="3"/>
      <c r="J4377" s="5">
        <f t="shared" si="2"/>
        <v>500</v>
      </c>
      <c r="K4377" s="3" t="str">
        <f>IFNA(VLOOKUP(D4377,Price!$A$2:$C$18,3,0),"")</f>
        <v/>
      </c>
      <c r="L4377" s="6">
        <f t="shared" si="3"/>
        <v>6</v>
      </c>
      <c r="M4377" s="6" t="str">
        <f>IFNA(VLOOKUP(F4377,Promocodes!A:B,2,0),"")</f>
        <v/>
      </c>
      <c r="N4377" s="3" t="str">
        <f>IFNA(VLOOKUP(M4377,Promocodes!G:H,2,0),"")</f>
        <v/>
      </c>
      <c r="O4377" s="3" t="str">
        <f>IFNA(VLOOKUP(D4377,Price!$E$2:$F$4,2,0),"")</f>
        <v/>
      </c>
      <c r="P4377" s="7" t="str">
        <f t="shared" si="4"/>
        <v/>
      </c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ht="15.75" customHeight="1">
      <c r="A4378" s="3">
        <v>4260.0</v>
      </c>
      <c r="B4378" s="1" t="s">
        <v>16</v>
      </c>
      <c r="C4378" s="1" t="s">
        <v>17</v>
      </c>
      <c r="D4378" s="1" t="s">
        <v>21</v>
      </c>
      <c r="E4378" s="2">
        <v>44348.0</v>
      </c>
      <c r="F4378" s="3"/>
      <c r="G4378" s="5">
        <v>3500.0</v>
      </c>
      <c r="H4378" s="3" t="str">
        <f>IFNA(VLOOKUP(F4378,Promocodes!A:E,4,0),"")</f>
        <v/>
      </c>
      <c r="I4378" s="3"/>
      <c r="J4378" s="5">
        <f t="shared" si="2"/>
        <v>3500</v>
      </c>
      <c r="K4378" s="3" t="str">
        <f>IFNA(VLOOKUP(D4378,Price!$A$2:$C$18,3,0),"")</f>
        <v>услуга</v>
      </c>
      <c r="L4378" s="6">
        <f t="shared" si="3"/>
        <v>6</v>
      </c>
      <c r="M4378" s="6" t="str">
        <f>IFNA(VLOOKUP(F4378,Promocodes!A:B,2,0),"")</f>
        <v/>
      </c>
      <c r="N4378" s="3" t="str">
        <f>IFNA(VLOOKUP(M4378,Promocodes!G:H,2,0),"")</f>
        <v/>
      </c>
      <c r="O4378" s="3" t="str">
        <f>IFNA(VLOOKUP(D4378,Price!$E$2:$F$4,2,0),"")</f>
        <v/>
      </c>
      <c r="P4378" s="7" t="str">
        <f t="shared" si="4"/>
        <v>без промо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ht="15.75" customHeight="1">
      <c r="A4379" s="3">
        <v>4261.0</v>
      </c>
      <c r="B4379" s="1" t="s">
        <v>16</v>
      </c>
      <c r="C4379" s="1" t="s">
        <v>17</v>
      </c>
      <c r="D4379" s="1" t="s">
        <v>23</v>
      </c>
      <c r="E4379" s="2">
        <v>44348.0</v>
      </c>
      <c r="F4379" s="3"/>
      <c r="G4379" s="5">
        <v>5500.0</v>
      </c>
      <c r="H4379" s="3" t="str">
        <f>IFNA(VLOOKUP(F4379,Promocodes!A:E,4,0),"")</f>
        <v/>
      </c>
      <c r="I4379" s="3"/>
      <c r="J4379" s="5">
        <f t="shared" si="2"/>
        <v>5500</v>
      </c>
      <c r="K4379" s="3" t="str">
        <f>IFNA(VLOOKUP(D4379,Price!$A$2:$C$18,3,0),"")</f>
        <v>услуга</v>
      </c>
      <c r="L4379" s="6">
        <f t="shared" si="3"/>
        <v>6</v>
      </c>
      <c r="M4379" s="6" t="str">
        <f>IFNA(VLOOKUP(F4379,Promocodes!A:B,2,0),"")</f>
        <v/>
      </c>
      <c r="N4379" s="3" t="str">
        <f>IFNA(VLOOKUP(M4379,Promocodes!G:H,2,0),"")</f>
        <v/>
      </c>
      <c r="O4379" s="3" t="str">
        <f>IFNA(VLOOKUP(D4379,Price!$E$2:$F$4,2,0),"")</f>
        <v/>
      </c>
      <c r="P4379" s="7" t="str">
        <f t="shared" si="4"/>
        <v>без промо</v>
      </c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ht="15.75" customHeight="1">
      <c r="A4380" s="3">
        <v>4262.0</v>
      </c>
      <c r="B4380" s="1" t="s">
        <v>16</v>
      </c>
      <c r="C4380" s="1" t="s">
        <v>17</v>
      </c>
      <c r="D4380" s="1" t="s">
        <v>23</v>
      </c>
      <c r="E4380" s="2">
        <v>44348.0</v>
      </c>
      <c r="F4380" s="3"/>
      <c r="G4380" s="5">
        <v>5500.0</v>
      </c>
      <c r="H4380" s="3" t="str">
        <f>IFNA(VLOOKUP(F4380,Promocodes!A:E,4,0),"")</f>
        <v/>
      </c>
      <c r="I4380" s="3"/>
      <c r="J4380" s="5">
        <f t="shared" si="2"/>
        <v>5500</v>
      </c>
      <c r="K4380" s="3" t="str">
        <f>IFNA(VLOOKUP(D4380,Price!$A$2:$C$18,3,0),"")</f>
        <v>услуга</v>
      </c>
      <c r="L4380" s="6">
        <f t="shared" si="3"/>
        <v>6</v>
      </c>
      <c r="M4380" s="6" t="str">
        <f>IFNA(VLOOKUP(F4380,Promocodes!A:B,2,0),"")</f>
        <v/>
      </c>
      <c r="N4380" s="3" t="str">
        <f>IFNA(VLOOKUP(M4380,Promocodes!G:H,2,0),"")</f>
        <v/>
      </c>
      <c r="O4380" s="3" t="str">
        <f>IFNA(VLOOKUP(D4380,Price!$E$2:$F$4,2,0),"")</f>
        <v/>
      </c>
      <c r="P4380" s="7" t="str">
        <f t="shared" si="4"/>
        <v>без промо</v>
      </c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ht="15.75" customHeight="1">
      <c r="A4381" s="3">
        <v>4263.0</v>
      </c>
      <c r="B4381" s="1" t="s">
        <v>139</v>
      </c>
      <c r="C4381" s="1" t="s">
        <v>22</v>
      </c>
      <c r="D4381" s="1" t="s">
        <v>143</v>
      </c>
      <c r="E4381" s="2">
        <v>44348.0</v>
      </c>
      <c r="F4381" s="3"/>
      <c r="G4381" s="5">
        <v>500.0</v>
      </c>
      <c r="H4381" s="3" t="str">
        <f>IFNA(VLOOKUP(F4381,Promocodes!A:E,4,0),"")</f>
        <v/>
      </c>
      <c r="I4381" s="3"/>
      <c r="J4381" s="5">
        <f t="shared" si="2"/>
        <v>500</v>
      </c>
      <c r="K4381" s="3" t="str">
        <f>IFNA(VLOOKUP(D4381,Price!$A$2:$C$18,3,0),"")</f>
        <v/>
      </c>
      <c r="L4381" s="6">
        <f t="shared" si="3"/>
        <v>6</v>
      </c>
      <c r="M4381" s="6" t="str">
        <f>IFNA(VLOOKUP(F4381,Promocodes!A:B,2,0),"")</f>
        <v/>
      </c>
      <c r="N4381" s="3" t="str">
        <f>IFNA(VLOOKUP(M4381,Promocodes!G:H,2,0),"")</f>
        <v/>
      </c>
      <c r="O4381" s="3" t="str">
        <f>IFNA(VLOOKUP(D4381,Price!$E$2:$F$4,2,0),"")</f>
        <v/>
      </c>
      <c r="P4381" s="7" t="str">
        <f t="shared" si="4"/>
        <v/>
      </c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ht="15.75" customHeight="1">
      <c r="A4382" s="3">
        <v>4264.0</v>
      </c>
      <c r="B4382" s="1" t="s">
        <v>16</v>
      </c>
      <c r="C4382" s="1" t="s">
        <v>22</v>
      </c>
      <c r="D4382" s="1" t="s">
        <v>21</v>
      </c>
      <c r="E4382" s="2">
        <v>44348.0</v>
      </c>
      <c r="F4382" s="3"/>
      <c r="G4382" s="5">
        <v>3500.0</v>
      </c>
      <c r="H4382" s="3" t="str">
        <f>IFNA(VLOOKUP(F4382,Promocodes!A:E,4,0),"")</f>
        <v/>
      </c>
      <c r="I4382" s="3"/>
      <c r="J4382" s="5">
        <f t="shared" si="2"/>
        <v>3500</v>
      </c>
      <c r="K4382" s="3" t="str">
        <f>IFNA(VLOOKUP(D4382,Price!$A$2:$C$18,3,0),"")</f>
        <v>услуга</v>
      </c>
      <c r="L4382" s="6">
        <f t="shared" si="3"/>
        <v>6</v>
      </c>
      <c r="M4382" s="6" t="str">
        <f>IFNA(VLOOKUP(F4382,Promocodes!A:B,2,0),"")</f>
        <v/>
      </c>
      <c r="N4382" s="3" t="str">
        <f>IFNA(VLOOKUP(M4382,Promocodes!G:H,2,0),"")</f>
        <v/>
      </c>
      <c r="O4382" s="3" t="str">
        <f>IFNA(VLOOKUP(D4382,Price!$E$2:$F$4,2,0),"")</f>
        <v/>
      </c>
      <c r="P4382" s="7" t="str">
        <f t="shared" si="4"/>
        <v>без промо</v>
      </c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ht="15.75" customHeight="1">
      <c r="A4383" s="3">
        <v>4265.0</v>
      </c>
      <c r="B4383" s="1" t="s">
        <v>16</v>
      </c>
      <c r="C4383" s="1" t="s">
        <v>17</v>
      </c>
      <c r="D4383" s="1" t="s">
        <v>21</v>
      </c>
      <c r="E4383" s="2">
        <v>44348.0</v>
      </c>
      <c r="F4383" s="3"/>
      <c r="G4383" s="5">
        <v>3500.0</v>
      </c>
      <c r="H4383" s="3" t="str">
        <f>IFNA(VLOOKUP(F4383,Promocodes!A:E,4,0),"")</f>
        <v/>
      </c>
      <c r="I4383" s="3"/>
      <c r="J4383" s="5">
        <f t="shared" si="2"/>
        <v>3500</v>
      </c>
      <c r="K4383" s="3" t="str">
        <f>IFNA(VLOOKUP(D4383,Price!$A$2:$C$18,3,0),"")</f>
        <v>услуга</v>
      </c>
      <c r="L4383" s="6">
        <f t="shared" si="3"/>
        <v>6</v>
      </c>
      <c r="M4383" s="6" t="str">
        <f>IFNA(VLOOKUP(F4383,Promocodes!A:B,2,0),"")</f>
        <v/>
      </c>
      <c r="N4383" s="3" t="str">
        <f>IFNA(VLOOKUP(M4383,Promocodes!G:H,2,0),"")</f>
        <v/>
      </c>
      <c r="O4383" s="3" t="str">
        <f>IFNA(VLOOKUP(D4383,Price!$E$2:$F$4,2,0),"")</f>
        <v/>
      </c>
      <c r="P4383" s="7" t="str">
        <f t="shared" si="4"/>
        <v>без промо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ht="15.75" customHeight="1">
      <c r="A4384" s="3">
        <v>4266.0</v>
      </c>
      <c r="B4384" s="1" t="s">
        <v>16</v>
      </c>
      <c r="C4384" s="1" t="s">
        <v>22</v>
      </c>
      <c r="D4384" s="1" t="s">
        <v>24</v>
      </c>
      <c r="E4384" s="2">
        <v>44348.0</v>
      </c>
      <c r="F4384" s="3"/>
      <c r="G4384" s="5">
        <v>4500.0</v>
      </c>
      <c r="H4384" s="3" t="str">
        <f>IFNA(VLOOKUP(F4384,Promocodes!A:E,4,0),"")</f>
        <v/>
      </c>
      <c r="I4384" s="3"/>
      <c r="J4384" s="5">
        <f t="shared" si="2"/>
        <v>4500</v>
      </c>
      <c r="K4384" s="3" t="str">
        <f>IFNA(VLOOKUP(D4384,Price!$A$2:$C$18,3,0),"")</f>
        <v>услуга</v>
      </c>
      <c r="L4384" s="6">
        <f t="shared" si="3"/>
        <v>6</v>
      </c>
      <c r="M4384" s="6" t="str">
        <f>IFNA(VLOOKUP(F4384,Promocodes!A:B,2,0),"")</f>
        <v/>
      </c>
      <c r="N4384" s="3" t="str">
        <f>IFNA(VLOOKUP(M4384,Promocodes!G:H,2,0),"")</f>
        <v/>
      </c>
      <c r="O4384" s="3" t="str">
        <f>IFNA(VLOOKUP(D4384,Price!$E$2:$F$4,2,0),"")</f>
        <v/>
      </c>
      <c r="P4384" s="7" t="str">
        <f t="shared" si="4"/>
        <v>без промо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ht="15.75" customHeight="1">
      <c r="A4385" s="3">
        <v>4267.0</v>
      </c>
      <c r="B4385" s="1" t="s">
        <v>16</v>
      </c>
      <c r="C4385" s="1" t="s">
        <v>17</v>
      </c>
      <c r="D4385" s="1" t="s">
        <v>23</v>
      </c>
      <c r="E4385" s="2">
        <v>44348.0</v>
      </c>
      <c r="F4385" s="3"/>
      <c r="G4385" s="5">
        <v>5500.0</v>
      </c>
      <c r="H4385" s="3" t="str">
        <f>IFNA(VLOOKUP(F4385,Promocodes!A:E,4,0),"")</f>
        <v/>
      </c>
      <c r="I4385" s="3"/>
      <c r="J4385" s="5">
        <f t="shared" si="2"/>
        <v>5500</v>
      </c>
      <c r="K4385" s="3" t="str">
        <f>IFNA(VLOOKUP(D4385,Price!$A$2:$C$18,3,0),"")</f>
        <v>услуга</v>
      </c>
      <c r="L4385" s="6">
        <f t="shared" si="3"/>
        <v>6</v>
      </c>
      <c r="M4385" s="6" t="str">
        <f>IFNA(VLOOKUP(F4385,Promocodes!A:B,2,0),"")</f>
        <v/>
      </c>
      <c r="N4385" s="3" t="str">
        <f>IFNA(VLOOKUP(M4385,Promocodes!G:H,2,0),"")</f>
        <v/>
      </c>
      <c r="O4385" s="3" t="str">
        <f>IFNA(VLOOKUP(D4385,Price!$E$2:$F$4,2,0),"")</f>
        <v/>
      </c>
      <c r="P4385" s="7" t="str">
        <f t="shared" si="4"/>
        <v>без промо</v>
      </c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ht="15.75" customHeight="1">
      <c r="A4386" s="3">
        <v>4268.0</v>
      </c>
      <c r="B4386" s="1" t="s">
        <v>16</v>
      </c>
      <c r="C4386" s="1" t="s">
        <v>17</v>
      </c>
      <c r="D4386" s="1" t="s">
        <v>23</v>
      </c>
      <c r="E4386" s="2">
        <v>44348.0</v>
      </c>
      <c r="F4386" s="3"/>
      <c r="G4386" s="5">
        <v>5500.0</v>
      </c>
      <c r="H4386" s="3" t="str">
        <f>IFNA(VLOOKUP(F4386,Promocodes!A:E,4,0),"")</f>
        <v/>
      </c>
      <c r="I4386" s="3"/>
      <c r="J4386" s="5">
        <f t="shared" si="2"/>
        <v>5500</v>
      </c>
      <c r="K4386" s="3" t="str">
        <f>IFNA(VLOOKUP(D4386,Price!$A$2:$C$18,3,0),"")</f>
        <v>услуга</v>
      </c>
      <c r="L4386" s="6">
        <f t="shared" si="3"/>
        <v>6</v>
      </c>
      <c r="M4386" s="6" t="str">
        <f>IFNA(VLOOKUP(F4386,Promocodes!A:B,2,0),"")</f>
        <v/>
      </c>
      <c r="N4386" s="3" t="str">
        <f>IFNA(VLOOKUP(M4386,Promocodes!G:H,2,0),"")</f>
        <v/>
      </c>
      <c r="O4386" s="3" t="str">
        <f>IFNA(VLOOKUP(D4386,Price!$E$2:$F$4,2,0),"")</f>
        <v/>
      </c>
      <c r="P4386" s="7" t="str">
        <f t="shared" si="4"/>
        <v>без промо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ht="15.75" customHeight="1">
      <c r="A4387" s="3">
        <v>4269.0</v>
      </c>
      <c r="B4387" s="1" t="s">
        <v>139</v>
      </c>
      <c r="C4387" s="1" t="s">
        <v>17</v>
      </c>
      <c r="D4387" s="1" t="s">
        <v>143</v>
      </c>
      <c r="E4387" s="2">
        <v>44348.0</v>
      </c>
      <c r="F4387" s="3"/>
      <c r="G4387" s="5">
        <v>500.0</v>
      </c>
      <c r="H4387" s="3" t="str">
        <f>IFNA(VLOOKUP(F4387,Promocodes!A:E,4,0),"")</f>
        <v/>
      </c>
      <c r="I4387" s="3"/>
      <c r="J4387" s="5">
        <f t="shared" si="2"/>
        <v>500</v>
      </c>
      <c r="K4387" s="3" t="str">
        <f>IFNA(VLOOKUP(D4387,Price!$A$2:$C$18,3,0),"")</f>
        <v/>
      </c>
      <c r="L4387" s="6">
        <f t="shared" si="3"/>
        <v>6</v>
      </c>
      <c r="M4387" s="6" t="str">
        <f>IFNA(VLOOKUP(F4387,Promocodes!A:B,2,0),"")</f>
        <v/>
      </c>
      <c r="N4387" s="3" t="str">
        <f>IFNA(VLOOKUP(M4387,Promocodes!G:H,2,0),"")</f>
        <v/>
      </c>
      <c r="O4387" s="3" t="str">
        <f>IFNA(VLOOKUP(D4387,Price!$E$2:$F$4,2,0),"")</f>
        <v/>
      </c>
      <c r="P4387" s="7" t="str">
        <f t="shared" si="4"/>
        <v/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ht="15.75" customHeight="1">
      <c r="A4388" s="3">
        <v>4270.0</v>
      </c>
      <c r="B4388" s="1" t="s">
        <v>16</v>
      </c>
      <c r="C4388" s="1" t="s">
        <v>22</v>
      </c>
      <c r="D4388" s="1" t="s">
        <v>24</v>
      </c>
      <c r="E4388" s="2">
        <v>44348.0</v>
      </c>
      <c r="F4388" s="3"/>
      <c r="G4388" s="5">
        <v>4500.0</v>
      </c>
      <c r="H4388" s="3" t="str">
        <f>IFNA(VLOOKUP(F4388,Promocodes!A:E,4,0),"")</f>
        <v/>
      </c>
      <c r="I4388" s="3"/>
      <c r="J4388" s="5">
        <f t="shared" si="2"/>
        <v>4500</v>
      </c>
      <c r="K4388" s="3" t="str">
        <f>IFNA(VLOOKUP(D4388,Price!$A$2:$C$18,3,0),"")</f>
        <v>услуга</v>
      </c>
      <c r="L4388" s="6">
        <f t="shared" si="3"/>
        <v>6</v>
      </c>
      <c r="M4388" s="6" t="str">
        <f>IFNA(VLOOKUP(F4388,Promocodes!A:B,2,0),"")</f>
        <v/>
      </c>
      <c r="N4388" s="3" t="str">
        <f>IFNA(VLOOKUP(M4388,Promocodes!G:H,2,0),"")</f>
        <v/>
      </c>
      <c r="O4388" s="3" t="str">
        <f>IFNA(VLOOKUP(D4388,Price!$E$2:$F$4,2,0),"")</f>
        <v/>
      </c>
      <c r="P4388" s="7" t="str">
        <f t="shared" si="4"/>
        <v>без промо</v>
      </c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ht="15.75" customHeight="1">
      <c r="A4389" s="3">
        <v>4271.0</v>
      </c>
      <c r="B4389" s="1" t="s">
        <v>16</v>
      </c>
      <c r="C4389" s="1" t="s">
        <v>17</v>
      </c>
      <c r="D4389" s="1" t="s">
        <v>24</v>
      </c>
      <c r="E4389" s="2">
        <v>44348.0</v>
      </c>
      <c r="F4389" s="3"/>
      <c r="G4389" s="5">
        <v>4500.0</v>
      </c>
      <c r="H4389" s="3" t="str">
        <f>IFNA(VLOOKUP(F4389,Promocodes!A:E,4,0),"")</f>
        <v/>
      </c>
      <c r="I4389" s="3"/>
      <c r="J4389" s="5">
        <f t="shared" si="2"/>
        <v>4500</v>
      </c>
      <c r="K4389" s="3" t="str">
        <f>IFNA(VLOOKUP(D4389,Price!$A$2:$C$18,3,0),"")</f>
        <v>услуга</v>
      </c>
      <c r="L4389" s="6">
        <f t="shared" si="3"/>
        <v>6</v>
      </c>
      <c r="M4389" s="6" t="str">
        <f>IFNA(VLOOKUP(F4389,Promocodes!A:B,2,0),"")</f>
        <v/>
      </c>
      <c r="N4389" s="3" t="str">
        <f>IFNA(VLOOKUP(M4389,Promocodes!G:H,2,0),"")</f>
        <v/>
      </c>
      <c r="O4389" s="3" t="str">
        <f>IFNA(VLOOKUP(D4389,Price!$E$2:$F$4,2,0),"")</f>
        <v/>
      </c>
      <c r="P4389" s="7" t="str">
        <f t="shared" si="4"/>
        <v>без промо</v>
      </c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ht="15.75" customHeight="1">
      <c r="A4390" s="3">
        <v>4272.0</v>
      </c>
      <c r="B4390" s="1" t="s">
        <v>16</v>
      </c>
      <c r="C4390" s="1" t="s">
        <v>17</v>
      </c>
      <c r="D4390" s="1" t="s">
        <v>21</v>
      </c>
      <c r="E4390" s="2">
        <v>44348.0</v>
      </c>
      <c r="F4390" s="3"/>
      <c r="G4390" s="5">
        <v>3500.0</v>
      </c>
      <c r="H4390" s="3" t="str">
        <f>IFNA(VLOOKUP(F4390,Promocodes!A:E,4,0),"")</f>
        <v/>
      </c>
      <c r="I4390" s="3"/>
      <c r="J4390" s="5">
        <f t="shared" si="2"/>
        <v>3500</v>
      </c>
      <c r="K4390" s="3" t="str">
        <f>IFNA(VLOOKUP(D4390,Price!$A$2:$C$18,3,0),"")</f>
        <v>услуга</v>
      </c>
      <c r="L4390" s="6">
        <f t="shared" si="3"/>
        <v>6</v>
      </c>
      <c r="M4390" s="6" t="str">
        <f>IFNA(VLOOKUP(F4390,Promocodes!A:B,2,0),"")</f>
        <v/>
      </c>
      <c r="N4390" s="3" t="str">
        <f>IFNA(VLOOKUP(M4390,Promocodes!G:H,2,0),"")</f>
        <v/>
      </c>
      <c r="O4390" s="3" t="str">
        <f>IFNA(VLOOKUP(D4390,Price!$E$2:$F$4,2,0),"")</f>
        <v/>
      </c>
      <c r="P4390" s="7" t="str">
        <f t="shared" si="4"/>
        <v>без промо</v>
      </c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ht="15.75" customHeight="1">
      <c r="A4391" s="3">
        <v>4273.0</v>
      </c>
      <c r="B4391" s="1" t="s">
        <v>139</v>
      </c>
      <c r="C4391" s="1" t="s">
        <v>17</v>
      </c>
      <c r="D4391" s="1" t="s">
        <v>142</v>
      </c>
      <c r="E4391" s="2">
        <v>44348.0</v>
      </c>
      <c r="F4391" s="3"/>
      <c r="G4391" s="5">
        <v>1000.0</v>
      </c>
      <c r="H4391" s="3" t="str">
        <f>IFNA(VLOOKUP(F4391,Promocodes!A:E,4,0),"")</f>
        <v/>
      </c>
      <c r="I4391" s="3"/>
      <c r="J4391" s="5">
        <f t="shared" si="2"/>
        <v>1000</v>
      </c>
      <c r="K4391" s="3" t="str">
        <f>IFNA(VLOOKUP(D4391,Price!$A$2:$C$18,3,0),"")</f>
        <v/>
      </c>
      <c r="L4391" s="6">
        <f t="shared" si="3"/>
        <v>6</v>
      </c>
      <c r="M4391" s="6" t="str">
        <f>IFNA(VLOOKUP(F4391,Promocodes!A:B,2,0),"")</f>
        <v/>
      </c>
      <c r="N4391" s="3" t="str">
        <f>IFNA(VLOOKUP(M4391,Promocodes!G:H,2,0),"")</f>
        <v/>
      </c>
      <c r="O4391" s="3" t="str">
        <f>IFNA(VLOOKUP(D4391,Price!$E$2:$F$4,2,0),"")</f>
        <v/>
      </c>
      <c r="P4391" s="7" t="str">
        <f t="shared" si="4"/>
        <v/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ht="15.75" customHeight="1">
      <c r="A4392" s="3">
        <v>4274.0</v>
      </c>
      <c r="B4392" s="1" t="s">
        <v>16</v>
      </c>
      <c r="C4392" s="1" t="s">
        <v>22</v>
      </c>
      <c r="D4392" s="1" t="s">
        <v>24</v>
      </c>
      <c r="E4392" s="2">
        <v>44348.0</v>
      </c>
      <c r="F4392" s="3"/>
      <c r="G4392" s="5">
        <v>4500.0</v>
      </c>
      <c r="H4392" s="3" t="str">
        <f>IFNA(VLOOKUP(F4392,Promocodes!A:E,4,0),"")</f>
        <v/>
      </c>
      <c r="I4392" s="3"/>
      <c r="J4392" s="5">
        <f t="shared" si="2"/>
        <v>4500</v>
      </c>
      <c r="K4392" s="3" t="str">
        <f>IFNA(VLOOKUP(D4392,Price!$A$2:$C$18,3,0),"")</f>
        <v>услуга</v>
      </c>
      <c r="L4392" s="6">
        <f t="shared" si="3"/>
        <v>6</v>
      </c>
      <c r="M4392" s="6" t="str">
        <f>IFNA(VLOOKUP(F4392,Promocodes!A:B,2,0),"")</f>
        <v/>
      </c>
      <c r="N4392" s="3" t="str">
        <f>IFNA(VLOOKUP(M4392,Promocodes!G:H,2,0),"")</f>
        <v/>
      </c>
      <c r="O4392" s="3" t="str">
        <f>IFNA(VLOOKUP(D4392,Price!$E$2:$F$4,2,0),"")</f>
        <v/>
      </c>
      <c r="P4392" s="7" t="str">
        <f t="shared" si="4"/>
        <v>без промо</v>
      </c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ht="15.75" customHeight="1">
      <c r="A4393" s="3">
        <v>4275.0</v>
      </c>
      <c r="B4393" s="1" t="s">
        <v>16</v>
      </c>
      <c r="C4393" s="1" t="s">
        <v>17</v>
      </c>
      <c r="D4393" s="1" t="s">
        <v>20</v>
      </c>
      <c r="E4393" s="2">
        <v>44348.0</v>
      </c>
      <c r="F4393" s="3"/>
      <c r="G4393" s="5">
        <v>500.0</v>
      </c>
      <c r="H4393" s="3" t="str">
        <f>IFNA(VLOOKUP(F4393,Promocodes!A:E,4,0),"")</f>
        <v/>
      </c>
      <c r="I4393" s="3"/>
      <c r="J4393" s="5">
        <f t="shared" si="2"/>
        <v>500</v>
      </c>
      <c r="K4393" s="3" t="str">
        <f>IFNA(VLOOKUP(D4393,Price!$A$2:$C$18,3,0),"")</f>
        <v>товар</v>
      </c>
      <c r="L4393" s="6">
        <f t="shared" si="3"/>
        <v>6</v>
      </c>
      <c r="M4393" s="6" t="str">
        <f>IFNA(VLOOKUP(F4393,Promocodes!A:B,2,0),"")</f>
        <v/>
      </c>
      <c r="N4393" s="3" t="str">
        <f>IFNA(VLOOKUP(M4393,Promocodes!G:H,2,0),"")</f>
        <v/>
      </c>
      <c r="O4393" s="3">
        <f>IFNA(VLOOKUP(D4393,Price!$E$2:$F$4,2,0),"")</f>
        <v>250</v>
      </c>
      <c r="P4393" s="7" t="str">
        <f t="shared" si="4"/>
        <v>без промо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ht="15.75" customHeight="1">
      <c r="A4394" s="3">
        <v>4276.0</v>
      </c>
      <c r="B4394" s="1" t="s">
        <v>139</v>
      </c>
      <c r="C4394" s="1" t="s">
        <v>17</v>
      </c>
      <c r="D4394" s="1" t="s">
        <v>142</v>
      </c>
      <c r="E4394" s="2">
        <v>44348.0</v>
      </c>
      <c r="F4394" s="3"/>
      <c r="G4394" s="5">
        <v>1000.0</v>
      </c>
      <c r="H4394" s="3" t="str">
        <f>IFNA(VLOOKUP(F4394,Promocodes!A:E,4,0),"")</f>
        <v/>
      </c>
      <c r="I4394" s="3"/>
      <c r="J4394" s="5">
        <f t="shared" si="2"/>
        <v>1000</v>
      </c>
      <c r="K4394" s="3" t="str">
        <f>IFNA(VLOOKUP(D4394,Price!$A$2:$C$18,3,0),"")</f>
        <v/>
      </c>
      <c r="L4394" s="6">
        <f t="shared" si="3"/>
        <v>6</v>
      </c>
      <c r="M4394" s="6" t="str">
        <f>IFNA(VLOOKUP(F4394,Promocodes!A:B,2,0),"")</f>
        <v/>
      </c>
      <c r="N4394" s="3" t="str">
        <f>IFNA(VLOOKUP(M4394,Promocodes!G:H,2,0),"")</f>
        <v/>
      </c>
      <c r="O4394" s="3" t="str">
        <f>IFNA(VLOOKUP(D4394,Price!$E$2:$F$4,2,0),"")</f>
        <v/>
      </c>
      <c r="P4394" s="7" t="str">
        <f t="shared" si="4"/>
        <v/>
      </c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ht="15.75" customHeight="1">
      <c r="A4395" s="3">
        <v>4277.0</v>
      </c>
      <c r="B4395" s="1" t="s">
        <v>139</v>
      </c>
      <c r="C4395" s="1" t="s">
        <v>17</v>
      </c>
      <c r="D4395" s="1" t="s">
        <v>142</v>
      </c>
      <c r="E4395" s="2">
        <v>44348.0</v>
      </c>
      <c r="F4395" s="3"/>
      <c r="G4395" s="5">
        <v>1000.0</v>
      </c>
      <c r="H4395" s="3" t="str">
        <f>IFNA(VLOOKUP(F4395,Promocodes!A:E,4,0),"")</f>
        <v/>
      </c>
      <c r="I4395" s="3"/>
      <c r="J4395" s="5">
        <f t="shared" si="2"/>
        <v>1000</v>
      </c>
      <c r="K4395" s="3" t="str">
        <f>IFNA(VLOOKUP(D4395,Price!$A$2:$C$18,3,0),"")</f>
        <v/>
      </c>
      <c r="L4395" s="6">
        <f t="shared" si="3"/>
        <v>6</v>
      </c>
      <c r="M4395" s="6" t="str">
        <f>IFNA(VLOOKUP(F4395,Promocodes!A:B,2,0),"")</f>
        <v/>
      </c>
      <c r="N4395" s="3" t="str">
        <f>IFNA(VLOOKUP(M4395,Promocodes!G:H,2,0),"")</f>
        <v/>
      </c>
      <c r="O4395" s="3" t="str">
        <f>IFNA(VLOOKUP(D4395,Price!$E$2:$F$4,2,0),"")</f>
        <v/>
      </c>
      <c r="P4395" s="7" t="str">
        <f t="shared" si="4"/>
        <v/>
      </c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ht="15.75" customHeight="1">
      <c r="A4396" s="3">
        <v>4278.0</v>
      </c>
      <c r="B4396" s="1" t="s">
        <v>16</v>
      </c>
      <c r="C4396" s="1" t="s">
        <v>22</v>
      </c>
      <c r="D4396" s="1" t="s">
        <v>21</v>
      </c>
      <c r="E4396" s="2">
        <v>44348.0</v>
      </c>
      <c r="F4396" s="3"/>
      <c r="G4396" s="5">
        <v>3500.0</v>
      </c>
      <c r="H4396" s="3" t="str">
        <f>IFNA(VLOOKUP(F4396,Promocodes!A:E,4,0),"")</f>
        <v/>
      </c>
      <c r="I4396" s="3"/>
      <c r="J4396" s="5">
        <f t="shared" si="2"/>
        <v>3500</v>
      </c>
      <c r="K4396" s="3" t="str">
        <f>IFNA(VLOOKUP(D4396,Price!$A$2:$C$18,3,0),"")</f>
        <v>услуга</v>
      </c>
      <c r="L4396" s="6">
        <f t="shared" si="3"/>
        <v>6</v>
      </c>
      <c r="M4396" s="6" t="str">
        <f>IFNA(VLOOKUP(F4396,Promocodes!A:B,2,0),"")</f>
        <v/>
      </c>
      <c r="N4396" s="3" t="str">
        <f>IFNA(VLOOKUP(M4396,Promocodes!G:H,2,0),"")</f>
        <v/>
      </c>
      <c r="O4396" s="3" t="str">
        <f>IFNA(VLOOKUP(D4396,Price!$E$2:$F$4,2,0),"")</f>
        <v/>
      </c>
      <c r="P4396" s="7" t="str">
        <f t="shared" si="4"/>
        <v>без промо</v>
      </c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ht="15.75" customHeight="1">
      <c r="A4397" s="3">
        <v>4279.0</v>
      </c>
      <c r="B4397" s="1" t="s">
        <v>16</v>
      </c>
      <c r="C4397" s="1" t="s">
        <v>22</v>
      </c>
      <c r="D4397" s="1" t="s">
        <v>23</v>
      </c>
      <c r="E4397" s="2">
        <v>44348.0</v>
      </c>
      <c r="F4397" s="3"/>
      <c r="G4397" s="5">
        <v>5500.0</v>
      </c>
      <c r="H4397" s="3" t="str">
        <f>IFNA(VLOOKUP(F4397,Promocodes!A:E,4,0),"")</f>
        <v/>
      </c>
      <c r="I4397" s="3"/>
      <c r="J4397" s="5">
        <f t="shared" si="2"/>
        <v>5500</v>
      </c>
      <c r="K4397" s="3" t="str">
        <f>IFNA(VLOOKUP(D4397,Price!$A$2:$C$18,3,0),"")</f>
        <v>услуга</v>
      </c>
      <c r="L4397" s="6">
        <f t="shared" si="3"/>
        <v>6</v>
      </c>
      <c r="M4397" s="6" t="str">
        <f>IFNA(VLOOKUP(F4397,Promocodes!A:B,2,0),"")</f>
        <v/>
      </c>
      <c r="N4397" s="3" t="str">
        <f>IFNA(VLOOKUP(M4397,Promocodes!G:H,2,0),"")</f>
        <v/>
      </c>
      <c r="O4397" s="3" t="str">
        <f>IFNA(VLOOKUP(D4397,Price!$E$2:$F$4,2,0),"")</f>
        <v/>
      </c>
      <c r="P4397" s="7" t="str">
        <f t="shared" si="4"/>
        <v>без промо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ht="15.75" customHeight="1">
      <c r="A4398" s="3">
        <v>4280.0</v>
      </c>
      <c r="B4398" s="1" t="s">
        <v>16</v>
      </c>
      <c r="C4398" s="1" t="s">
        <v>22</v>
      </c>
      <c r="D4398" s="1" t="s">
        <v>23</v>
      </c>
      <c r="E4398" s="2">
        <v>44348.0</v>
      </c>
      <c r="F4398" s="3"/>
      <c r="G4398" s="5">
        <v>5500.0</v>
      </c>
      <c r="H4398" s="3" t="str">
        <f>IFNA(VLOOKUP(F4398,Promocodes!A:E,4,0),"")</f>
        <v/>
      </c>
      <c r="I4398" s="3"/>
      <c r="J4398" s="5">
        <f t="shared" si="2"/>
        <v>5500</v>
      </c>
      <c r="K4398" s="3" t="str">
        <f>IFNA(VLOOKUP(D4398,Price!$A$2:$C$18,3,0),"")</f>
        <v>услуга</v>
      </c>
      <c r="L4398" s="6">
        <f t="shared" si="3"/>
        <v>6</v>
      </c>
      <c r="M4398" s="6" t="str">
        <f>IFNA(VLOOKUP(F4398,Promocodes!A:B,2,0),"")</f>
        <v/>
      </c>
      <c r="N4398" s="3" t="str">
        <f>IFNA(VLOOKUP(M4398,Promocodes!G:H,2,0),"")</f>
        <v/>
      </c>
      <c r="O4398" s="3" t="str">
        <f>IFNA(VLOOKUP(D4398,Price!$E$2:$F$4,2,0),"")</f>
        <v/>
      </c>
      <c r="P4398" s="7" t="str">
        <f t="shared" si="4"/>
        <v>без промо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ht="15.75" customHeight="1">
      <c r="A4399" s="3">
        <v>4281.0</v>
      </c>
      <c r="B4399" s="1" t="s">
        <v>16</v>
      </c>
      <c r="C4399" s="1" t="s">
        <v>17</v>
      </c>
      <c r="D4399" s="1" t="s">
        <v>24</v>
      </c>
      <c r="E4399" s="2">
        <v>44348.0</v>
      </c>
      <c r="F4399" s="3"/>
      <c r="G4399" s="5">
        <v>4500.0</v>
      </c>
      <c r="H4399" s="3" t="str">
        <f>IFNA(VLOOKUP(F4399,Promocodes!A:E,4,0),"")</f>
        <v/>
      </c>
      <c r="I4399" s="3"/>
      <c r="J4399" s="5">
        <f t="shared" si="2"/>
        <v>4500</v>
      </c>
      <c r="K4399" s="3" t="str">
        <f>IFNA(VLOOKUP(D4399,Price!$A$2:$C$18,3,0),"")</f>
        <v>услуга</v>
      </c>
      <c r="L4399" s="6">
        <f t="shared" si="3"/>
        <v>6</v>
      </c>
      <c r="M4399" s="6" t="str">
        <f>IFNA(VLOOKUP(F4399,Promocodes!A:B,2,0),"")</f>
        <v/>
      </c>
      <c r="N4399" s="3" t="str">
        <f>IFNA(VLOOKUP(M4399,Promocodes!G:H,2,0),"")</f>
        <v/>
      </c>
      <c r="O4399" s="3" t="str">
        <f>IFNA(VLOOKUP(D4399,Price!$E$2:$F$4,2,0),"")</f>
        <v/>
      </c>
      <c r="P4399" s="7" t="str">
        <f t="shared" si="4"/>
        <v>без промо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ht="15.75" customHeight="1">
      <c r="A4400" s="3">
        <v>4282.0</v>
      </c>
      <c r="B4400" s="1" t="s">
        <v>16</v>
      </c>
      <c r="C4400" s="1" t="s">
        <v>17</v>
      </c>
      <c r="D4400" s="1" t="s">
        <v>23</v>
      </c>
      <c r="E4400" s="2">
        <v>44348.0</v>
      </c>
      <c r="F4400" s="3"/>
      <c r="G4400" s="5">
        <v>5500.0</v>
      </c>
      <c r="H4400" s="3" t="str">
        <f>IFNA(VLOOKUP(F4400,Promocodes!A:E,4,0),"")</f>
        <v/>
      </c>
      <c r="I4400" s="3"/>
      <c r="J4400" s="5">
        <f t="shared" si="2"/>
        <v>5500</v>
      </c>
      <c r="K4400" s="3" t="str">
        <f>IFNA(VLOOKUP(D4400,Price!$A$2:$C$18,3,0),"")</f>
        <v>услуга</v>
      </c>
      <c r="L4400" s="6">
        <f t="shared" si="3"/>
        <v>6</v>
      </c>
      <c r="M4400" s="6" t="str">
        <f>IFNA(VLOOKUP(F4400,Promocodes!A:B,2,0),"")</f>
        <v/>
      </c>
      <c r="N4400" s="3" t="str">
        <f>IFNA(VLOOKUP(M4400,Promocodes!G:H,2,0),"")</f>
        <v/>
      </c>
      <c r="O4400" s="3" t="str">
        <f>IFNA(VLOOKUP(D4400,Price!$E$2:$F$4,2,0),"")</f>
        <v/>
      </c>
      <c r="P4400" s="7" t="str">
        <f t="shared" si="4"/>
        <v>без промо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ht="15.75" customHeight="1">
      <c r="A4401" s="3">
        <v>4283.0</v>
      </c>
      <c r="B4401" s="1" t="s">
        <v>16</v>
      </c>
      <c r="C4401" s="1" t="s">
        <v>17</v>
      </c>
      <c r="D4401" s="1" t="s">
        <v>23</v>
      </c>
      <c r="E4401" s="2">
        <v>44348.0</v>
      </c>
      <c r="F4401" s="3"/>
      <c r="G4401" s="5">
        <v>5500.0</v>
      </c>
      <c r="H4401" s="3" t="str">
        <f>IFNA(VLOOKUP(F4401,Promocodes!A:E,4,0),"")</f>
        <v/>
      </c>
      <c r="I4401" s="3"/>
      <c r="J4401" s="5">
        <f t="shared" si="2"/>
        <v>5500</v>
      </c>
      <c r="K4401" s="3" t="str">
        <f>IFNA(VLOOKUP(D4401,Price!$A$2:$C$18,3,0),"")</f>
        <v>услуга</v>
      </c>
      <c r="L4401" s="6">
        <f t="shared" si="3"/>
        <v>6</v>
      </c>
      <c r="M4401" s="6" t="str">
        <f>IFNA(VLOOKUP(F4401,Promocodes!A:B,2,0),"")</f>
        <v/>
      </c>
      <c r="N4401" s="3" t="str">
        <f>IFNA(VLOOKUP(M4401,Promocodes!G:H,2,0),"")</f>
        <v/>
      </c>
      <c r="O4401" s="3" t="str">
        <f>IFNA(VLOOKUP(D4401,Price!$E$2:$F$4,2,0),"")</f>
        <v/>
      </c>
      <c r="P4401" s="7" t="str">
        <f t="shared" si="4"/>
        <v>без промо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ht="15.75" customHeight="1">
      <c r="A4402" s="3">
        <v>4284.0</v>
      </c>
      <c r="B4402" s="1" t="s">
        <v>16</v>
      </c>
      <c r="C4402" s="1" t="s">
        <v>17</v>
      </c>
      <c r="D4402" s="1" t="s">
        <v>21</v>
      </c>
      <c r="E4402" s="2">
        <v>44348.0</v>
      </c>
      <c r="F4402" s="3"/>
      <c r="G4402" s="5">
        <v>3500.0</v>
      </c>
      <c r="H4402" s="3" t="str">
        <f>IFNA(VLOOKUP(F4402,Promocodes!A:E,4,0),"")</f>
        <v/>
      </c>
      <c r="I4402" s="3"/>
      <c r="J4402" s="5">
        <f t="shared" si="2"/>
        <v>3500</v>
      </c>
      <c r="K4402" s="3" t="str">
        <f>IFNA(VLOOKUP(D4402,Price!$A$2:$C$18,3,0),"")</f>
        <v>услуга</v>
      </c>
      <c r="L4402" s="6">
        <f t="shared" si="3"/>
        <v>6</v>
      </c>
      <c r="M4402" s="6" t="str">
        <f>IFNA(VLOOKUP(F4402,Promocodes!A:B,2,0),"")</f>
        <v/>
      </c>
      <c r="N4402" s="3" t="str">
        <f>IFNA(VLOOKUP(M4402,Promocodes!G:H,2,0),"")</f>
        <v/>
      </c>
      <c r="O4402" s="3" t="str">
        <f>IFNA(VLOOKUP(D4402,Price!$E$2:$F$4,2,0),"")</f>
        <v/>
      </c>
      <c r="P4402" s="7" t="str">
        <f t="shared" si="4"/>
        <v>без промо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ht="15.75" customHeight="1">
      <c r="A4403" s="3">
        <v>4285.0</v>
      </c>
      <c r="B4403" s="1" t="s">
        <v>16</v>
      </c>
      <c r="C4403" s="1" t="s">
        <v>17</v>
      </c>
      <c r="D4403" s="1" t="s">
        <v>25</v>
      </c>
      <c r="E4403" s="2">
        <v>44348.0</v>
      </c>
      <c r="F4403" s="3"/>
      <c r="G4403" s="5">
        <v>300.0</v>
      </c>
      <c r="H4403" s="3" t="str">
        <f>IFNA(VLOOKUP(F4403,Promocodes!A:E,4,0),"")</f>
        <v/>
      </c>
      <c r="I4403" s="3"/>
      <c r="J4403" s="5">
        <f t="shared" si="2"/>
        <v>300</v>
      </c>
      <c r="K4403" s="3" t="str">
        <f>IFNA(VLOOKUP(D4403,Price!$A$2:$C$18,3,0),"")</f>
        <v>товар</v>
      </c>
      <c r="L4403" s="6">
        <f t="shared" si="3"/>
        <v>6</v>
      </c>
      <c r="M4403" s="6" t="str">
        <f>IFNA(VLOOKUP(F4403,Promocodes!A:B,2,0),"")</f>
        <v/>
      </c>
      <c r="N4403" s="3" t="str">
        <f>IFNA(VLOOKUP(M4403,Promocodes!G:H,2,0),"")</f>
        <v/>
      </c>
      <c r="O4403" s="3">
        <f>IFNA(VLOOKUP(D4403,Price!$E$2:$F$4,2,0),"")</f>
        <v>150</v>
      </c>
      <c r="P4403" s="7" t="str">
        <f t="shared" si="4"/>
        <v>без промо</v>
      </c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ht="15.75" customHeight="1">
      <c r="A4404" s="3">
        <v>4286.0</v>
      </c>
      <c r="B4404" s="1" t="s">
        <v>16</v>
      </c>
      <c r="C4404" s="1" t="s">
        <v>17</v>
      </c>
      <c r="D4404" s="1" t="s">
        <v>18</v>
      </c>
      <c r="E4404" s="2">
        <v>44348.0</v>
      </c>
      <c r="F4404" s="3"/>
      <c r="G4404" s="5">
        <v>1000.0</v>
      </c>
      <c r="H4404" s="3" t="str">
        <f>IFNA(VLOOKUP(F4404,Promocodes!A:E,4,0),"")</f>
        <v/>
      </c>
      <c r="I4404" s="3"/>
      <c r="J4404" s="5">
        <f t="shared" si="2"/>
        <v>1000</v>
      </c>
      <c r="K4404" s="3" t="str">
        <f>IFNA(VLOOKUP(D4404,Price!$A$2:$C$18,3,0),"")</f>
        <v>товар</v>
      </c>
      <c r="L4404" s="6">
        <f t="shared" si="3"/>
        <v>6</v>
      </c>
      <c r="M4404" s="6" t="str">
        <f>IFNA(VLOOKUP(F4404,Promocodes!A:B,2,0),"")</f>
        <v/>
      </c>
      <c r="N4404" s="3" t="str">
        <f>IFNA(VLOOKUP(M4404,Promocodes!G:H,2,0),"")</f>
        <v/>
      </c>
      <c r="O4404" s="3">
        <f>IFNA(VLOOKUP(D4404,Price!$E$2:$F$4,2,0),"")</f>
        <v>500</v>
      </c>
      <c r="P4404" s="7" t="str">
        <f t="shared" si="4"/>
        <v>без промо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ht="15.75" customHeight="1">
      <c r="A4405" s="3">
        <v>4287.0</v>
      </c>
      <c r="B4405" s="1" t="s">
        <v>16</v>
      </c>
      <c r="C4405" s="1" t="s">
        <v>17</v>
      </c>
      <c r="D4405" s="1" t="s">
        <v>18</v>
      </c>
      <c r="E4405" s="2">
        <v>44349.0</v>
      </c>
      <c r="F4405" s="3"/>
      <c r="G4405" s="5">
        <v>1000.0</v>
      </c>
      <c r="H4405" s="3" t="str">
        <f>IFNA(VLOOKUP(F4405,Promocodes!A:E,4,0),"")</f>
        <v/>
      </c>
      <c r="I4405" s="3"/>
      <c r="J4405" s="5">
        <f t="shared" si="2"/>
        <v>1000</v>
      </c>
      <c r="K4405" s="3" t="str">
        <f>IFNA(VLOOKUP(D4405,Price!$A$2:$C$18,3,0),"")</f>
        <v>товар</v>
      </c>
      <c r="L4405" s="6">
        <f t="shared" si="3"/>
        <v>6</v>
      </c>
      <c r="M4405" s="6" t="str">
        <f>IFNA(VLOOKUP(F4405,Promocodes!A:B,2,0),"")</f>
        <v/>
      </c>
      <c r="N4405" s="3" t="str">
        <f>IFNA(VLOOKUP(M4405,Promocodes!G:H,2,0),"")</f>
        <v/>
      </c>
      <c r="O4405" s="3">
        <f>IFNA(VLOOKUP(D4405,Price!$E$2:$F$4,2,0),"")</f>
        <v>500</v>
      </c>
      <c r="P4405" s="7" t="str">
        <f t="shared" si="4"/>
        <v>без промо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ht="15.75" customHeight="1">
      <c r="A4406" s="3">
        <v>4288.0</v>
      </c>
      <c r="B4406" s="1" t="s">
        <v>16</v>
      </c>
      <c r="C4406" s="1" t="s">
        <v>22</v>
      </c>
      <c r="D4406" s="1" t="s">
        <v>24</v>
      </c>
      <c r="E4406" s="2">
        <v>44349.0</v>
      </c>
      <c r="F4406" s="3"/>
      <c r="G4406" s="5">
        <v>4500.0</v>
      </c>
      <c r="H4406" s="3" t="str">
        <f>IFNA(VLOOKUP(F4406,Promocodes!A:E,4,0),"")</f>
        <v/>
      </c>
      <c r="I4406" s="3"/>
      <c r="J4406" s="5">
        <f t="shared" si="2"/>
        <v>4500</v>
      </c>
      <c r="K4406" s="3" t="str">
        <f>IFNA(VLOOKUP(D4406,Price!$A$2:$C$18,3,0),"")</f>
        <v>услуга</v>
      </c>
      <c r="L4406" s="6">
        <f t="shared" si="3"/>
        <v>6</v>
      </c>
      <c r="M4406" s="6" t="str">
        <f>IFNA(VLOOKUP(F4406,Promocodes!A:B,2,0),"")</f>
        <v/>
      </c>
      <c r="N4406" s="3" t="str">
        <f>IFNA(VLOOKUP(M4406,Promocodes!G:H,2,0),"")</f>
        <v/>
      </c>
      <c r="O4406" s="3" t="str">
        <f>IFNA(VLOOKUP(D4406,Price!$E$2:$F$4,2,0),"")</f>
        <v/>
      </c>
      <c r="P4406" s="7" t="str">
        <f t="shared" si="4"/>
        <v>без промо</v>
      </c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ht="15.75" customHeight="1">
      <c r="A4407" s="3">
        <v>4289.0</v>
      </c>
      <c r="B4407" s="1" t="s">
        <v>16</v>
      </c>
      <c r="C4407" s="1" t="s">
        <v>17</v>
      </c>
      <c r="D4407" s="1" t="s">
        <v>24</v>
      </c>
      <c r="E4407" s="2">
        <v>44349.0</v>
      </c>
      <c r="F4407" s="3"/>
      <c r="G4407" s="5">
        <v>4500.0</v>
      </c>
      <c r="H4407" s="3" t="str">
        <f>IFNA(VLOOKUP(F4407,Promocodes!A:E,4,0),"")</f>
        <v/>
      </c>
      <c r="I4407" s="3"/>
      <c r="J4407" s="5">
        <f t="shared" si="2"/>
        <v>4500</v>
      </c>
      <c r="K4407" s="3" t="str">
        <f>IFNA(VLOOKUP(D4407,Price!$A$2:$C$18,3,0),"")</f>
        <v>услуга</v>
      </c>
      <c r="L4407" s="6">
        <f t="shared" si="3"/>
        <v>6</v>
      </c>
      <c r="M4407" s="6" t="str">
        <f>IFNA(VLOOKUP(F4407,Promocodes!A:B,2,0),"")</f>
        <v/>
      </c>
      <c r="N4407" s="3" t="str">
        <f>IFNA(VLOOKUP(M4407,Promocodes!G:H,2,0),"")</f>
        <v/>
      </c>
      <c r="O4407" s="3" t="str">
        <f>IFNA(VLOOKUP(D4407,Price!$E$2:$F$4,2,0),"")</f>
        <v/>
      </c>
      <c r="P4407" s="7" t="str">
        <f t="shared" si="4"/>
        <v>без промо</v>
      </c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ht="15.75" customHeight="1">
      <c r="A4408" s="3">
        <v>4290.0</v>
      </c>
      <c r="B4408" s="1" t="s">
        <v>16</v>
      </c>
      <c r="C4408" s="1" t="s">
        <v>17</v>
      </c>
      <c r="D4408" s="1" t="s">
        <v>24</v>
      </c>
      <c r="E4408" s="2">
        <v>44349.0</v>
      </c>
      <c r="F4408" s="3"/>
      <c r="G4408" s="5">
        <v>4500.0</v>
      </c>
      <c r="H4408" s="3" t="str">
        <f>IFNA(VLOOKUP(F4408,Promocodes!A:E,4,0),"")</f>
        <v/>
      </c>
      <c r="I4408" s="3"/>
      <c r="J4408" s="5">
        <f t="shared" si="2"/>
        <v>4500</v>
      </c>
      <c r="K4408" s="3" t="str">
        <f>IFNA(VLOOKUP(D4408,Price!$A$2:$C$18,3,0),"")</f>
        <v>услуга</v>
      </c>
      <c r="L4408" s="6">
        <f t="shared" si="3"/>
        <v>6</v>
      </c>
      <c r="M4408" s="6" t="str">
        <f>IFNA(VLOOKUP(F4408,Promocodes!A:B,2,0),"")</f>
        <v/>
      </c>
      <c r="N4408" s="3" t="str">
        <f>IFNA(VLOOKUP(M4408,Promocodes!G:H,2,0),"")</f>
        <v/>
      </c>
      <c r="O4408" s="3" t="str">
        <f>IFNA(VLOOKUP(D4408,Price!$E$2:$F$4,2,0),"")</f>
        <v/>
      </c>
      <c r="P4408" s="7" t="str">
        <f t="shared" si="4"/>
        <v>без промо</v>
      </c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ht="15.75" customHeight="1">
      <c r="A4409" s="3">
        <v>4291.0</v>
      </c>
      <c r="B4409" s="1" t="s">
        <v>16</v>
      </c>
      <c r="C4409" s="1" t="s">
        <v>17</v>
      </c>
      <c r="D4409" s="1" t="s">
        <v>23</v>
      </c>
      <c r="E4409" s="2">
        <v>44349.0</v>
      </c>
      <c r="F4409" s="3"/>
      <c r="G4409" s="5">
        <v>5500.0</v>
      </c>
      <c r="H4409" s="3" t="str">
        <f>IFNA(VLOOKUP(F4409,Promocodes!A:E,4,0),"")</f>
        <v/>
      </c>
      <c r="I4409" s="3"/>
      <c r="J4409" s="5">
        <f t="shared" si="2"/>
        <v>5500</v>
      </c>
      <c r="K4409" s="3" t="str">
        <f>IFNA(VLOOKUP(D4409,Price!$A$2:$C$18,3,0),"")</f>
        <v>услуга</v>
      </c>
      <c r="L4409" s="6">
        <f t="shared" si="3"/>
        <v>6</v>
      </c>
      <c r="M4409" s="6" t="str">
        <f>IFNA(VLOOKUP(F4409,Promocodes!A:B,2,0),"")</f>
        <v/>
      </c>
      <c r="N4409" s="3" t="str">
        <f>IFNA(VLOOKUP(M4409,Promocodes!G:H,2,0),"")</f>
        <v/>
      </c>
      <c r="O4409" s="3" t="str">
        <f>IFNA(VLOOKUP(D4409,Price!$E$2:$F$4,2,0),"")</f>
        <v/>
      </c>
      <c r="P4409" s="7" t="str">
        <f t="shared" si="4"/>
        <v>без промо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ht="15.75" customHeight="1">
      <c r="A4410" s="3">
        <v>4292.0</v>
      </c>
      <c r="B4410" s="1" t="s">
        <v>16</v>
      </c>
      <c r="C4410" s="1" t="s">
        <v>17</v>
      </c>
      <c r="D4410" s="1" t="s">
        <v>25</v>
      </c>
      <c r="E4410" s="2">
        <v>44349.0</v>
      </c>
      <c r="F4410" s="3"/>
      <c r="G4410" s="5">
        <v>300.0</v>
      </c>
      <c r="H4410" s="3" t="str">
        <f>IFNA(VLOOKUP(F4410,Promocodes!A:E,4,0),"")</f>
        <v/>
      </c>
      <c r="I4410" s="3"/>
      <c r="J4410" s="5">
        <f t="shared" si="2"/>
        <v>300</v>
      </c>
      <c r="K4410" s="3" t="str">
        <f>IFNA(VLOOKUP(D4410,Price!$A$2:$C$18,3,0),"")</f>
        <v>товар</v>
      </c>
      <c r="L4410" s="6">
        <f t="shared" si="3"/>
        <v>6</v>
      </c>
      <c r="M4410" s="6" t="str">
        <f>IFNA(VLOOKUP(F4410,Promocodes!A:B,2,0),"")</f>
        <v/>
      </c>
      <c r="N4410" s="3" t="str">
        <f>IFNA(VLOOKUP(M4410,Promocodes!G:H,2,0),"")</f>
        <v/>
      </c>
      <c r="O4410" s="3">
        <f>IFNA(VLOOKUP(D4410,Price!$E$2:$F$4,2,0),"")</f>
        <v>150</v>
      </c>
      <c r="P4410" s="7" t="str">
        <f t="shared" si="4"/>
        <v>без промо</v>
      </c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ht="15.75" customHeight="1">
      <c r="A4411" s="3">
        <v>4293.0</v>
      </c>
      <c r="B4411" s="1" t="s">
        <v>16</v>
      </c>
      <c r="C4411" s="1" t="s">
        <v>22</v>
      </c>
      <c r="D4411" s="1" t="s">
        <v>23</v>
      </c>
      <c r="E4411" s="2">
        <v>44349.0</v>
      </c>
      <c r="F4411" s="3"/>
      <c r="G4411" s="5">
        <v>5500.0</v>
      </c>
      <c r="H4411" s="3" t="str">
        <f>IFNA(VLOOKUP(F4411,Promocodes!A:E,4,0),"")</f>
        <v/>
      </c>
      <c r="I4411" s="3"/>
      <c r="J4411" s="5">
        <f t="shared" si="2"/>
        <v>5500</v>
      </c>
      <c r="K4411" s="3" t="str">
        <f>IFNA(VLOOKUP(D4411,Price!$A$2:$C$18,3,0),"")</f>
        <v>услуга</v>
      </c>
      <c r="L4411" s="6">
        <f t="shared" si="3"/>
        <v>6</v>
      </c>
      <c r="M4411" s="6" t="str">
        <f>IFNA(VLOOKUP(F4411,Promocodes!A:B,2,0),"")</f>
        <v/>
      </c>
      <c r="N4411" s="3" t="str">
        <f>IFNA(VLOOKUP(M4411,Promocodes!G:H,2,0),"")</f>
        <v/>
      </c>
      <c r="O4411" s="3" t="str">
        <f>IFNA(VLOOKUP(D4411,Price!$E$2:$F$4,2,0),"")</f>
        <v/>
      </c>
      <c r="P4411" s="7" t="str">
        <f t="shared" si="4"/>
        <v>без промо</v>
      </c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ht="15.75" customHeight="1">
      <c r="A4412" s="3">
        <v>4294.0</v>
      </c>
      <c r="B4412" s="1" t="s">
        <v>16</v>
      </c>
      <c r="C4412" s="1" t="s">
        <v>22</v>
      </c>
      <c r="D4412" s="1" t="s">
        <v>23</v>
      </c>
      <c r="E4412" s="2">
        <v>44349.0</v>
      </c>
      <c r="F4412" s="3"/>
      <c r="G4412" s="5">
        <v>5500.0</v>
      </c>
      <c r="H4412" s="3" t="str">
        <f>IFNA(VLOOKUP(F4412,Promocodes!A:E,4,0),"")</f>
        <v/>
      </c>
      <c r="I4412" s="3"/>
      <c r="J4412" s="5">
        <f t="shared" si="2"/>
        <v>5500</v>
      </c>
      <c r="K4412" s="3" t="str">
        <f>IFNA(VLOOKUP(D4412,Price!$A$2:$C$18,3,0),"")</f>
        <v>услуга</v>
      </c>
      <c r="L4412" s="6">
        <f t="shared" si="3"/>
        <v>6</v>
      </c>
      <c r="M4412" s="6" t="str">
        <f>IFNA(VLOOKUP(F4412,Promocodes!A:B,2,0),"")</f>
        <v/>
      </c>
      <c r="N4412" s="3" t="str">
        <f>IFNA(VLOOKUP(M4412,Promocodes!G:H,2,0),"")</f>
        <v/>
      </c>
      <c r="O4412" s="3" t="str">
        <f>IFNA(VLOOKUP(D4412,Price!$E$2:$F$4,2,0),"")</f>
        <v/>
      </c>
      <c r="P4412" s="7" t="str">
        <f t="shared" si="4"/>
        <v>без промо</v>
      </c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ht="15.75" customHeight="1">
      <c r="A4413" s="3">
        <v>4295.0</v>
      </c>
      <c r="B4413" s="1" t="s">
        <v>16</v>
      </c>
      <c r="C4413" s="1" t="s">
        <v>17</v>
      </c>
      <c r="D4413" s="1" t="s">
        <v>23</v>
      </c>
      <c r="E4413" s="2">
        <v>44349.0</v>
      </c>
      <c r="F4413" s="3"/>
      <c r="G4413" s="5">
        <v>5500.0</v>
      </c>
      <c r="H4413" s="3" t="str">
        <f>IFNA(VLOOKUP(F4413,Promocodes!A:E,4,0),"")</f>
        <v/>
      </c>
      <c r="I4413" s="3"/>
      <c r="J4413" s="5">
        <f t="shared" si="2"/>
        <v>5500</v>
      </c>
      <c r="K4413" s="3" t="str">
        <f>IFNA(VLOOKUP(D4413,Price!$A$2:$C$18,3,0),"")</f>
        <v>услуга</v>
      </c>
      <c r="L4413" s="6">
        <f t="shared" si="3"/>
        <v>6</v>
      </c>
      <c r="M4413" s="6" t="str">
        <f>IFNA(VLOOKUP(F4413,Promocodes!A:B,2,0),"")</f>
        <v/>
      </c>
      <c r="N4413" s="3" t="str">
        <f>IFNA(VLOOKUP(M4413,Promocodes!G:H,2,0),"")</f>
        <v/>
      </c>
      <c r="O4413" s="3" t="str">
        <f>IFNA(VLOOKUP(D4413,Price!$E$2:$F$4,2,0),"")</f>
        <v/>
      </c>
      <c r="P4413" s="7" t="str">
        <f t="shared" si="4"/>
        <v>без промо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ht="15.75" customHeight="1">
      <c r="A4414" s="3">
        <v>4297.0</v>
      </c>
      <c r="B4414" s="1" t="s">
        <v>16</v>
      </c>
      <c r="C4414" s="1" t="s">
        <v>17</v>
      </c>
      <c r="D4414" s="1" t="s">
        <v>23</v>
      </c>
      <c r="E4414" s="2">
        <v>44349.0</v>
      </c>
      <c r="F4414" s="3"/>
      <c r="G4414" s="5">
        <v>5500.0</v>
      </c>
      <c r="H4414" s="3" t="str">
        <f>IFNA(VLOOKUP(F4414,Promocodes!A:E,4,0),"")</f>
        <v/>
      </c>
      <c r="I4414" s="3"/>
      <c r="J4414" s="5">
        <f t="shared" si="2"/>
        <v>5500</v>
      </c>
      <c r="K4414" s="3" t="str">
        <f>IFNA(VLOOKUP(D4414,Price!$A$2:$C$18,3,0),"")</f>
        <v>услуга</v>
      </c>
      <c r="L4414" s="6">
        <f t="shared" si="3"/>
        <v>6</v>
      </c>
      <c r="M4414" s="6" t="str">
        <f>IFNA(VLOOKUP(F4414,Promocodes!A:B,2,0),"")</f>
        <v/>
      </c>
      <c r="N4414" s="3" t="str">
        <f>IFNA(VLOOKUP(M4414,Promocodes!G:H,2,0),"")</f>
        <v/>
      </c>
      <c r="O4414" s="3" t="str">
        <f>IFNA(VLOOKUP(D4414,Price!$E$2:$F$4,2,0),"")</f>
        <v/>
      </c>
      <c r="P4414" s="7" t="str">
        <f t="shared" si="4"/>
        <v>без промо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ht="15.75" customHeight="1">
      <c r="A4415" s="3">
        <v>4298.0</v>
      </c>
      <c r="B4415" s="1" t="s">
        <v>16</v>
      </c>
      <c r="C4415" s="1" t="s">
        <v>17</v>
      </c>
      <c r="D4415" s="1" t="s">
        <v>25</v>
      </c>
      <c r="E4415" s="2">
        <v>44349.0</v>
      </c>
      <c r="F4415" s="3"/>
      <c r="G4415" s="5">
        <v>300.0</v>
      </c>
      <c r="H4415" s="3" t="str">
        <f>IFNA(VLOOKUP(F4415,Promocodes!A:E,4,0),"")</f>
        <v/>
      </c>
      <c r="I4415" s="3"/>
      <c r="J4415" s="5">
        <f t="shared" si="2"/>
        <v>300</v>
      </c>
      <c r="K4415" s="3" t="str">
        <f>IFNA(VLOOKUP(D4415,Price!$A$2:$C$18,3,0),"")</f>
        <v>товар</v>
      </c>
      <c r="L4415" s="6">
        <f t="shared" si="3"/>
        <v>6</v>
      </c>
      <c r="M4415" s="6" t="str">
        <f>IFNA(VLOOKUP(F4415,Promocodes!A:B,2,0),"")</f>
        <v/>
      </c>
      <c r="N4415" s="3" t="str">
        <f>IFNA(VLOOKUP(M4415,Promocodes!G:H,2,0),"")</f>
        <v/>
      </c>
      <c r="O4415" s="3">
        <f>IFNA(VLOOKUP(D4415,Price!$E$2:$F$4,2,0),"")</f>
        <v>150</v>
      </c>
      <c r="P4415" s="7" t="str">
        <f t="shared" si="4"/>
        <v>без промо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ht="15.75" customHeight="1">
      <c r="A4416" s="3">
        <v>4299.0</v>
      </c>
      <c r="B4416" s="1" t="s">
        <v>139</v>
      </c>
      <c r="C4416" s="1" t="s">
        <v>17</v>
      </c>
      <c r="D4416" s="1" t="s">
        <v>141</v>
      </c>
      <c r="E4416" s="2">
        <v>44349.0</v>
      </c>
      <c r="F4416" s="3"/>
      <c r="G4416" s="5">
        <v>300.0</v>
      </c>
      <c r="H4416" s="3" t="str">
        <f>IFNA(VLOOKUP(F4416,Promocodes!A:E,4,0),"")</f>
        <v/>
      </c>
      <c r="I4416" s="3"/>
      <c r="J4416" s="5">
        <f t="shared" si="2"/>
        <v>300</v>
      </c>
      <c r="K4416" s="3" t="str">
        <f>IFNA(VLOOKUP(D4416,Price!$A$2:$C$18,3,0),"")</f>
        <v/>
      </c>
      <c r="L4416" s="6">
        <f t="shared" si="3"/>
        <v>6</v>
      </c>
      <c r="M4416" s="6" t="str">
        <f>IFNA(VLOOKUP(F4416,Promocodes!A:B,2,0),"")</f>
        <v/>
      </c>
      <c r="N4416" s="3" t="str">
        <f>IFNA(VLOOKUP(M4416,Promocodes!G:H,2,0),"")</f>
        <v/>
      </c>
      <c r="O4416" s="3" t="str">
        <f>IFNA(VLOOKUP(D4416,Price!$E$2:$F$4,2,0),"")</f>
        <v/>
      </c>
      <c r="P4416" s="7" t="str">
        <f t="shared" si="4"/>
        <v/>
      </c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ht="15.75" customHeight="1">
      <c r="A4417" s="3">
        <v>4300.0</v>
      </c>
      <c r="B4417" s="1" t="s">
        <v>16</v>
      </c>
      <c r="C4417" s="1" t="s">
        <v>17</v>
      </c>
      <c r="D4417" s="1" t="s">
        <v>24</v>
      </c>
      <c r="E4417" s="2">
        <v>44349.0</v>
      </c>
      <c r="F4417" s="3"/>
      <c r="G4417" s="5">
        <v>4500.0</v>
      </c>
      <c r="H4417" s="3" t="str">
        <f>IFNA(VLOOKUP(F4417,Promocodes!A:E,4,0),"")</f>
        <v/>
      </c>
      <c r="I4417" s="3"/>
      <c r="J4417" s="5">
        <f t="shared" si="2"/>
        <v>4500</v>
      </c>
      <c r="K4417" s="3" t="str">
        <f>IFNA(VLOOKUP(D4417,Price!$A$2:$C$18,3,0),"")</f>
        <v>услуга</v>
      </c>
      <c r="L4417" s="6">
        <f t="shared" si="3"/>
        <v>6</v>
      </c>
      <c r="M4417" s="6" t="str">
        <f>IFNA(VLOOKUP(F4417,Promocodes!A:B,2,0),"")</f>
        <v/>
      </c>
      <c r="N4417" s="3" t="str">
        <f>IFNA(VLOOKUP(M4417,Promocodes!G:H,2,0),"")</f>
        <v/>
      </c>
      <c r="O4417" s="3" t="str">
        <f>IFNA(VLOOKUP(D4417,Price!$E$2:$F$4,2,0),"")</f>
        <v/>
      </c>
      <c r="P4417" s="7" t="str">
        <f t="shared" si="4"/>
        <v>без промо</v>
      </c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ht="15.75" customHeight="1">
      <c r="A4418" s="3">
        <v>4301.0</v>
      </c>
      <c r="B4418" s="1" t="s">
        <v>16</v>
      </c>
      <c r="C4418" s="1" t="s">
        <v>17</v>
      </c>
      <c r="D4418" s="1" t="s">
        <v>23</v>
      </c>
      <c r="E4418" s="2">
        <v>44349.0</v>
      </c>
      <c r="F4418" s="3"/>
      <c r="G4418" s="5">
        <v>5500.0</v>
      </c>
      <c r="H4418" s="3" t="str">
        <f>IFNA(VLOOKUP(F4418,Promocodes!A:E,4,0),"")</f>
        <v/>
      </c>
      <c r="I4418" s="3"/>
      <c r="J4418" s="5">
        <f t="shared" si="2"/>
        <v>5500</v>
      </c>
      <c r="K4418" s="3" t="str">
        <f>IFNA(VLOOKUP(D4418,Price!$A$2:$C$18,3,0),"")</f>
        <v>услуга</v>
      </c>
      <c r="L4418" s="6">
        <f t="shared" si="3"/>
        <v>6</v>
      </c>
      <c r="M4418" s="6" t="str">
        <f>IFNA(VLOOKUP(F4418,Promocodes!A:B,2,0),"")</f>
        <v/>
      </c>
      <c r="N4418" s="3" t="str">
        <f>IFNA(VLOOKUP(M4418,Promocodes!G:H,2,0),"")</f>
        <v/>
      </c>
      <c r="O4418" s="3" t="str">
        <f>IFNA(VLOOKUP(D4418,Price!$E$2:$F$4,2,0),"")</f>
        <v/>
      </c>
      <c r="P4418" s="7" t="str">
        <f t="shared" si="4"/>
        <v>без промо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ht="15.75" customHeight="1">
      <c r="A4419" s="3">
        <v>4302.0</v>
      </c>
      <c r="B4419" s="1" t="s">
        <v>16</v>
      </c>
      <c r="C4419" s="1" t="s">
        <v>22</v>
      </c>
      <c r="D4419" s="1" t="s">
        <v>24</v>
      </c>
      <c r="E4419" s="2">
        <v>44349.0</v>
      </c>
      <c r="F4419" s="3"/>
      <c r="G4419" s="5">
        <v>4500.0</v>
      </c>
      <c r="H4419" s="3" t="str">
        <f>IFNA(VLOOKUP(F4419,Promocodes!A:E,4,0),"")</f>
        <v/>
      </c>
      <c r="I4419" s="3"/>
      <c r="J4419" s="5">
        <f t="shared" si="2"/>
        <v>4500</v>
      </c>
      <c r="K4419" s="3" t="str">
        <f>IFNA(VLOOKUP(D4419,Price!$A$2:$C$18,3,0),"")</f>
        <v>услуга</v>
      </c>
      <c r="L4419" s="6">
        <f t="shared" si="3"/>
        <v>6</v>
      </c>
      <c r="M4419" s="6" t="str">
        <f>IFNA(VLOOKUP(F4419,Promocodes!A:B,2,0),"")</f>
        <v/>
      </c>
      <c r="N4419" s="3" t="str">
        <f>IFNA(VLOOKUP(M4419,Promocodes!G:H,2,0),"")</f>
        <v/>
      </c>
      <c r="O4419" s="3" t="str">
        <f>IFNA(VLOOKUP(D4419,Price!$E$2:$F$4,2,0),"")</f>
        <v/>
      </c>
      <c r="P4419" s="7" t="str">
        <f t="shared" si="4"/>
        <v>без промо</v>
      </c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ht="15.75" customHeight="1">
      <c r="A4420" s="3">
        <v>4303.0</v>
      </c>
      <c r="B4420" s="1" t="s">
        <v>16</v>
      </c>
      <c r="C4420" s="1" t="s">
        <v>17</v>
      </c>
      <c r="D4420" s="1" t="s">
        <v>23</v>
      </c>
      <c r="E4420" s="2">
        <v>44349.0</v>
      </c>
      <c r="F4420" s="3"/>
      <c r="G4420" s="5">
        <v>5500.0</v>
      </c>
      <c r="H4420" s="3" t="str">
        <f>IFNA(VLOOKUP(F4420,Promocodes!A:E,4,0),"")</f>
        <v/>
      </c>
      <c r="I4420" s="3"/>
      <c r="J4420" s="5">
        <f t="shared" si="2"/>
        <v>5500</v>
      </c>
      <c r="K4420" s="3" t="str">
        <f>IFNA(VLOOKUP(D4420,Price!$A$2:$C$18,3,0),"")</f>
        <v>услуга</v>
      </c>
      <c r="L4420" s="6">
        <f t="shared" si="3"/>
        <v>6</v>
      </c>
      <c r="M4420" s="6" t="str">
        <f>IFNA(VLOOKUP(F4420,Promocodes!A:B,2,0),"")</f>
        <v/>
      </c>
      <c r="N4420" s="3" t="str">
        <f>IFNA(VLOOKUP(M4420,Promocodes!G:H,2,0),"")</f>
        <v/>
      </c>
      <c r="O4420" s="3" t="str">
        <f>IFNA(VLOOKUP(D4420,Price!$E$2:$F$4,2,0),"")</f>
        <v/>
      </c>
      <c r="P4420" s="7" t="str">
        <f t="shared" si="4"/>
        <v>без промо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ht="15.75" customHeight="1">
      <c r="A4421" s="3">
        <v>4305.0</v>
      </c>
      <c r="B4421" s="1" t="s">
        <v>16</v>
      </c>
      <c r="C4421" s="1" t="s">
        <v>22</v>
      </c>
      <c r="D4421" s="1" t="s">
        <v>21</v>
      </c>
      <c r="E4421" s="2">
        <v>44349.0</v>
      </c>
      <c r="F4421" s="3"/>
      <c r="G4421" s="5">
        <v>3500.0</v>
      </c>
      <c r="H4421" s="3" t="str">
        <f>IFNA(VLOOKUP(F4421,Promocodes!A:E,4,0),"")</f>
        <v/>
      </c>
      <c r="I4421" s="3"/>
      <c r="J4421" s="5">
        <f t="shared" si="2"/>
        <v>3500</v>
      </c>
      <c r="K4421" s="3" t="str">
        <f>IFNA(VLOOKUP(D4421,Price!$A$2:$C$18,3,0),"")</f>
        <v>услуга</v>
      </c>
      <c r="L4421" s="6">
        <f t="shared" si="3"/>
        <v>6</v>
      </c>
      <c r="M4421" s="6" t="str">
        <f>IFNA(VLOOKUP(F4421,Promocodes!A:B,2,0),"")</f>
        <v/>
      </c>
      <c r="N4421" s="3" t="str">
        <f>IFNA(VLOOKUP(M4421,Promocodes!G:H,2,0),"")</f>
        <v/>
      </c>
      <c r="O4421" s="3" t="str">
        <f>IFNA(VLOOKUP(D4421,Price!$E$2:$F$4,2,0),"")</f>
        <v/>
      </c>
      <c r="P4421" s="7" t="str">
        <f t="shared" si="4"/>
        <v>без промо</v>
      </c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ht="15.75" customHeight="1">
      <c r="A4422" s="3">
        <v>4306.0</v>
      </c>
      <c r="B4422" s="1" t="s">
        <v>16</v>
      </c>
      <c r="C4422" s="1" t="s">
        <v>17</v>
      </c>
      <c r="D4422" s="1" t="s">
        <v>21</v>
      </c>
      <c r="E4422" s="2">
        <v>44349.0</v>
      </c>
      <c r="F4422" s="3"/>
      <c r="G4422" s="5">
        <v>3500.0</v>
      </c>
      <c r="H4422" s="3" t="str">
        <f>IFNA(VLOOKUP(F4422,Promocodes!A:E,4,0),"")</f>
        <v/>
      </c>
      <c r="I4422" s="3"/>
      <c r="J4422" s="5">
        <f t="shared" si="2"/>
        <v>3500</v>
      </c>
      <c r="K4422" s="3" t="str">
        <f>IFNA(VLOOKUP(D4422,Price!$A$2:$C$18,3,0),"")</f>
        <v>услуга</v>
      </c>
      <c r="L4422" s="6">
        <f t="shared" si="3"/>
        <v>6</v>
      </c>
      <c r="M4422" s="6" t="str">
        <f>IFNA(VLOOKUP(F4422,Promocodes!A:B,2,0),"")</f>
        <v/>
      </c>
      <c r="N4422" s="3" t="str">
        <f>IFNA(VLOOKUP(M4422,Promocodes!G:H,2,0),"")</f>
        <v/>
      </c>
      <c r="O4422" s="3" t="str">
        <f>IFNA(VLOOKUP(D4422,Price!$E$2:$F$4,2,0),"")</f>
        <v/>
      </c>
      <c r="P4422" s="7" t="str">
        <f t="shared" si="4"/>
        <v>без промо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ht="15.75" customHeight="1">
      <c r="A4423" s="3">
        <v>4307.0</v>
      </c>
      <c r="B4423" s="1" t="s">
        <v>16</v>
      </c>
      <c r="C4423" s="1" t="s">
        <v>17</v>
      </c>
      <c r="D4423" s="1" t="s">
        <v>21</v>
      </c>
      <c r="E4423" s="2">
        <v>44349.0</v>
      </c>
      <c r="F4423" s="3"/>
      <c r="G4423" s="5">
        <v>3500.0</v>
      </c>
      <c r="H4423" s="3" t="str">
        <f>IFNA(VLOOKUP(F4423,Promocodes!A:E,4,0),"")</f>
        <v/>
      </c>
      <c r="I4423" s="3"/>
      <c r="J4423" s="5">
        <f t="shared" si="2"/>
        <v>3500</v>
      </c>
      <c r="K4423" s="3" t="str">
        <f>IFNA(VLOOKUP(D4423,Price!$A$2:$C$18,3,0),"")</f>
        <v>услуга</v>
      </c>
      <c r="L4423" s="6">
        <f t="shared" si="3"/>
        <v>6</v>
      </c>
      <c r="M4423" s="6" t="str">
        <f>IFNA(VLOOKUP(F4423,Promocodes!A:B,2,0),"")</f>
        <v/>
      </c>
      <c r="N4423" s="3" t="str">
        <f>IFNA(VLOOKUP(M4423,Promocodes!G:H,2,0),"")</f>
        <v/>
      </c>
      <c r="O4423" s="3" t="str">
        <f>IFNA(VLOOKUP(D4423,Price!$E$2:$F$4,2,0),"")</f>
        <v/>
      </c>
      <c r="P4423" s="7" t="str">
        <f t="shared" si="4"/>
        <v>без промо</v>
      </c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ht="15.75" customHeight="1">
      <c r="A4424" s="3">
        <v>4308.0</v>
      </c>
      <c r="B4424" s="1" t="s">
        <v>16</v>
      </c>
      <c r="C4424" s="1" t="s">
        <v>17</v>
      </c>
      <c r="D4424" s="1" t="s">
        <v>25</v>
      </c>
      <c r="E4424" s="2">
        <v>44349.0</v>
      </c>
      <c r="F4424" s="3"/>
      <c r="G4424" s="5">
        <v>300.0</v>
      </c>
      <c r="H4424" s="3" t="str">
        <f>IFNA(VLOOKUP(F4424,Promocodes!A:E,4,0),"")</f>
        <v/>
      </c>
      <c r="I4424" s="3"/>
      <c r="J4424" s="5">
        <f t="shared" si="2"/>
        <v>300</v>
      </c>
      <c r="K4424" s="3" t="str">
        <f>IFNA(VLOOKUP(D4424,Price!$A$2:$C$18,3,0),"")</f>
        <v>товар</v>
      </c>
      <c r="L4424" s="6">
        <f t="shared" si="3"/>
        <v>6</v>
      </c>
      <c r="M4424" s="6" t="str">
        <f>IFNA(VLOOKUP(F4424,Promocodes!A:B,2,0),"")</f>
        <v/>
      </c>
      <c r="N4424" s="3" t="str">
        <f>IFNA(VLOOKUP(M4424,Promocodes!G:H,2,0),"")</f>
        <v/>
      </c>
      <c r="O4424" s="3">
        <f>IFNA(VLOOKUP(D4424,Price!$E$2:$F$4,2,0),"")</f>
        <v>150</v>
      </c>
      <c r="P4424" s="7" t="str">
        <f t="shared" si="4"/>
        <v>без промо</v>
      </c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ht="15.75" customHeight="1">
      <c r="A4425" s="3">
        <v>4309.0</v>
      </c>
      <c r="B4425" s="1" t="s">
        <v>139</v>
      </c>
      <c r="C4425" s="1" t="s">
        <v>17</v>
      </c>
      <c r="D4425" s="1" t="s">
        <v>141</v>
      </c>
      <c r="E4425" s="2">
        <v>44349.0</v>
      </c>
      <c r="F4425" s="3"/>
      <c r="G4425" s="5">
        <v>300.0</v>
      </c>
      <c r="H4425" s="3" t="str">
        <f>IFNA(VLOOKUP(F4425,Promocodes!A:E,4,0),"")</f>
        <v/>
      </c>
      <c r="I4425" s="3"/>
      <c r="J4425" s="5">
        <f t="shared" si="2"/>
        <v>300</v>
      </c>
      <c r="K4425" s="3" t="str">
        <f>IFNA(VLOOKUP(D4425,Price!$A$2:$C$18,3,0),"")</f>
        <v/>
      </c>
      <c r="L4425" s="6">
        <f t="shared" si="3"/>
        <v>6</v>
      </c>
      <c r="M4425" s="6" t="str">
        <f>IFNA(VLOOKUP(F4425,Promocodes!A:B,2,0),"")</f>
        <v/>
      </c>
      <c r="N4425" s="3" t="str">
        <f>IFNA(VLOOKUP(M4425,Promocodes!G:H,2,0),"")</f>
        <v/>
      </c>
      <c r="O4425" s="3" t="str">
        <f>IFNA(VLOOKUP(D4425,Price!$E$2:$F$4,2,0),"")</f>
        <v/>
      </c>
      <c r="P4425" s="7" t="str">
        <f t="shared" si="4"/>
        <v/>
      </c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ht="15.75" customHeight="1">
      <c r="A4426" s="3">
        <v>4310.0</v>
      </c>
      <c r="B4426" s="1" t="s">
        <v>16</v>
      </c>
      <c r="C4426" s="1" t="s">
        <v>17</v>
      </c>
      <c r="D4426" s="1" t="s">
        <v>23</v>
      </c>
      <c r="E4426" s="2">
        <v>44349.0</v>
      </c>
      <c r="F4426" s="3"/>
      <c r="G4426" s="5">
        <v>5500.0</v>
      </c>
      <c r="H4426" s="3" t="str">
        <f>IFNA(VLOOKUP(F4426,Promocodes!A:E,4,0),"")</f>
        <v/>
      </c>
      <c r="I4426" s="3"/>
      <c r="J4426" s="5">
        <f t="shared" si="2"/>
        <v>5500</v>
      </c>
      <c r="K4426" s="3" t="str">
        <f>IFNA(VLOOKUP(D4426,Price!$A$2:$C$18,3,0),"")</f>
        <v>услуга</v>
      </c>
      <c r="L4426" s="6">
        <f t="shared" si="3"/>
        <v>6</v>
      </c>
      <c r="M4426" s="6" t="str">
        <f>IFNA(VLOOKUP(F4426,Promocodes!A:B,2,0),"")</f>
        <v/>
      </c>
      <c r="N4426" s="3" t="str">
        <f>IFNA(VLOOKUP(M4426,Promocodes!G:H,2,0),"")</f>
        <v/>
      </c>
      <c r="O4426" s="3" t="str">
        <f>IFNA(VLOOKUP(D4426,Price!$E$2:$F$4,2,0),"")</f>
        <v/>
      </c>
      <c r="P4426" s="7" t="str">
        <f t="shared" si="4"/>
        <v>без промо</v>
      </c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ht="15.75" customHeight="1">
      <c r="A4427" s="3">
        <v>4311.0</v>
      </c>
      <c r="B4427" s="1" t="s">
        <v>16</v>
      </c>
      <c r="C4427" s="1" t="s">
        <v>17</v>
      </c>
      <c r="D4427" s="1" t="s">
        <v>24</v>
      </c>
      <c r="E4427" s="2">
        <v>44349.0</v>
      </c>
      <c r="F4427" s="3"/>
      <c r="G4427" s="5">
        <v>4500.0</v>
      </c>
      <c r="H4427" s="3" t="str">
        <f>IFNA(VLOOKUP(F4427,Promocodes!A:E,4,0),"")</f>
        <v/>
      </c>
      <c r="I4427" s="3"/>
      <c r="J4427" s="5">
        <f t="shared" si="2"/>
        <v>4500</v>
      </c>
      <c r="K4427" s="3" t="str">
        <f>IFNA(VLOOKUP(D4427,Price!$A$2:$C$18,3,0),"")</f>
        <v>услуга</v>
      </c>
      <c r="L4427" s="6">
        <f t="shared" si="3"/>
        <v>6</v>
      </c>
      <c r="M4427" s="6" t="str">
        <f>IFNA(VLOOKUP(F4427,Promocodes!A:B,2,0),"")</f>
        <v/>
      </c>
      <c r="N4427" s="3" t="str">
        <f>IFNA(VLOOKUP(M4427,Promocodes!G:H,2,0),"")</f>
        <v/>
      </c>
      <c r="O4427" s="3" t="str">
        <f>IFNA(VLOOKUP(D4427,Price!$E$2:$F$4,2,0),"")</f>
        <v/>
      </c>
      <c r="P4427" s="7" t="str">
        <f t="shared" si="4"/>
        <v>без промо</v>
      </c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ht="15.75" customHeight="1">
      <c r="A4428" s="3">
        <v>4312.0</v>
      </c>
      <c r="B4428" s="1" t="s">
        <v>139</v>
      </c>
      <c r="C4428" s="1" t="s">
        <v>22</v>
      </c>
      <c r="D4428" s="1" t="s">
        <v>141</v>
      </c>
      <c r="E4428" s="2">
        <v>44349.0</v>
      </c>
      <c r="F4428" s="3"/>
      <c r="G4428" s="5">
        <v>300.0</v>
      </c>
      <c r="H4428" s="3" t="str">
        <f>IFNA(VLOOKUP(F4428,Promocodes!A:E,4,0),"")</f>
        <v/>
      </c>
      <c r="I4428" s="3"/>
      <c r="J4428" s="5">
        <f t="shared" si="2"/>
        <v>300</v>
      </c>
      <c r="K4428" s="3" t="str">
        <f>IFNA(VLOOKUP(D4428,Price!$A$2:$C$18,3,0),"")</f>
        <v/>
      </c>
      <c r="L4428" s="6">
        <f t="shared" si="3"/>
        <v>6</v>
      </c>
      <c r="M4428" s="6" t="str">
        <f>IFNA(VLOOKUP(F4428,Promocodes!A:B,2,0),"")</f>
        <v/>
      </c>
      <c r="N4428" s="3" t="str">
        <f>IFNA(VLOOKUP(M4428,Promocodes!G:H,2,0),"")</f>
        <v/>
      </c>
      <c r="O4428" s="3" t="str">
        <f>IFNA(VLOOKUP(D4428,Price!$E$2:$F$4,2,0),"")</f>
        <v/>
      </c>
      <c r="P4428" s="7" t="str">
        <f t="shared" si="4"/>
        <v/>
      </c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ht="15.75" customHeight="1">
      <c r="A4429" s="3">
        <v>4313.0</v>
      </c>
      <c r="B4429" s="1" t="s">
        <v>16</v>
      </c>
      <c r="C4429" s="1" t="s">
        <v>17</v>
      </c>
      <c r="D4429" s="1" t="s">
        <v>21</v>
      </c>
      <c r="E4429" s="2">
        <v>44349.0</v>
      </c>
      <c r="F4429" s="3"/>
      <c r="G4429" s="5">
        <v>3500.0</v>
      </c>
      <c r="H4429" s="3" t="str">
        <f>IFNA(VLOOKUP(F4429,Promocodes!A:E,4,0),"")</f>
        <v/>
      </c>
      <c r="I4429" s="3"/>
      <c r="J4429" s="5">
        <f t="shared" si="2"/>
        <v>3500</v>
      </c>
      <c r="K4429" s="3" t="str">
        <f>IFNA(VLOOKUP(D4429,Price!$A$2:$C$18,3,0),"")</f>
        <v>услуга</v>
      </c>
      <c r="L4429" s="6">
        <f t="shared" si="3"/>
        <v>6</v>
      </c>
      <c r="M4429" s="6" t="str">
        <f>IFNA(VLOOKUP(F4429,Promocodes!A:B,2,0),"")</f>
        <v/>
      </c>
      <c r="N4429" s="3" t="str">
        <f>IFNA(VLOOKUP(M4429,Promocodes!G:H,2,0),"")</f>
        <v/>
      </c>
      <c r="O4429" s="3" t="str">
        <f>IFNA(VLOOKUP(D4429,Price!$E$2:$F$4,2,0),"")</f>
        <v/>
      </c>
      <c r="P4429" s="7" t="str">
        <f t="shared" si="4"/>
        <v>без промо</v>
      </c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ht="15.75" customHeight="1">
      <c r="A4430" s="3">
        <v>4314.0</v>
      </c>
      <c r="B4430" s="1" t="s">
        <v>16</v>
      </c>
      <c r="C4430" s="1" t="s">
        <v>17</v>
      </c>
      <c r="D4430" s="1" t="s">
        <v>21</v>
      </c>
      <c r="E4430" s="2">
        <v>44349.0</v>
      </c>
      <c r="F4430" s="3"/>
      <c r="G4430" s="5">
        <v>3500.0</v>
      </c>
      <c r="H4430" s="3" t="str">
        <f>IFNA(VLOOKUP(F4430,Promocodes!A:E,4,0),"")</f>
        <v/>
      </c>
      <c r="I4430" s="3"/>
      <c r="J4430" s="5">
        <f t="shared" si="2"/>
        <v>3500</v>
      </c>
      <c r="K4430" s="3" t="str">
        <f>IFNA(VLOOKUP(D4430,Price!$A$2:$C$18,3,0),"")</f>
        <v>услуга</v>
      </c>
      <c r="L4430" s="6">
        <f t="shared" si="3"/>
        <v>6</v>
      </c>
      <c r="M4430" s="6" t="str">
        <f>IFNA(VLOOKUP(F4430,Promocodes!A:B,2,0),"")</f>
        <v/>
      </c>
      <c r="N4430" s="3" t="str">
        <f>IFNA(VLOOKUP(M4430,Promocodes!G:H,2,0),"")</f>
        <v/>
      </c>
      <c r="O4430" s="3" t="str">
        <f>IFNA(VLOOKUP(D4430,Price!$E$2:$F$4,2,0),"")</f>
        <v/>
      </c>
      <c r="P4430" s="7" t="str">
        <f t="shared" si="4"/>
        <v>без промо</v>
      </c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ht="15.75" customHeight="1">
      <c r="A4431" s="3">
        <v>4315.0</v>
      </c>
      <c r="B4431" s="1" t="s">
        <v>139</v>
      </c>
      <c r="C4431" s="1" t="s">
        <v>17</v>
      </c>
      <c r="D4431" s="1" t="s">
        <v>141</v>
      </c>
      <c r="E4431" s="2">
        <v>44349.0</v>
      </c>
      <c r="F4431" s="3"/>
      <c r="G4431" s="5">
        <v>300.0</v>
      </c>
      <c r="H4431" s="3" t="str">
        <f>IFNA(VLOOKUP(F4431,Promocodes!A:E,4,0),"")</f>
        <v/>
      </c>
      <c r="I4431" s="3"/>
      <c r="J4431" s="5">
        <f t="shared" si="2"/>
        <v>300</v>
      </c>
      <c r="K4431" s="3" t="str">
        <f>IFNA(VLOOKUP(D4431,Price!$A$2:$C$18,3,0),"")</f>
        <v/>
      </c>
      <c r="L4431" s="6">
        <f t="shared" si="3"/>
        <v>6</v>
      </c>
      <c r="M4431" s="6" t="str">
        <f>IFNA(VLOOKUP(F4431,Promocodes!A:B,2,0),"")</f>
        <v/>
      </c>
      <c r="N4431" s="3" t="str">
        <f>IFNA(VLOOKUP(M4431,Promocodes!G:H,2,0),"")</f>
        <v/>
      </c>
      <c r="O4431" s="3" t="str">
        <f>IFNA(VLOOKUP(D4431,Price!$E$2:$F$4,2,0),"")</f>
        <v/>
      </c>
      <c r="P4431" s="7" t="str">
        <f t="shared" si="4"/>
        <v/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ht="15.75" customHeight="1">
      <c r="A4432" s="3">
        <v>4316.0</v>
      </c>
      <c r="B4432" s="1" t="s">
        <v>16</v>
      </c>
      <c r="C4432" s="1" t="s">
        <v>17</v>
      </c>
      <c r="D4432" s="1" t="s">
        <v>23</v>
      </c>
      <c r="E4432" s="2">
        <v>44349.0</v>
      </c>
      <c r="F4432" s="3"/>
      <c r="G4432" s="5">
        <v>5500.0</v>
      </c>
      <c r="H4432" s="3" t="str">
        <f>IFNA(VLOOKUP(F4432,Promocodes!A:E,4,0),"")</f>
        <v/>
      </c>
      <c r="I4432" s="3"/>
      <c r="J4432" s="5">
        <f t="shared" si="2"/>
        <v>5500</v>
      </c>
      <c r="K4432" s="3" t="str">
        <f>IFNA(VLOOKUP(D4432,Price!$A$2:$C$18,3,0),"")</f>
        <v>услуга</v>
      </c>
      <c r="L4432" s="6">
        <f t="shared" si="3"/>
        <v>6</v>
      </c>
      <c r="M4432" s="6" t="str">
        <f>IFNA(VLOOKUP(F4432,Promocodes!A:B,2,0),"")</f>
        <v/>
      </c>
      <c r="N4432" s="3" t="str">
        <f>IFNA(VLOOKUP(M4432,Promocodes!G:H,2,0),"")</f>
        <v/>
      </c>
      <c r="O4432" s="3" t="str">
        <f>IFNA(VLOOKUP(D4432,Price!$E$2:$F$4,2,0),"")</f>
        <v/>
      </c>
      <c r="P4432" s="7" t="str">
        <f t="shared" si="4"/>
        <v>без промо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ht="15.75" customHeight="1">
      <c r="A4433" s="3">
        <v>4318.0</v>
      </c>
      <c r="B4433" s="1" t="s">
        <v>139</v>
      </c>
      <c r="C4433" s="1" t="s">
        <v>17</v>
      </c>
      <c r="D4433" s="1" t="s">
        <v>143</v>
      </c>
      <c r="E4433" s="2">
        <v>44350.0</v>
      </c>
      <c r="F4433" s="3"/>
      <c r="G4433" s="5">
        <v>500.0</v>
      </c>
      <c r="H4433" s="3" t="str">
        <f>IFNA(VLOOKUP(F4433,Promocodes!A:E,4,0),"")</f>
        <v/>
      </c>
      <c r="I4433" s="3"/>
      <c r="J4433" s="5">
        <f t="shared" si="2"/>
        <v>500</v>
      </c>
      <c r="K4433" s="3" t="str">
        <f>IFNA(VLOOKUP(D4433,Price!$A$2:$C$18,3,0),"")</f>
        <v/>
      </c>
      <c r="L4433" s="6">
        <f t="shared" si="3"/>
        <v>6</v>
      </c>
      <c r="M4433" s="6" t="str">
        <f>IFNA(VLOOKUP(F4433,Promocodes!A:B,2,0),"")</f>
        <v/>
      </c>
      <c r="N4433" s="3" t="str">
        <f>IFNA(VLOOKUP(M4433,Promocodes!G:H,2,0),"")</f>
        <v/>
      </c>
      <c r="O4433" s="3" t="str">
        <f>IFNA(VLOOKUP(D4433,Price!$E$2:$F$4,2,0),"")</f>
        <v/>
      </c>
      <c r="P4433" s="7" t="str">
        <f t="shared" si="4"/>
        <v/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ht="15.75" customHeight="1">
      <c r="A4434" s="3">
        <v>4319.0</v>
      </c>
      <c r="B4434" s="1" t="s">
        <v>16</v>
      </c>
      <c r="C4434" s="1" t="s">
        <v>17</v>
      </c>
      <c r="D4434" s="1" t="s">
        <v>24</v>
      </c>
      <c r="E4434" s="2">
        <v>44350.0</v>
      </c>
      <c r="F4434" s="3"/>
      <c r="G4434" s="5">
        <v>4500.0</v>
      </c>
      <c r="H4434" s="3" t="str">
        <f>IFNA(VLOOKUP(F4434,Promocodes!A:E,4,0),"")</f>
        <v/>
      </c>
      <c r="I4434" s="3"/>
      <c r="J4434" s="5">
        <f t="shared" si="2"/>
        <v>4500</v>
      </c>
      <c r="K4434" s="3" t="str">
        <f>IFNA(VLOOKUP(D4434,Price!$A$2:$C$18,3,0),"")</f>
        <v>услуга</v>
      </c>
      <c r="L4434" s="6">
        <f t="shared" si="3"/>
        <v>6</v>
      </c>
      <c r="M4434" s="6" t="str">
        <f>IFNA(VLOOKUP(F4434,Promocodes!A:B,2,0),"")</f>
        <v/>
      </c>
      <c r="N4434" s="3" t="str">
        <f>IFNA(VLOOKUP(M4434,Promocodes!G:H,2,0),"")</f>
        <v/>
      </c>
      <c r="O4434" s="3" t="str">
        <f>IFNA(VLOOKUP(D4434,Price!$E$2:$F$4,2,0),"")</f>
        <v/>
      </c>
      <c r="P4434" s="7" t="str">
        <f t="shared" si="4"/>
        <v>без промо</v>
      </c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ht="15.75" customHeight="1">
      <c r="A4435" s="3">
        <v>4320.0</v>
      </c>
      <c r="B4435" s="1" t="s">
        <v>16</v>
      </c>
      <c r="C4435" s="1" t="s">
        <v>17</v>
      </c>
      <c r="D4435" s="1" t="s">
        <v>21</v>
      </c>
      <c r="E4435" s="2">
        <v>44350.0</v>
      </c>
      <c r="F4435" s="3"/>
      <c r="G4435" s="5">
        <v>3500.0</v>
      </c>
      <c r="H4435" s="3" t="str">
        <f>IFNA(VLOOKUP(F4435,Promocodes!A:E,4,0),"")</f>
        <v/>
      </c>
      <c r="I4435" s="3"/>
      <c r="J4435" s="5">
        <f t="shared" si="2"/>
        <v>3500</v>
      </c>
      <c r="K4435" s="3" t="str">
        <f>IFNA(VLOOKUP(D4435,Price!$A$2:$C$18,3,0),"")</f>
        <v>услуга</v>
      </c>
      <c r="L4435" s="6">
        <f t="shared" si="3"/>
        <v>6</v>
      </c>
      <c r="M4435" s="6" t="str">
        <f>IFNA(VLOOKUP(F4435,Promocodes!A:B,2,0),"")</f>
        <v/>
      </c>
      <c r="N4435" s="3" t="str">
        <f>IFNA(VLOOKUP(M4435,Promocodes!G:H,2,0),"")</f>
        <v/>
      </c>
      <c r="O4435" s="3" t="str">
        <f>IFNA(VLOOKUP(D4435,Price!$E$2:$F$4,2,0),"")</f>
        <v/>
      </c>
      <c r="P4435" s="7" t="str">
        <f t="shared" si="4"/>
        <v>без промо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ht="15.75" customHeight="1">
      <c r="A4436" s="3">
        <v>4321.0</v>
      </c>
      <c r="B4436" s="1" t="s">
        <v>16</v>
      </c>
      <c r="C4436" s="1" t="s">
        <v>17</v>
      </c>
      <c r="D4436" s="1" t="s">
        <v>24</v>
      </c>
      <c r="E4436" s="2">
        <v>44350.0</v>
      </c>
      <c r="F4436" s="3"/>
      <c r="G4436" s="5">
        <v>4500.0</v>
      </c>
      <c r="H4436" s="3" t="str">
        <f>IFNA(VLOOKUP(F4436,Promocodes!A:E,4,0),"")</f>
        <v/>
      </c>
      <c r="I4436" s="3"/>
      <c r="J4436" s="5">
        <f t="shared" si="2"/>
        <v>4500</v>
      </c>
      <c r="K4436" s="3" t="str">
        <f>IFNA(VLOOKUP(D4436,Price!$A$2:$C$18,3,0),"")</f>
        <v>услуга</v>
      </c>
      <c r="L4436" s="6">
        <f t="shared" si="3"/>
        <v>6</v>
      </c>
      <c r="M4436" s="6" t="str">
        <f>IFNA(VLOOKUP(F4436,Promocodes!A:B,2,0),"")</f>
        <v/>
      </c>
      <c r="N4436" s="3" t="str">
        <f>IFNA(VLOOKUP(M4436,Promocodes!G:H,2,0),"")</f>
        <v/>
      </c>
      <c r="O4436" s="3" t="str">
        <f>IFNA(VLOOKUP(D4436,Price!$E$2:$F$4,2,0),"")</f>
        <v/>
      </c>
      <c r="P4436" s="7" t="str">
        <f t="shared" si="4"/>
        <v>без промо</v>
      </c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ht="15.75" customHeight="1">
      <c r="A4437" s="3">
        <v>4322.0</v>
      </c>
      <c r="B4437" s="1" t="s">
        <v>16</v>
      </c>
      <c r="C4437" s="1" t="s">
        <v>17</v>
      </c>
      <c r="D4437" s="1" t="s">
        <v>24</v>
      </c>
      <c r="E4437" s="2">
        <v>44350.0</v>
      </c>
      <c r="F4437" s="3"/>
      <c r="G4437" s="5">
        <v>4500.0</v>
      </c>
      <c r="H4437" s="3" t="str">
        <f>IFNA(VLOOKUP(F4437,Promocodes!A:E,4,0),"")</f>
        <v/>
      </c>
      <c r="I4437" s="3"/>
      <c r="J4437" s="5">
        <f t="shared" si="2"/>
        <v>4500</v>
      </c>
      <c r="K4437" s="3" t="str">
        <f>IFNA(VLOOKUP(D4437,Price!$A$2:$C$18,3,0),"")</f>
        <v>услуга</v>
      </c>
      <c r="L4437" s="6">
        <f t="shared" si="3"/>
        <v>6</v>
      </c>
      <c r="M4437" s="6" t="str">
        <f>IFNA(VLOOKUP(F4437,Promocodes!A:B,2,0),"")</f>
        <v/>
      </c>
      <c r="N4437" s="3" t="str">
        <f>IFNA(VLOOKUP(M4437,Promocodes!G:H,2,0),"")</f>
        <v/>
      </c>
      <c r="O4437" s="3" t="str">
        <f>IFNA(VLOOKUP(D4437,Price!$E$2:$F$4,2,0),"")</f>
        <v/>
      </c>
      <c r="P4437" s="7" t="str">
        <f t="shared" si="4"/>
        <v>без промо</v>
      </c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ht="15.75" customHeight="1">
      <c r="A4438" s="3">
        <v>4323.0</v>
      </c>
      <c r="B4438" s="1" t="s">
        <v>16</v>
      </c>
      <c r="C4438" s="1" t="s">
        <v>17</v>
      </c>
      <c r="D4438" s="1" t="s">
        <v>20</v>
      </c>
      <c r="E4438" s="2">
        <v>44350.0</v>
      </c>
      <c r="F4438" s="3"/>
      <c r="G4438" s="5">
        <v>500.0</v>
      </c>
      <c r="H4438" s="3" t="str">
        <f>IFNA(VLOOKUP(F4438,Promocodes!A:E,4,0),"")</f>
        <v/>
      </c>
      <c r="I4438" s="3"/>
      <c r="J4438" s="5">
        <f t="shared" si="2"/>
        <v>500</v>
      </c>
      <c r="K4438" s="3" t="str">
        <f>IFNA(VLOOKUP(D4438,Price!$A$2:$C$18,3,0),"")</f>
        <v>товар</v>
      </c>
      <c r="L4438" s="6">
        <f t="shared" si="3"/>
        <v>6</v>
      </c>
      <c r="M4438" s="6" t="str">
        <f>IFNA(VLOOKUP(F4438,Promocodes!A:B,2,0),"")</f>
        <v/>
      </c>
      <c r="N4438" s="3" t="str">
        <f>IFNA(VLOOKUP(M4438,Promocodes!G:H,2,0),"")</f>
        <v/>
      </c>
      <c r="O4438" s="3">
        <f>IFNA(VLOOKUP(D4438,Price!$E$2:$F$4,2,0),"")</f>
        <v>250</v>
      </c>
      <c r="P4438" s="7" t="str">
        <f t="shared" si="4"/>
        <v>без промо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ht="15.75" customHeight="1">
      <c r="A4439" s="3">
        <v>4324.0</v>
      </c>
      <c r="B4439" s="1" t="s">
        <v>16</v>
      </c>
      <c r="C4439" s="1" t="s">
        <v>22</v>
      </c>
      <c r="D4439" s="1" t="s">
        <v>23</v>
      </c>
      <c r="E4439" s="2">
        <v>44350.0</v>
      </c>
      <c r="F4439" s="3"/>
      <c r="G4439" s="5">
        <v>5500.0</v>
      </c>
      <c r="H4439" s="3" t="str">
        <f>IFNA(VLOOKUP(F4439,Promocodes!A:E,4,0),"")</f>
        <v/>
      </c>
      <c r="I4439" s="3"/>
      <c r="J4439" s="5">
        <f t="shared" si="2"/>
        <v>5500</v>
      </c>
      <c r="K4439" s="3" t="str">
        <f>IFNA(VLOOKUP(D4439,Price!$A$2:$C$18,3,0),"")</f>
        <v>услуга</v>
      </c>
      <c r="L4439" s="6">
        <f t="shared" si="3"/>
        <v>6</v>
      </c>
      <c r="M4439" s="6" t="str">
        <f>IFNA(VLOOKUP(F4439,Promocodes!A:B,2,0),"")</f>
        <v/>
      </c>
      <c r="N4439" s="3" t="str">
        <f>IFNA(VLOOKUP(M4439,Promocodes!G:H,2,0),"")</f>
        <v/>
      </c>
      <c r="O4439" s="3" t="str">
        <f>IFNA(VLOOKUP(D4439,Price!$E$2:$F$4,2,0),"")</f>
        <v/>
      </c>
      <c r="P4439" s="7" t="str">
        <f t="shared" si="4"/>
        <v>без промо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ht="15.75" customHeight="1">
      <c r="A4440" s="3">
        <v>4325.0</v>
      </c>
      <c r="B4440" s="1" t="s">
        <v>16</v>
      </c>
      <c r="C4440" s="1" t="s">
        <v>17</v>
      </c>
      <c r="D4440" s="1" t="s">
        <v>21</v>
      </c>
      <c r="E4440" s="2">
        <v>44350.0</v>
      </c>
      <c r="F4440" s="3"/>
      <c r="G4440" s="5">
        <v>3500.0</v>
      </c>
      <c r="H4440" s="3" t="str">
        <f>IFNA(VLOOKUP(F4440,Promocodes!A:E,4,0),"")</f>
        <v/>
      </c>
      <c r="I4440" s="3"/>
      <c r="J4440" s="5">
        <f t="shared" si="2"/>
        <v>3500</v>
      </c>
      <c r="K4440" s="3" t="str">
        <f>IFNA(VLOOKUP(D4440,Price!$A$2:$C$18,3,0),"")</f>
        <v>услуга</v>
      </c>
      <c r="L4440" s="6">
        <f t="shared" si="3"/>
        <v>6</v>
      </c>
      <c r="M4440" s="6" t="str">
        <f>IFNA(VLOOKUP(F4440,Promocodes!A:B,2,0),"")</f>
        <v/>
      </c>
      <c r="N4440" s="3" t="str">
        <f>IFNA(VLOOKUP(M4440,Promocodes!G:H,2,0),"")</f>
        <v/>
      </c>
      <c r="O4440" s="3" t="str">
        <f>IFNA(VLOOKUP(D4440,Price!$E$2:$F$4,2,0),"")</f>
        <v/>
      </c>
      <c r="P4440" s="7" t="str">
        <f t="shared" si="4"/>
        <v>без промо</v>
      </c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ht="15.75" customHeight="1">
      <c r="A4441" s="3">
        <v>4326.0</v>
      </c>
      <c r="B4441" s="1" t="s">
        <v>16</v>
      </c>
      <c r="C4441" s="1" t="s">
        <v>17</v>
      </c>
      <c r="D4441" s="1" t="s">
        <v>20</v>
      </c>
      <c r="E4441" s="2">
        <v>44350.0</v>
      </c>
      <c r="F4441" s="3"/>
      <c r="G4441" s="5">
        <v>500.0</v>
      </c>
      <c r="H4441" s="3" t="str">
        <f>IFNA(VLOOKUP(F4441,Promocodes!A:E,4,0),"")</f>
        <v/>
      </c>
      <c r="I4441" s="3"/>
      <c r="J4441" s="5">
        <f t="shared" si="2"/>
        <v>500</v>
      </c>
      <c r="K4441" s="3" t="str">
        <f>IFNA(VLOOKUP(D4441,Price!$A$2:$C$18,3,0),"")</f>
        <v>товар</v>
      </c>
      <c r="L4441" s="6">
        <f t="shared" si="3"/>
        <v>6</v>
      </c>
      <c r="M4441" s="6" t="str">
        <f>IFNA(VLOOKUP(F4441,Promocodes!A:B,2,0),"")</f>
        <v/>
      </c>
      <c r="N4441" s="3" t="str">
        <f>IFNA(VLOOKUP(M4441,Promocodes!G:H,2,0),"")</f>
        <v/>
      </c>
      <c r="O4441" s="3">
        <f>IFNA(VLOOKUP(D4441,Price!$E$2:$F$4,2,0),"")</f>
        <v>250</v>
      </c>
      <c r="P4441" s="7" t="str">
        <f t="shared" si="4"/>
        <v>без промо</v>
      </c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ht="15.75" customHeight="1">
      <c r="A4442" s="3">
        <v>4327.0</v>
      </c>
      <c r="B4442" s="1" t="s">
        <v>139</v>
      </c>
      <c r="C4442" s="1" t="s">
        <v>17</v>
      </c>
      <c r="D4442" s="1" t="s">
        <v>143</v>
      </c>
      <c r="E4442" s="2">
        <v>44350.0</v>
      </c>
      <c r="F4442" s="3"/>
      <c r="G4442" s="5">
        <v>500.0</v>
      </c>
      <c r="H4442" s="3" t="str">
        <f>IFNA(VLOOKUP(F4442,Promocodes!A:E,4,0),"")</f>
        <v/>
      </c>
      <c r="I4442" s="3"/>
      <c r="J4442" s="5">
        <f t="shared" si="2"/>
        <v>500</v>
      </c>
      <c r="K4442" s="3" t="str">
        <f>IFNA(VLOOKUP(D4442,Price!$A$2:$C$18,3,0),"")</f>
        <v/>
      </c>
      <c r="L4442" s="6">
        <f t="shared" si="3"/>
        <v>6</v>
      </c>
      <c r="M4442" s="6" t="str">
        <f>IFNA(VLOOKUP(F4442,Promocodes!A:B,2,0),"")</f>
        <v/>
      </c>
      <c r="N4442" s="3" t="str">
        <f>IFNA(VLOOKUP(M4442,Promocodes!G:H,2,0),"")</f>
        <v/>
      </c>
      <c r="O4442" s="3" t="str">
        <f>IFNA(VLOOKUP(D4442,Price!$E$2:$F$4,2,0),"")</f>
        <v/>
      </c>
      <c r="P4442" s="7" t="str">
        <f t="shared" si="4"/>
        <v/>
      </c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ht="15.75" customHeight="1">
      <c r="A4443" s="3">
        <v>4328.0</v>
      </c>
      <c r="B4443" s="1" t="s">
        <v>16</v>
      </c>
      <c r="C4443" s="1" t="s">
        <v>17</v>
      </c>
      <c r="D4443" s="1" t="s">
        <v>25</v>
      </c>
      <c r="E4443" s="2">
        <v>44350.0</v>
      </c>
      <c r="F4443" s="3"/>
      <c r="G4443" s="5">
        <v>300.0</v>
      </c>
      <c r="H4443" s="3" t="str">
        <f>IFNA(VLOOKUP(F4443,Promocodes!A:E,4,0),"")</f>
        <v/>
      </c>
      <c r="I4443" s="3"/>
      <c r="J4443" s="5">
        <f t="shared" si="2"/>
        <v>300</v>
      </c>
      <c r="K4443" s="3" t="str">
        <f>IFNA(VLOOKUP(D4443,Price!$A$2:$C$18,3,0),"")</f>
        <v>товар</v>
      </c>
      <c r="L4443" s="6">
        <f t="shared" si="3"/>
        <v>6</v>
      </c>
      <c r="M4443" s="6" t="str">
        <f>IFNA(VLOOKUP(F4443,Promocodes!A:B,2,0),"")</f>
        <v/>
      </c>
      <c r="N4443" s="3" t="str">
        <f>IFNA(VLOOKUP(M4443,Promocodes!G:H,2,0),"")</f>
        <v/>
      </c>
      <c r="O4443" s="3">
        <f>IFNA(VLOOKUP(D4443,Price!$E$2:$F$4,2,0),"")</f>
        <v>150</v>
      </c>
      <c r="P4443" s="7" t="str">
        <f t="shared" si="4"/>
        <v>без промо</v>
      </c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ht="15.75" customHeight="1">
      <c r="A4444" s="3">
        <v>4329.0</v>
      </c>
      <c r="B4444" s="1" t="s">
        <v>16</v>
      </c>
      <c r="C4444" s="1" t="s">
        <v>17</v>
      </c>
      <c r="D4444" s="1" t="s">
        <v>23</v>
      </c>
      <c r="E4444" s="2">
        <v>44350.0</v>
      </c>
      <c r="F4444" s="3"/>
      <c r="G4444" s="5">
        <v>5500.0</v>
      </c>
      <c r="H4444" s="3" t="str">
        <f>IFNA(VLOOKUP(F4444,Promocodes!A:E,4,0),"")</f>
        <v/>
      </c>
      <c r="I4444" s="3"/>
      <c r="J4444" s="5">
        <f t="shared" si="2"/>
        <v>5500</v>
      </c>
      <c r="K4444" s="3" t="str">
        <f>IFNA(VLOOKUP(D4444,Price!$A$2:$C$18,3,0),"")</f>
        <v>услуга</v>
      </c>
      <c r="L4444" s="6">
        <f t="shared" si="3"/>
        <v>6</v>
      </c>
      <c r="M4444" s="6" t="str">
        <f>IFNA(VLOOKUP(F4444,Promocodes!A:B,2,0),"")</f>
        <v/>
      </c>
      <c r="N4444" s="3" t="str">
        <f>IFNA(VLOOKUP(M4444,Promocodes!G:H,2,0),"")</f>
        <v/>
      </c>
      <c r="O4444" s="3" t="str">
        <f>IFNA(VLOOKUP(D4444,Price!$E$2:$F$4,2,0),"")</f>
        <v/>
      </c>
      <c r="P4444" s="7" t="str">
        <f t="shared" si="4"/>
        <v>без промо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ht="15.75" customHeight="1">
      <c r="A4445" s="3">
        <v>4330.0</v>
      </c>
      <c r="B4445" s="1" t="s">
        <v>16</v>
      </c>
      <c r="C4445" s="1" t="s">
        <v>17</v>
      </c>
      <c r="D4445" s="1" t="s">
        <v>21</v>
      </c>
      <c r="E4445" s="2">
        <v>44350.0</v>
      </c>
      <c r="F4445" s="3"/>
      <c r="G4445" s="5">
        <v>3500.0</v>
      </c>
      <c r="H4445" s="3" t="str">
        <f>IFNA(VLOOKUP(F4445,Promocodes!A:E,4,0),"")</f>
        <v/>
      </c>
      <c r="I4445" s="3"/>
      <c r="J4445" s="5">
        <f t="shared" si="2"/>
        <v>3500</v>
      </c>
      <c r="K4445" s="3" t="str">
        <f>IFNA(VLOOKUP(D4445,Price!$A$2:$C$18,3,0),"")</f>
        <v>услуга</v>
      </c>
      <c r="L4445" s="6">
        <f t="shared" si="3"/>
        <v>6</v>
      </c>
      <c r="M4445" s="6" t="str">
        <f>IFNA(VLOOKUP(F4445,Promocodes!A:B,2,0),"")</f>
        <v/>
      </c>
      <c r="N4445" s="3" t="str">
        <f>IFNA(VLOOKUP(M4445,Promocodes!G:H,2,0),"")</f>
        <v/>
      </c>
      <c r="O4445" s="3" t="str">
        <f>IFNA(VLOOKUP(D4445,Price!$E$2:$F$4,2,0),"")</f>
        <v/>
      </c>
      <c r="P4445" s="7" t="str">
        <f t="shared" si="4"/>
        <v>без промо</v>
      </c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ht="15.75" customHeight="1">
      <c r="A4446" s="3">
        <v>4331.0</v>
      </c>
      <c r="B4446" s="1" t="s">
        <v>139</v>
      </c>
      <c r="C4446" s="1" t="s">
        <v>22</v>
      </c>
      <c r="D4446" s="1" t="s">
        <v>142</v>
      </c>
      <c r="E4446" s="2">
        <v>44350.0</v>
      </c>
      <c r="F4446" s="3"/>
      <c r="G4446" s="5">
        <v>1000.0</v>
      </c>
      <c r="H4446" s="3" t="str">
        <f>IFNA(VLOOKUP(F4446,Promocodes!A:E,4,0),"")</f>
        <v/>
      </c>
      <c r="I4446" s="3"/>
      <c r="J4446" s="5">
        <f t="shared" si="2"/>
        <v>1000</v>
      </c>
      <c r="K4446" s="3" t="str">
        <f>IFNA(VLOOKUP(D4446,Price!$A$2:$C$18,3,0),"")</f>
        <v/>
      </c>
      <c r="L4446" s="6">
        <f t="shared" si="3"/>
        <v>6</v>
      </c>
      <c r="M4446" s="6" t="str">
        <f>IFNA(VLOOKUP(F4446,Promocodes!A:B,2,0),"")</f>
        <v/>
      </c>
      <c r="N4446" s="3" t="str">
        <f>IFNA(VLOOKUP(M4446,Promocodes!G:H,2,0),"")</f>
        <v/>
      </c>
      <c r="O4446" s="3" t="str">
        <f>IFNA(VLOOKUP(D4446,Price!$E$2:$F$4,2,0),"")</f>
        <v/>
      </c>
      <c r="P4446" s="7" t="str">
        <f t="shared" si="4"/>
        <v/>
      </c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ht="15.75" customHeight="1">
      <c r="A4447" s="3">
        <v>4332.0</v>
      </c>
      <c r="B4447" s="1" t="s">
        <v>16</v>
      </c>
      <c r="C4447" s="1" t="s">
        <v>17</v>
      </c>
      <c r="D4447" s="1" t="s">
        <v>24</v>
      </c>
      <c r="E4447" s="2">
        <v>44350.0</v>
      </c>
      <c r="F4447" s="3"/>
      <c r="G4447" s="5">
        <v>4500.0</v>
      </c>
      <c r="H4447" s="3" t="str">
        <f>IFNA(VLOOKUP(F4447,Promocodes!A:E,4,0),"")</f>
        <v/>
      </c>
      <c r="I4447" s="3"/>
      <c r="J4447" s="5">
        <f t="shared" si="2"/>
        <v>4500</v>
      </c>
      <c r="K4447" s="3" t="str">
        <f>IFNA(VLOOKUP(D4447,Price!$A$2:$C$18,3,0),"")</f>
        <v>услуга</v>
      </c>
      <c r="L4447" s="6">
        <f t="shared" si="3"/>
        <v>6</v>
      </c>
      <c r="M4447" s="6" t="str">
        <f>IFNA(VLOOKUP(F4447,Promocodes!A:B,2,0),"")</f>
        <v/>
      </c>
      <c r="N4447" s="3" t="str">
        <f>IFNA(VLOOKUP(M4447,Promocodes!G:H,2,0),"")</f>
        <v/>
      </c>
      <c r="O4447" s="3" t="str">
        <f>IFNA(VLOOKUP(D4447,Price!$E$2:$F$4,2,0),"")</f>
        <v/>
      </c>
      <c r="P4447" s="7" t="str">
        <f t="shared" si="4"/>
        <v>без промо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ht="15.75" customHeight="1">
      <c r="A4448" s="3">
        <v>4333.0</v>
      </c>
      <c r="B4448" s="1" t="s">
        <v>16</v>
      </c>
      <c r="C4448" s="1" t="s">
        <v>17</v>
      </c>
      <c r="D4448" s="1" t="s">
        <v>24</v>
      </c>
      <c r="E4448" s="2">
        <v>44350.0</v>
      </c>
      <c r="F4448" s="3"/>
      <c r="G4448" s="5">
        <v>4500.0</v>
      </c>
      <c r="H4448" s="3" t="str">
        <f>IFNA(VLOOKUP(F4448,Promocodes!A:E,4,0),"")</f>
        <v/>
      </c>
      <c r="I4448" s="3"/>
      <c r="J4448" s="5">
        <f t="shared" si="2"/>
        <v>4500</v>
      </c>
      <c r="K4448" s="3" t="str">
        <f>IFNA(VLOOKUP(D4448,Price!$A$2:$C$18,3,0),"")</f>
        <v>услуга</v>
      </c>
      <c r="L4448" s="6">
        <f t="shared" si="3"/>
        <v>6</v>
      </c>
      <c r="M4448" s="6" t="str">
        <f>IFNA(VLOOKUP(F4448,Promocodes!A:B,2,0),"")</f>
        <v/>
      </c>
      <c r="N4448" s="3" t="str">
        <f>IFNA(VLOOKUP(M4448,Promocodes!G:H,2,0),"")</f>
        <v/>
      </c>
      <c r="O4448" s="3" t="str">
        <f>IFNA(VLOOKUP(D4448,Price!$E$2:$F$4,2,0),"")</f>
        <v/>
      </c>
      <c r="P4448" s="7" t="str">
        <f t="shared" si="4"/>
        <v>без промо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ht="15.75" customHeight="1">
      <c r="A4449" s="3">
        <v>4334.0</v>
      </c>
      <c r="B4449" s="1" t="s">
        <v>16</v>
      </c>
      <c r="C4449" s="1" t="s">
        <v>17</v>
      </c>
      <c r="D4449" s="1" t="s">
        <v>25</v>
      </c>
      <c r="E4449" s="2">
        <v>44350.0</v>
      </c>
      <c r="F4449" s="3"/>
      <c r="G4449" s="5">
        <v>300.0</v>
      </c>
      <c r="H4449" s="3" t="str">
        <f>IFNA(VLOOKUP(F4449,Promocodes!A:E,4,0),"")</f>
        <v/>
      </c>
      <c r="I4449" s="3"/>
      <c r="J4449" s="5">
        <f t="shared" si="2"/>
        <v>300</v>
      </c>
      <c r="K4449" s="3" t="str">
        <f>IFNA(VLOOKUP(D4449,Price!$A$2:$C$18,3,0),"")</f>
        <v>товар</v>
      </c>
      <c r="L4449" s="6">
        <f t="shared" si="3"/>
        <v>6</v>
      </c>
      <c r="M4449" s="6" t="str">
        <f>IFNA(VLOOKUP(F4449,Promocodes!A:B,2,0),"")</f>
        <v/>
      </c>
      <c r="N4449" s="3" t="str">
        <f>IFNA(VLOOKUP(M4449,Promocodes!G:H,2,0),"")</f>
        <v/>
      </c>
      <c r="O4449" s="3">
        <f>IFNA(VLOOKUP(D4449,Price!$E$2:$F$4,2,0),"")</f>
        <v>150</v>
      </c>
      <c r="P4449" s="7" t="str">
        <f t="shared" si="4"/>
        <v>без промо</v>
      </c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ht="15.75" customHeight="1">
      <c r="A4450" s="3">
        <v>4336.0</v>
      </c>
      <c r="B4450" s="1" t="s">
        <v>16</v>
      </c>
      <c r="C4450" s="1" t="s">
        <v>17</v>
      </c>
      <c r="D4450" s="1" t="s">
        <v>25</v>
      </c>
      <c r="E4450" s="2">
        <v>44350.0</v>
      </c>
      <c r="F4450" s="3"/>
      <c r="G4450" s="5">
        <v>300.0</v>
      </c>
      <c r="H4450" s="3" t="str">
        <f>IFNA(VLOOKUP(F4450,Promocodes!A:E,4,0),"")</f>
        <v/>
      </c>
      <c r="I4450" s="3"/>
      <c r="J4450" s="5">
        <f t="shared" si="2"/>
        <v>300</v>
      </c>
      <c r="K4450" s="3" t="str">
        <f>IFNA(VLOOKUP(D4450,Price!$A$2:$C$18,3,0),"")</f>
        <v>товар</v>
      </c>
      <c r="L4450" s="6">
        <f t="shared" si="3"/>
        <v>6</v>
      </c>
      <c r="M4450" s="6" t="str">
        <f>IFNA(VLOOKUP(F4450,Promocodes!A:B,2,0),"")</f>
        <v/>
      </c>
      <c r="N4450" s="3" t="str">
        <f>IFNA(VLOOKUP(M4450,Promocodes!G:H,2,0),"")</f>
        <v/>
      </c>
      <c r="O4450" s="3">
        <f>IFNA(VLOOKUP(D4450,Price!$E$2:$F$4,2,0),"")</f>
        <v>150</v>
      </c>
      <c r="P4450" s="7" t="str">
        <f t="shared" si="4"/>
        <v>без промо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ht="15.75" customHeight="1">
      <c r="A4451" s="3">
        <v>4337.0</v>
      </c>
      <c r="B4451" s="1" t="s">
        <v>16</v>
      </c>
      <c r="C4451" s="1" t="s">
        <v>17</v>
      </c>
      <c r="D4451" s="1" t="s">
        <v>23</v>
      </c>
      <c r="E4451" s="2">
        <v>44350.0</v>
      </c>
      <c r="F4451" s="3"/>
      <c r="G4451" s="5">
        <v>5500.0</v>
      </c>
      <c r="H4451" s="3" t="str">
        <f>IFNA(VLOOKUP(F4451,Promocodes!A:E,4,0),"")</f>
        <v/>
      </c>
      <c r="I4451" s="3"/>
      <c r="J4451" s="5">
        <f t="shared" si="2"/>
        <v>5500</v>
      </c>
      <c r="K4451" s="3" t="str">
        <f>IFNA(VLOOKUP(D4451,Price!$A$2:$C$18,3,0),"")</f>
        <v>услуга</v>
      </c>
      <c r="L4451" s="6">
        <f t="shared" si="3"/>
        <v>6</v>
      </c>
      <c r="M4451" s="6" t="str">
        <f>IFNA(VLOOKUP(F4451,Promocodes!A:B,2,0),"")</f>
        <v/>
      </c>
      <c r="N4451" s="3" t="str">
        <f>IFNA(VLOOKUP(M4451,Promocodes!G:H,2,0),"")</f>
        <v/>
      </c>
      <c r="O4451" s="3" t="str">
        <f>IFNA(VLOOKUP(D4451,Price!$E$2:$F$4,2,0),"")</f>
        <v/>
      </c>
      <c r="P4451" s="7" t="str">
        <f t="shared" si="4"/>
        <v>без промо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ht="15.75" customHeight="1">
      <c r="A4452" s="3">
        <v>4338.0</v>
      </c>
      <c r="B4452" s="1" t="s">
        <v>16</v>
      </c>
      <c r="C4452" s="1" t="s">
        <v>17</v>
      </c>
      <c r="D4452" s="1" t="s">
        <v>23</v>
      </c>
      <c r="E4452" s="2">
        <v>44350.0</v>
      </c>
      <c r="F4452" s="3"/>
      <c r="G4452" s="5">
        <v>5500.0</v>
      </c>
      <c r="H4452" s="3" t="str">
        <f>IFNA(VLOOKUP(F4452,Promocodes!A:E,4,0),"")</f>
        <v/>
      </c>
      <c r="I4452" s="3"/>
      <c r="J4452" s="5">
        <f t="shared" si="2"/>
        <v>5500</v>
      </c>
      <c r="K4452" s="3" t="str">
        <f>IFNA(VLOOKUP(D4452,Price!$A$2:$C$18,3,0),"")</f>
        <v>услуга</v>
      </c>
      <c r="L4452" s="6">
        <f t="shared" si="3"/>
        <v>6</v>
      </c>
      <c r="M4452" s="6" t="str">
        <f>IFNA(VLOOKUP(F4452,Promocodes!A:B,2,0),"")</f>
        <v/>
      </c>
      <c r="N4452" s="3" t="str">
        <f>IFNA(VLOOKUP(M4452,Promocodes!G:H,2,0),"")</f>
        <v/>
      </c>
      <c r="O4452" s="3" t="str">
        <f>IFNA(VLOOKUP(D4452,Price!$E$2:$F$4,2,0),"")</f>
        <v/>
      </c>
      <c r="P4452" s="7" t="str">
        <f t="shared" si="4"/>
        <v>без промо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ht="15.75" customHeight="1">
      <c r="A4453" s="3">
        <v>4339.0</v>
      </c>
      <c r="B4453" s="1" t="s">
        <v>16</v>
      </c>
      <c r="C4453" s="1" t="s">
        <v>22</v>
      </c>
      <c r="D4453" s="1" t="s">
        <v>21</v>
      </c>
      <c r="E4453" s="2">
        <v>44350.0</v>
      </c>
      <c r="F4453" s="3"/>
      <c r="G4453" s="5">
        <v>3500.0</v>
      </c>
      <c r="H4453" s="3" t="str">
        <f>IFNA(VLOOKUP(F4453,Promocodes!A:E,4,0),"")</f>
        <v/>
      </c>
      <c r="I4453" s="3"/>
      <c r="J4453" s="5">
        <f t="shared" si="2"/>
        <v>3500</v>
      </c>
      <c r="K4453" s="3" t="str">
        <f>IFNA(VLOOKUP(D4453,Price!$A$2:$C$18,3,0),"")</f>
        <v>услуга</v>
      </c>
      <c r="L4453" s="6">
        <f t="shared" si="3"/>
        <v>6</v>
      </c>
      <c r="M4453" s="6" t="str">
        <f>IFNA(VLOOKUP(F4453,Promocodes!A:B,2,0),"")</f>
        <v/>
      </c>
      <c r="N4453" s="3" t="str">
        <f>IFNA(VLOOKUP(M4453,Promocodes!G:H,2,0),"")</f>
        <v/>
      </c>
      <c r="O4453" s="3" t="str">
        <f>IFNA(VLOOKUP(D4453,Price!$E$2:$F$4,2,0),"")</f>
        <v/>
      </c>
      <c r="P4453" s="7" t="str">
        <f t="shared" si="4"/>
        <v>без промо</v>
      </c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ht="15.75" customHeight="1">
      <c r="A4454" s="3">
        <v>4340.0</v>
      </c>
      <c r="B4454" s="1" t="s">
        <v>16</v>
      </c>
      <c r="C4454" s="1" t="s">
        <v>22</v>
      </c>
      <c r="D4454" s="1" t="s">
        <v>23</v>
      </c>
      <c r="E4454" s="2">
        <v>44350.0</v>
      </c>
      <c r="F4454" s="3"/>
      <c r="G4454" s="5">
        <v>5500.0</v>
      </c>
      <c r="H4454" s="3" t="str">
        <f>IFNA(VLOOKUP(F4454,Promocodes!A:E,4,0),"")</f>
        <v/>
      </c>
      <c r="I4454" s="3"/>
      <c r="J4454" s="5">
        <f t="shared" si="2"/>
        <v>5500</v>
      </c>
      <c r="K4454" s="3" t="str">
        <f>IFNA(VLOOKUP(D4454,Price!$A$2:$C$18,3,0),"")</f>
        <v>услуга</v>
      </c>
      <c r="L4454" s="6">
        <f t="shared" si="3"/>
        <v>6</v>
      </c>
      <c r="M4454" s="6" t="str">
        <f>IFNA(VLOOKUP(F4454,Promocodes!A:B,2,0),"")</f>
        <v/>
      </c>
      <c r="N4454" s="3" t="str">
        <f>IFNA(VLOOKUP(M4454,Promocodes!G:H,2,0),"")</f>
        <v/>
      </c>
      <c r="O4454" s="3" t="str">
        <f>IFNA(VLOOKUP(D4454,Price!$E$2:$F$4,2,0),"")</f>
        <v/>
      </c>
      <c r="P4454" s="7" t="str">
        <f t="shared" si="4"/>
        <v>без промо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ht="15.75" customHeight="1">
      <c r="A4455" s="3">
        <v>4341.0</v>
      </c>
      <c r="B4455" s="1" t="s">
        <v>16</v>
      </c>
      <c r="C4455" s="1" t="s">
        <v>17</v>
      </c>
      <c r="D4455" s="1" t="s">
        <v>21</v>
      </c>
      <c r="E4455" s="2">
        <v>44350.0</v>
      </c>
      <c r="F4455" s="3"/>
      <c r="G4455" s="5">
        <v>3500.0</v>
      </c>
      <c r="H4455" s="3" t="str">
        <f>IFNA(VLOOKUP(F4455,Promocodes!A:E,4,0),"")</f>
        <v/>
      </c>
      <c r="I4455" s="3"/>
      <c r="J4455" s="5">
        <f t="shared" si="2"/>
        <v>3500</v>
      </c>
      <c r="K4455" s="3" t="str">
        <f>IFNA(VLOOKUP(D4455,Price!$A$2:$C$18,3,0),"")</f>
        <v>услуга</v>
      </c>
      <c r="L4455" s="6">
        <f t="shared" si="3"/>
        <v>6</v>
      </c>
      <c r="M4455" s="6" t="str">
        <f>IFNA(VLOOKUP(F4455,Promocodes!A:B,2,0),"")</f>
        <v/>
      </c>
      <c r="N4455" s="3" t="str">
        <f>IFNA(VLOOKUP(M4455,Promocodes!G:H,2,0),"")</f>
        <v/>
      </c>
      <c r="O4455" s="3" t="str">
        <f>IFNA(VLOOKUP(D4455,Price!$E$2:$F$4,2,0),"")</f>
        <v/>
      </c>
      <c r="P4455" s="7" t="str">
        <f t="shared" si="4"/>
        <v>без промо</v>
      </c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ht="15.75" customHeight="1">
      <c r="A4456" s="3">
        <v>4342.0</v>
      </c>
      <c r="B4456" s="1" t="s">
        <v>139</v>
      </c>
      <c r="C4456" s="1" t="s">
        <v>17</v>
      </c>
      <c r="D4456" s="1" t="s">
        <v>142</v>
      </c>
      <c r="E4456" s="2">
        <v>44350.0</v>
      </c>
      <c r="F4456" s="3"/>
      <c r="G4456" s="5">
        <v>1000.0</v>
      </c>
      <c r="H4456" s="3" t="str">
        <f>IFNA(VLOOKUP(F4456,Promocodes!A:E,4,0),"")</f>
        <v/>
      </c>
      <c r="I4456" s="3"/>
      <c r="J4456" s="5">
        <f t="shared" si="2"/>
        <v>1000</v>
      </c>
      <c r="K4456" s="3" t="str">
        <f>IFNA(VLOOKUP(D4456,Price!$A$2:$C$18,3,0),"")</f>
        <v/>
      </c>
      <c r="L4456" s="6">
        <f t="shared" si="3"/>
        <v>6</v>
      </c>
      <c r="M4456" s="6" t="str">
        <f>IFNA(VLOOKUP(F4456,Promocodes!A:B,2,0),"")</f>
        <v/>
      </c>
      <c r="N4456" s="3" t="str">
        <f>IFNA(VLOOKUP(M4456,Promocodes!G:H,2,0),"")</f>
        <v/>
      </c>
      <c r="O4456" s="3" t="str">
        <f>IFNA(VLOOKUP(D4456,Price!$E$2:$F$4,2,0),"")</f>
        <v/>
      </c>
      <c r="P4456" s="7" t="str">
        <f t="shared" si="4"/>
        <v/>
      </c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ht="15.75" customHeight="1">
      <c r="A4457" s="3">
        <v>4343.0</v>
      </c>
      <c r="B4457" s="1" t="s">
        <v>139</v>
      </c>
      <c r="C4457" s="1" t="s">
        <v>17</v>
      </c>
      <c r="D4457" s="1" t="s">
        <v>143</v>
      </c>
      <c r="E4457" s="2">
        <v>44350.0</v>
      </c>
      <c r="F4457" s="3"/>
      <c r="G4457" s="5">
        <v>500.0</v>
      </c>
      <c r="H4457" s="3" t="str">
        <f>IFNA(VLOOKUP(F4457,Promocodes!A:E,4,0),"")</f>
        <v/>
      </c>
      <c r="I4457" s="3"/>
      <c r="J4457" s="5">
        <f t="shared" si="2"/>
        <v>500</v>
      </c>
      <c r="K4457" s="3" t="str">
        <f>IFNA(VLOOKUP(D4457,Price!$A$2:$C$18,3,0),"")</f>
        <v/>
      </c>
      <c r="L4457" s="6">
        <f t="shared" si="3"/>
        <v>6</v>
      </c>
      <c r="M4457" s="6" t="str">
        <f>IFNA(VLOOKUP(F4457,Promocodes!A:B,2,0),"")</f>
        <v/>
      </c>
      <c r="N4457" s="3" t="str">
        <f>IFNA(VLOOKUP(M4457,Promocodes!G:H,2,0),"")</f>
        <v/>
      </c>
      <c r="O4457" s="3" t="str">
        <f>IFNA(VLOOKUP(D4457,Price!$E$2:$F$4,2,0),"")</f>
        <v/>
      </c>
      <c r="P4457" s="7" t="str">
        <f t="shared" si="4"/>
        <v/>
      </c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ht="15.75" customHeight="1">
      <c r="A4458" s="3">
        <v>4344.0</v>
      </c>
      <c r="B4458" s="1" t="s">
        <v>16</v>
      </c>
      <c r="C4458" s="1" t="s">
        <v>17</v>
      </c>
      <c r="D4458" s="1" t="s">
        <v>24</v>
      </c>
      <c r="E4458" s="2">
        <v>44350.0</v>
      </c>
      <c r="F4458" s="3"/>
      <c r="G4458" s="5">
        <v>4500.0</v>
      </c>
      <c r="H4458" s="3" t="str">
        <f>IFNA(VLOOKUP(F4458,Promocodes!A:E,4,0),"")</f>
        <v/>
      </c>
      <c r="I4458" s="3"/>
      <c r="J4458" s="5">
        <f t="shared" si="2"/>
        <v>4500</v>
      </c>
      <c r="K4458" s="3" t="str">
        <f>IFNA(VLOOKUP(D4458,Price!$A$2:$C$18,3,0),"")</f>
        <v>услуга</v>
      </c>
      <c r="L4458" s="6">
        <f t="shared" si="3"/>
        <v>6</v>
      </c>
      <c r="M4458" s="6" t="str">
        <f>IFNA(VLOOKUP(F4458,Promocodes!A:B,2,0),"")</f>
        <v/>
      </c>
      <c r="N4458" s="3" t="str">
        <f>IFNA(VLOOKUP(M4458,Promocodes!G:H,2,0),"")</f>
        <v/>
      </c>
      <c r="O4458" s="3" t="str">
        <f>IFNA(VLOOKUP(D4458,Price!$E$2:$F$4,2,0),"")</f>
        <v/>
      </c>
      <c r="P4458" s="7" t="str">
        <f t="shared" si="4"/>
        <v>без промо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ht="15.75" customHeight="1">
      <c r="A4459" s="3">
        <v>4345.0</v>
      </c>
      <c r="B4459" s="1" t="s">
        <v>16</v>
      </c>
      <c r="C4459" s="1" t="s">
        <v>22</v>
      </c>
      <c r="D4459" s="1" t="s">
        <v>21</v>
      </c>
      <c r="E4459" s="2">
        <v>44350.0</v>
      </c>
      <c r="F4459" s="3"/>
      <c r="G4459" s="5">
        <v>3500.0</v>
      </c>
      <c r="H4459" s="3" t="str">
        <f>IFNA(VLOOKUP(F4459,Promocodes!A:E,4,0),"")</f>
        <v/>
      </c>
      <c r="I4459" s="3"/>
      <c r="J4459" s="5">
        <f t="shared" si="2"/>
        <v>3500</v>
      </c>
      <c r="K4459" s="3" t="str">
        <f>IFNA(VLOOKUP(D4459,Price!$A$2:$C$18,3,0),"")</f>
        <v>услуга</v>
      </c>
      <c r="L4459" s="6">
        <f t="shared" si="3"/>
        <v>6</v>
      </c>
      <c r="M4459" s="6" t="str">
        <f>IFNA(VLOOKUP(F4459,Promocodes!A:B,2,0),"")</f>
        <v/>
      </c>
      <c r="N4459" s="3" t="str">
        <f>IFNA(VLOOKUP(M4459,Promocodes!G:H,2,0),"")</f>
        <v/>
      </c>
      <c r="O4459" s="3" t="str">
        <f>IFNA(VLOOKUP(D4459,Price!$E$2:$F$4,2,0),"")</f>
        <v/>
      </c>
      <c r="P4459" s="7" t="str">
        <f t="shared" si="4"/>
        <v>без промо</v>
      </c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ht="15.75" customHeight="1">
      <c r="A4460" s="3">
        <v>4346.0</v>
      </c>
      <c r="B4460" s="1" t="s">
        <v>16</v>
      </c>
      <c r="C4460" s="1" t="s">
        <v>17</v>
      </c>
      <c r="D4460" s="1" t="s">
        <v>23</v>
      </c>
      <c r="E4460" s="2">
        <v>44350.0</v>
      </c>
      <c r="F4460" s="3"/>
      <c r="G4460" s="5">
        <v>5500.0</v>
      </c>
      <c r="H4460" s="3" t="str">
        <f>IFNA(VLOOKUP(F4460,Promocodes!A:E,4,0),"")</f>
        <v/>
      </c>
      <c r="I4460" s="3"/>
      <c r="J4460" s="5">
        <f t="shared" si="2"/>
        <v>5500</v>
      </c>
      <c r="K4460" s="3" t="str">
        <f>IFNA(VLOOKUP(D4460,Price!$A$2:$C$18,3,0),"")</f>
        <v>услуга</v>
      </c>
      <c r="L4460" s="6">
        <f t="shared" si="3"/>
        <v>6</v>
      </c>
      <c r="M4460" s="6" t="str">
        <f>IFNA(VLOOKUP(F4460,Promocodes!A:B,2,0),"")</f>
        <v/>
      </c>
      <c r="N4460" s="3" t="str">
        <f>IFNA(VLOOKUP(M4460,Promocodes!G:H,2,0),"")</f>
        <v/>
      </c>
      <c r="O4460" s="3" t="str">
        <f>IFNA(VLOOKUP(D4460,Price!$E$2:$F$4,2,0),"")</f>
        <v/>
      </c>
      <c r="P4460" s="7" t="str">
        <f t="shared" si="4"/>
        <v>без промо</v>
      </c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ht="15.75" customHeight="1">
      <c r="A4461" s="3">
        <v>4348.0</v>
      </c>
      <c r="B4461" s="1" t="s">
        <v>16</v>
      </c>
      <c r="C4461" s="1" t="s">
        <v>17</v>
      </c>
      <c r="D4461" s="1" t="s">
        <v>18</v>
      </c>
      <c r="E4461" s="2">
        <v>44351.0</v>
      </c>
      <c r="F4461" s="3"/>
      <c r="G4461" s="5">
        <v>1000.0</v>
      </c>
      <c r="H4461" s="3" t="str">
        <f>IFNA(VLOOKUP(F4461,Promocodes!A:E,4,0),"")</f>
        <v/>
      </c>
      <c r="I4461" s="3"/>
      <c r="J4461" s="5">
        <f t="shared" si="2"/>
        <v>1000</v>
      </c>
      <c r="K4461" s="3" t="str">
        <f>IFNA(VLOOKUP(D4461,Price!$A$2:$C$18,3,0),"")</f>
        <v>товар</v>
      </c>
      <c r="L4461" s="6">
        <f t="shared" si="3"/>
        <v>6</v>
      </c>
      <c r="M4461" s="6" t="str">
        <f>IFNA(VLOOKUP(F4461,Promocodes!A:B,2,0),"")</f>
        <v/>
      </c>
      <c r="N4461" s="3" t="str">
        <f>IFNA(VLOOKUP(M4461,Promocodes!G:H,2,0),"")</f>
        <v/>
      </c>
      <c r="O4461" s="3">
        <f>IFNA(VLOOKUP(D4461,Price!$E$2:$F$4,2,0),"")</f>
        <v>500</v>
      </c>
      <c r="P4461" s="7" t="str">
        <f t="shared" si="4"/>
        <v>без промо</v>
      </c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ht="15.75" customHeight="1">
      <c r="A4462" s="3">
        <v>4349.0</v>
      </c>
      <c r="B4462" s="1" t="s">
        <v>16</v>
      </c>
      <c r="C4462" s="1" t="s">
        <v>22</v>
      </c>
      <c r="D4462" s="1" t="s">
        <v>24</v>
      </c>
      <c r="E4462" s="2">
        <v>44351.0</v>
      </c>
      <c r="F4462" s="3"/>
      <c r="G4462" s="5">
        <v>4500.0</v>
      </c>
      <c r="H4462" s="3" t="str">
        <f>IFNA(VLOOKUP(F4462,Promocodes!A:E,4,0),"")</f>
        <v/>
      </c>
      <c r="I4462" s="3"/>
      <c r="J4462" s="5">
        <f t="shared" si="2"/>
        <v>4500</v>
      </c>
      <c r="K4462" s="3" t="str">
        <f>IFNA(VLOOKUP(D4462,Price!$A$2:$C$18,3,0),"")</f>
        <v>услуга</v>
      </c>
      <c r="L4462" s="6">
        <f t="shared" si="3"/>
        <v>6</v>
      </c>
      <c r="M4462" s="6" t="str">
        <f>IFNA(VLOOKUP(F4462,Promocodes!A:B,2,0),"")</f>
        <v/>
      </c>
      <c r="N4462" s="3" t="str">
        <f>IFNA(VLOOKUP(M4462,Promocodes!G:H,2,0),"")</f>
        <v/>
      </c>
      <c r="O4462" s="3" t="str">
        <f>IFNA(VLOOKUP(D4462,Price!$E$2:$F$4,2,0),"")</f>
        <v/>
      </c>
      <c r="P4462" s="7" t="str">
        <f t="shared" si="4"/>
        <v>без промо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ht="15.75" customHeight="1">
      <c r="A4463" s="3">
        <v>4350.0</v>
      </c>
      <c r="B4463" s="1" t="s">
        <v>16</v>
      </c>
      <c r="C4463" s="1" t="s">
        <v>22</v>
      </c>
      <c r="D4463" s="1" t="s">
        <v>24</v>
      </c>
      <c r="E4463" s="2">
        <v>44351.0</v>
      </c>
      <c r="F4463" s="3"/>
      <c r="G4463" s="5">
        <v>4500.0</v>
      </c>
      <c r="H4463" s="3" t="str">
        <f>IFNA(VLOOKUP(F4463,Promocodes!A:E,4,0),"")</f>
        <v/>
      </c>
      <c r="I4463" s="3"/>
      <c r="J4463" s="5">
        <f t="shared" si="2"/>
        <v>4500</v>
      </c>
      <c r="K4463" s="3" t="str">
        <f>IFNA(VLOOKUP(D4463,Price!$A$2:$C$18,3,0),"")</f>
        <v>услуга</v>
      </c>
      <c r="L4463" s="6">
        <f t="shared" si="3"/>
        <v>6</v>
      </c>
      <c r="M4463" s="6" t="str">
        <f>IFNA(VLOOKUP(F4463,Promocodes!A:B,2,0),"")</f>
        <v/>
      </c>
      <c r="N4463" s="3" t="str">
        <f>IFNA(VLOOKUP(M4463,Promocodes!G:H,2,0),"")</f>
        <v/>
      </c>
      <c r="O4463" s="3" t="str">
        <f>IFNA(VLOOKUP(D4463,Price!$E$2:$F$4,2,0),"")</f>
        <v/>
      </c>
      <c r="P4463" s="7" t="str">
        <f t="shared" si="4"/>
        <v>без промо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ht="15.75" customHeight="1">
      <c r="A4464" s="3">
        <v>4351.0</v>
      </c>
      <c r="B4464" s="1" t="s">
        <v>16</v>
      </c>
      <c r="C4464" s="1" t="s">
        <v>17</v>
      </c>
      <c r="D4464" s="1" t="s">
        <v>21</v>
      </c>
      <c r="E4464" s="2">
        <v>44351.0</v>
      </c>
      <c r="F4464" s="3"/>
      <c r="G4464" s="5">
        <v>3500.0</v>
      </c>
      <c r="H4464" s="3" t="str">
        <f>IFNA(VLOOKUP(F4464,Promocodes!A:E,4,0),"")</f>
        <v/>
      </c>
      <c r="I4464" s="3"/>
      <c r="J4464" s="5">
        <f t="shared" si="2"/>
        <v>3500</v>
      </c>
      <c r="K4464" s="3" t="str">
        <f>IFNA(VLOOKUP(D4464,Price!$A$2:$C$18,3,0),"")</f>
        <v>услуга</v>
      </c>
      <c r="L4464" s="6">
        <f t="shared" si="3"/>
        <v>6</v>
      </c>
      <c r="M4464" s="6" t="str">
        <f>IFNA(VLOOKUP(F4464,Promocodes!A:B,2,0),"")</f>
        <v/>
      </c>
      <c r="N4464" s="3" t="str">
        <f>IFNA(VLOOKUP(M4464,Promocodes!G:H,2,0),"")</f>
        <v/>
      </c>
      <c r="O4464" s="3" t="str">
        <f>IFNA(VLOOKUP(D4464,Price!$E$2:$F$4,2,0),"")</f>
        <v/>
      </c>
      <c r="P4464" s="7" t="str">
        <f t="shared" si="4"/>
        <v>без промо</v>
      </c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ht="15.75" customHeight="1">
      <c r="A4465" s="3">
        <v>4352.0</v>
      </c>
      <c r="B4465" s="1" t="s">
        <v>139</v>
      </c>
      <c r="C4465" s="1" t="s">
        <v>17</v>
      </c>
      <c r="D4465" s="1" t="s">
        <v>142</v>
      </c>
      <c r="E4465" s="2">
        <v>44351.0</v>
      </c>
      <c r="F4465" s="3"/>
      <c r="G4465" s="5">
        <v>1000.0</v>
      </c>
      <c r="H4465" s="3" t="str">
        <f>IFNA(VLOOKUP(F4465,Promocodes!A:E,4,0),"")</f>
        <v/>
      </c>
      <c r="I4465" s="3"/>
      <c r="J4465" s="5">
        <f t="shared" si="2"/>
        <v>1000</v>
      </c>
      <c r="K4465" s="3" t="str">
        <f>IFNA(VLOOKUP(D4465,Price!$A$2:$C$18,3,0),"")</f>
        <v/>
      </c>
      <c r="L4465" s="6">
        <f t="shared" si="3"/>
        <v>6</v>
      </c>
      <c r="M4465" s="6" t="str">
        <f>IFNA(VLOOKUP(F4465,Promocodes!A:B,2,0),"")</f>
        <v/>
      </c>
      <c r="N4465" s="3" t="str">
        <f>IFNA(VLOOKUP(M4465,Promocodes!G:H,2,0),"")</f>
        <v/>
      </c>
      <c r="O4465" s="3" t="str">
        <f>IFNA(VLOOKUP(D4465,Price!$E$2:$F$4,2,0),"")</f>
        <v/>
      </c>
      <c r="P4465" s="7" t="str">
        <f t="shared" si="4"/>
        <v/>
      </c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ht="15.75" customHeight="1">
      <c r="A4466" s="3">
        <v>4353.0</v>
      </c>
      <c r="B4466" s="1" t="s">
        <v>16</v>
      </c>
      <c r="C4466" s="1" t="s">
        <v>22</v>
      </c>
      <c r="D4466" s="1" t="s">
        <v>24</v>
      </c>
      <c r="E4466" s="2">
        <v>44351.0</v>
      </c>
      <c r="F4466" s="3"/>
      <c r="G4466" s="5">
        <v>4500.0</v>
      </c>
      <c r="H4466" s="3" t="str">
        <f>IFNA(VLOOKUP(F4466,Promocodes!A:E,4,0),"")</f>
        <v/>
      </c>
      <c r="I4466" s="3"/>
      <c r="J4466" s="5">
        <f t="shared" si="2"/>
        <v>4500</v>
      </c>
      <c r="K4466" s="3" t="str">
        <f>IFNA(VLOOKUP(D4466,Price!$A$2:$C$18,3,0),"")</f>
        <v>услуга</v>
      </c>
      <c r="L4466" s="6">
        <f t="shared" si="3"/>
        <v>6</v>
      </c>
      <c r="M4466" s="6" t="str">
        <f>IFNA(VLOOKUP(F4466,Promocodes!A:B,2,0),"")</f>
        <v/>
      </c>
      <c r="N4466" s="3" t="str">
        <f>IFNA(VLOOKUP(M4466,Promocodes!G:H,2,0),"")</f>
        <v/>
      </c>
      <c r="O4466" s="3" t="str">
        <f>IFNA(VLOOKUP(D4466,Price!$E$2:$F$4,2,0),"")</f>
        <v/>
      </c>
      <c r="P4466" s="7" t="str">
        <f t="shared" si="4"/>
        <v>без промо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ht="15.75" customHeight="1">
      <c r="A4467" s="3">
        <v>4354.0</v>
      </c>
      <c r="B4467" s="1" t="s">
        <v>16</v>
      </c>
      <c r="C4467" s="1" t="s">
        <v>17</v>
      </c>
      <c r="D4467" s="1" t="s">
        <v>21</v>
      </c>
      <c r="E4467" s="2">
        <v>44351.0</v>
      </c>
      <c r="F4467" s="3"/>
      <c r="G4467" s="5">
        <v>3500.0</v>
      </c>
      <c r="H4467" s="3" t="str">
        <f>IFNA(VLOOKUP(F4467,Promocodes!A:E,4,0),"")</f>
        <v/>
      </c>
      <c r="I4467" s="3"/>
      <c r="J4467" s="5">
        <f t="shared" si="2"/>
        <v>3500</v>
      </c>
      <c r="K4467" s="3" t="str">
        <f>IFNA(VLOOKUP(D4467,Price!$A$2:$C$18,3,0),"")</f>
        <v>услуга</v>
      </c>
      <c r="L4467" s="6">
        <f t="shared" si="3"/>
        <v>6</v>
      </c>
      <c r="M4467" s="6" t="str">
        <f>IFNA(VLOOKUP(F4467,Promocodes!A:B,2,0),"")</f>
        <v/>
      </c>
      <c r="N4467" s="3" t="str">
        <f>IFNA(VLOOKUP(M4467,Promocodes!G:H,2,0),"")</f>
        <v/>
      </c>
      <c r="O4467" s="3" t="str">
        <f>IFNA(VLOOKUP(D4467,Price!$E$2:$F$4,2,0),"")</f>
        <v/>
      </c>
      <c r="P4467" s="7" t="str">
        <f t="shared" si="4"/>
        <v>без промо</v>
      </c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ht="15.75" customHeight="1">
      <c r="A4468" s="3">
        <v>4355.0</v>
      </c>
      <c r="B4468" s="1" t="s">
        <v>16</v>
      </c>
      <c r="C4468" s="1" t="s">
        <v>17</v>
      </c>
      <c r="D4468" s="1" t="s">
        <v>23</v>
      </c>
      <c r="E4468" s="2">
        <v>44351.0</v>
      </c>
      <c r="F4468" s="3"/>
      <c r="G4468" s="5">
        <v>5500.0</v>
      </c>
      <c r="H4468" s="3" t="str">
        <f>IFNA(VLOOKUP(F4468,Promocodes!A:E,4,0),"")</f>
        <v/>
      </c>
      <c r="I4468" s="3"/>
      <c r="J4468" s="5">
        <f t="shared" si="2"/>
        <v>5500</v>
      </c>
      <c r="K4468" s="3" t="str">
        <f>IFNA(VLOOKUP(D4468,Price!$A$2:$C$18,3,0),"")</f>
        <v>услуга</v>
      </c>
      <c r="L4468" s="6">
        <f t="shared" si="3"/>
        <v>6</v>
      </c>
      <c r="M4468" s="6" t="str">
        <f>IFNA(VLOOKUP(F4468,Promocodes!A:B,2,0),"")</f>
        <v/>
      </c>
      <c r="N4468" s="3" t="str">
        <f>IFNA(VLOOKUP(M4468,Promocodes!G:H,2,0),"")</f>
        <v/>
      </c>
      <c r="O4468" s="3" t="str">
        <f>IFNA(VLOOKUP(D4468,Price!$E$2:$F$4,2,0),"")</f>
        <v/>
      </c>
      <c r="P4468" s="7" t="str">
        <f t="shared" si="4"/>
        <v>без промо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ht="15.75" customHeight="1">
      <c r="A4469" s="3">
        <v>4356.0</v>
      </c>
      <c r="B4469" s="1" t="s">
        <v>139</v>
      </c>
      <c r="C4469" s="1" t="s">
        <v>17</v>
      </c>
      <c r="D4469" s="1" t="s">
        <v>142</v>
      </c>
      <c r="E4469" s="2">
        <v>44351.0</v>
      </c>
      <c r="F4469" s="3"/>
      <c r="G4469" s="5">
        <v>1000.0</v>
      </c>
      <c r="H4469" s="3" t="str">
        <f>IFNA(VLOOKUP(F4469,Promocodes!A:E,4,0),"")</f>
        <v/>
      </c>
      <c r="I4469" s="3"/>
      <c r="J4469" s="5">
        <f t="shared" si="2"/>
        <v>1000</v>
      </c>
      <c r="K4469" s="3" t="str">
        <f>IFNA(VLOOKUP(D4469,Price!$A$2:$C$18,3,0),"")</f>
        <v/>
      </c>
      <c r="L4469" s="6">
        <f t="shared" si="3"/>
        <v>6</v>
      </c>
      <c r="M4469" s="6" t="str">
        <f>IFNA(VLOOKUP(F4469,Promocodes!A:B,2,0),"")</f>
        <v/>
      </c>
      <c r="N4469" s="3" t="str">
        <f>IFNA(VLOOKUP(M4469,Promocodes!G:H,2,0),"")</f>
        <v/>
      </c>
      <c r="O4469" s="3" t="str">
        <f>IFNA(VLOOKUP(D4469,Price!$E$2:$F$4,2,0),"")</f>
        <v/>
      </c>
      <c r="P4469" s="7" t="str">
        <f t="shared" si="4"/>
        <v/>
      </c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ht="15.75" customHeight="1">
      <c r="A4470" s="3">
        <v>4357.0</v>
      </c>
      <c r="B4470" s="1" t="s">
        <v>16</v>
      </c>
      <c r="C4470" s="1" t="s">
        <v>17</v>
      </c>
      <c r="D4470" s="1" t="s">
        <v>23</v>
      </c>
      <c r="E4470" s="2">
        <v>44351.0</v>
      </c>
      <c r="F4470" s="3"/>
      <c r="G4470" s="5">
        <v>5500.0</v>
      </c>
      <c r="H4470" s="3" t="str">
        <f>IFNA(VLOOKUP(F4470,Promocodes!A:E,4,0),"")</f>
        <v/>
      </c>
      <c r="I4470" s="3"/>
      <c r="J4470" s="5">
        <f t="shared" si="2"/>
        <v>5500</v>
      </c>
      <c r="K4470" s="3" t="str">
        <f>IFNA(VLOOKUP(D4470,Price!$A$2:$C$18,3,0),"")</f>
        <v>услуга</v>
      </c>
      <c r="L4470" s="6">
        <f t="shared" si="3"/>
        <v>6</v>
      </c>
      <c r="M4470" s="6" t="str">
        <f>IFNA(VLOOKUP(F4470,Promocodes!A:B,2,0),"")</f>
        <v/>
      </c>
      <c r="N4470" s="3" t="str">
        <f>IFNA(VLOOKUP(M4470,Promocodes!G:H,2,0),"")</f>
        <v/>
      </c>
      <c r="O4470" s="3" t="str">
        <f>IFNA(VLOOKUP(D4470,Price!$E$2:$F$4,2,0),"")</f>
        <v/>
      </c>
      <c r="P4470" s="7" t="str">
        <f t="shared" si="4"/>
        <v>без промо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ht="15.75" customHeight="1">
      <c r="A4471" s="3">
        <v>4358.0</v>
      </c>
      <c r="B4471" s="1" t="s">
        <v>16</v>
      </c>
      <c r="C4471" s="1" t="s">
        <v>17</v>
      </c>
      <c r="D4471" s="1" t="s">
        <v>24</v>
      </c>
      <c r="E4471" s="2">
        <v>44351.0</v>
      </c>
      <c r="F4471" s="3"/>
      <c r="G4471" s="5">
        <v>4500.0</v>
      </c>
      <c r="H4471" s="3" t="str">
        <f>IFNA(VLOOKUP(F4471,Promocodes!A:E,4,0),"")</f>
        <v/>
      </c>
      <c r="I4471" s="3"/>
      <c r="J4471" s="5">
        <f t="shared" si="2"/>
        <v>4500</v>
      </c>
      <c r="K4471" s="3" t="str">
        <f>IFNA(VLOOKUP(D4471,Price!$A$2:$C$18,3,0),"")</f>
        <v>услуга</v>
      </c>
      <c r="L4471" s="6">
        <f t="shared" si="3"/>
        <v>6</v>
      </c>
      <c r="M4471" s="6" t="str">
        <f>IFNA(VLOOKUP(F4471,Promocodes!A:B,2,0),"")</f>
        <v/>
      </c>
      <c r="N4471" s="3" t="str">
        <f>IFNA(VLOOKUP(M4471,Promocodes!G:H,2,0),"")</f>
        <v/>
      </c>
      <c r="O4471" s="3" t="str">
        <f>IFNA(VLOOKUP(D4471,Price!$E$2:$F$4,2,0),"")</f>
        <v/>
      </c>
      <c r="P4471" s="7" t="str">
        <f t="shared" si="4"/>
        <v>без промо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ht="15.75" customHeight="1">
      <c r="A4472" s="3">
        <v>4360.0</v>
      </c>
      <c r="B4472" s="1" t="s">
        <v>16</v>
      </c>
      <c r="C4472" s="1" t="s">
        <v>17</v>
      </c>
      <c r="D4472" s="1" t="s">
        <v>24</v>
      </c>
      <c r="E4472" s="2">
        <v>44351.0</v>
      </c>
      <c r="F4472" s="3"/>
      <c r="G4472" s="5">
        <v>4500.0</v>
      </c>
      <c r="H4472" s="3" t="str">
        <f>IFNA(VLOOKUP(F4472,Promocodes!A:E,4,0),"")</f>
        <v/>
      </c>
      <c r="I4472" s="3"/>
      <c r="J4472" s="5">
        <f t="shared" si="2"/>
        <v>4500</v>
      </c>
      <c r="K4472" s="3" t="str">
        <f>IFNA(VLOOKUP(D4472,Price!$A$2:$C$18,3,0),"")</f>
        <v>услуга</v>
      </c>
      <c r="L4472" s="6">
        <f t="shared" si="3"/>
        <v>6</v>
      </c>
      <c r="M4472" s="6" t="str">
        <f>IFNA(VLOOKUP(F4472,Promocodes!A:B,2,0),"")</f>
        <v/>
      </c>
      <c r="N4472" s="3" t="str">
        <f>IFNA(VLOOKUP(M4472,Promocodes!G:H,2,0),"")</f>
        <v/>
      </c>
      <c r="O4472" s="3" t="str">
        <f>IFNA(VLOOKUP(D4472,Price!$E$2:$F$4,2,0),"")</f>
        <v/>
      </c>
      <c r="P4472" s="7" t="str">
        <f t="shared" si="4"/>
        <v>без промо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ht="15.75" customHeight="1">
      <c r="A4473" s="3">
        <v>4361.0</v>
      </c>
      <c r="B4473" s="1" t="s">
        <v>16</v>
      </c>
      <c r="C4473" s="1" t="s">
        <v>17</v>
      </c>
      <c r="D4473" s="1" t="s">
        <v>25</v>
      </c>
      <c r="E4473" s="2">
        <v>44351.0</v>
      </c>
      <c r="F4473" s="3"/>
      <c r="G4473" s="5">
        <v>300.0</v>
      </c>
      <c r="H4473" s="3" t="str">
        <f>IFNA(VLOOKUP(F4473,Promocodes!A:E,4,0),"")</f>
        <v/>
      </c>
      <c r="I4473" s="3"/>
      <c r="J4473" s="5">
        <f t="shared" si="2"/>
        <v>300</v>
      </c>
      <c r="K4473" s="3" t="str">
        <f>IFNA(VLOOKUP(D4473,Price!$A$2:$C$18,3,0),"")</f>
        <v>товар</v>
      </c>
      <c r="L4473" s="6">
        <f t="shared" si="3"/>
        <v>6</v>
      </c>
      <c r="M4473" s="6" t="str">
        <f>IFNA(VLOOKUP(F4473,Promocodes!A:B,2,0),"")</f>
        <v/>
      </c>
      <c r="N4473" s="3" t="str">
        <f>IFNA(VLOOKUP(M4473,Promocodes!G:H,2,0),"")</f>
        <v/>
      </c>
      <c r="O4473" s="3">
        <f>IFNA(VLOOKUP(D4473,Price!$E$2:$F$4,2,0),"")</f>
        <v>150</v>
      </c>
      <c r="P4473" s="7" t="str">
        <f t="shared" si="4"/>
        <v>без промо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ht="15.75" customHeight="1">
      <c r="A4474" s="3">
        <v>4362.0</v>
      </c>
      <c r="B4474" s="1" t="s">
        <v>16</v>
      </c>
      <c r="C4474" s="1" t="s">
        <v>17</v>
      </c>
      <c r="D4474" s="1" t="s">
        <v>21</v>
      </c>
      <c r="E4474" s="2">
        <v>44351.0</v>
      </c>
      <c r="F4474" s="3"/>
      <c r="G4474" s="5">
        <v>3500.0</v>
      </c>
      <c r="H4474" s="3" t="str">
        <f>IFNA(VLOOKUP(F4474,Promocodes!A:E,4,0),"")</f>
        <v/>
      </c>
      <c r="I4474" s="3"/>
      <c r="J4474" s="5">
        <f t="shared" si="2"/>
        <v>3500</v>
      </c>
      <c r="K4474" s="3" t="str">
        <f>IFNA(VLOOKUP(D4474,Price!$A$2:$C$18,3,0),"")</f>
        <v>услуга</v>
      </c>
      <c r="L4474" s="6">
        <f t="shared" si="3"/>
        <v>6</v>
      </c>
      <c r="M4474" s="6" t="str">
        <f>IFNA(VLOOKUP(F4474,Promocodes!A:B,2,0),"")</f>
        <v/>
      </c>
      <c r="N4474" s="3" t="str">
        <f>IFNA(VLOOKUP(M4474,Promocodes!G:H,2,0),"")</f>
        <v/>
      </c>
      <c r="O4474" s="3" t="str">
        <f>IFNA(VLOOKUP(D4474,Price!$E$2:$F$4,2,0),"")</f>
        <v/>
      </c>
      <c r="P4474" s="7" t="str">
        <f t="shared" si="4"/>
        <v>без промо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ht="15.75" customHeight="1">
      <c r="A4475" s="3">
        <v>4363.0</v>
      </c>
      <c r="B4475" s="1" t="s">
        <v>16</v>
      </c>
      <c r="C4475" s="1" t="s">
        <v>17</v>
      </c>
      <c r="D4475" s="1" t="s">
        <v>23</v>
      </c>
      <c r="E4475" s="2">
        <v>44351.0</v>
      </c>
      <c r="F4475" s="3"/>
      <c r="G4475" s="5">
        <v>5500.0</v>
      </c>
      <c r="H4475" s="3" t="str">
        <f>IFNA(VLOOKUP(F4475,Promocodes!A:E,4,0),"")</f>
        <v/>
      </c>
      <c r="I4475" s="3"/>
      <c r="J4475" s="5">
        <f t="shared" si="2"/>
        <v>5500</v>
      </c>
      <c r="K4475" s="3" t="str">
        <f>IFNA(VLOOKUP(D4475,Price!$A$2:$C$18,3,0),"")</f>
        <v>услуга</v>
      </c>
      <c r="L4475" s="6">
        <f t="shared" si="3"/>
        <v>6</v>
      </c>
      <c r="M4475" s="6" t="str">
        <f>IFNA(VLOOKUP(F4475,Promocodes!A:B,2,0),"")</f>
        <v/>
      </c>
      <c r="N4475" s="3" t="str">
        <f>IFNA(VLOOKUP(M4475,Promocodes!G:H,2,0),"")</f>
        <v/>
      </c>
      <c r="O4475" s="3" t="str">
        <f>IFNA(VLOOKUP(D4475,Price!$E$2:$F$4,2,0),"")</f>
        <v/>
      </c>
      <c r="P4475" s="7" t="str">
        <f t="shared" si="4"/>
        <v>без промо</v>
      </c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ht="15.75" customHeight="1">
      <c r="A4476" s="3">
        <v>4364.0</v>
      </c>
      <c r="B4476" s="1" t="s">
        <v>16</v>
      </c>
      <c r="C4476" s="1" t="s">
        <v>17</v>
      </c>
      <c r="D4476" s="1" t="s">
        <v>24</v>
      </c>
      <c r="E4476" s="2">
        <v>44351.0</v>
      </c>
      <c r="F4476" s="3"/>
      <c r="G4476" s="5">
        <v>4500.0</v>
      </c>
      <c r="H4476" s="3" t="str">
        <f>IFNA(VLOOKUP(F4476,Promocodes!A:E,4,0),"")</f>
        <v/>
      </c>
      <c r="I4476" s="3"/>
      <c r="J4476" s="5">
        <f t="shared" si="2"/>
        <v>4500</v>
      </c>
      <c r="K4476" s="3" t="str">
        <f>IFNA(VLOOKUP(D4476,Price!$A$2:$C$18,3,0),"")</f>
        <v>услуга</v>
      </c>
      <c r="L4476" s="6">
        <f t="shared" si="3"/>
        <v>6</v>
      </c>
      <c r="M4476" s="6" t="str">
        <f>IFNA(VLOOKUP(F4476,Promocodes!A:B,2,0),"")</f>
        <v/>
      </c>
      <c r="N4476" s="3" t="str">
        <f>IFNA(VLOOKUP(M4476,Promocodes!G:H,2,0),"")</f>
        <v/>
      </c>
      <c r="O4476" s="3" t="str">
        <f>IFNA(VLOOKUP(D4476,Price!$E$2:$F$4,2,0),"")</f>
        <v/>
      </c>
      <c r="P4476" s="7" t="str">
        <f t="shared" si="4"/>
        <v>без промо</v>
      </c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ht="15.75" customHeight="1">
      <c r="A4477" s="3">
        <v>4365.0</v>
      </c>
      <c r="B4477" s="1" t="s">
        <v>139</v>
      </c>
      <c r="C4477" s="1" t="s">
        <v>17</v>
      </c>
      <c r="D4477" s="1" t="s">
        <v>141</v>
      </c>
      <c r="E4477" s="2">
        <v>44351.0</v>
      </c>
      <c r="F4477" s="3"/>
      <c r="G4477" s="5">
        <v>300.0</v>
      </c>
      <c r="H4477" s="3" t="str">
        <f>IFNA(VLOOKUP(F4477,Promocodes!A:E,4,0),"")</f>
        <v/>
      </c>
      <c r="I4477" s="3"/>
      <c r="J4477" s="5">
        <f t="shared" si="2"/>
        <v>300</v>
      </c>
      <c r="K4477" s="3" t="str">
        <f>IFNA(VLOOKUP(D4477,Price!$A$2:$C$18,3,0),"")</f>
        <v/>
      </c>
      <c r="L4477" s="6">
        <f t="shared" si="3"/>
        <v>6</v>
      </c>
      <c r="M4477" s="6" t="str">
        <f>IFNA(VLOOKUP(F4477,Promocodes!A:B,2,0),"")</f>
        <v/>
      </c>
      <c r="N4477" s="3" t="str">
        <f>IFNA(VLOOKUP(M4477,Promocodes!G:H,2,0),"")</f>
        <v/>
      </c>
      <c r="O4477" s="3" t="str">
        <f>IFNA(VLOOKUP(D4477,Price!$E$2:$F$4,2,0),"")</f>
        <v/>
      </c>
      <c r="P4477" s="7" t="str">
        <f t="shared" si="4"/>
        <v/>
      </c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ht="15.75" customHeight="1">
      <c r="A4478" s="3">
        <v>4366.0</v>
      </c>
      <c r="B4478" s="1" t="s">
        <v>16</v>
      </c>
      <c r="C4478" s="1" t="s">
        <v>22</v>
      </c>
      <c r="D4478" s="1" t="s">
        <v>21</v>
      </c>
      <c r="E4478" s="2">
        <v>44351.0</v>
      </c>
      <c r="F4478" s="3"/>
      <c r="G4478" s="5">
        <v>3500.0</v>
      </c>
      <c r="H4478" s="3" t="str">
        <f>IFNA(VLOOKUP(F4478,Promocodes!A:E,4,0),"")</f>
        <v/>
      </c>
      <c r="I4478" s="3"/>
      <c r="J4478" s="5">
        <f t="shared" si="2"/>
        <v>3500</v>
      </c>
      <c r="K4478" s="3" t="str">
        <f>IFNA(VLOOKUP(D4478,Price!$A$2:$C$18,3,0),"")</f>
        <v>услуга</v>
      </c>
      <c r="L4478" s="6">
        <f t="shared" si="3"/>
        <v>6</v>
      </c>
      <c r="M4478" s="6" t="str">
        <f>IFNA(VLOOKUP(F4478,Promocodes!A:B,2,0),"")</f>
        <v/>
      </c>
      <c r="N4478" s="3" t="str">
        <f>IFNA(VLOOKUP(M4478,Promocodes!G:H,2,0),"")</f>
        <v/>
      </c>
      <c r="O4478" s="3" t="str">
        <f>IFNA(VLOOKUP(D4478,Price!$E$2:$F$4,2,0),"")</f>
        <v/>
      </c>
      <c r="P4478" s="7" t="str">
        <f t="shared" si="4"/>
        <v>без промо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ht="15.75" customHeight="1">
      <c r="A4479" s="3">
        <v>4367.0</v>
      </c>
      <c r="B4479" s="1" t="s">
        <v>16</v>
      </c>
      <c r="C4479" s="1" t="s">
        <v>17</v>
      </c>
      <c r="D4479" s="1" t="s">
        <v>23</v>
      </c>
      <c r="E4479" s="2">
        <v>44351.0</v>
      </c>
      <c r="F4479" s="3"/>
      <c r="G4479" s="5">
        <v>5500.0</v>
      </c>
      <c r="H4479" s="3" t="str">
        <f>IFNA(VLOOKUP(F4479,Promocodes!A:E,4,0),"")</f>
        <v/>
      </c>
      <c r="I4479" s="3"/>
      <c r="J4479" s="5">
        <f t="shared" si="2"/>
        <v>5500</v>
      </c>
      <c r="K4479" s="3" t="str">
        <f>IFNA(VLOOKUP(D4479,Price!$A$2:$C$18,3,0),"")</f>
        <v>услуга</v>
      </c>
      <c r="L4479" s="6">
        <f t="shared" si="3"/>
        <v>6</v>
      </c>
      <c r="M4479" s="6" t="str">
        <f>IFNA(VLOOKUP(F4479,Promocodes!A:B,2,0),"")</f>
        <v/>
      </c>
      <c r="N4479" s="3" t="str">
        <f>IFNA(VLOOKUP(M4479,Promocodes!G:H,2,0),"")</f>
        <v/>
      </c>
      <c r="O4479" s="3" t="str">
        <f>IFNA(VLOOKUP(D4479,Price!$E$2:$F$4,2,0),"")</f>
        <v/>
      </c>
      <c r="P4479" s="7" t="str">
        <f t="shared" si="4"/>
        <v>без промо</v>
      </c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ht="15.75" customHeight="1">
      <c r="A4480" s="3">
        <v>4368.0</v>
      </c>
      <c r="B4480" s="1" t="s">
        <v>16</v>
      </c>
      <c r="C4480" s="1" t="s">
        <v>17</v>
      </c>
      <c r="D4480" s="1" t="s">
        <v>21</v>
      </c>
      <c r="E4480" s="2">
        <v>44351.0</v>
      </c>
      <c r="F4480" s="3"/>
      <c r="G4480" s="5">
        <v>3500.0</v>
      </c>
      <c r="H4480" s="3" t="str">
        <f>IFNA(VLOOKUP(F4480,Promocodes!A:E,4,0),"")</f>
        <v/>
      </c>
      <c r="I4480" s="3"/>
      <c r="J4480" s="5">
        <f t="shared" si="2"/>
        <v>3500</v>
      </c>
      <c r="K4480" s="3" t="str">
        <f>IFNA(VLOOKUP(D4480,Price!$A$2:$C$18,3,0),"")</f>
        <v>услуга</v>
      </c>
      <c r="L4480" s="6">
        <f t="shared" si="3"/>
        <v>6</v>
      </c>
      <c r="M4480" s="6" t="str">
        <f>IFNA(VLOOKUP(F4480,Promocodes!A:B,2,0),"")</f>
        <v/>
      </c>
      <c r="N4480" s="3" t="str">
        <f>IFNA(VLOOKUP(M4480,Promocodes!G:H,2,0),"")</f>
        <v/>
      </c>
      <c r="O4480" s="3" t="str">
        <f>IFNA(VLOOKUP(D4480,Price!$E$2:$F$4,2,0),"")</f>
        <v/>
      </c>
      <c r="P4480" s="7" t="str">
        <f t="shared" si="4"/>
        <v>без промо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ht="15.75" customHeight="1">
      <c r="A4481" s="3">
        <v>4369.0</v>
      </c>
      <c r="B4481" s="1" t="s">
        <v>16</v>
      </c>
      <c r="C4481" s="1" t="s">
        <v>17</v>
      </c>
      <c r="D4481" s="1" t="s">
        <v>20</v>
      </c>
      <c r="E4481" s="2">
        <v>44351.0</v>
      </c>
      <c r="F4481" s="3"/>
      <c r="G4481" s="5">
        <v>500.0</v>
      </c>
      <c r="H4481" s="3" t="str">
        <f>IFNA(VLOOKUP(F4481,Promocodes!A:E,4,0),"")</f>
        <v/>
      </c>
      <c r="I4481" s="3"/>
      <c r="J4481" s="5">
        <f t="shared" si="2"/>
        <v>500</v>
      </c>
      <c r="K4481" s="3" t="str">
        <f>IFNA(VLOOKUP(D4481,Price!$A$2:$C$18,3,0),"")</f>
        <v>товар</v>
      </c>
      <c r="L4481" s="6">
        <f t="shared" si="3"/>
        <v>6</v>
      </c>
      <c r="M4481" s="6" t="str">
        <f>IFNA(VLOOKUP(F4481,Promocodes!A:B,2,0),"")</f>
        <v/>
      </c>
      <c r="N4481" s="3" t="str">
        <f>IFNA(VLOOKUP(M4481,Promocodes!G:H,2,0),"")</f>
        <v/>
      </c>
      <c r="O4481" s="3">
        <f>IFNA(VLOOKUP(D4481,Price!$E$2:$F$4,2,0),"")</f>
        <v>250</v>
      </c>
      <c r="P4481" s="7" t="str">
        <f t="shared" si="4"/>
        <v>без промо</v>
      </c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ht="15.75" customHeight="1">
      <c r="A4482" s="3">
        <v>4370.0</v>
      </c>
      <c r="B4482" s="1" t="s">
        <v>16</v>
      </c>
      <c r="C4482" s="1" t="s">
        <v>17</v>
      </c>
      <c r="D4482" s="1" t="s">
        <v>21</v>
      </c>
      <c r="E4482" s="2">
        <v>44351.0</v>
      </c>
      <c r="F4482" s="3"/>
      <c r="G4482" s="5">
        <v>3500.0</v>
      </c>
      <c r="H4482" s="3" t="str">
        <f>IFNA(VLOOKUP(F4482,Promocodes!A:E,4,0),"")</f>
        <v/>
      </c>
      <c r="I4482" s="3"/>
      <c r="J4482" s="5">
        <f t="shared" si="2"/>
        <v>3500</v>
      </c>
      <c r="K4482" s="3" t="str">
        <f>IFNA(VLOOKUP(D4482,Price!$A$2:$C$18,3,0),"")</f>
        <v>услуга</v>
      </c>
      <c r="L4482" s="6">
        <f t="shared" si="3"/>
        <v>6</v>
      </c>
      <c r="M4482" s="6" t="str">
        <f>IFNA(VLOOKUP(F4482,Promocodes!A:B,2,0),"")</f>
        <v/>
      </c>
      <c r="N4482" s="3" t="str">
        <f>IFNA(VLOOKUP(M4482,Promocodes!G:H,2,0),"")</f>
        <v/>
      </c>
      <c r="O4482" s="3" t="str">
        <f>IFNA(VLOOKUP(D4482,Price!$E$2:$F$4,2,0),"")</f>
        <v/>
      </c>
      <c r="P4482" s="7" t="str">
        <f t="shared" si="4"/>
        <v>без промо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ht="15.75" customHeight="1">
      <c r="A4483" s="3">
        <v>4371.0</v>
      </c>
      <c r="B4483" s="1" t="s">
        <v>16</v>
      </c>
      <c r="C4483" s="1" t="s">
        <v>17</v>
      </c>
      <c r="D4483" s="1" t="s">
        <v>24</v>
      </c>
      <c r="E4483" s="2">
        <v>44351.0</v>
      </c>
      <c r="F4483" s="3"/>
      <c r="G4483" s="5">
        <v>4500.0</v>
      </c>
      <c r="H4483" s="3" t="str">
        <f>IFNA(VLOOKUP(F4483,Promocodes!A:E,4,0),"")</f>
        <v/>
      </c>
      <c r="I4483" s="3"/>
      <c r="J4483" s="5">
        <f t="shared" si="2"/>
        <v>4500</v>
      </c>
      <c r="K4483" s="3" t="str">
        <f>IFNA(VLOOKUP(D4483,Price!$A$2:$C$18,3,0),"")</f>
        <v>услуга</v>
      </c>
      <c r="L4483" s="6">
        <f t="shared" si="3"/>
        <v>6</v>
      </c>
      <c r="M4483" s="6" t="str">
        <f>IFNA(VLOOKUP(F4483,Promocodes!A:B,2,0),"")</f>
        <v/>
      </c>
      <c r="N4483" s="3" t="str">
        <f>IFNA(VLOOKUP(M4483,Promocodes!G:H,2,0),"")</f>
        <v/>
      </c>
      <c r="O4483" s="3" t="str">
        <f>IFNA(VLOOKUP(D4483,Price!$E$2:$F$4,2,0),"")</f>
        <v/>
      </c>
      <c r="P4483" s="7" t="str">
        <f t="shared" si="4"/>
        <v>без промо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ht="15.75" customHeight="1">
      <c r="A4484" s="3">
        <v>4372.0</v>
      </c>
      <c r="B4484" s="1" t="s">
        <v>16</v>
      </c>
      <c r="C4484" s="1" t="s">
        <v>17</v>
      </c>
      <c r="D4484" s="1" t="s">
        <v>24</v>
      </c>
      <c r="E4484" s="2">
        <v>44351.0</v>
      </c>
      <c r="F4484" s="3"/>
      <c r="G4484" s="5">
        <v>4500.0</v>
      </c>
      <c r="H4484" s="3" t="str">
        <f>IFNA(VLOOKUP(F4484,Promocodes!A:E,4,0),"")</f>
        <v/>
      </c>
      <c r="I4484" s="3"/>
      <c r="J4484" s="5">
        <f t="shared" si="2"/>
        <v>4500</v>
      </c>
      <c r="K4484" s="3" t="str">
        <f>IFNA(VLOOKUP(D4484,Price!$A$2:$C$18,3,0),"")</f>
        <v>услуга</v>
      </c>
      <c r="L4484" s="6">
        <f t="shared" si="3"/>
        <v>6</v>
      </c>
      <c r="M4484" s="6" t="str">
        <f>IFNA(VLOOKUP(F4484,Promocodes!A:B,2,0),"")</f>
        <v/>
      </c>
      <c r="N4484" s="3" t="str">
        <f>IFNA(VLOOKUP(M4484,Promocodes!G:H,2,0),"")</f>
        <v/>
      </c>
      <c r="O4484" s="3" t="str">
        <f>IFNA(VLOOKUP(D4484,Price!$E$2:$F$4,2,0),"")</f>
        <v/>
      </c>
      <c r="P4484" s="7" t="str">
        <f t="shared" si="4"/>
        <v>без промо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ht="15.75" customHeight="1">
      <c r="A4485" s="3">
        <v>4373.0</v>
      </c>
      <c r="B4485" s="1" t="s">
        <v>16</v>
      </c>
      <c r="C4485" s="1" t="s">
        <v>17</v>
      </c>
      <c r="D4485" s="1" t="s">
        <v>24</v>
      </c>
      <c r="E4485" s="2">
        <v>44351.0</v>
      </c>
      <c r="F4485" s="3"/>
      <c r="G4485" s="5">
        <v>4500.0</v>
      </c>
      <c r="H4485" s="3" t="str">
        <f>IFNA(VLOOKUP(F4485,Promocodes!A:E,4,0),"")</f>
        <v/>
      </c>
      <c r="I4485" s="3"/>
      <c r="J4485" s="5">
        <f t="shared" si="2"/>
        <v>4500</v>
      </c>
      <c r="K4485" s="3" t="str">
        <f>IFNA(VLOOKUP(D4485,Price!$A$2:$C$18,3,0),"")</f>
        <v>услуга</v>
      </c>
      <c r="L4485" s="6">
        <f t="shared" si="3"/>
        <v>6</v>
      </c>
      <c r="M4485" s="6" t="str">
        <f>IFNA(VLOOKUP(F4485,Promocodes!A:B,2,0),"")</f>
        <v/>
      </c>
      <c r="N4485" s="3" t="str">
        <f>IFNA(VLOOKUP(M4485,Promocodes!G:H,2,0),"")</f>
        <v/>
      </c>
      <c r="O4485" s="3" t="str">
        <f>IFNA(VLOOKUP(D4485,Price!$E$2:$F$4,2,0),"")</f>
        <v/>
      </c>
      <c r="P4485" s="7" t="str">
        <f t="shared" si="4"/>
        <v>без промо</v>
      </c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ht="15.75" customHeight="1">
      <c r="A4486" s="3">
        <v>4374.0</v>
      </c>
      <c r="B4486" s="1" t="s">
        <v>16</v>
      </c>
      <c r="C4486" s="1" t="s">
        <v>22</v>
      </c>
      <c r="D4486" s="1" t="s">
        <v>21</v>
      </c>
      <c r="E4486" s="2">
        <v>44351.0</v>
      </c>
      <c r="F4486" s="3"/>
      <c r="G4486" s="5">
        <v>3500.0</v>
      </c>
      <c r="H4486" s="3" t="str">
        <f>IFNA(VLOOKUP(F4486,Promocodes!A:E,4,0),"")</f>
        <v/>
      </c>
      <c r="I4486" s="3"/>
      <c r="J4486" s="5">
        <f t="shared" si="2"/>
        <v>3500</v>
      </c>
      <c r="K4486" s="3" t="str">
        <f>IFNA(VLOOKUP(D4486,Price!$A$2:$C$18,3,0),"")</f>
        <v>услуга</v>
      </c>
      <c r="L4486" s="6">
        <f t="shared" si="3"/>
        <v>6</v>
      </c>
      <c r="M4486" s="6" t="str">
        <f>IFNA(VLOOKUP(F4486,Promocodes!A:B,2,0),"")</f>
        <v/>
      </c>
      <c r="N4486" s="3" t="str">
        <f>IFNA(VLOOKUP(M4486,Promocodes!G:H,2,0),"")</f>
        <v/>
      </c>
      <c r="O4486" s="3" t="str">
        <f>IFNA(VLOOKUP(D4486,Price!$E$2:$F$4,2,0),"")</f>
        <v/>
      </c>
      <c r="P4486" s="7" t="str">
        <f t="shared" si="4"/>
        <v>без промо</v>
      </c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ht="15.75" customHeight="1">
      <c r="A4487" s="3">
        <v>4375.0</v>
      </c>
      <c r="B4487" s="1" t="s">
        <v>16</v>
      </c>
      <c r="C4487" s="1" t="s">
        <v>17</v>
      </c>
      <c r="D4487" s="1" t="s">
        <v>21</v>
      </c>
      <c r="E4487" s="2">
        <v>44351.0</v>
      </c>
      <c r="F4487" s="3"/>
      <c r="G4487" s="5">
        <v>3500.0</v>
      </c>
      <c r="H4487" s="3" t="str">
        <f>IFNA(VLOOKUP(F4487,Promocodes!A:E,4,0),"")</f>
        <v/>
      </c>
      <c r="I4487" s="3"/>
      <c r="J4487" s="5">
        <f t="shared" si="2"/>
        <v>3500</v>
      </c>
      <c r="K4487" s="3" t="str">
        <f>IFNA(VLOOKUP(D4487,Price!$A$2:$C$18,3,0),"")</f>
        <v>услуга</v>
      </c>
      <c r="L4487" s="6">
        <f t="shared" si="3"/>
        <v>6</v>
      </c>
      <c r="M4487" s="6" t="str">
        <f>IFNA(VLOOKUP(F4487,Promocodes!A:B,2,0),"")</f>
        <v/>
      </c>
      <c r="N4487" s="3" t="str">
        <f>IFNA(VLOOKUP(M4487,Promocodes!G:H,2,0),"")</f>
        <v/>
      </c>
      <c r="O4487" s="3" t="str">
        <f>IFNA(VLOOKUP(D4487,Price!$E$2:$F$4,2,0),"")</f>
        <v/>
      </c>
      <c r="P4487" s="7" t="str">
        <f t="shared" si="4"/>
        <v>без промо</v>
      </c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ht="15.75" customHeight="1">
      <c r="A4488" s="3">
        <v>4376.0</v>
      </c>
      <c r="B4488" s="1" t="s">
        <v>16</v>
      </c>
      <c r="C4488" s="1" t="s">
        <v>22</v>
      </c>
      <c r="D4488" s="1" t="s">
        <v>21</v>
      </c>
      <c r="E4488" s="2">
        <v>44351.0</v>
      </c>
      <c r="F4488" s="3"/>
      <c r="G4488" s="5">
        <v>3500.0</v>
      </c>
      <c r="H4488" s="3" t="str">
        <f>IFNA(VLOOKUP(F4488,Promocodes!A:E,4,0),"")</f>
        <v/>
      </c>
      <c r="I4488" s="3"/>
      <c r="J4488" s="5">
        <f t="shared" si="2"/>
        <v>3500</v>
      </c>
      <c r="K4488" s="3" t="str">
        <f>IFNA(VLOOKUP(D4488,Price!$A$2:$C$18,3,0),"")</f>
        <v>услуга</v>
      </c>
      <c r="L4488" s="6">
        <f t="shared" si="3"/>
        <v>6</v>
      </c>
      <c r="M4488" s="6" t="str">
        <f>IFNA(VLOOKUP(F4488,Promocodes!A:B,2,0),"")</f>
        <v/>
      </c>
      <c r="N4488" s="3" t="str">
        <f>IFNA(VLOOKUP(M4488,Promocodes!G:H,2,0),"")</f>
        <v/>
      </c>
      <c r="O4488" s="3" t="str">
        <f>IFNA(VLOOKUP(D4488,Price!$E$2:$F$4,2,0),"")</f>
        <v/>
      </c>
      <c r="P4488" s="7" t="str">
        <f t="shared" si="4"/>
        <v>без промо</v>
      </c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ht="15.75" customHeight="1">
      <c r="A4489" s="3">
        <v>4377.0</v>
      </c>
      <c r="B4489" s="1" t="s">
        <v>16</v>
      </c>
      <c r="C4489" s="1" t="s">
        <v>17</v>
      </c>
      <c r="D4489" s="1" t="s">
        <v>21</v>
      </c>
      <c r="E4489" s="2">
        <v>44352.0</v>
      </c>
      <c r="F4489" s="3"/>
      <c r="G4489" s="5">
        <v>3500.0</v>
      </c>
      <c r="H4489" s="3" t="str">
        <f>IFNA(VLOOKUP(F4489,Promocodes!A:E,4,0),"")</f>
        <v/>
      </c>
      <c r="I4489" s="3"/>
      <c r="J4489" s="5">
        <f t="shared" si="2"/>
        <v>3500</v>
      </c>
      <c r="K4489" s="3" t="str">
        <f>IFNA(VLOOKUP(D4489,Price!$A$2:$C$18,3,0),"")</f>
        <v>услуга</v>
      </c>
      <c r="L4489" s="6">
        <f t="shared" si="3"/>
        <v>6</v>
      </c>
      <c r="M4489" s="6" t="str">
        <f>IFNA(VLOOKUP(F4489,Promocodes!A:B,2,0),"")</f>
        <v/>
      </c>
      <c r="N4489" s="3" t="str">
        <f>IFNA(VLOOKUP(M4489,Promocodes!G:H,2,0),"")</f>
        <v/>
      </c>
      <c r="O4489" s="3" t="str">
        <f>IFNA(VLOOKUP(D4489,Price!$E$2:$F$4,2,0),"")</f>
        <v/>
      </c>
      <c r="P4489" s="7" t="str">
        <f t="shared" si="4"/>
        <v>без промо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ht="15.75" customHeight="1">
      <c r="A4490" s="3">
        <v>4378.0</v>
      </c>
      <c r="B4490" s="1" t="s">
        <v>16</v>
      </c>
      <c r="C4490" s="1" t="s">
        <v>17</v>
      </c>
      <c r="D4490" s="1" t="s">
        <v>21</v>
      </c>
      <c r="E4490" s="2">
        <v>44352.0</v>
      </c>
      <c r="F4490" s="3"/>
      <c r="G4490" s="5">
        <v>3500.0</v>
      </c>
      <c r="H4490" s="3" t="str">
        <f>IFNA(VLOOKUP(F4490,Promocodes!A:E,4,0),"")</f>
        <v/>
      </c>
      <c r="I4490" s="3"/>
      <c r="J4490" s="5">
        <f t="shared" si="2"/>
        <v>3500</v>
      </c>
      <c r="K4490" s="3" t="str">
        <f>IFNA(VLOOKUP(D4490,Price!$A$2:$C$18,3,0),"")</f>
        <v>услуга</v>
      </c>
      <c r="L4490" s="6">
        <f t="shared" si="3"/>
        <v>6</v>
      </c>
      <c r="M4490" s="6" t="str">
        <f>IFNA(VLOOKUP(F4490,Promocodes!A:B,2,0),"")</f>
        <v/>
      </c>
      <c r="N4490" s="3" t="str">
        <f>IFNA(VLOOKUP(M4490,Promocodes!G:H,2,0),"")</f>
        <v/>
      </c>
      <c r="O4490" s="3" t="str">
        <f>IFNA(VLOOKUP(D4490,Price!$E$2:$F$4,2,0),"")</f>
        <v/>
      </c>
      <c r="P4490" s="7" t="str">
        <f t="shared" si="4"/>
        <v>без промо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ht="15.75" customHeight="1">
      <c r="A4491" s="3">
        <v>4379.0</v>
      </c>
      <c r="B4491" s="1" t="s">
        <v>139</v>
      </c>
      <c r="C4491" s="1" t="s">
        <v>22</v>
      </c>
      <c r="D4491" s="1" t="s">
        <v>143</v>
      </c>
      <c r="E4491" s="2">
        <v>44352.0</v>
      </c>
      <c r="F4491" s="3"/>
      <c r="G4491" s="5">
        <v>500.0</v>
      </c>
      <c r="H4491" s="3" t="str">
        <f>IFNA(VLOOKUP(F4491,Promocodes!A:E,4,0),"")</f>
        <v/>
      </c>
      <c r="I4491" s="3"/>
      <c r="J4491" s="5">
        <f t="shared" si="2"/>
        <v>500</v>
      </c>
      <c r="K4491" s="3" t="str">
        <f>IFNA(VLOOKUP(D4491,Price!$A$2:$C$18,3,0),"")</f>
        <v/>
      </c>
      <c r="L4491" s="6">
        <f t="shared" si="3"/>
        <v>6</v>
      </c>
      <c r="M4491" s="6" t="str">
        <f>IFNA(VLOOKUP(F4491,Promocodes!A:B,2,0),"")</f>
        <v/>
      </c>
      <c r="N4491" s="3" t="str">
        <f>IFNA(VLOOKUP(M4491,Promocodes!G:H,2,0),"")</f>
        <v/>
      </c>
      <c r="O4491" s="3" t="str">
        <f>IFNA(VLOOKUP(D4491,Price!$E$2:$F$4,2,0),"")</f>
        <v/>
      </c>
      <c r="P4491" s="7" t="str">
        <f t="shared" si="4"/>
        <v/>
      </c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ht="15.75" customHeight="1">
      <c r="A4492" s="3">
        <v>4380.0</v>
      </c>
      <c r="B4492" s="1" t="s">
        <v>16</v>
      </c>
      <c r="C4492" s="1" t="s">
        <v>17</v>
      </c>
      <c r="D4492" s="1" t="s">
        <v>24</v>
      </c>
      <c r="E4492" s="2">
        <v>44352.0</v>
      </c>
      <c r="F4492" s="3"/>
      <c r="G4492" s="5">
        <v>4500.0</v>
      </c>
      <c r="H4492" s="3" t="str">
        <f>IFNA(VLOOKUP(F4492,Promocodes!A:E,4,0),"")</f>
        <v/>
      </c>
      <c r="I4492" s="3"/>
      <c r="J4492" s="5">
        <f t="shared" si="2"/>
        <v>4500</v>
      </c>
      <c r="K4492" s="3" t="str">
        <f>IFNA(VLOOKUP(D4492,Price!$A$2:$C$18,3,0),"")</f>
        <v>услуга</v>
      </c>
      <c r="L4492" s="6">
        <f t="shared" si="3"/>
        <v>6</v>
      </c>
      <c r="M4492" s="6" t="str">
        <f>IFNA(VLOOKUP(F4492,Promocodes!A:B,2,0),"")</f>
        <v/>
      </c>
      <c r="N4492" s="3" t="str">
        <f>IFNA(VLOOKUP(M4492,Promocodes!G:H,2,0),"")</f>
        <v/>
      </c>
      <c r="O4492" s="3" t="str">
        <f>IFNA(VLOOKUP(D4492,Price!$E$2:$F$4,2,0),"")</f>
        <v/>
      </c>
      <c r="P4492" s="7" t="str">
        <f t="shared" si="4"/>
        <v>без промо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ht="15.75" customHeight="1">
      <c r="A4493" s="3">
        <v>4381.0</v>
      </c>
      <c r="B4493" s="1" t="s">
        <v>16</v>
      </c>
      <c r="C4493" s="1" t="s">
        <v>17</v>
      </c>
      <c r="D4493" s="1" t="s">
        <v>21</v>
      </c>
      <c r="E4493" s="2">
        <v>44352.0</v>
      </c>
      <c r="F4493" s="3"/>
      <c r="G4493" s="5">
        <v>3500.0</v>
      </c>
      <c r="H4493" s="3" t="str">
        <f>IFNA(VLOOKUP(F4493,Promocodes!A:E,4,0),"")</f>
        <v/>
      </c>
      <c r="I4493" s="3"/>
      <c r="J4493" s="5">
        <f t="shared" si="2"/>
        <v>3500</v>
      </c>
      <c r="K4493" s="3" t="str">
        <f>IFNA(VLOOKUP(D4493,Price!$A$2:$C$18,3,0),"")</f>
        <v>услуга</v>
      </c>
      <c r="L4493" s="6">
        <f t="shared" si="3"/>
        <v>6</v>
      </c>
      <c r="M4493" s="6" t="str">
        <f>IFNA(VLOOKUP(F4493,Promocodes!A:B,2,0),"")</f>
        <v/>
      </c>
      <c r="N4493" s="3" t="str">
        <f>IFNA(VLOOKUP(M4493,Promocodes!G:H,2,0),"")</f>
        <v/>
      </c>
      <c r="O4493" s="3" t="str">
        <f>IFNA(VLOOKUP(D4493,Price!$E$2:$F$4,2,0),"")</f>
        <v/>
      </c>
      <c r="P4493" s="7" t="str">
        <f t="shared" si="4"/>
        <v>без промо</v>
      </c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ht="15.75" customHeight="1">
      <c r="A4494" s="3">
        <v>4382.0</v>
      </c>
      <c r="B4494" s="1" t="s">
        <v>16</v>
      </c>
      <c r="C4494" s="1" t="s">
        <v>17</v>
      </c>
      <c r="D4494" s="1" t="s">
        <v>24</v>
      </c>
      <c r="E4494" s="2">
        <v>44352.0</v>
      </c>
      <c r="F4494" s="3"/>
      <c r="G4494" s="5">
        <v>4500.0</v>
      </c>
      <c r="H4494" s="3" t="str">
        <f>IFNA(VLOOKUP(F4494,Promocodes!A:E,4,0),"")</f>
        <v/>
      </c>
      <c r="I4494" s="3"/>
      <c r="J4494" s="5">
        <f t="shared" si="2"/>
        <v>4500</v>
      </c>
      <c r="K4494" s="3" t="str">
        <f>IFNA(VLOOKUP(D4494,Price!$A$2:$C$18,3,0),"")</f>
        <v>услуга</v>
      </c>
      <c r="L4494" s="6">
        <f t="shared" si="3"/>
        <v>6</v>
      </c>
      <c r="M4494" s="6" t="str">
        <f>IFNA(VLOOKUP(F4494,Promocodes!A:B,2,0),"")</f>
        <v/>
      </c>
      <c r="N4494" s="3" t="str">
        <f>IFNA(VLOOKUP(M4494,Promocodes!G:H,2,0),"")</f>
        <v/>
      </c>
      <c r="O4494" s="3" t="str">
        <f>IFNA(VLOOKUP(D4494,Price!$E$2:$F$4,2,0),"")</f>
        <v/>
      </c>
      <c r="P4494" s="7" t="str">
        <f t="shared" si="4"/>
        <v>без промо</v>
      </c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ht="15.75" customHeight="1">
      <c r="A4495" s="3">
        <v>4383.0</v>
      </c>
      <c r="B4495" s="1" t="s">
        <v>16</v>
      </c>
      <c r="C4495" s="1" t="s">
        <v>17</v>
      </c>
      <c r="D4495" s="1" t="s">
        <v>21</v>
      </c>
      <c r="E4495" s="2">
        <v>44352.0</v>
      </c>
      <c r="F4495" s="3"/>
      <c r="G4495" s="5">
        <v>3500.0</v>
      </c>
      <c r="H4495" s="3" t="str">
        <f>IFNA(VLOOKUP(F4495,Promocodes!A:E,4,0),"")</f>
        <v/>
      </c>
      <c r="I4495" s="3"/>
      <c r="J4495" s="5">
        <f t="shared" si="2"/>
        <v>3500</v>
      </c>
      <c r="K4495" s="3" t="str">
        <f>IFNA(VLOOKUP(D4495,Price!$A$2:$C$18,3,0),"")</f>
        <v>услуга</v>
      </c>
      <c r="L4495" s="6">
        <f t="shared" si="3"/>
        <v>6</v>
      </c>
      <c r="M4495" s="6" t="str">
        <f>IFNA(VLOOKUP(F4495,Promocodes!A:B,2,0),"")</f>
        <v/>
      </c>
      <c r="N4495" s="3" t="str">
        <f>IFNA(VLOOKUP(M4495,Promocodes!G:H,2,0),"")</f>
        <v/>
      </c>
      <c r="O4495" s="3" t="str">
        <f>IFNA(VLOOKUP(D4495,Price!$E$2:$F$4,2,0),"")</f>
        <v/>
      </c>
      <c r="P4495" s="7" t="str">
        <f t="shared" si="4"/>
        <v>без промо</v>
      </c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ht="15.75" customHeight="1">
      <c r="A4496" s="3">
        <v>4384.0</v>
      </c>
      <c r="B4496" s="1" t="s">
        <v>16</v>
      </c>
      <c r="C4496" s="1" t="s">
        <v>17</v>
      </c>
      <c r="D4496" s="1" t="s">
        <v>24</v>
      </c>
      <c r="E4496" s="2">
        <v>44352.0</v>
      </c>
      <c r="F4496" s="3"/>
      <c r="G4496" s="5">
        <v>4500.0</v>
      </c>
      <c r="H4496" s="3" t="str">
        <f>IFNA(VLOOKUP(F4496,Promocodes!A:E,4,0),"")</f>
        <v/>
      </c>
      <c r="I4496" s="3"/>
      <c r="J4496" s="5">
        <f t="shared" si="2"/>
        <v>4500</v>
      </c>
      <c r="K4496" s="3" t="str">
        <f>IFNA(VLOOKUP(D4496,Price!$A$2:$C$18,3,0),"")</f>
        <v>услуга</v>
      </c>
      <c r="L4496" s="6">
        <f t="shared" si="3"/>
        <v>6</v>
      </c>
      <c r="M4496" s="6" t="str">
        <f>IFNA(VLOOKUP(F4496,Promocodes!A:B,2,0),"")</f>
        <v/>
      </c>
      <c r="N4496" s="3" t="str">
        <f>IFNA(VLOOKUP(M4496,Promocodes!G:H,2,0),"")</f>
        <v/>
      </c>
      <c r="O4496" s="3" t="str">
        <f>IFNA(VLOOKUP(D4496,Price!$E$2:$F$4,2,0),"")</f>
        <v/>
      </c>
      <c r="P4496" s="7" t="str">
        <f t="shared" si="4"/>
        <v>без промо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ht="15.75" customHeight="1">
      <c r="A4497" s="3">
        <v>4385.0</v>
      </c>
      <c r="B4497" s="1" t="s">
        <v>139</v>
      </c>
      <c r="C4497" s="1" t="s">
        <v>22</v>
      </c>
      <c r="D4497" s="1" t="s">
        <v>143</v>
      </c>
      <c r="E4497" s="2">
        <v>44352.0</v>
      </c>
      <c r="F4497" s="3"/>
      <c r="G4497" s="5">
        <v>500.0</v>
      </c>
      <c r="H4497" s="3" t="str">
        <f>IFNA(VLOOKUP(F4497,Promocodes!A:E,4,0),"")</f>
        <v/>
      </c>
      <c r="I4497" s="3"/>
      <c r="J4497" s="5">
        <f t="shared" si="2"/>
        <v>500</v>
      </c>
      <c r="K4497" s="3" t="str">
        <f>IFNA(VLOOKUP(D4497,Price!$A$2:$C$18,3,0),"")</f>
        <v/>
      </c>
      <c r="L4497" s="6">
        <f t="shared" si="3"/>
        <v>6</v>
      </c>
      <c r="M4497" s="6" t="str">
        <f>IFNA(VLOOKUP(F4497,Promocodes!A:B,2,0),"")</f>
        <v/>
      </c>
      <c r="N4497" s="3" t="str">
        <f>IFNA(VLOOKUP(M4497,Promocodes!G:H,2,0),"")</f>
        <v/>
      </c>
      <c r="O4497" s="3" t="str">
        <f>IFNA(VLOOKUP(D4497,Price!$E$2:$F$4,2,0),"")</f>
        <v/>
      </c>
      <c r="P4497" s="7" t="str">
        <f t="shared" si="4"/>
        <v/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ht="15.75" customHeight="1">
      <c r="A4498" s="3">
        <v>4387.0</v>
      </c>
      <c r="B4498" s="1" t="s">
        <v>16</v>
      </c>
      <c r="C4498" s="1" t="s">
        <v>17</v>
      </c>
      <c r="D4498" s="1" t="s">
        <v>23</v>
      </c>
      <c r="E4498" s="2">
        <v>44352.0</v>
      </c>
      <c r="F4498" s="3"/>
      <c r="G4498" s="5">
        <v>5500.0</v>
      </c>
      <c r="H4498" s="3" t="str">
        <f>IFNA(VLOOKUP(F4498,Promocodes!A:E,4,0),"")</f>
        <v/>
      </c>
      <c r="I4498" s="3"/>
      <c r="J4498" s="5">
        <f t="shared" si="2"/>
        <v>5500</v>
      </c>
      <c r="K4498" s="3" t="str">
        <f>IFNA(VLOOKUP(D4498,Price!$A$2:$C$18,3,0),"")</f>
        <v>услуга</v>
      </c>
      <c r="L4498" s="6">
        <f t="shared" si="3"/>
        <v>6</v>
      </c>
      <c r="M4498" s="6" t="str">
        <f>IFNA(VLOOKUP(F4498,Promocodes!A:B,2,0),"")</f>
        <v/>
      </c>
      <c r="N4498" s="3" t="str">
        <f>IFNA(VLOOKUP(M4498,Promocodes!G:H,2,0),"")</f>
        <v/>
      </c>
      <c r="O4498" s="3" t="str">
        <f>IFNA(VLOOKUP(D4498,Price!$E$2:$F$4,2,0),"")</f>
        <v/>
      </c>
      <c r="P4498" s="7" t="str">
        <f t="shared" si="4"/>
        <v>без промо</v>
      </c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ht="15.75" customHeight="1">
      <c r="A4499" s="3">
        <v>4388.0</v>
      </c>
      <c r="B4499" s="1" t="s">
        <v>16</v>
      </c>
      <c r="C4499" s="1" t="s">
        <v>17</v>
      </c>
      <c r="D4499" s="1" t="s">
        <v>18</v>
      </c>
      <c r="E4499" s="2">
        <v>44352.0</v>
      </c>
      <c r="F4499" s="3"/>
      <c r="G4499" s="5">
        <v>1000.0</v>
      </c>
      <c r="H4499" s="3" t="str">
        <f>IFNA(VLOOKUP(F4499,Promocodes!A:E,4,0),"")</f>
        <v/>
      </c>
      <c r="I4499" s="3"/>
      <c r="J4499" s="5">
        <f t="shared" si="2"/>
        <v>1000</v>
      </c>
      <c r="K4499" s="3" t="str">
        <f>IFNA(VLOOKUP(D4499,Price!$A$2:$C$18,3,0),"")</f>
        <v>товар</v>
      </c>
      <c r="L4499" s="6">
        <f t="shared" si="3"/>
        <v>6</v>
      </c>
      <c r="M4499" s="6" t="str">
        <f>IFNA(VLOOKUP(F4499,Promocodes!A:B,2,0),"")</f>
        <v/>
      </c>
      <c r="N4499" s="3" t="str">
        <f>IFNA(VLOOKUP(M4499,Promocodes!G:H,2,0),"")</f>
        <v/>
      </c>
      <c r="O4499" s="3">
        <f>IFNA(VLOOKUP(D4499,Price!$E$2:$F$4,2,0),"")</f>
        <v>500</v>
      </c>
      <c r="P4499" s="7" t="str">
        <f t="shared" si="4"/>
        <v>без промо</v>
      </c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ht="15.75" customHeight="1">
      <c r="A4500" s="3">
        <v>4389.0</v>
      </c>
      <c r="B4500" s="1" t="s">
        <v>16</v>
      </c>
      <c r="C4500" s="1" t="s">
        <v>17</v>
      </c>
      <c r="D4500" s="1" t="s">
        <v>18</v>
      </c>
      <c r="E4500" s="2">
        <v>44352.0</v>
      </c>
      <c r="F4500" s="3"/>
      <c r="G4500" s="5">
        <v>1000.0</v>
      </c>
      <c r="H4500" s="3" t="str">
        <f>IFNA(VLOOKUP(F4500,Promocodes!A:E,4,0),"")</f>
        <v/>
      </c>
      <c r="I4500" s="3"/>
      <c r="J4500" s="5">
        <f t="shared" si="2"/>
        <v>1000</v>
      </c>
      <c r="K4500" s="3" t="str">
        <f>IFNA(VLOOKUP(D4500,Price!$A$2:$C$18,3,0),"")</f>
        <v>товар</v>
      </c>
      <c r="L4500" s="6">
        <f t="shared" si="3"/>
        <v>6</v>
      </c>
      <c r="M4500" s="6" t="str">
        <f>IFNA(VLOOKUP(F4500,Promocodes!A:B,2,0),"")</f>
        <v/>
      </c>
      <c r="N4500" s="3" t="str">
        <f>IFNA(VLOOKUP(M4500,Promocodes!G:H,2,0),"")</f>
        <v/>
      </c>
      <c r="O4500" s="3">
        <f>IFNA(VLOOKUP(D4500,Price!$E$2:$F$4,2,0),"")</f>
        <v>500</v>
      </c>
      <c r="P4500" s="7" t="str">
        <f t="shared" si="4"/>
        <v>без промо</v>
      </c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ht="15.75" customHeight="1">
      <c r="A4501" s="3">
        <v>4390.0</v>
      </c>
      <c r="B4501" s="1" t="s">
        <v>16</v>
      </c>
      <c r="C4501" s="1" t="s">
        <v>17</v>
      </c>
      <c r="D4501" s="1" t="s">
        <v>24</v>
      </c>
      <c r="E4501" s="2">
        <v>44352.0</v>
      </c>
      <c r="F4501" s="3"/>
      <c r="G4501" s="5">
        <v>4500.0</v>
      </c>
      <c r="H4501" s="3" t="str">
        <f>IFNA(VLOOKUP(F4501,Promocodes!A:E,4,0),"")</f>
        <v/>
      </c>
      <c r="I4501" s="3"/>
      <c r="J4501" s="5">
        <f t="shared" si="2"/>
        <v>4500</v>
      </c>
      <c r="K4501" s="3" t="str">
        <f>IFNA(VLOOKUP(D4501,Price!$A$2:$C$18,3,0),"")</f>
        <v>услуга</v>
      </c>
      <c r="L4501" s="6">
        <f t="shared" si="3"/>
        <v>6</v>
      </c>
      <c r="M4501" s="6" t="str">
        <f>IFNA(VLOOKUP(F4501,Promocodes!A:B,2,0),"")</f>
        <v/>
      </c>
      <c r="N4501" s="3" t="str">
        <f>IFNA(VLOOKUP(M4501,Promocodes!G:H,2,0),"")</f>
        <v/>
      </c>
      <c r="O4501" s="3" t="str">
        <f>IFNA(VLOOKUP(D4501,Price!$E$2:$F$4,2,0),"")</f>
        <v/>
      </c>
      <c r="P4501" s="7" t="str">
        <f t="shared" si="4"/>
        <v>без промо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ht="15.75" customHeight="1">
      <c r="A4502" s="3">
        <v>4391.0</v>
      </c>
      <c r="B4502" s="1" t="s">
        <v>16</v>
      </c>
      <c r="C4502" s="1" t="s">
        <v>17</v>
      </c>
      <c r="D4502" s="1" t="s">
        <v>18</v>
      </c>
      <c r="E4502" s="2">
        <v>44352.0</v>
      </c>
      <c r="F4502" s="3"/>
      <c r="G4502" s="5">
        <v>1000.0</v>
      </c>
      <c r="H4502" s="3" t="str">
        <f>IFNA(VLOOKUP(F4502,Promocodes!A:E,4,0),"")</f>
        <v/>
      </c>
      <c r="I4502" s="3"/>
      <c r="J4502" s="5">
        <f t="shared" si="2"/>
        <v>1000</v>
      </c>
      <c r="K4502" s="3" t="str">
        <f>IFNA(VLOOKUP(D4502,Price!$A$2:$C$18,3,0),"")</f>
        <v>товар</v>
      </c>
      <c r="L4502" s="6">
        <f t="shared" si="3"/>
        <v>6</v>
      </c>
      <c r="M4502" s="6" t="str">
        <f>IFNA(VLOOKUP(F4502,Promocodes!A:B,2,0),"")</f>
        <v/>
      </c>
      <c r="N4502" s="3" t="str">
        <f>IFNA(VLOOKUP(M4502,Promocodes!G:H,2,0),"")</f>
        <v/>
      </c>
      <c r="O4502" s="3">
        <f>IFNA(VLOOKUP(D4502,Price!$E$2:$F$4,2,0),"")</f>
        <v>500</v>
      </c>
      <c r="P4502" s="7" t="str">
        <f t="shared" si="4"/>
        <v>без промо</v>
      </c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ht="15.75" customHeight="1">
      <c r="A4503" s="3">
        <v>4393.0</v>
      </c>
      <c r="B4503" s="1" t="s">
        <v>16</v>
      </c>
      <c r="C4503" s="1" t="s">
        <v>17</v>
      </c>
      <c r="D4503" s="1" t="s">
        <v>23</v>
      </c>
      <c r="E4503" s="2">
        <v>44352.0</v>
      </c>
      <c r="F4503" s="3"/>
      <c r="G4503" s="5">
        <v>5500.0</v>
      </c>
      <c r="H4503" s="3" t="str">
        <f>IFNA(VLOOKUP(F4503,Promocodes!A:E,4,0),"")</f>
        <v/>
      </c>
      <c r="I4503" s="3"/>
      <c r="J4503" s="5">
        <f t="shared" si="2"/>
        <v>5500</v>
      </c>
      <c r="K4503" s="3" t="str">
        <f>IFNA(VLOOKUP(D4503,Price!$A$2:$C$18,3,0),"")</f>
        <v>услуга</v>
      </c>
      <c r="L4503" s="6">
        <f t="shared" si="3"/>
        <v>6</v>
      </c>
      <c r="M4503" s="6" t="str">
        <f>IFNA(VLOOKUP(F4503,Promocodes!A:B,2,0),"")</f>
        <v/>
      </c>
      <c r="N4503" s="3" t="str">
        <f>IFNA(VLOOKUP(M4503,Promocodes!G:H,2,0),"")</f>
        <v/>
      </c>
      <c r="O4503" s="3" t="str">
        <f>IFNA(VLOOKUP(D4503,Price!$E$2:$F$4,2,0),"")</f>
        <v/>
      </c>
      <c r="P4503" s="7" t="str">
        <f t="shared" si="4"/>
        <v>без промо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ht="15.75" customHeight="1">
      <c r="A4504" s="3">
        <v>4394.0</v>
      </c>
      <c r="B4504" s="1" t="s">
        <v>16</v>
      </c>
      <c r="C4504" s="1" t="s">
        <v>17</v>
      </c>
      <c r="D4504" s="1" t="s">
        <v>25</v>
      </c>
      <c r="E4504" s="2">
        <v>44352.0</v>
      </c>
      <c r="F4504" s="3"/>
      <c r="G4504" s="5">
        <v>300.0</v>
      </c>
      <c r="H4504" s="3" t="str">
        <f>IFNA(VLOOKUP(F4504,Promocodes!A:E,4,0),"")</f>
        <v/>
      </c>
      <c r="I4504" s="3"/>
      <c r="J4504" s="5">
        <f t="shared" si="2"/>
        <v>300</v>
      </c>
      <c r="K4504" s="3" t="str">
        <f>IFNA(VLOOKUP(D4504,Price!$A$2:$C$18,3,0),"")</f>
        <v>товар</v>
      </c>
      <c r="L4504" s="6">
        <f t="shared" si="3"/>
        <v>6</v>
      </c>
      <c r="M4504" s="6" t="str">
        <f>IFNA(VLOOKUP(F4504,Promocodes!A:B,2,0),"")</f>
        <v/>
      </c>
      <c r="N4504" s="3" t="str">
        <f>IFNA(VLOOKUP(M4504,Promocodes!G:H,2,0),"")</f>
        <v/>
      </c>
      <c r="O4504" s="3">
        <f>IFNA(VLOOKUP(D4504,Price!$E$2:$F$4,2,0),"")</f>
        <v>150</v>
      </c>
      <c r="P4504" s="7" t="str">
        <f t="shared" si="4"/>
        <v>без промо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ht="15.75" customHeight="1">
      <c r="A4505" s="3">
        <v>4395.0</v>
      </c>
      <c r="B4505" s="1" t="s">
        <v>16</v>
      </c>
      <c r="C4505" s="1" t="s">
        <v>17</v>
      </c>
      <c r="D4505" s="1" t="s">
        <v>24</v>
      </c>
      <c r="E4505" s="2">
        <v>44352.0</v>
      </c>
      <c r="F4505" s="3"/>
      <c r="G4505" s="5">
        <v>4500.0</v>
      </c>
      <c r="H4505" s="3" t="str">
        <f>IFNA(VLOOKUP(F4505,Promocodes!A:E,4,0),"")</f>
        <v/>
      </c>
      <c r="I4505" s="3"/>
      <c r="J4505" s="5">
        <f t="shared" si="2"/>
        <v>4500</v>
      </c>
      <c r="K4505" s="3" t="str">
        <f>IFNA(VLOOKUP(D4505,Price!$A$2:$C$18,3,0),"")</f>
        <v>услуга</v>
      </c>
      <c r="L4505" s="6">
        <f t="shared" si="3"/>
        <v>6</v>
      </c>
      <c r="M4505" s="6" t="str">
        <f>IFNA(VLOOKUP(F4505,Promocodes!A:B,2,0),"")</f>
        <v/>
      </c>
      <c r="N4505" s="3" t="str">
        <f>IFNA(VLOOKUP(M4505,Promocodes!G:H,2,0),"")</f>
        <v/>
      </c>
      <c r="O4505" s="3" t="str">
        <f>IFNA(VLOOKUP(D4505,Price!$E$2:$F$4,2,0),"")</f>
        <v/>
      </c>
      <c r="P4505" s="7" t="str">
        <f t="shared" si="4"/>
        <v>без промо</v>
      </c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ht="15.75" customHeight="1">
      <c r="A4506" s="3">
        <v>4396.0</v>
      </c>
      <c r="B4506" s="1" t="s">
        <v>16</v>
      </c>
      <c r="C4506" s="1" t="s">
        <v>17</v>
      </c>
      <c r="D4506" s="1" t="s">
        <v>21</v>
      </c>
      <c r="E4506" s="2">
        <v>44352.0</v>
      </c>
      <c r="F4506" s="3"/>
      <c r="G4506" s="5">
        <v>3500.0</v>
      </c>
      <c r="H4506" s="3" t="str">
        <f>IFNA(VLOOKUP(F4506,Promocodes!A:E,4,0),"")</f>
        <v/>
      </c>
      <c r="I4506" s="3"/>
      <c r="J4506" s="5">
        <f t="shared" si="2"/>
        <v>3500</v>
      </c>
      <c r="K4506" s="3" t="str">
        <f>IFNA(VLOOKUP(D4506,Price!$A$2:$C$18,3,0),"")</f>
        <v>услуга</v>
      </c>
      <c r="L4506" s="6">
        <f t="shared" si="3"/>
        <v>6</v>
      </c>
      <c r="M4506" s="6" t="str">
        <f>IFNA(VLOOKUP(F4506,Promocodes!A:B,2,0),"")</f>
        <v/>
      </c>
      <c r="N4506" s="3" t="str">
        <f>IFNA(VLOOKUP(M4506,Promocodes!G:H,2,0),"")</f>
        <v/>
      </c>
      <c r="O4506" s="3" t="str">
        <f>IFNA(VLOOKUP(D4506,Price!$E$2:$F$4,2,0),"")</f>
        <v/>
      </c>
      <c r="P4506" s="7" t="str">
        <f t="shared" si="4"/>
        <v>без промо</v>
      </c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ht="15.75" customHeight="1">
      <c r="A4507" s="3">
        <v>4397.0</v>
      </c>
      <c r="B4507" s="1" t="s">
        <v>16</v>
      </c>
      <c r="C4507" s="1" t="s">
        <v>17</v>
      </c>
      <c r="D4507" s="1" t="s">
        <v>23</v>
      </c>
      <c r="E4507" s="2">
        <v>44352.0</v>
      </c>
      <c r="F4507" s="3"/>
      <c r="G4507" s="5">
        <v>5500.0</v>
      </c>
      <c r="H4507" s="3" t="str">
        <f>IFNA(VLOOKUP(F4507,Promocodes!A:E,4,0),"")</f>
        <v/>
      </c>
      <c r="I4507" s="3"/>
      <c r="J4507" s="5">
        <f t="shared" si="2"/>
        <v>5500</v>
      </c>
      <c r="K4507" s="3" t="str">
        <f>IFNA(VLOOKUP(D4507,Price!$A$2:$C$18,3,0),"")</f>
        <v>услуга</v>
      </c>
      <c r="L4507" s="6">
        <f t="shared" si="3"/>
        <v>6</v>
      </c>
      <c r="M4507" s="6" t="str">
        <f>IFNA(VLOOKUP(F4507,Promocodes!A:B,2,0),"")</f>
        <v/>
      </c>
      <c r="N4507" s="3" t="str">
        <f>IFNA(VLOOKUP(M4507,Promocodes!G:H,2,0),"")</f>
        <v/>
      </c>
      <c r="O4507" s="3" t="str">
        <f>IFNA(VLOOKUP(D4507,Price!$E$2:$F$4,2,0),"")</f>
        <v/>
      </c>
      <c r="P4507" s="7" t="str">
        <f t="shared" si="4"/>
        <v>без промо</v>
      </c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ht="15.75" customHeight="1">
      <c r="A4508" s="3">
        <v>4398.0</v>
      </c>
      <c r="B4508" s="1" t="s">
        <v>16</v>
      </c>
      <c r="C4508" s="1" t="s">
        <v>17</v>
      </c>
      <c r="D4508" s="1" t="s">
        <v>24</v>
      </c>
      <c r="E4508" s="2">
        <v>44352.0</v>
      </c>
      <c r="F4508" s="3"/>
      <c r="G4508" s="5">
        <v>4500.0</v>
      </c>
      <c r="H4508" s="3" t="str">
        <f>IFNA(VLOOKUP(F4508,Promocodes!A:E,4,0),"")</f>
        <v/>
      </c>
      <c r="I4508" s="3"/>
      <c r="J4508" s="5">
        <f t="shared" si="2"/>
        <v>4500</v>
      </c>
      <c r="K4508" s="3" t="str">
        <f>IFNA(VLOOKUP(D4508,Price!$A$2:$C$18,3,0),"")</f>
        <v>услуга</v>
      </c>
      <c r="L4508" s="6">
        <f t="shared" si="3"/>
        <v>6</v>
      </c>
      <c r="M4508" s="6" t="str">
        <f>IFNA(VLOOKUP(F4508,Promocodes!A:B,2,0),"")</f>
        <v/>
      </c>
      <c r="N4508" s="3" t="str">
        <f>IFNA(VLOOKUP(M4508,Promocodes!G:H,2,0),"")</f>
        <v/>
      </c>
      <c r="O4508" s="3" t="str">
        <f>IFNA(VLOOKUP(D4508,Price!$E$2:$F$4,2,0),"")</f>
        <v/>
      </c>
      <c r="P4508" s="7" t="str">
        <f t="shared" si="4"/>
        <v>без промо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ht="15.75" customHeight="1">
      <c r="A4509" s="3">
        <v>4399.0</v>
      </c>
      <c r="B4509" s="1" t="s">
        <v>16</v>
      </c>
      <c r="C4509" s="1" t="s">
        <v>17</v>
      </c>
      <c r="D4509" s="1" t="s">
        <v>23</v>
      </c>
      <c r="E4509" s="2">
        <v>44352.0</v>
      </c>
      <c r="F4509" s="3"/>
      <c r="G4509" s="5">
        <v>5500.0</v>
      </c>
      <c r="H4509" s="3" t="str">
        <f>IFNA(VLOOKUP(F4509,Promocodes!A:E,4,0),"")</f>
        <v/>
      </c>
      <c r="I4509" s="3"/>
      <c r="J4509" s="5">
        <f t="shared" si="2"/>
        <v>5500</v>
      </c>
      <c r="K4509" s="3" t="str">
        <f>IFNA(VLOOKUP(D4509,Price!$A$2:$C$18,3,0),"")</f>
        <v>услуга</v>
      </c>
      <c r="L4509" s="6">
        <f t="shared" si="3"/>
        <v>6</v>
      </c>
      <c r="M4509" s="6" t="str">
        <f>IFNA(VLOOKUP(F4509,Promocodes!A:B,2,0),"")</f>
        <v/>
      </c>
      <c r="N4509" s="3" t="str">
        <f>IFNA(VLOOKUP(M4509,Promocodes!G:H,2,0),"")</f>
        <v/>
      </c>
      <c r="O4509" s="3" t="str">
        <f>IFNA(VLOOKUP(D4509,Price!$E$2:$F$4,2,0),"")</f>
        <v/>
      </c>
      <c r="P4509" s="7" t="str">
        <f t="shared" si="4"/>
        <v>без промо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ht="15.75" customHeight="1">
      <c r="A4510" s="3">
        <v>4400.0</v>
      </c>
      <c r="B4510" s="1" t="s">
        <v>16</v>
      </c>
      <c r="C4510" s="1" t="s">
        <v>17</v>
      </c>
      <c r="D4510" s="1" t="s">
        <v>24</v>
      </c>
      <c r="E4510" s="2">
        <v>44352.0</v>
      </c>
      <c r="F4510" s="3"/>
      <c r="G4510" s="5">
        <v>4500.0</v>
      </c>
      <c r="H4510" s="3" t="str">
        <f>IFNA(VLOOKUP(F4510,Promocodes!A:E,4,0),"")</f>
        <v/>
      </c>
      <c r="I4510" s="3"/>
      <c r="J4510" s="5">
        <f t="shared" si="2"/>
        <v>4500</v>
      </c>
      <c r="K4510" s="3" t="str">
        <f>IFNA(VLOOKUP(D4510,Price!$A$2:$C$18,3,0),"")</f>
        <v>услуга</v>
      </c>
      <c r="L4510" s="6">
        <f t="shared" si="3"/>
        <v>6</v>
      </c>
      <c r="M4510" s="6" t="str">
        <f>IFNA(VLOOKUP(F4510,Promocodes!A:B,2,0),"")</f>
        <v/>
      </c>
      <c r="N4510" s="3" t="str">
        <f>IFNA(VLOOKUP(M4510,Promocodes!G:H,2,0),"")</f>
        <v/>
      </c>
      <c r="O4510" s="3" t="str">
        <f>IFNA(VLOOKUP(D4510,Price!$E$2:$F$4,2,0),"")</f>
        <v/>
      </c>
      <c r="P4510" s="7" t="str">
        <f t="shared" si="4"/>
        <v>без промо</v>
      </c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ht="15.75" customHeight="1">
      <c r="A4511" s="3">
        <v>4401.0</v>
      </c>
      <c r="B4511" s="1" t="s">
        <v>16</v>
      </c>
      <c r="C4511" s="1" t="s">
        <v>17</v>
      </c>
      <c r="D4511" s="1" t="s">
        <v>23</v>
      </c>
      <c r="E4511" s="2">
        <v>44352.0</v>
      </c>
      <c r="F4511" s="3"/>
      <c r="G4511" s="5">
        <v>5500.0</v>
      </c>
      <c r="H4511" s="3" t="str">
        <f>IFNA(VLOOKUP(F4511,Promocodes!A:E,4,0),"")</f>
        <v/>
      </c>
      <c r="I4511" s="3"/>
      <c r="J4511" s="5">
        <f t="shared" si="2"/>
        <v>5500</v>
      </c>
      <c r="K4511" s="3" t="str">
        <f>IFNA(VLOOKUP(D4511,Price!$A$2:$C$18,3,0),"")</f>
        <v>услуга</v>
      </c>
      <c r="L4511" s="6">
        <f t="shared" si="3"/>
        <v>6</v>
      </c>
      <c r="M4511" s="6" t="str">
        <f>IFNA(VLOOKUP(F4511,Promocodes!A:B,2,0),"")</f>
        <v/>
      </c>
      <c r="N4511" s="3" t="str">
        <f>IFNA(VLOOKUP(M4511,Promocodes!G:H,2,0),"")</f>
        <v/>
      </c>
      <c r="O4511" s="3" t="str">
        <f>IFNA(VLOOKUP(D4511,Price!$E$2:$F$4,2,0),"")</f>
        <v/>
      </c>
      <c r="P4511" s="7" t="str">
        <f t="shared" si="4"/>
        <v>без промо</v>
      </c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ht="15.75" customHeight="1">
      <c r="A4512" s="3">
        <v>4403.0</v>
      </c>
      <c r="B4512" s="1" t="s">
        <v>16</v>
      </c>
      <c r="C4512" s="1" t="s">
        <v>22</v>
      </c>
      <c r="D4512" s="1" t="s">
        <v>23</v>
      </c>
      <c r="E4512" s="2">
        <v>44352.0</v>
      </c>
      <c r="F4512" s="3"/>
      <c r="G4512" s="5">
        <v>5500.0</v>
      </c>
      <c r="H4512" s="3" t="str">
        <f>IFNA(VLOOKUP(F4512,Promocodes!A:E,4,0),"")</f>
        <v/>
      </c>
      <c r="I4512" s="3"/>
      <c r="J4512" s="5">
        <f t="shared" si="2"/>
        <v>5500</v>
      </c>
      <c r="K4512" s="3" t="str">
        <f>IFNA(VLOOKUP(D4512,Price!$A$2:$C$18,3,0),"")</f>
        <v>услуга</v>
      </c>
      <c r="L4512" s="6">
        <f t="shared" si="3"/>
        <v>6</v>
      </c>
      <c r="M4512" s="6" t="str">
        <f>IFNA(VLOOKUP(F4512,Promocodes!A:B,2,0),"")</f>
        <v/>
      </c>
      <c r="N4512" s="3" t="str">
        <f>IFNA(VLOOKUP(M4512,Promocodes!G:H,2,0),"")</f>
        <v/>
      </c>
      <c r="O4512" s="3" t="str">
        <f>IFNA(VLOOKUP(D4512,Price!$E$2:$F$4,2,0),"")</f>
        <v/>
      </c>
      <c r="P4512" s="7" t="str">
        <f t="shared" si="4"/>
        <v>без промо</v>
      </c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ht="15.75" customHeight="1">
      <c r="A4513" s="3">
        <v>4404.0</v>
      </c>
      <c r="B4513" s="1" t="s">
        <v>16</v>
      </c>
      <c r="C4513" s="1" t="s">
        <v>17</v>
      </c>
      <c r="D4513" s="1" t="s">
        <v>21</v>
      </c>
      <c r="E4513" s="2">
        <v>44352.0</v>
      </c>
      <c r="F4513" s="3"/>
      <c r="G4513" s="5">
        <v>3500.0</v>
      </c>
      <c r="H4513" s="3" t="str">
        <f>IFNA(VLOOKUP(F4513,Promocodes!A:E,4,0),"")</f>
        <v/>
      </c>
      <c r="I4513" s="3"/>
      <c r="J4513" s="5">
        <f t="shared" si="2"/>
        <v>3500</v>
      </c>
      <c r="K4513" s="3" t="str">
        <f>IFNA(VLOOKUP(D4513,Price!$A$2:$C$18,3,0),"")</f>
        <v>услуга</v>
      </c>
      <c r="L4513" s="6">
        <f t="shared" si="3"/>
        <v>6</v>
      </c>
      <c r="M4513" s="6" t="str">
        <f>IFNA(VLOOKUP(F4513,Promocodes!A:B,2,0),"")</f>
        <v/>
      </c>
      <c r="N4513" s="3" t="str">
        <f>IFNA(VLOOKUP(M4513,Promocodes!G:H,2,0),"")</f>
        <v/>
      </c>
      <c r="O4513" s="3" t="str">
        <f>IFNA(VLOOKUP(D4513,Price!$E$2:$F$4,2,0),"")</f>
        <v/>
      </c>
      <c r="P4513" s="7" t="str">
        <f t="shared" si="4"/>
        <v>без промо</v>
      </c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ht="15.75" customHeight="1">
      <c r="A4514" s="3">
        <v>4405.0</v>
      </c>
      <c r="B4514" s="1" t="s">
        <v>16</v>
      </c>
      <c r="C4514" s="1" t="s">
        <v>17</v>
      </c>
      <c r="D4514" s="1" t="s">
        <v>20</v>
      </c>
      <c r="E4514" s="2">
        <v>44352.0</v>
      </c>
      <c r="F4514" s="3"/>
      <c r="G4514" s="5">
        <v>500.0</v>
      </c>
      <c r="H4514" s="3" t="str">
        <f>IFNA(VLOOKUP(F4514,Promocodes!A:E,4,0),"")</f>
        <v/>
      </c>
      <c r="I4514" s="3"/>
      <c r="J4514" s="5">
        <f t="shared" si="2"/>
        <v>500</v>
      </c>
      <c r="K4514" s="3" t="str">
        <f>IFNA(VLOOKUP(D4514,Price!$A$2:$C$18,3,0),"")</f>
        <v>товар</v>
      </c>
      <c r="L4514" s="6">
        <f t="shared" si="3"/>
        <v>6</v>
      </c>
      <c r="M4514" s="6" t="str">
        <f>IFNA(VLOOKUP(F4514,Promocodes!A:B,2,0),"")</f>
        <v/>
      </c>
      <c r="N4514" s="3" t="str">
        <f>IFNA(VLOOKUP(M4514,Promocodes!G:H,2,0),"")</f>
        <v/>
      </c>
      <c r="O4514" s="3">
        <f>IFNA(VLOOKUP(D4514,Price!$E$2:$F$4,2,0),"")</f>
        <v>250</v>
      </c>
      <c r="P4514" s="7" t="str">
        <f t="shared" si="4"/>
        <v>без промо</v>
      </c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ht="15.75" customHeight="1">
      <c r="A4515" s="3">
        <v>4406.0</v>
      </c>
      <c r="B4515" s="1" t="s">
        <v>16</v>
      </c>
      <c r="C4515" s="1" t="s">
        <v>22</v>
      </c>
      <c r="D4515" s="1" t="s">
        <v>23</v>
      </c>
      <c r="E4515" s="2">
        <v>44352.0</v>
      </c>
      <c r="F4515" s="3"/>
      <c r="G4515" s="5">
        <v>5500.0</v>
      </c>
      <c r="H4515" s="3" t="str">
        <f>IFNA(VLOOKUP(F4515,Promocodes!A:E,4,0),"")</f>
        <v/>
      </c>
      <c r="I4515" s="3"/>
      <c r="J4515" s="5">
        <f t="shared" si="2"/>
        <v>5500</v>
      </c>
      <c r="K4515" s="3" t="str">
        <f>IFNA(VLOOKUP(D4515,Price!$A$2:$C$18,3,0),"")</f>
        <v>услуга</v>
      </c>
      <c r="L4515" s="6">
        <f t="shared" si="3"/>
        <v>6</v>
      </c>
      <c r="M4515" s="6" t="str">
        <f>IFNA(VLOOKUP(F4515,Promocodes!A:B,2,0),"")</f>
        <v/>
      </c>
      <c r="N4515" s="3" t="str">
        <f>IFNA(VLOOKUP(M4515,Promocodes!G:H,2,0),"")</f>
        <v/>
      </c>
      <c r="O4515" s="3" t="str">
        <f>IFNA(VLOOKUP(D4515,Price!$E$2:$F$4,2,0),"")</f>
        <v/>
      </c>
      <c r="P4515" s="7" t="str">
        <f t="shared" si="4"/>
        <v>без промо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ht="15.75" customHeight="1">
      <c r="A4516" s="3">
        <v>4407.0</v>
      </c>
      <c r="B4516" s="1" t="s">
        <v>16</v>
      </c>
      <c r="C4516" s="1" t="s">
        <v>17</v>
      </c>
      <c r="D4516" s="1" t="s">
        <v>23</v>
      </c>
      <c r="E4516" s="2">
        <v>44353.0</v>
      </c>
      <c r="F4516" s="3"/>
      <c r="G4516" s="5">
        <v>5500.0</v>
      </c>
      <c r="H4516" s="3" t="str">
        <f>IFNA(VLOOKUP(F4516,Promocodes!A:E,4,0),"")</f>
        <v/>
      </c>
      <c r="I4516" s="3"/>
      <c r="J4516" s="5">
        <f t="shared" si="2"/>
        <v>5500</v>
      </c>
      <c r="K4516" s="3" t="str">
        <f>IFNA(VLOOKUP(D4516,Price!$A$2:$C$18,3,0),"")</f>
        <v>услуга</v>
      </c>
      <c r="L4516" s="6">
        <f t="shared" si="3"/>
        <v>6</v>
      </c>
      <c r="M4516" s="6" t="str">
        <f>IFNA(VLOOKUP(F4516,Promocodes!A:B,2,0),"")</f>
        <v/>
      </c>
      <c r="N4516" s="3" t="str">
        <f>IFNA(VLOOKUP(M4516,Promocodes!G:H,2,0),"")</f>
        <v/>
      </c>
      <c r="O4516" s="3" t="str">
        <f>IFNA(VLOOKUP(D4516,Price!$E$2:$F$4,2,0),"")</f>
        <v/>
      </c>
      <c r="P4516" s="7" t="str">
        <f t="shared" si="4"/>
        <v>без промо</v>
      </c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ht="15.75" customHeight="1">
      <c r="A4517" s="3">
        <v>4408.0</v>
      </c>
      <c r="B4517" s="1" t="s">
        <v>16</v>
      </c>
      <c r="C4517" s="1" t="s">
        <v>22</v>
      </c>
      <c r="D4517" s="1" t="s">
        <v>23</v>
      </c>
      <c r="E4517" s="2">
        <v>44353.0</v>
      </c>
      <c r="F4517" s="3"/>
      <c r="G4517" s="5">
        <v>5500.0</v>
      </c>
      <c r="H4517" s="3" t="str">
        <f>IFNA(VLOOKUP(F4517,Promocodes!A:E,4,0),"")</f>
        <v/>
      </c>
      <c r="I4517" s="3"/>
      <c r="J4517" s="5">
        <f t="shared" si="2"/>
        <v>5500</v>
      </c>
      <c r="K4517" s="3" t="str">
        <f>IFNA(VLOOKUP(D4517,Price!$A$2:$C$18,3,0),"")</f>
        <v>услуга</v>
      </c>
      <c r="L4517" s="6">
        <f t="shared" si="3"/>
        <v>6</v>
      </c>
      <c r="M4517" s="6" t="str">
        <f>IFNA(VLOOKUP(F4517,Promocodes!A:B,2,0),"")</f>
        <v/>
      </c>
      <c r="N4517" s="3" t="str">
        <f>IFNA(VLOOKUP(M4517,Promocodes!G:H,2,0),"")</f>
        <v/>
      </c>
      <c r="O4517" s="3" t="str">
        <f>IFNA(VLOOKUP(D4517,Price!$E$2:$F$4,2,0),"")</f>
        <v/>
      </c>
      <c r="P4517" s="7" t="str">
        <f t="shared" si="4"/>
        <v>без промо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ht="15.75" customHeight="1">
      <c r="A4518" s="3">
        <v>4409.0</v>
      </c>
      <c r="B4518" s="1" t="s">
        <v>16</v>
      </c>
      <c r="C4518" s="1" t="s">
        <v>22</v>
      </c>
      <c r="D4518" s="1" t="s">
        <v>21</v>
      </c>
      <c r="E4518" s="2">
        <v>44353.0</v>
      </c>
      <c r="F4518" s="3"/>
      <c r="G4518" s="5">
        <v>3500.0</v>
      </c>
      <c r="H4518" s="3" t="str">
        <f>IFNA(VLOOKUP(F4518,Promocodes!A:E,4,0),"")</f>
        <v/>
      </c>
      <c r="I4518" s="3"/>
      <c r="J4518" s="5">
        <f t="shared" si="2"/>
        <v>3500</v>
      </c>
      <c r="K4518" s="3" t="str">
        <f>IFNA(VLOOKUP(D4518,Price!$A$2:$C$18,3,0),"")</f>
        <v>услуга</v>
      </c>
      <c r="L4518" s="6">
        <f t="shared" si="3"/>
        <v>6</v>
      </c>
      <c r="M4518" s="6" t="str">
        <f>IFNA(VLOOKUP(F4518,Promocodes!A:B,2,0),"")</f>
        <v/>
      </c>
      <c r="N4518" s="3" t="str">
        <f>IFNA(VLOOKUP(M4518,Promocodes!G:H,2,0),"")</f>
        <v/>
      </c>
      <c r="O4518" s="3" t="str">
        <f>IFNA(VLOOKUP(D4518,Price!$E$2:$F$4,2,0),"")</f>
        <v/>
      </c>
      <c r="P4518" s="7" t="str">
        <f t="shared" si="4"/>
        <v>без промо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ht="15.75" customHeight="1">
      <c r="A4519" s="3">
        <v>4410.0</v>
      </c>
      <c r="B4519" s="1" t="s">
        <v>16</v>
      </c>
      <c r="C4519" s="1" t="s">
        <v>17</v>
      </c>
      <c r="D4519" s="1" t="s">
        <v>23</v>
      </c>
      <c r="E4519" s="2">
        <v>44353.0</v>
      </c>
      <c r="F4519" s="3"/>
      <c r="G4519" s="5">
        <v>5500.0</v>
      </c>
      <c r="H4519" s="3" t="str">
        <f>IFNA(VLOOKUP(F4519,Promocodes!A:E,4,0),"")</f>
        <v/>
      </c>
      <c r="I4519" s="3"/>
      <c r="J4519" s="5">
        <f t="shared" si="2"/>
        <v>5500</v>
      </c>
      <c r="K4519" s="3" t="str">
        <f>IFNA(VLOOKUP(D4519,Price!$A$2:$C$18,3,0),"")</f>
        <v>услуга</v>
      </c>
      <c r="L4519" s="6">
        <f t="shared" si="3"/>
        <v>6</v>
      </c>
      <c r="M4519" s="6" t="str">
        <f>IFNA(VLOOKUP(F4519,Promocodes!A:B,2,0),"")</f>
        <v/>
      </c>
      <c r="N4519" s="3" t="str">
        <f>IFNA(VLOOKUP(M4519,Promocodes!G:H,2,0),"")</f>
        <v/>
      </c>
      <c r="O4519" s="3" t="str">
        <f>IFNA(VLOOKUP(D4519,Price!$E$2:$F$4,2,0),"")</f>
        <v/>
      </c>
      <c r="P4519" s="7" t="str">
        <f t="shared" si="4"/>
        <v>без промо</v>
      </c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ht="15.75" customHeight="1">
      <c r="A4520" s="3">
        <v>4411.0</v>
      </c>
      <c r="B4520" s="1" t="s">
        <v>16</v>
      </c>
      <c r="C4520" s="1" t="s">
        <v>17</v>
      </c>
      <c r="D4520" s="1" t="s">
        <v>24</v>
      </c>
      <c r="E4520" s="2">
        <v>44353.0</v>
      </c>
      <c r="F4520" s="3"/>
      <c r="G4520" s="5">
        <v>4500.0</v>
      </c>
      <c r="H4520" s="3" t="str">
        <f>IFNA(VLOOKUP(F4520,Promocodes!A:E,4,0),"")</f>
        <v/>
      </c>
      <c r="I4520" s="3"/>
      <c r="J4520" s="5">
        <f t="shared" si="2"/>
        <v>4500</v>
      </c>
      <c r="K4520" s="3" t="str">
        <f>IFNA(VLOOKUP(D4520,Price!$A$2:$C$18,3,0),"")</f>
        <v>услуга</v>
      </c>
      <c r="L4520" s="6">
        <f t="shared" si="3"/>
        <v>6</v>
      </c>
      <c r="M4520" s="6" t="str">
        <f>IFNA(VLOOKUP(F4520,Promocodes!A:B,2,0),"")</f>
        <v/>
      </c>
      <c r="N4520" s="3" t="str">
        <f>IFNA(VLOOKUP(M4520,Promocodes!G:H,2,0),"")</f>
        <v/>
      </c>
      <c r="O4520" s="3" t="str">
        <f>IFNA(VLOOKUP(D4520,Price!$E$2:$F$4,2,0),"")</f>
        <v/>
      </c>
      <c r="P4520" s="7" t="str">
        <f t="shared" si="4"/>
        <v>без промо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ht="15.75" customHeight="1">
      <c r="A4521" s="3">
        <v>4412.0</v>
      </c>
      <c r="B4521" s="1" t="s">
        <v>16</v>
      </c>
      <c r="C4521" s="1" t="s">
        <v>22</v>
      </c>
      <c r="D4521" s="1" t="s">
        <v>23</v>
      </c>
      <c r="E4521" s="2">
        <v>44353.0</v>
      </c>
      <c r="F4521" s="3"/>
      <c r="G4521" s="5">
        <v>5500.0</v>
      </c>
      <c r="H4521" s="3" t="str">
        <f>IFNA(VLOOKUP(F4521,Promocodes!A:E,4,0),"")</f>
        <v/>
      </c>
      <c r="I4521" s="3"/>
      <c r="J4521" s="5">
        <f t="shared" si="2"/>
        <v>5500</v>
      </c>
      <c r="K4521" s="3" t="str">
        <f>IFNA(VLOOKUP(D4521,Price!$A$2:$C$18,3,0),"")</f>
        <v>услуга</v>
      </c>
      <c r="L4521" s="6">
        <f t="shared" si="3"/>
        <v>6</v>
      </c>
      <c r="M4521" s="6" t="str">
        <f>IFNA(VLOOKUP(F4521,Promocodes!A:B,2,0),"")</f>
        <v/>
      </c>
      <c r="N4521" s="3" t="str">
        <f>IFNA(VLOOKUP(M4521,Promocodes!G:H,2,0),"")</f>
        <v/>
      </c>
      <c r="O4521" s="3" t="str">
        <f>IFNA(VLOOKUP(D4521,Price!$E$2:$F$4,2,0),"")</f>
        <v/>
      </c>
      <c r="P4521" s="7" t="str">
        <f t="shared" si="4"/>
        <v>без промо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ht="15.75" customHeight="1">
      <c r="A4522" s="3">
        <v>4414.0</v>
      </c>
      <c r="B4522" s="1" t="s">
        <v>139</v>
      </c>
      <c r="C4522" s="1" t="s">
        <v>22</v>
      </c>
      <c r="D4522" s="1" t="s">
        <v>141</v>
      </c>
      <c r="E4522" s="2">
        <v>44353.0</v>
      </c>
      <c r="F4522" s="3"/>
      <c r="G4522" s="5">
        <v>300.0</v>
      </c>
      <c r="H4522" s="3" t="str">
        <f>IFNA(VLOOKUP(F4522,Promocodes!A:E,4,0),"")</f>
        <v/>
      </c>
      <c r="I4522" s="3"/>
      <c r="J4522" s="5">
        <f t="shared" si="2"/>
        <v>300</v>
      </c>
      <c r="K4522" s="3" t="str">
        <f>IFNA(VLOOKUP(D4522,Price!$A$2:$C$18,3,0),"")</f>
        <v/>
      </c>
      <c r="L4522" s="6">
        <f t="shared" si="3"/>
        <v>6</v>
      </c>
      <c r="M4522" s="6" t="str">
        <f>IFNA(VLOOKUP(F4522,Promocodes!A:B,2,0),"")</f>
        <v/>
      </c>
      <c r="N4522" s="3" t="str">
        <f>IFNA(VLOOKUP(M4522,Promocodes!G:H,2,0),"")</f>
        <v/>
      </c>
      <c r="O4522" s="3" t="str">
        <f>IFNA(VLOOKUP(D4522,Price!$E$2:$F$4,2,0),"")</f>
        <v/>
      </c>
      <c r="P4522" s="7" t="str">
        <f t="shared" si="4"/>
        <v/>
      </c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ht="15.75" customHeight="1">
      <c r="A4523" s="3">
        <v>4416.0</v>
      </c>
      <c r="B4523" s="1" t="s">
        <v>16</v>
      </c>
      <c r="C4523" s="1" t="s">
        <v>17</v>
      </c>
      <c r="D4523" s="1" t="s">
        <v>21</v>
      </c>
      <c r="E4523" s="2">
        <v>44353.0</v>
      </c>
      <c r="F4523" s="3"/>
      <c r="G4523" s="5">
        <v>3500.0</v>
      </c>
      <c r="H4523" s="3" t="str">
        <f>IFNA(VLOOKUP(F4523,Promocodes!A:E,4,0),"")</f>
        <v/>
      </c>
      <c r="I4523" s="3"/>
      <c r="J4523" s="5">
        <f t="shared" si="2"/>
        <v>3500</v>
      </c>
      <c r="K4523" s="3" t="str">
        <f>IFNA(VLOOKUP(D4523,Price!$A$2:$C$18,3,0),"")</f>
        <v>услуга</v>
      </c>
      <c r="L4523" s="6">
        <f t="shared" si="3"/>
        <v>6</v>
      </c>
      <c r="M4523" s="6" t="str">
        <f>IFNA(VLOOKUP(F4523,Promocodes!A:B,2,0),"")</f>
        <v/>
      </c>
      <c r="N4523" s="3" t="str">
        <f>IFNA(VLOOKUP(M4523,Promocodes!G:H,2,0),"")</f>
        <v/>
      </c>
      <c r="O4523" s="3" t="str">
        <f>IFNA(VLOOKUP(D4523,Price!$E$2:$F$4,2,0),"")</f>
        <v/>
      </c>
      <c r="P4523" s="7" t="str">
        <f t="shared" si="4"/>
        <v>без промо</v>
      </c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ht="15.75" customHeight="1">
      <c r="A4524" s="3">
        <v>4417.0</v>
      </c>
      <c r="B4524" s="1" t="s">
        <v>16</v>
      </c>
      <c r="C4524" s="1" t="s">
        <v>17</v>
      </c>
      <c r="D4524" s="1" t="s">
        <v>23</v>
      </c>
      <c r="E4524" s="2">
        <v>44353.0</v>
      </c>
      <c r="F4524" s="3"/>
      <c r="G4524" s="5">
        <v>5500.0</v>
      </c>
      <c r="H4524" s="3" t="str">
        <f>IFNA(VLOOKUP(F4524,Promocodes!A:E,4,0),"")</f>
        <v/>
      </c>
      <c r="I4524" s="3"/>
      <c r="J4524" s="5">
        <f t="shared" si="2"/>
        <v>5500</v>
      </c>
      <c r="K4524" s="3" t="str">
        <f>IFNA(VLOOKUP(D4524,Price!$A$2:$C$18,3,0),"")</f>
        <v>услуга</v>
      </c>
      <c r="L4524" s="6">
        <f t="shared" si="3"/>
        <v>6</v>
      </c>
      <c r="M4524" s="6" t="str">
        <f>IFNA(VLOOKUP(F4524,Promocodes!A:B,2,0),"")</f>
        <v/>
      </c>
      <c r="N4524" s="3" t="str">
        <f>IFNA(VLOOKUP(M4524,Promocodes!G:H,2,0),"")</f>
        <v/>
      </c>
      <c r="O4524" s="3" t="str">
        <f>IFNA(VLOOKUP(D4524,Price!$E$2:$F$4,2,0),"")</f>
        <v/>
      </c>
      <c r="P4524" s="7" t="str">
        <f t="shared" si="4"/>
        <v>без промо</v>
      </c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ht="15.75" customHeight="1">
      <c r="A4525" s="3">
        <v>4418.0</v>
      </c>
      <c r="B4525" s="1" t="s">
        <v>16</v>
      </c>
      <c r="C4525" s="1" t="s">
        <v>22</v>
      </c>
      <c r="D4525" s="1" t="s">
        <v>20</v>
      </c>
      <c r="E4525" s="2">
        <v>44353.0</v>
      </c>
      <c r="F4525" s="3"/>
      <c r="G4525" s="5">
        <v>500.0</v>
      </c>
      <c r="H4525" s="3" t="str">
        <f>IFNA(VLOOKUP(F4525,Promocodes!A:E,4,0),"")</f>
        <v/>
      </c>
      <c r="I4525" s="3"/>
      <c r="J4525" s="5">
        <f t="shared" si="2"/>
        <v>500</v>
      </c>
      <c r="K4525" s="3" t="str">
        <f>IFNA(VLOOKUP(D4525,Price!$A$2:$C$18,3,0),"")</f>
        <v>товар</v>
      </c>
      <c r="L4525" s="6">
        <f t="shared" si="3"/>
        <v>6</v>
      </c>
      <c r="M4525" s="6" t="str">
        <f>IFNA(VLOOKUP(F4525,Promocodes!A:B,2,0),"")</f>
        <v/>
      </c>
      <c r="N4525" s="3" t="str">
        <f>IFNA(VLOOKUP(M4525,Promocodes!G:H,2,0),"")</f>
        <v/>
      </c>
      <c r="O4525" s="3">
        <f>IFNA(VLOOKUP(D4525,Price!$E$2:$F$4,2,0),"")</f>
        <v>250</v>
      </c>
      <c r="P4525" s="7" t="str">
        <f t="shared" si="4"/>
        <v>без промо</v>
      </c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ht="15.75" customHeight="1">
      <c r="A4526" s="3">
        <v>4419.0</v>
      </c>
      <c r="B4526" s="1" t="s">
        <v>16</v>
      </c>
      <c r="C4526" s="1" t="s">
        <v>22</v>
      </c>
      <c r="D4526" s="1" t="s">
        <v>24</v>
      </c>
      <c r="E4526" s="2">
        <v>44353.0</v>
      </c>
      <c r="F4526" s="3"/>
      <c r="G4526" s="5">
        <v>4500.0</v>
      </c>
      <c r="H4526" s="3" t="str">
        <f>IFNA(VLOOKUP(F4526,Promocodes!A:E,4,0),"")</f>
        <v/>
      </c>
      <c r="I4526" s="3"/>
      <c r="J4526" s="5">
        <f t="shared" si="2"/>
        <v>4500</v>
      </c>
      <c r="K4526" s="3" t="str">
        <f>IFNA(VLOOKUP(D4526,Price!$A$2:$C$18,3,0),"")</f>
        <v>услуга</v>
      </c>
      <c r="L4526" s="6">
        <f t="shared" si="3"/>
        <v>6</v>
      </c>
      <c r="M4526" s="6" t="str">
        <f>IFNA(VLOOKUP(F4526,Promocodes!A:B,2,0),"")</f>
        <v/>
      </c>
      <c r="N4526" s="3" t="str">
        <f>IFNA(VLOOKUP(M4526,Promocodes!G:H,2,0),"")</f>
        <v/>
      </c>
      <c r="O4526" s="3" t="str">
        <f>IFNA(VLOOKUP(D4526,Price!$E$2:$F$4,2,0),"")</f>
        <v/>
      </c>
      <c r="P4526" s="7" t="str">
        <f t="shared" si="4"/>
        <v>без промо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ht="15.75" customHeight="1">
      <c r="A4527" s="3">
        <v>4420.0</v>
      </c>
      <c r="B4527" s="1" t="s">
        <v>139</v>
      </c>
      <c r="C4527" s="1" t="s">
        <v>17</v>
      </c>
      <c r="D4527" s="1" t="s">
        <v>142</v>
      </c>
      <c r="E4527" s="2">
        <v>44353.0</v>
      </c>
      <c r="F4527" s="3"/>
      <c r="G4527" s="5">
        <v>1000.0</v>
      </c>
      <c r="H4527" s="3" t="str">
        <f>IFNA(VLOOKUP(F4527,Promocodes!A:E,4,0),"")</f>
        <v/>
      </c>
      <c r="I4527" s="3"/>
      <c r="J4527" s="5">
        <f t="shared" si="2"/>
        <v>1000</v>
      </c>
      <c r="K4527" s="3" t="str">
        <f>IFNA(VLOOKUP(D4527,Price!$A$2:$C$18,3,0),"")</f>
        <v/>
      </c>
      <c r="L4527" s="6">
        <f t="shared" si="3"/>
        <v>6</v>
      </c>
      <c r="M4527" s="6" t="str">
        <f>IFNA(VLOOKUP(F4527,Promocodes!A:B,2,0),"")</f>
        <v/>
      </c>
      <c r="N4527" s="3" t="str">
        <f>IFNA(VLOOKUP(M4527,Promocodes!G:H,2,0),"")</f>
        <v/>
      </c>
      <c r="O4527" s="3" t="str">
        <f>IFNA(VLOOKUP(D4527,Price!$E$2:$F$4,2,0),"")</f>
        <v/>
      </c>
      <c r="P4527" s="7" t="str">
        <f t="shared" si="4"/>
        <v/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ht="15.75" customHeight="1">
      <c r="A4528" s="3">
        <v>4421.0</v>
      </c>
      <c r="B4528" s="1" t="s">
        <v>16</v>
      </c>
      <c r="C4528" s="1" t="s">
        <v>17</v>
      </c>
      <c r="D4528" s="1" t="s">
        <v>21</v>
      </c>
      <c r="E4528" s="2">
        <v>44353.0</v>
      </c>
      <c r="F4528" s="3"/>
      <c r="G4528" s="5">
        <v>3500.0</v>
      </c>
      <c r="H4528" s="3" t="str">
        <f>IFNA(VLOOKUP(F4528,Promocodes!A:E,4,0),"")</f>
        <v/>
      </c>
      <c r="I4528" s="3"/>
      <c r="J4528" s="5">
        <f t="shared" si="2"/>
        <v>3500</v>
      </c>
      <c r="K4528" s="3" t="str">
        <f>IFNA(VLOOKUP(D4528,Price!$A$2:$C$18,3,0),"")</f>
        <v>услуга</v>
      </c>
      <c r="L4528" s="6">
        <f t="shared" si="3"/>
        <v>6</v>
      </c>
      <c r="M4528" s="6" t="str">
        <f>IFNA(VLOOKUP(F4528,Promocodes!A:B,2,0),"")</f>
        <v/>
      </c>
      <c r="N4528" s="3" t="str">
        <f>IFNA(VLOOKUP(M4528,Promocodes!G:H,2,0),"")</f>
        <v/>
      </c>
      <c r="O4528" s="3" t="str">
        <f>IFNA(VLOOKUP(D4528,Price!$E$2:$F$4,2,0),"")</f>
        <v/>
      </c>
      <c r="P4528" s="7" t="str">
        <f t="shared" si="4"/>
        <v>без промо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ht="15.75" customHeight="1">
      <c r="A4529" s="3">
        <v>4422.0</v>
      </c>
      <c r="B4529" s="1" t="s">
        <v>16</v>
      </c>
      <c r="C4529" s="1" t="s">
        <v>22</v>
      </c>
      <c r="D4529" s="1" t="s">
        <v>24</v>
      </c>
      <c r="E4529" s="2">
        <v>44353.0</v>
      </c>
      <c r="F4529" s="3"/>
      <c r="G4529" s="5">
        <v>4500.0</v>
      </c>
      <c r="H4529" s="3" t="str">
        <f>IFNA(VLOOKUP(F4529,Promocodes!A:E,4,0),"")</f>
        <v/>
      </c>
      <c r="I4529" s="3"/>
      <c r="J4529" s="5">
        <f t="shared" si="2"/>
        <v>4500</v>
      </c>
      <c r="K4529" s="3" t="str">
        <f>IFNA(VLOOKUP(D4529,Price!$A$2:$C$18,3,0),"")</f>
        <v>услуга</v>
      </c>
      <c r="L4529" s="6">
        <f t="shared" si="3"/>
        <v>6</v>
      </c>
      <c r="M4529" s="6" t="str">
        <f>IFNA(VLOOKUP(F4529,Promocodes!A:B,2,0),"")</f>
        <v/>
      </c>
      <c r="N4529" s="3" t="str">
        <f>IFNA(VLOOKUP(M4529,Promocodes!G:H,2,0),"")</f>
        <v/>
      </c>
      <c r="O4529" s="3" t="str">
        <f>IFNA(VLOOKUP(D4529,Price!$E$2:$F$4,2,0),"")</f>
        <v/>
      </c>
      <c r="P4529" s="7" t="str">
        <f t="shared" si="4"/>
        <v>без промо</v>
      </c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ht="15.75" customHeight="1">
      <c r="A4530" s="3">
        <v>4423.0</v>
      </c>
      <c r="B4530" s="1" t="s">
        <v>16</v>
      </c>
      <c r="C4530" s="1" t="s">
        <v>17</v>
      </c>
      <c r="D4530" s="1" t="s">
        <v>23</v>
      </c>
      <c r="E4530" s="2">
        <v>44353.0</v>
      </c>
      <c r="F4530" s="3"/>
      <c r="G4530" s="5">
        <v>5500.0</v>
      </c>
      <c r="H4530" s="3" t="str">
        <f>IFNA(VLOOKUP(F4530,Promocodes!A:E,4,0),"")</f>
        <v/>
      </c>
      <c r="I4530" s="3"/>
      <c r="J4530" s="5">
        <f t="shared" si="2"/>
        <v>5500</v>
      </c>
      <c r="K4530" s="3" t="str">
        <f>IFNA(VLOOKUP(D4530,Price!$A$2:$C$18,3,0),"")</f>
        <v>услуга</v>
      </c>
      <c r="L4530" s="6">
        <f t="shared" si="3"/>
        <v>6</v>
      </c>
      <c r="M4530" s="6" t="str">
        <f>IFNA(VLOOKUP(F4530,Promocodes!A:B,2,0),"")</f>
        <v/>
      </c>
      <c r="N4530" s="3" t="str">
        <f>IFNA(VLOOKUP(M4530,Promocodes!G:H,2,0),"")</f>
        <v/>
      </c>
      <c r="O4530" s="3" t="str">
        <f>IFNA(VLOOKUP(D4530,Price!$E$2:$F$4,2,0),"")</f>
        <v/>
      </c>
      <c r="P4530" s="7" t="str">
        <f t="shared" si="4"/>
        <v>без промо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ht="15.75" customHeight="1">
      <c r="A4531" s="3">
        <v>4424.0</v>
      </c>
      <c r="B4531" s="1" t="s">
        <v>16</v>
      </c>
      <c r="C4531" s="1" t="s">
        <v>17</v>
      </c>
      <c r="D4531" s="1" t="s">
        <v>21</v>
      </c>
      <c r="E4531" s="2">
        <v>44353.0</v>
      </c>
      <c r="F4531" s="3"/>
      <c r="G4531" s="5">
        <v>3500.0</v>
      </c>
      <c r="H4531" s="3" t="str">
        <f>IFNA(VLOOKUP(F4531,Promocodes!A:E,4,0),"")</f>
        <v/>
      </c>
      <c r="I4531" s="3"/>
      <c r="J4531" s="5">
        <f t="shared" si="2"/>
        <v>3500</v>
      </c>
      <c r="K4531" s="3" t="str">
        <f>IFNA(VLOOKUP(D4531,Price!$A$2:$C$18,3,0),"")</f>
        <v>услуга</v>
      </c>
      <c r="L4531" s="6">
        <f t="shared" si="3"/>
        <v>6</v>
      </c>
      <c r="M4531" s="6" t="str">
        <f>IFNA(VLOOKUP(F4531,Promocodes!A:B,2,0),"")</f>
        <v/>
      </c>
      <c r="N4531" s="3" t="str">
        <f>IFNA(VLOOKUP(M4531,Promocodes!G:H,2,0),"")</f>
        <v/>
      </c>
      <c r="O4531" s="3" t="str">
        <f>IFNA(VLOOKUP(D4531,Price!$E$2:$F$4,2,0),"")</f>
        <v/>
      </c>
      <c r="P4531" s="7" t="str">
        <f t="shared" si="4"/>
        <v>без промо</v>
      </c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ht="15.75" customHeight="1">
      <c r="A4532" s="3">
        <v>4425.0</v>
      </c>
      <c r="B4532" s="1" t="s">
        <v>16</v>
      </c>
      <c r="C4532" s="1" t="s">
        <v>17</v>
      </c>
      <c r="D4532" s="1" t="s">
        <v>18</v>
      </c>
      <c r="E4532" s="2">
        <v>44353.0</v>
      </c>
      <c r="F4532" s="3"/>
      <c r="G4532" s="5">
        <v>1000.0</v>
      </c>
      <c r="H4532" s="3" t="str">
        <f>IFNA(VLOOKUP(F4532,Promocodes!A:E,4,0),"")</f>
        <v/>
      </c>
      <c r="I4532" s="3"/>
      <c r="J4532" s="5">
        <f t="shared" si="2"/>
        <v>1000</v>
      </c>
      <c r="K4532" s="3" t="str">
        <f>IFNA(VLOOKUP(D4532,Price!$A$2:$C$18,3,0),"")</f>
        <v>товар</v>
      </c>
      <c r="L4532" s="6">
        <f t="shared" si="3"/>
        <v>6</v>
      </c>
      <c r="M4532" s="6" t="str">
        <f>IFNA(VLOOKUP(F4532,Promocodes!A:B,2,0),"")</f>
        <v/>
      </c>
      <c r="N4532" s="3" t="str">
        <f>IFNA(VLOOKUP(M4532,Promocodes!G:H,2,0),"")</f>
        <v/>
      </c>
      <c r="O4532" s="3">
        <f>IFNA(VLOOKUP(D4532,Price!$E$2:$F$4,2,0),"")</f>
        <v>500</v>
      </c>
      <c r="P4532" s="7" t="str">
        <f t="shared" si="4"/>
        <v>без промо</v>
      </c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ht="15.75" customHeight="1">
      <c r="A4533" s="3">
        <v>4426.0</v>
      </c>
      <c r="B4533" s="1" t="s">
        <v>16</v>
      </c>
      <c r="C4533" s="1" t="s">
        <v>22</v>
      </c>
      <c r="D4533" s="1" t="s">
        <v>23</v>
      </c>
      <c r="E4533" s="2">
        <v>44353.0</v>
      </c>
      <c r="F4533" s="3"/>
      <c r="G4533" s="5">
        <v>5500.0</v>
      </c>
      <c r="H4533" s="3" t="str">
        <f>IFNA(VLOOKUP(F4533,Promocodes!A:E,4,0),"")</f>
        <v/>
      </c>
      <c r="I4533" s="3"/>
      <c r="J4533" s="5">
        <f t="shared" si="2"/>
        <v>5500</v>
      </c>
      <c r="K4533" s="3" t="str">
        <f>IFNA(VLOOKUP(D4533,Price!$A$2:$C$18,3,0),"")</f>
        <v>услуга</v>
      </c>
      <c r="L4533" s="6">
        <f t="shared" si="3"/>
        <v>6</v>
      </c>
      <c r="M4533" s="6" t="str">
        <f>IFNA(VLOOKUP(F4533,Promocodes!A:B,2,0),"")</f>
        <v/>
      </c>
      <c r="N4533" s="3" t="str">
        <f>IFNA(VLOOKUP(M4533,Promocodes!G:H,2,0),"")</f>
        <v/>
      </c>
      <c r="O4533" s="3" t="str">
        <f>IFNA(VLOOKUP(D4533,Price!$E$2:$F$4,2,0),"")</f>
        <v/>
      </c>
      <c r="P4533" s="7" t="str">
        <f t="shared" si="4"/>
        <v>без промо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ht="15.75" customHeight="1">
      <c r="A4534" s="3">
        <v>4427.0</v>
      </c>
      <c r="B4534" s="1" t="s">
        <v>16</v>
      </c>
      <c r="C4534" s="1" t="s">
        <v>17</v>
      </c>
      <c r="D4534" s="1" t="s">
        <v>20</v>
      </c>
      <c r="E4534" s="2">
        <v>44353.0</v>
      </c>
      <c r="F4534" s="3"/>
      <c r="G4534" s="5">
        <v>500.0</v>
      </c>
      <c r="H4534" s="3" t="str">
        <f>IFNA(VLOOKUP(F4534,Promocodes!A:E,4,0),"")</f>
        <v/>
      </c>
      <c r="I4534" s="3"/>
      <c r="J4534" s="5">
        <f t="shared" si="2"/>
        <v>500</v>
      </c>
      <c r="K4534" s="3" t="str">
        <f>IFNA(VLOOKUP(D4534,Price!$A$2:$C$18,3,0),"")</f>
        <v>товар</v>
      </c>
      <c r="L4534" s="6">
        <f t="shared" si="3"/>
        <v>6</v>
      </c>
      <c r="M4534" s="6" t="str">
        <f>IFNA(VLOOKUP(F4534,Promocodes!A:B,2,0),"")</f>
        <v/>
      </c>
      <c r="N4534" s="3" t="str">
        <f>IFNA(VLOOKUP(M4534,Promocodes!G:H,2,0),"")</f>
        <v/>
      </c>
      <c r="O4534" s="3">
        <f>IFNA(VLOOKUP(D4534,Price!$E$2:$F$4,2,0),"")</f>
        <v>250</v>
      </c>
      <c r="P4534" s="7" t="str">
        <f t="shared" si="4"/>
        <v>без промо</v>
      </c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ht="15.75" customHeight="1">
      <c r="A4535" s="3">
        <v>4428.0</v>
      </c>
      <c r="B4535" s="1" t="s">
        <v>16</v>
      </c>
      <c r="C4535" s="1" t="s">
        <v>17</v>
      </c>
      <c r="D4535" s="1" t="s">
        <v>21</v>
      </c>
      <c r="E4535" s="2">
        <v>44353.0</v>
      </c>
      <c r="F4535" s="3"/>
      <c r="G4535" s="5">
        <v>3500.0</v>
      </c>
      <c r="H4535" s="3" t="str">
        <f>IFNA(VLOOKUP(F4535,Promocodes!A:E,4,0),"")</f>
        <v/>
      </c>
      <c r="I4535" s="3"/>
      <c r="J4535" s="5">
        <f t="shared" si="2"/>
        <v>3500</v>
      </c>
      <c r="K4535" s="3" t="str">
        <f>IFNA(VLOOKUP(D4535,Price!$A$2:$C$18,3,0),"")</f>
        <v>услуга</v>
      </c>
      <c r="L4535" s="6">
        <f t="shared" si="3"/>
        <v>6</v>
      </c>
      <c r="M4535" s="6" t="str">
        <f>IFNA(VLOOKUP(F4535,Promocodes!A:B,2,0),"")</f>
        <v/>
      </c>
      <c r="N4535" s="3" t="str">
        <f>IFNA(VLOOKUP(M4535,Promocodes!G:H,2,0),"")</f>
        <v/>
      </c>
      <c r="O4535" s="3" t="str">
        <f>IFNA(VLOOKUP(D4535,Price!$E$2:$F$4,2,0),"")</f>
        <v/>
      </c>
      <c r="P4535" s="7" t="str">
        <f t="shared" si="4"/>
        <v>без промо</v>
      </c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ht="15.75" customHeight="1">
      <c r="A4536" s="3">
        <v>4429.0</v>
      </c>
      <c r="B4536" s="1" t="s">
        <v>16</v>
      </c>
      <c r="C4536" s="1" t="s">
        <v>17</v>
      </c>
      <c r="D4536" s="1" t="s">
        <v>23</v>
      </c>
      <c r="E4536" s="2">
        <v>44353.0</v>
      </c>
      <c r="F4536" s="3"/>
      <c r="G4536" s="5">
        <v>5500.0</v>
      </c>
      <c r="H4536" s="3" t="str">
        <f>IFNA(VLOOKUP(F4536,Promocodes!A:E,4,0),"")</f>
        <v/>
      </c>
      <c r="I4536" s="3"/>
      <c r="J4536" s="5">
        <f t="shared" si="2"/>
        <v>5500</v>
      </c>
      <c r="K4536" s="3" t="str">
        <f>IFNA(VLOOKUP(D4536,Price!$A$2:$C$18,3,0),"")</f>
        <v>услуга</v>
      </c>
      <c r="L4536" s="6">
        <f t="shared" si="3"/>
        <v>6</v>
      </c>
      <c r="M4536" s="6" t="str">
        <f>IFNA(VLOOKUP(F4536,Promocodes!A:B,2,0),"")</f>
        <v/>
      </c>
      <c r="N4536" s="3" t="str">
        <f>IFNA(VLOOKUP(M4536,Promocodes!G:H,2,0),"")</f>
        <v/>
      </c>
      <c r="O4536" s="3" t="str">
        <f>IFNA(VLOOKUP(D4536,Price!$E$2:$F$4,2,0),"")</f>
        <v/>
      </c>
      <c r="P4536" s="7" t="str">
        <f t="shared" si="4"/>
        <v>без промо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ht="15.75" customHeight="1">
      <c r="A4537" s="3">
        <v>4430.0</v>
      </c>
      <c r="B4537" s="1" t="s">
        <v>16</v>
      </c>
      <c r="C4537" s="1" t="s">
        <v>22</v>
      </c>
      <c r="D4537" s="1" t="s">
        <v>21</v>
      </c>
      <c r="E4537" s="2">
        <v>44353.0</v>
      </c>
      <c r="F4537" s="3"/>
      <c r="G4537" s="5">
        <v>3500.0</v>
      </c>
      <c r="H4537" s="3" t="str">
        <f>IFNA(VLOOKUP(F4537,Promocodes!A:E,4,0),"")</f>
        <v/>
      </c>
      <c r="I4537" s="3"/>
      <c r="J4537" s="5">
        <f t="shared" si="2"/>
        <v>3500</v>
      </c>
      <c r="K4537" s="3" t="str">
        <f>IFNA(VLOOKUP(D4537,Price!$A$2:$C$18,3,0),"")</f>
        <v>услуга</v>
      </c>
      <c r="L4537" s="6">
        <f t="shared" si="3"/>
        <v>6</v>
      </c>
      <c r="M4537" s="6" t="str">
        <f>IFNA(VLOOKUP(F4537,Promocodes!A:B,2,0),"")</f>
        <v/>
      </c>
      <c r="N4537" s="3" t="str">
        <f>IFNA(VLOOKUP(M4537,Promocodes!G:H,2,0),"")</f>
        <v/>
      </c>
      <c r="O4537" s="3" t="str">
        <f>IFNA(VLOOKUP(D4537,Price!$E$2:$F$4,2,0),"")</f>
        <v/>
      </c>
      <c r="P4537" s="7" t="str">
        <f t="shared" si="4"/>
        <v>без промо</v>
      </c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ht="15.75" customHeight="1">
      <c r="A4538" s="3">
        <v>4431.0</v>
      </c>
      <c r="B4538" s="1" t="s">
        <v>16</v>
      </c>
      <c r="C4538" s="1" t="s">
        <v>17</v>
      </c>
      <c r="D4538" s="1" t="s">
        <v>24</v>
      </c>
      <c r="E4538" s="2">
        <v>44353.0</v>
      </c>
      <c r="F4538" s="3"/>
      <c r="G4538" s="5">
        <v>4500.0</v>
      </c>
      <c r="H4538" s="3" t="str">
        <f>IFNA(VLOOKUP(F4538,Promocodes!A:E,4,0),"")</f>
        <v/>
      </c>
      <c r="I4538" s="3"/>
      <c r="J4538" s="5">
        <f t="shared" si="2"/>
        <v>4500</v>
      </c>
      <c r="K4538" s="3" t="str">
        <f>IFNA(VLOOKUP(D4538,Price!$A$2:$C$18,3,0),"")</f>
        <v>услуга</v>
      </c>
      <c r="L4538" s="6">
        <f t="shared" si="3"/>
        <v>6</v>
      </c>
      <c r="M4538" s="6" t="str">
        <f>IFNA(VLOOKUP(F4538,Promocodes!A:B,2,0),"")</f>
        <v/>
      </c>
      <c r="N4538" s="3" t="str">
        <f>IFNA(VLOOKUP(M4538,Promocodes!G:H,2,0),"")</f>
        <v/>
      </c>
      <c r="O4538" s="3" t="str">
        <f>IFNA(VLOOKUP(D4538,Price!$E$2:$F$4,2,0),"")</f>
        <v/>
      </c>
      <c r="P4538" s="7" t="str">
        <f t="shared" si="4"/>
        <v>без промо</v>
      </c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ht="15.75" customHeight="1">
      <c r="A4539" s="3">
        <v>4432.0</v>
      </c>
      <c r="B4539" s="1" t="s">
        <v>16</v>
      </c>
      <c r="C4539" s="1" t="s">
        <v>17</v>
      </c>
      <c r="D4539" s="1" t="s">
        <v>24</v>
      </c>
      <c r="E4539" s="2">
        <v>44353.0</v>
      </c>
      <c r="F4539" s="3"/>
      <c r="G4539" s="5">
        <v>4500.0</v>
      </c>
      <c r="H4539" s="3" t="str">
        <f>IFNA(VLOOKUP(F4539,Promocodes!A:E,4,0),"")</f>
        <v/>
      </c>
      <c r="I4539" s="3"/>
      <c r="J4539" s="5">
        <f t="shared" si="2"/>
        <v>4500</v>
      </c>
      <c r="K4539" s="3" t="str">
        <f>IFNA(VLOOKUP(D4539,Price!$A$2:$C$18,3,0),"")</f>
        <v>услуга</v>
      </c>
      <c r="L4539" s="6">
        <f t="shared" si="3"/>
        <v>6</v>
      </c>
      <c r="M4539" s="6" t="str">
        <f>IFNA(VLOOKUP(F4539,Promocodes!A:B,2,0),"")</f>
        <v/>
      </c>
      <c r="N4539" s="3" t="str">
        <f>IFNA(VLOOKUP(M4539,Promocodes!G:H,2,0),"")</f>
        <v/>
      </c>
      <c r="O4539" s="3" t="str">
        <f>IFNA(VLOOKUP(D4539,Price!$E$2:$F$4,2,0),"")</f>
        <v/>
      </c>
      <c r="P4539" s="7" t="str">
        <f t="shared" si="4"/>
        <v>без промо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ht="15.75" customHeight="1">
      <c r="A4540" s="3">
        <v>4433.0</v>
      </c>
      <c r="B4540" s="1" t="s">
        <v>16</v>
      </c>
      <c r="C4540" s="1" t="s">
        <v>17</v>
      </c>
      <c r="D4540" s="1" t="s">
        <v>23</v>
      </c>
      <c r="E4540" s="2">
        <v>44353.0</v>
      </c>
      <c r="F4540" s="3"/>
      <c r="G4540" s="5">
        <v>5500.0</v>
      </c>
      <c r="H4540" s="3" t="str">
        <f>IFNA(VLOOKUP(F4540,Promocodes!A:E,4,0),"")</f>
        <v/>
      </c>
      <c r="I4540" s="3"/>
      <c r="J4540" s="5">
        <f t="shared" si="2"/>
        <v>5500</v>
      </c>
      <c r="K4540" s="3" t="str">
        <f>IFNA(VLOOKUP(D4540,Price!$A$2:$C$18,3,0),"")</f>
        <v>услуга</v>
      </c>
      <c r="L4540" s="6">
        <f t="shared" si="3"/>
        <v>6</v>
      </c>
      <c r="M4540" s="6" t="str">
        <f>IFNA(VLOOKUP(F4540,Promocodes!A:B,2,0),"")</f>
        <v/>
      </c>
      <c r="N4540" s="3" t="str">
        <f>IFNA(VLOOKUP(M4540,Promocodes!G:H,2,0),"")</f>
        <v/>
      </c>
      <c r="O4540" s="3" t="str">
        <f>IFNA(VLOOKUP(D4540,Price!$E$2:$F$4,2,0),"")</f>
        <v/>
      </c>
      <c r="P4540" s="7" t="str">
        <f t="shared" si="4"/>
        <v>без промо</v>
      </c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ht="15.75" customHeight="1">
      <c r="A4541" s="3">
        <v>4434.0</v>
      </c>
      <c r="B4541" s="1" t="s">
        <v>16</v>
      </c>
      <c r="C4541" s="1" t="s">
        <v>17</v>
      </c>
      <c r="D4541" s="1" t="s">
        <v>21</v>
      </c>
      <c r="E4541" s="2">
        <v>44353.0</v>
      </c>
      <c r="F4541" s="3"/>
      <c r="G4541" s="5">
        <v>3500.0</v>
      </c>
      <c r="H4541" s="3" t="str">
        <f>IFNA(VLOOKUP(F4541,Promocodes!A:E,4,0),"")</f>
        <v/>
      </c>
      <c r="I4541" s="3"/>
      <c r="J4541" s="5">
        <f t="shared" si="2"/>
        <v>3500</v>
      </c>
      <c r="K4541" s="3" t="str">
        <f>IFNA(VLOOKUP(D4541,Price!$A$2:$C$18,3,0),"")</f>
        <v>услуга</v>
      </c>
      <c r="L4541" s="6">
        <f t="shared" si="3"/>
        <v>6</v>
      </c>
      <c r="M4541" s="6" t="str">
        <f>IFNA(VLOOKUP(F4541,Promocodes!A:B,2,0),"")</f>
        <v/>
      </c>
      <c r="N4541" s="3" t="str">
        <f>IFNA(VLOOKUP(M4541,Promocodes!G:H,2,0),"")</f>
        <v/>
      </c>
      <c r="O4541" s="3" t="str">
        <f>IFNA(VLOOKUP(D4541,Price!$E$2:$F$4,2,0),"")</f>
        <v/>
      </c>
      <c r="P4541" s="7" t="str">
        <f t="shared" si="4"/>
        <v>без промо</v>
      </c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ht="15.75" customHeight="1">
      <c r="A4542" s="3">
        <v>4435.0</v>
      </c>
      <c r="B4542" s="1" t="s">
        <v>139</v>
      </c>
      <c r="C4542" s="1" t="s">
        <v>17</v>
      </c>
      <c r="D4542" s="1" t="s">
        <v>141</v>
      </c>
      <c r="E4542" s="2">
        <v>44353.0</v>
      </c>
      <c r="F4542" s="3"/>
      <c r="G4542" s="5">
        <v>300.0</v>
      </c>
      <c r="H4542" s="3" t="str">
        <f>IFNA(VLOOKUP(F4542,Promocodes!A:E,4,0),"")</f>
        <v/>
      </c>
      <c r="I4542" s="3"/>
      <c r="J4542" s="5">
        <f t="shared" si="2"/>
        <v>300</v>
      </c>
      <c r="K4542" s="3" t="str">
        <f>IFNA(VLOOKUP(D4542,Price!$A$2:$C$18,3,0),"")</f>
        <v/>
      </c>
      <c r="L4542" s="6">
        <f t="shared" si="3"/>
        <v>6</v>
      </c>
      <c r="M4542" s="6" t="str">
        <f>IFNA(VLOOKUP(F4542,Promocodes!A:B,2,0),"")</f>
        <v/>
      </c>
      <c r="N4542" s="3" t="str">
        <f>IFNA(VLOOKUP(M4542,Promocodes!G:H,2,0),"")</f>
        <v/>
      </c>
      <c r="O4542" s="3" t="str">
        <f>IFNA(VLOOKUP(D4542,Price!$E$2:$F$4,2,0),"")</f>
        <v/>
      </c>
      <c r="P4542" s="7" t="str">
        <f t="shared" si="4"/>
        <v/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ht="15.75" customHeight="1">
      <c r="A4543" s="3">
        <v>4436.0</v>
      </c>
      <c r="B4543" s="1" t="s">
        <v>16</v>
      </c>
      <c r="C4543" s="1" t="s">
        <v>17</v>
      </c>
      <c r="D4543" s="1" t="s">
        <v>20</v>
      </c>
      <c r="E4543" s="2">
        <v>44353.0</v>
      </c>
      <c r="F4543" s="3"/>
      <c r="G4543" s="5">
        <v>500.0</v>
      </c>
      <c r="H4543" s="3" t="str">
        <f>IFNA(VLOOKUP(F4543,Promocodes!A:E,4,0),"")</f>
        <v/>
      </c>
      <c r="I4543" s="3"/>
      <c r="J4543" s="5">
        <f t="shared" si="2"/>
        <v>500</v>
      </c>
      <c r="K4543" s="3" t="str">
        <f>IFNA(VLOOKUP(D4543,Price!$A$2:$C$18,3,0),"")</f>
        <v>товар</v>
      </c>
      <c r="L4543" s="6">
        <f t="shared" si="3"/>
        <v>6</v>
      </c>
      <c r="M4543" s="6" t="str">
        <f>IFNA(VLOOKUP(F4543,Promocodes!A:B,2,0),"")</f>
        <v/>
      </c>
      <c r="N4543" s="3" t="str">
        <f>IFNA(VLOOKUP(M4543,Promocodes!G:H,2,0),"")</f>
        <v/>
      </c>
      <c r="O4543" s="3">
        <f>IFNA(VLOOKUP(D4543,Price!$E$2:$F$4,2,0),"")</f>
        <v>250</v>
      </c>
      <c r="P4543" s="7" t="str">
        <f t="shared" si="4"/>
        <v>без промо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ht="15.75" customHeight="1">
      <c r="A4544" s="3">
        <v>4437.0</v>
      </c>
      <c r="B4544" s="1" t="s">
        <v>16</v>
      </c>
      <c r="C4544" s="1" t="s">
        <v>17</v>
      </c>
      <c r="D4544" s="1" t="s">
        <v>21</v>
      </c>
      <c r="E4544" s="2">
        <v>44354.0</v>
      </c>
      <c r="F4544" s="3"/>
      <c r="G4544" s="5">
        <v>3500.0</v>
      </c>
      <c r="H4544" s="3" t="str">
        <f>IFNA(VLOOKUP(F4544,Promocodes!A:E,4,0),"")</f>
        <v/>
      </c>
      <c r="I4544" s="3"/>
      <c r="J4544" s="5">
        <f t="shared" si="2"/>
        <v>3500</v>
      </c>
      <c r="K4544" s="3" t="str">
        <f>IFNA(VLOOKUP(D4544,Price!$A$2:$C$18,3,0),"")</f>
        <v>услуга</v>
      </c>
      <c r="L4544" s="6">
        <f t="shared" si="3"/>
        <v>6</v>
      </c>
      <c r="M4544" s="6" t="str">
        <f>IFNA(VLOOKUP(F4544,Promocodes!A:B,2,0),"")</f>
        <v/>
      </c>
      <c r="N4544" s="3" t="str">
        <f>IFNA(VLOOKUP(M4544,Promocodes!G:H,2,0),"")</f>
        <v/>
      </c>
      <c r="O4544" s="3" t="str">
        <f>IFNA(VLOOKUP(D4544,Price!$E$2:$F$4,2,0),"")</f>
        <v/>
      </c>
      <c r="P4544" s="7" t="str">
        <f t="shared" si="4"/>
        <v>без промо</v>
      </c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ht="15.75" customHeight="1">
      <c r="A4545" s="3">
        <v>4438.0</v>
      </c>
      <c r="B4545" s="1" t="s">
        <v>16</v>
      </c>
      <c r="C4545" s="1" t="s">
        <v>17</v>
      </c>
      <c r="D4545" s="1" t="s">
        <v>24</v>
      </c>
      <c r="E4545" s="2">
        <v>44354.0</v>
      </c>
      <c r="F4545" s="3"/>
      <c r="G4545" s="5">
        <v>4500.0</v>
      </c>
      <c r="H4545" s="3" t="str">
        <f>IFNA(VLOOKUP(F4545,Promocodes!A:E,4,0),"")</f>
        <v/>
      </c>
      <c r="I4545" s="3"/>
      <c r="J4545" s="5">
        <f t="shared" si="2"/>
        <v>4500</v>
      </c>
      <c r="K4545" s="3" t="str">
        <f>IFNA(VLOOKUP(D4545,Price!$A$2:$C$18,3,0),"")</f>
        <v>услуга</v>
      </c>
      <c r="L4545" s="6">
        <f t="shared" si="3"/>
        <v>6</v>
      </c>
      <c r="M4545" s="6" t="str">
        <f>IFNA(VLOOKUP(F4545,Promocodes!A:B,2,0),"")</f>
        <v/>
      </c>
      <c r="N4545" s="3" t="str">
        <f>IFNA(VLOOKUP(M4545,Promocodes!G:H,2,0),"")</f>
        <v/>
      </c>
      <c r="O4545" s="3" t="str">
        <f>IFNA(VLOOKUP(D4545,Price!$E$2:$F$4,2,0),"")</f>
        <v/>
      </c>
      <c r="P4545" s="7" t="str">
        <f t="shared" si="4"/>
        <v>без промо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ht="15.75" customHeight="1">
      <c r="A4546" s="3">
        <v>4439.0</v>
      </c>
      <c r="B4546" s="1" t="s">
        <v>16</v>
      </c>
      <c r="C4546" s="1" t="s">
        <v>17</v>
      </c>
      <c r="D4546" s="1" t="s">
        <v>24</v>
      </c>
      <c r="E4546" s="2">
        <v>44354.0</v>
      </c>
      <c r="F4546" s="3"/>
      <c r="G4546" s="5">
        <v>4500.0</v>
      </c>
      <c r="H4546" s="3" t="str">
        <f>IFNA(VLOOKUP(F4546,Promocodes!A:E,4,0),"")</f>
        <v/>
      </c>
      <c r="I4546" s="3"/>
      <c r="J4546" s="5">
        <f t="shared" si="2"/>
        <v>4500</v>
      </c>
      <c r="K4546" s="3" t="str">
        <f>IFNA(VLOOKUP(D4546,Price!$A$2:$C$18,3,0),"")</f>
        <v>услуга</v>
      </c>
      <c r="L4546" s="6">
        <f t="shared" si="3"/>
        <v>6</v>
      </c>
      <c r="M4546" s="6" t="str">
        <f>IFNA(VLOOKUP(F4546,Promocodes!A:B,2,0),"")</f>
        <v/>
      </c>
      <c r="N4546" s="3" t="str">
        <f>IFNA(VLOOKUP(M4546,Promocodes!G:H,2,0),"")</f>
        <v/>
      </c>
      <c r="O4546" s="3" t="str">
        <f>IFNA(VLOOKUP(D4546,Price!$E$2:$F$4,2,0),"")</f>
        <v/>
      </c>
      <c r="P4546" s="7" t="str">
        <f t="shared" si="4"/>
        <v>без промо</v>
      </c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ht="15.75" customHeight="1">
      <c r="A4547" s="3">
        <v>4440.0</v>
      </c>
      <c r="B4547" s="1" t="s">
        <v>16</v>
      </c>
      <c r="C4547" s="1" t="s">
        <v>22</v>
      </c>
      <c r="D4547" s="1" t="s">
        <v>23</v>
      </c>
      <c r="E4547" s="2">
        <v>44354.0</v>
      </c>
      <c r="F4547" s="3"/>
      <c r="G4547" s="5">
        <v>5500.0</v>
      </c>
      <c r="H4547" s="3" t="str">
        <f>IFNA(VLOOKUP(F4547,Promocodes!A:E,4,0),"")</f>
        <v/>
      </c>
      <c r="I4547" s="3"/>
      <c r="J4547" s="5">
        <f t="shared" si="2"/>
        <v>5500</v>
      </c>
      <c r="K4547" s="3" t="str">
        <f>IFNA(VLOOKUP(D4547,Price!$A$2:$C$18,3,0),"")</f>
        <v>услуга</v>
      </c>
      <c r="L4547" s="6">
        <f t="shared" si="3"/>
        <v>6</v>
      </c>
      <c r="M4547" s="6" t="str">
        <f>IFNA(VLOOKUP(F4547,Promocodes!A:B,2,0),"")</f>
        <v/>
      </c>
      <c r="N4547" s="3" t="str">
        <f>IFNA(VLOOKUP(M4547,Promocodes!G:H,2,0),"")</f>
        <v/>
      </c>
      <c r="O4547" s="3" t="str">
        <f>IFNA(VLOOKUP(D4547,Price!$E$2:$F$4,2,0),"")</f>
        <v/>
      </c>
      <c r="P4547" s="7" t="str">
        <f t="shared" si="4"/>
        <v>без промо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ht="15.75" customHeight="1">
      <c r="A4548" s="3">
        <v>4441.0</v>
      </c>
      <c r="B4548" s="1" t="s">
        <v>16</v>
      </c>
      <c r="C4548" s="1" t="s">
        <v>17</v>
      </c>
      <c r="D4548" s="1" t="s">
        <v>24</v>
      </c>
      <c r="E4548" s="2">
        <v>44354.0</v>
      </c>
      <c r="F4548" s="3"/>
      <c r="G4548" s="5">
        <v>4500.0</v>
      </c>
      <c r="H4548" s="3" t="str">
        <f>IFNA(VLOOKUP(F4548,Promocodes!A:E,4,0),"")</f>
        <v/>
      </c>
      <c r="I4548" s="3"/>
      <c r="J4548" s="5">
        <f t="shared" si="2"/>
        <v>4500</v>
      </c>
      <c r="K4548" s="3" t="str">
        <f>IFNA(VLOOKUP(D4548,Price!$A$2:$C$18,3,0),"")</f>
        <v>услуга</v>
      </c>
      <c r="L4548" s="6">
        <f t="shared" si="3"/>
        <v>6</v>
      </c>
      <c r="M4548" s="6" t="str">
        <f>IFNA(VLOOKUP(F4548,Promocodes!A:B,2,0),"")</f>
        <v/>
      </c>
      <c r="N4548" s="3" t="str">
        <f>IFNA(VLOOKUP(M4548,Promocodes!G:H,2,0),"")</f>
        <v/>
      </c>
      <c r="O4548" s="3" t="str">
        <f>IFNA(VLOOKUP(D4548,Price!$E$2:$F$4,2,0),"")</f>
        <v/>
      </c>
      <c r="P4548" s="7" t="str">
        <f t="shared" si="4"/>
        <v>без промо</v>
      </c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ht="15.75" customHeight="1">
      <c r="A4549" s="3">
        <v>4442.0</v>
      </c>
      <c r="B4549" s="1" t="s">
        <v>16</v>
      </c>
      <c r="C4549" s="1" t="s">
        <v>17</v>
      </c>
      <c r="D4549" s="1" t="s">
        <v>24</v>
      </c>
      <c r="E4549" s="2">
        <v>44354.0</v>
      </c>
      <c r="F4549" s="3"/>
      <c r="G4549" s="5">
        <v>4500.0</v>
      </c>
      <c r="H4549" s="3" t="str">
        <f>IFNA(VLOOKUP(F4549,Promocodes!A:E,4,0),"")</f>
        <v/>
      </c>
      <c r="I4549" s="3"/>
      <c r="J4549" s="5">
        <f t="shared" si="2"/>
        <v>4500</v>
      </c>
      <c r="K4549" s="3" t="str">
        <f>IFNA(VLOOKUP(D4549,Price!$A$2:$C$18,3,0),"")</f>
        <v>услуга</v>
      </c>
      <c r="L4549" s="6">
        <f t="shared" si="3"/>
        <v>6</v>
      </c>
      <c r="M4549" s="6" t="str">
        <f>IFNA(VLOOKUP(F4549,Promocodes!A:B,2,0),"")</f>
        <v/>
      </c>
      <c r="N4549" s="3" t="str">
        <f>IFNA(VLOOKUP(M4549,Promocodes!G:H,2,0),"")</f>
        <v/>
      </c>
      <c r="O4549" s="3" t="str">
        <f>IFNA(VLOOKUP(D4549,Price!$E$2:$F$4,2,0),"")</f>
        <v/>
      </c>
      <c r="P4549" s="7" t="str">
        <f t="shared" si="4"/>
        <v>без промо</v>
      </c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ht="15.75" customHeight="1">
      <c r="A4550" s="3">
        <v>4443.0</v>
      </c>
      <c r="B4550" s="1" t="s">
        <v>16</v>
      </c>
      <c r="C4550" s="1" t="s">
        <v>17</v>
      </c>
      <c r="D4550" s="1" t="s">
        <v>23</v>
      </c>
      <c r="E4550" s="2">
        <v>44354.0</v>
      </c>
      <c r="F4550" s="3"/>
      <c r="G4550" s="5">
        <v>5500.0</v>
      </c>
      <c r="H4550" s="3" t="str">
        <f>IFNA(VLOOKUP(F4550,Promocodes!A:E,4,0),"")</f>
        <v/>
      </c>
      <c r="I4550" s="3"/>
      <c r="J4550" s="5">
        <f t="shared" si="2"/>
        <v>5500</v>
      </c>
      <c r="K4550" s="3" t="str">
        <f>IFNA(VLOOKUP(D4550,Price!$A$2:$C$18,3,0),"")</f>
        <v>услуга</v>
      </c>
      <c r="L4550" s="6">
        <f t="shared" si="3"/>
        <v>6</v>
      </c>
      <c r="M4550" s="6" t="str">
        <f>IFNA(VLOOKUP(F4550,Promocodes!A:B,2,0),"")</f>
        <v/>
      </c>
      <c r="N4550" s="3" t="str">
        <f>IFNA(VLOOKUP(M4550,Promocodes!G:H,2,0),"")</f>
        <v/>
      </c>
      <c r="O4550" s="3" t="str">
        <f>IFNA(VLOOKUP(D4550,Price!$E$2:$F$4,2,0),"")</f>
        <v/>
      </c>
      <c r="P4550" s="7" t="str">
        <f t="shared" si="4"/>
        <v>без промо</v>
      </c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ht="15.75" customHeight="1">
      <c r="A4551" s="3">
        <v>4444.0</v>
      </c>
      <c r="B4551" s="1" t="s">
        <v>16</v>
      </c>
      <c r="C4551" s="1" t="s">
        <v>17</v>
      </c>
      <c r="D4551" s="1" t="s">
        <v>23</v>
      </c>
      <c r="E4551" s="2">
        <v>44354.0</v>
      </c>
      <c r="F4551" s="3"/>
      <c r="G4551" s="5">
        <v>5500.0</v>
      </c>
      <c r="H4551" s="3" t="str">
        <f>IFNA(VLOOKUP(F4551,Promocodes!A:E,4,0),"")</f>
        <v/>
      </c>
      <c r="I4551" s="3"/>
      <c r="J4551" s="5">
        <f t="shared" si="2"/>
        <v>5500</v>
      </c>
      <c r="K4551" s="3" t="str">
        <f>IFNA(VLOOKUP(D4551,Price!$A$2:$C$18,3,0),"")</f>
        <v>услуга</v>
      </c>
      <c r="L4551" s="6">
        <f t="shared" si="3"/>
        <v>6</v>
      </c>
      <c r="M4551" s="6" t="str">
        <f>IFNA(VLOOKUP(F4551,Promocodes!A:B,2,0),"")</f>
        <v/>
      </c>
      <c r="N4551" s="3" t="str">
        <f>IFNA(VLOOKUP(M4551,Promocodes!G:H,2,0),"")</f>
        <v/>
      </c>
      <c r="O4551" s="3" t="str">
        <f>IFNA(VLOOKUP(D4551,Price!$E$2:$F$4,2,0),"")</f>
        <v/>
      </c>
      <c r="P4551" s="7" t="str">
        <f t="shared" si="4"/>
        <v>без промо</v>
      </c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ht="15.75" customHeight="1">
      <c r="A4552" s="3">
        <v>4445.0</v>
      </c>
      <c r="B4552" s="1" t="s">
        <v>16</v>
      </c>
      <c r="C4552" s="1" t="s">
        <v>17</v>
      </c>
      <c r="D4552" s="1" t="s">
        <v>21</v>
      </c>
      <c r="E4552" s="2">
        <v>44354.0</v>
      </c>
      <c r="F4552" s="3"/>
      <c r="G4552" s="5">
        <v>3500.0</v>
      </c>
      <c r="H4552" s="3" t="str">
        <f>IFNA(VLOOKUP(F4552,Promocodes!A:E,4,0),"")</f>
        <v/>
      </c>
      <c r="I4552" s="3"/>
      <c r="J4552" s="5">
        <f t="shared" si="2"/>
        <v>3500</v>
      </c>
      <c r="K4552" s="3" t="str">
        <f>IFNA(VLOOKUP(D4552,Price!$A$2:$C$18,3,0),"")</f>
        <v>услуга</v>
      </c>
      <c r="L4552" s="6">
        <f t="shared" si="3"/>
        <v>6</v>
      </c>
      <c r="M4552" s="6" t="str">
        <f>IFNA(VLOOKUP(F4552,Promocodes!A:B,2,0),"")</f>
        <v/>
      </c>
      <c r="N4552" s="3" t="str">
        <f>IFNA(VLOOKUP(M4552,Promocodes!G:H,2,0),"")</f>
        <v/>
      </c>
      <c r="O4552" s="3" t="str">
        <f>IFNA(VLOOKUP(D4552,Price!$E$2:$F$4,2,0),"")</f>
        <v/>
      </c>
      <c r="P4552" s="7" t="str">
        <f t="shared" si="4"/>
        <v>без промо</v>
      </c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ht="15.75" customHeight="1">
      <c r="A4553" s="3">
        <v>4446.0</v>
      </c>
      <c r="B4553" s="1" t="s">
        <v>16</v>
      </c>
      <c r="C4553" s="1" t="s">
        <v>17</v>
      </c>
      <c r="D4553" s="1" t="s">
        <v>21</v>
      </c>
      <c r="E4553" s="2">
        <v>44354.0</v>
      </c>
      <c r="F4553" s="3"/>
      <c r="G4553" s="5">
        <v>3500.0</v>
      </c>
      <c r="H4553" s="3" t="str">
        <f>IFNA(VLOOKUP(F4553,Promocodes!A:E,4,0),"")</f>
        <v/>
      </c>
      <c r="I4553" s="3"/>
      <c r="J4553" s="5">
        <f t="shared" si="2"/>
        <v>3500</v>
      </c>
      <c r="K4553" s="3" t="str">
        <f>IFNA(VLOOKUP(D4553,Price!$A$2:$C$18,3,0),"")</f>
        <v>услуга</v>
      </c>
      <c r="L4553" s="6">
        <f t="shared" si="3"/>
        <v>6</v>
      </c>
      <c r="M4553" s="6" t="str">
        <f>IFNA(VLOOKUP(F4553,Promocodes!A:B,2,0),"")</f>
        <v/>
      </c>
      <c r="N4553" s="3" t="str">
        <f>IFNA(VLOOKUP(M4553,Promocodes!G:H,2,0),"")</f>
        <v/>
      </c>
      <c r="O4553" s="3" t="str">
        <f>IFNA(VLOOKUP(D4553,Price!$E$2:$F$4,2,0),"")</f>
        <v/>
      </c>
      <c r="P4553" s="7" t="str">
        <f t="shared" si="4"/>
        <v>без промо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ht="15.75" customHeight="1">
      <c r="A4554" s="3">
        <v>4447.0</v>
      </c>
      <c r="B4554" s="1" t="s">
        <v>16</v>
      </c>
      <c r="C4554" s="1" t="s">
        <v>17</v>
      </c>
      <c r="D4554" s="1" t="s">
        <v>23</v>
      </c>
      <c r="E4554" s="2">
        <v>44354.0</v>
      </c>
      <c r="F4554" s="3"/>
      <c r="G4554" s="5">
        <v>5500.0</v>
      </c>
      <c r="H4554" s="3" t="str">
        <f>IFNA(VLOOKUP(F4554,Promocodes!A:E,4,0),"")</f>
        <v/>
      </c>
      <c r="I4554" s="3"/>
      <c r="J4554" s="5">
        <f t="shared" si="2"/>
        <v>5500</v>
      </c>
      <c r="K4554" s="3" t="str">
        <f>IFNA(VLOOKUP(D4554,Price!$A$2:$C$18,3,0),"")</f>
        <v>услуга</v>
      </c>
      <c r="L4554" s="6">
        <f t="shared" si="3"/>
        <v>6</v>
      </c>
      <c r="M4554" s="6" t="str">
        <f>IFNA(VLOOKUP(F4554,Promocodes!A:B,2,0),"")</f>
        <v/>
      </c>
      <c r="N4554" s="3" t="str">
        <f>IFNA(VLOOKUP(M4554,Promocodes!G:H,2,0),"")</f>
        <v/>
      </c>
      <c r="O4554" s="3" t="str">
        <f>IFNA(VLOOKUP(D4554,Price!$E$2:$F$4,2,0),"")</f>
        <v/>
      </c>
      <c r="P4554" s="7" t="str">
        <f t="shared" si="4"/>
        <v>без промо</v>
      </c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ht="15.75" customHeight="1">
      <c r="A4555" s="3">
        <v>4448.0</v>
      </c>
      <c r="B4555" s="1" t="s">
        <v>16</v>
      </c>
      <c r="C4555" s="1" t="s">
        <v>17</v>
      </c>
      <c r="D4555" s="1" t="s">
        <v>24</v>
      </c>
      <c r="E4555" s="2">
        <v>44354.0</v>
      </c>
      <c r="F4555" s="3"/>
      <c r="G4555" s="5">
        <v>4500.0</v>
      </c>
      <c r="H4555" s="3" t="str">
        <f>IFNA(VLOOKUP(F4555,Promocodes!A:E,4,0),"")</f>
        <v/>
      </c>
      <c r="I4555" s="3"/>
      <c r="J4555" s="5">
        <f t="shared" si="2"/>
        <v>4500</v>
      </c>
      <c r="K4555" s="3" t="str">
        <f>IFNA(VLOOKUP(D4555,Price!$A$2:$C$18,3,0),"")</f>
        <v>услуга</v>
      </c>
      <c r="L4555" s="6">
        <f t="shared" si="3"/>
        <v>6</v>
      </c>
      <c r="M4555" s="6" t="str">
        <f>IFNA(VLOOKUP(F4555,Promocodes!A:B,2,0),"")</f>
        <v/>
      </c>
      <c r="N4555" s="3" t="str">
        <f>IFNA(VLOOKUP(M4555,Promocodes!G:H,2,0),"")</f>
        <v/>
      </c>
      <c r="O4555" s="3" t="str">
        <f>IFNA(VLOOKUP(D4555,Price!$E$2:$F$4,2,0),"")</f>
        <v/>
      </c>
      <c r="P4555" s="7" t="str">
        <f t="shared" si="4"/>
        <v>без промо</v>
      </c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ht="15.75" customHeight="1">
      <c r="A4556" s="3">
        <v>4449.0</v>
      </c>
      <c r="B4556" s="1" t="s">
        <v>139</v>
      </c>
      <c r="C4556" s="1" t="s">
        <v>17</v>
      </c>
      <c r="D4556" s="1" t="s">
        <v>141</v>
      </c>
      <c r="E4556" s="2">
        <v>44354.0</v>
      </c>
      <c r="F4556" s="3"/>
      <c r="G4556" s="5">
        <v>300.0</v>
      </c>
      <c r="H4556" s="3" t="str">
        <f>IFNA(VLOOKUP(F4556,Promocodes!A:E,4,0),"")</f>
        <v/>
      </c>
      <c r="I4556" s="3"/>
      <c r="J4556" s="5">
        <f t="shared" si="2"/>
        <v>300</v>
      </c>
      <c r="K4556" s="3" t="str">
        <f>IFNA(VLOOKUP(D4556,Price!$A$2:$C$18,3,0),"")</f>
        <v/>
      </c>
      <c r="L4556" s="6">
        <f t="shared" si="3"/>
        <v>6</v>
      </c>
      <c r="M4556" s="6" t="str">
        <f>IFNA(VLOOKUP(F4556,Promocodes!A:B,2,0),"")</f>
        <v/>
      </c>
      <c r="N4556" s="3" t="str">
        <f>IFNA(VLOOKUP(M4556,Promocodes!G:H,2,0),"")</f>
        <v/>
      </c>
      <c r="O4556" s="3" t="str">
        <f>IFNA(VLOOKUP(D4556,Price!$E$2:$F$4,2,0),"")</f>
        <v/>
      </c>
      <c r="P4556" s="7" t="str">
        <f t="shared" si="4"/>
        <v/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ht="15.75" customHeight="1">
      <c r="A4557" s="3">
        <v>4450.0</v>
      </c>
      <c r="B4557" s="1" t="s">
        <v>139</v>
      </c>
      <c r="C4557" s="1" t="s">
        <v>22</v>
      </c>
      <c r="D4557" s="1" t="s">
        <v>143</v>
      </c>
      <c r="E4557" s="2">
        <v>44354.0</v>
      </c>
      <c r="F4557" s="3"/>
      <c r="G4557" s="5">
        <v>500.0</v>
      </c>
      <c r="H4557" s="3" t="str">
        <f>IFNA(VLOOKUP(F4557,Promocodes!A:E,4,0),"")</f>
        <v/>
      </c>
      <c r="I4557" s="3"/>
      <c r="J4557" s="5">
        <f t="shared" si="2"/>
        <v>500</v>
      </c>
      <c r="K4557" s="3" t="str">
        <f>IFNA(VLOOKUP(D4557,Price!$A$2:$C$18,3,0),"")</f>
        <v/>
      </c>
      <c r="L4557" s="6">
        <f t="shared" si="3"/>
        <v>6</v>
      </c>
      <c r="M4557" s="6" t="str">
        <f>IFNA(VLOOKUP(F4557,Promocodes!A:B,2,0),"")</f>
        <v/>
      </c>
      <c r="N4557" s="3" t="str">
        <f>IFNA(VLOOKUP(M4557,Promocodes!G:H,2,0),"")</f>
        <v/>
      </c>
      <c r="O4557" s="3" t="str">
        <f>IFNA(VLOOKUP(D4557,Price!$E$2:$F$4,2,0),"")</f>
        <v/>
      </c>
      <c r="P4557" s="7" t="str">
        <f t="shared" si="4"/>
        <v/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ht="15.75" customHeight="1">
      <c r="A4558" s="3">
        <v>4451.0</v>
      </c>
      <c r="B4558" s="1" t="s">
        <v>16</v>
      </c>
      <c r="C4558" s="1" t="s">
        <v>17</v>
      </c>
      <c r="D4558" s="1" t="s">
        <v>24</v>
      </c>
      <c r="E4558" s="2">
        <v>44354.0</v>
      </c>
      <c r="F4558" s="3"/>
      <c r="G4558" s="5">
        <v>4500.0</v>
      </c>
      <c r="H4558" s="3" t="str">
        <f>IFNA(VLOOKUP(F4558,Promocodes!A:E,4,0),"")</f>
        <v/>
      </c>
      <c r="I4558" s="3"/>
      <c r="J4558" s="5">
        <f t="shared" si="2"/>
        <v>4500</v>
      </c>
      <c r="K4558" s="3" t="str">
        <f>IFNA(VLOOKUP(D4558,Price!$A$2:$C$18,3,0),"")</f>
        <v>услуга</v>
      </c>
      <c r="L4558" s="6">
        <f t="shared" si="3"/>
        <v>6</v>
      </c>
      <c r="M4558" s="6" t="str">
        <f>IFNA(VLOOKUP(F4558,Promocodes!A:B,2,0),"")</f>
        <v/>
      </c>
      <c r="N4558" s="3" t="str">
        <f>IFNA(VLOOKUP(M4558,Promocodes!G:H,2,0),"")</f>
        <v/>
      </c>
      <c r="O4558" s="3" t="str">
        <f>IFNA(VLOOKUP(D4558,Price!$E$2:$F$4,2,0),"")</f>
        <v/>
      </c>
      <c r="P4558" s="7" t="str">
        <f t="shared" si="4"/>
        <v>без промо</v>
      </c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ht="15.75" customHeight="1">
      <c r="A4559" s="3">
        <v>4452.0</v>
      </c>
      <c r="B4559" s="1" t="s">
        <v>16</v>
      </c>
      <c r="C4559" s="1" t="s">
        <v>22</v>
      </c>
      <c r="D4559" s="1" t="s">
        <v>23</v>
      </c>
      <c r="E4559" s="2">
        <v>44354.0</v>
      </c>
      <c r="F4559" s="3"/>
      <c r="G4559" s="5">
        <v>5500.0</v>
      </c>
      <c r="H4559" s="3" t="str">
        <f>IFNA(VLOOKUP(F4559,Promocodes!A:E,4,0),"")</f>
        <v/>
      </c>
      <c r="I4559" s="3"/>
      <c r="J4559" s="5">
        <f t="shared" si="2"/>
        <v>5500</v>
      </c>
      <c r="K4559" s="3" t="str">
        <f>IFNA(VLOOKUP(D4559,Price!$A$2:$C$18,3,0),"")</f>
        <v>услуга</v>
      </c>
      <c r="L4559" s="6">
        <f t="shared" si="3"/>
        <v>6</v>
      </c>
      <c r="M4559" s="6" t="str">
        <f>IFNA(VLOOKUP(F4559,Promocodes!A:B,2,0),"")</f>
        <v/>
      </c>
      <c r="N4559" s="3" t="str">
        <f>IFNA(VLOOKUP(M4559,Promocodes!G:H,2,0),"")</f>
        <v/>
      </c>
      <c r="O4559" s="3" t="str">
        <f>IFNA(VLOOKUP(D4559,Price!$E$2:$F$4,2,0),"")</f>
        <v/>
      </c>
      <c r="P4559" s="7" t="str">
        <f t="shared" si="4"/>
        <v>без промо</v>
      </c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ht="15.75" customHeight="1">
      <c r="A4560" s="3">
        <v>4454.0</v>
      </c>
      <c r="B4560" s="1" t="s">
        <v>16</v>
      </c>
      <c r="C4560" s="1" t="s">
        <v>17</v>
      </c>
      <c r="D4560" s="1" t="s">
        <v>18</v>
      </c>
      <c r="E4560" s="2">
        <v>44354.0</v>
      </c>
      <c r="F4560" s="3"/>
      <c r="G4560" s="5">
        <v>1000.0</v>
      </c>
      <c r="H4560" s="3" t="str">
        <f>IFNA(VLOOKUP(F4560,Promocodes!A:E,4,0),"")</f>
        <v/>
      </c>
      <c r="I4560" s="3"/>
      <c r="J4560" s="5">
        <f t="shared" si="2"/>
        <v>1000</v>
      </c>
      <c r="K4560" s="3" t="str">
        <f>IFNA(VLOOKUP(D4560,Price!$A$2:$C$18,3,0),"")</f>
        <v>товар</v>
      </c>
      <c r="L4560" s="6">
        <f t="shared" si="3"/>
        <v>6</v>
      </c>
      <c r="M4560" s="6" t="str">
        <f>IFNA(VLOOKUP(F4560,Promocodes!A:B,2,0),"")</f>
        <v/>
      </c>
      <c r="N4560" s="3" t="str">
        <f>IFNA(VLOOKUP(M4560,Promocodes!G:H,2,0),"")</f>
        <v/>
      </c>
      <c r="O4560" s="3">
        <f>IFNA(VLOOKUP(D4560,Price!$E$2:$F$4,2,0),"")</f>
        <v>500</v>
      </c>
      <c r="P4560" s="7" t="str">
        <f t="shared" si="4"/>
        <v>без промо</v>
      </c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ht="15.75" customHeight="1">
      <c r="A4561" s="3">
        <v>4455.0</v>
      </c>
      <c r="B4561" s="1" t="s">
        <v>16</v>
      </c>
      <c r="C4561" s="1" t="s">
        <v>22</v>
      </c>
      <c r="D4561" s="1" t="s">
        <v>25</v>
      </c>
      <c r="E4561" s="2">
        <v>44354.0</v>
      </c>
      <c r="F4561" s="3"/>
      <c r="G4561" s="5">
        <v>300.0</v>
      </c>
      <c r="H4561" s="3" t="str">
        <f>IFNA(VLOOKUP(F4561,Promocodes!A:E,4,0),"")</f>
        <v/>
      </c>
      <c r="I4561" s="3"/>
      <c r="J4561" s="5">
        <f t="shared" si="2"/>
        <v>300</v>
      </c>
      <c r="K4561" s="3" t="str">
        <f>IFNA(VLOOKUP(D4561,Price!$A$2:$C$18,3,0),"")</f>
        <v>товар</v>
      </c>
      <c r="L4561" s="6">
        <f t="shared" si="3"/>
        <v>6</v>
      </c>
      <c r="M4561" s="6" t="str">
        <f>IFNA(VLOOKUP(F4561,Promocodes!A:B,2,0),"")</f>
        <v/>
      </c>
      <c r="N4561" s="3" t="str">
        <f>IFNA(VLOOKUP(M4561,Promocodes!G:H,2,0),"")</f>
        <v/>
      </c>
      <c r="O4561" s="3">
        <f>IFNA(VLOOKUP(D4561,Price!$E$2:$F$4,2,0),"")</f>
        <v>150</v>
      </c>
      <c r="P4561" s="7" t="str">
        <f t="shared" si="4"/>
        <v>без промо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ht="15.75" customHeight="1">
      <c r="A4562" s="3">
        <v>4456.0</v>
      </c>
      <c r="B4562" s="1" t="s">
        <v>16</v>
      </c>
      <c r="C4562" s="1" t="s">
        <v>17</v>
      </c>
      <c r="D4562" s="1" t="s">
        <v>24</v>
      </c>
      <c r="E4562" s="2">
        <v>44354.0</v>
      </c>
      <c r="F4562" s="3"/>
      <c r="G4562" s="5">
        <v>4500.0</v>
      </c>
      <c r="H4562" s="3" t="str">
        <f>IFNA(VLOOKUP(F4562,Promocodes!A:E,4,0),"")</f>
        <v/>
      </c>
      <c r="I4562" s="3"/>
      <c r="J4562" s="5">
        <f t="shared" si="2"/>
        <v>4500</v>
      </c>
      <c r="K4562" s="3" t="str">
        <f>IFNA(VLOOKUP(D4562,Price!$A$2:$C$18,3,0),"")</f>
        <v>услуга</v>
      </c>
      <c r="L4562" s="6">
        <f t="shared" si="3"/>
        <v>6</v>
      </c>
      <c r="M4562" s="6" t="str">
        <f>IFNA(VLOOKUP(F4562,Promocodes!A:B,2,0),"")</f>
        <v/>
      </c>
      <c r="N4562" s="3" t="str">
        <f>IFNA(VLOOKUP(M4562,Promocodes!G:H,2,0),"")</f>
        <v/>
      </c>
      <c r="O4562" s="3" t="str">
        <f>IFNA(VLOOKUP(D4562,Price!$E$2:$F$4,2,0),"")</f>
        <v/>
      </c>
      <c r="P4562" s="7" t="str">
        <f t="shared" si="4"/>
        <v>без промо</v>
      </c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ht="15.75" customHeight="1">
      <c r="A4563" s="3">
        <v>4457.0</v>
      </c>
      <c r="B4563" s="1" t="s">
        <v>16</v>
      </c>
      <c r="C4563" s="1" t="s">
        <v>17</v>
      </c>
      <c r="D4563" s="1" t="s">
        <v>24</v>
      </c>
      <c r="E4563" s="2">
        <v>44354.0</v>
      </c>
      <c r="F4563" s="3"/>
      <c r="G4563" s="5">
        <v>4500.0</v>
      </c>
      <c r="H4563" s="3" t="str">
        <f>IFNA(VLOOKUP(F4563,Promocodes!A:E,4,0),"")</f>
        <v/>
      </c>
      <c r="I4563" s="3"/>
      <c r="J4563" s="5">
        <f t="shared" si="2"/>
        <v>4500</v>
      </c>
      <c r="K4563" s="3" t="str">
        <f>IFNA(VLOOKUP(D4563,Price!$A$2:$C$18,3,0),"")</f>
        <v>услуга</v>
      </c>
      <c r="L4563" s="6">
        <f t="shared" si="3"/>
        <v>6</v>
      </c>
      <c r="M4563" s="6" t="str">
        <f>IFNA(VLOOKUP(F4563,Promocodes!A:B,2,0),"")</f>
        <v/>
      </c>
      <c r="N4563" s="3" t="str">
        <f>IFNA(VLOOKUP(M4563,Promocodes!G:H,2,0),"")</f>
        <v/>
      </c>
      <c r="O4563" s="3" t="str">
        <f>IFNA(VLOOKUP(D4563,Price!$E$2:$F$4,2,0),"")</f>
        <v/>
      </c>
      <c r="P4563" s="7" t="str">
        <f t="shared" si="4"/>
        <v>без промо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ht="15.75" customHeight="1">
      <c r="A4564" s="3">
        <v>4458.0</v>
      </c>
      <c r="B4564" s="1" t="s">
        <v>16</v>
      </c>
      <c r="C4564" s="1" t="s">
        <v>22</v>
      </c>
      <c r="D4564" s="1" t="s">
        <v>20</v>
      </c>
      <c r="E4564" s="2">
        <v>44354.0</v>
      </c>
      <c r="F4564" s="3"/>
      <c r="G4564" s="5">
        <v>500.0</v>
      </c>
      <c r="H4564" s="3" t="str">
        <f>IFNA(VLOOKUP(F4564,Promocodes!A:E,4,0),"")</f>
        <v/>
      </c>
      <c r="I4564" s="3"/>
      <c r="J4564" s="5">
        <f t="shared" si="2"/>
        <v>500</v>
      </c>
      <c r="K4564" s="3" t="str">
        <f>IFNA(VLOOKUP(D4564,Price!$A$2:$C$18,3,0),"")</f>
        <v>товар</v>
      </c>
      <c r="L4564" s="6">
        <f t="shared" si="3"/>
        <v>6</v>
      </c>
      <c r="M4564" s="6" t="str">
        <f>IFNA(VLOOKUP(F4564,Promocodes!A:B,2,0),"")</f>
        <v/>
      </c>
      <c r="N4564" s="3" t="str">
        <f>IFNA(VLOOKUP(M4564,Promocodes!G:H,2,0),"")</f>
        <v/>
      </c>
      <c r="O4564" s="3">
        <f>IFNA(VLOOKUP(D4564,Price!$E$2:$F$4,2,0),"")</f>
        <v>250</v>
      </c>
      <c r="P4564" s="7" t="str">
        <f t="shared" si="4"/>
        <v>без промо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ht="15.75" customHeight="1">
      <c r="A4565" s="3">
        <v>4459.0</v>
      </c>
      <c r="B4565" s="1" t="s">
        <v>16</v>
      </c>
      <c r="C4565" s="1" t="s">
        <v>17</v>
      </c>
      <c r="D4565" s="1" t="s">
        <v>21</v>
      </c>
      <c r="E4565" s="2">
        <v>44354.0</v>
      </c>
      <c r="F4565" s="3"/>
      <c r="G4565" s="5">
        <v>3500.0</v>
      </c>
      <c r="H4565" s="3" t="str">
        <f>IFNA(VLOOKUP(F4565,Promocodes!A:E,4,0),"")</f>
        <v/>
      </c>
      <c r="I4565" s="3"/>
      <c r="J4565" s="5">
        <f t="shared" si="2"/>
        <v>3500</v>
      </c>
      <c r="K4565" s="3" t="str">
        <f>IFNA(VLOOKUP(D4565,Price!$A$2:$C$18,3,0),"")</f>
        <v>услуга</v>
      </c>
      <c r="L4565" s="6">
        <f t="shared" si="3"/>
        <v>6</v>
      </c>
      <c r="M4565" s="6" t="str">
        <f>IFNA(VLOOKUP(F4565,Promocodes!A:B,2,0),"")</f>
        <v/>
      </c>
      <c r="N4565" s="3" t="str">
        <f>IFNA(VLOOKUP(M4565,Promocodes!G:H,2,0),"")</f>
        <v/>
      </c>
      <c r="O4565" s="3" t="str">
        <f>IFNA(VLOOKUP(D4565,Price!$E$2:$F$4,2,0),"")</f>
        <v/>
      </c>
      <c r="P4565" s="7" t="str">
        <f t="shared" si="4"/>
        <v>без промо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ht="15.75" customHeight="1">
      <c r="A4566" s="3">
        <v>4460.0</v>
      </c>
      <c r="B4566" s="1" t="s">
        <v>16</v>
      </c>
      <c r="C4566" s="1" t="s">
        <v>17</v>
      </c>
      <c r="D4566" s="1" t="s">
        <v>18</v>
      </c>
      <c r="E4566" s="2">
        <v>44354.0</v>
      </c>
      <c r="F4566" s="3"/>
      <c r="G4566" s="5">
        <v>1000.0</v>
      </c>
      <c r="H4566" s="3" t="str">
        <f>IFNA(VLOOKUP(F4566,Promocodes!A:E,4,0),"")</f>
        <v/>
      </c>
      <c r="I4566" s="3"/>
      <c r="J4566" s="5">
        <f t="shared" si="2"/>
        <v>1000</v>
      </c>
      <c r="K4566" s="3" t="str">
        <f>IFNA(VLOOKUP(D4566,Price!$A$2:$C$18,3,0),"")</f>
        <v>товар</v>
      </c>
      <c r="L4566" s="6">
        <f t="shared" si="3"/>
        <v>6</v>
      </c>
      <c r="M4566" s="6" t="str">
        <f>IFNA(VLOOKUP(F4566,Promocodes!A:B,2,0),"")</f>
        <v/>
      </c>
      <c r="N4566" s="3" t="str">
        <f>IFNA(VLOOKUP(M4566,Promocodes!G:H,2,0),"")</f>
        <v/>
      </c>
      <c r="O4566" s="3">
        <f>IFNA(VLOOKUP(D4566,Price!$E$2:$F$4,2,0),"")</f>
        <v>500</v>
      </c>
      <c r="P4566" s="7" t="str">
        <f t="shared" si="4"/>
        <v>без промо</v>
      </c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ht="15.75" customHeight="1">
      <c r="A4567" s="3">
        <v>4461.0</v>
      </c>
      <c r="B4567" s="1" t="s">
        <v>139</v>
      </c>
      <c r="C4567" s="1" t="s">
        <v>17</v>
      </c>
      <c r="D4567" s="1" t="s">
        <v>143</v>
      </c>
      <c r="E4567" s="2">
        <v>44354.0</v>
      </c>
      <c r="F4567" s="3"/>
      <c r="G4567" s="5">
        <v>500.0</v>
      </c>
      <c r="H4567" s="3" t="str">
        <f>IFNA(VLOOKUP(F4567,Promocodes!A:E,4,0),"")</f>
        <v/>
      </c>
      <c r="I4567" s="3"/>
      <c r="J4567" s="5">
        <f t="shared" si="2"/>
        <v>500</v>
      </c>
      <c r="K4567" s="3" t="str">
        <f>IFNA(VLOOKUP(D4567,Price!$A$2:$C$18,3,0),"")</f>
        <v/>
      </c>
      <c r="L4567" s="6">
        <f t="shared" si="3"/>
        <v>6</v>
      </c>
      <c r="M4567" s="6" t="str">
        <f>IFNA(VLOOKUP(F4567,Promocodes!A:B,2,0),"")</f>
        <v/>
      </c>
      <c r="N4567" s="3" t="str">
        <f>IFNA(VLOOKUP(M4567,Promocodes!G:H,2,0),"")</f>
        <v/>
      </c>
      <c r="O4567" s="3" t="str">
        <f>IFNA(VLOOKUP(D4567,Price!$E$2:$F$4,2,0),"")</f>
        <v/>
      </c>
      <c r="P4567" s="7" t="str">
        <f t="shared" si="4"/>
        <v/>
      </c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ht="15.75" customHeight="1">
      <c r="A4568" s="3">
        <v>4462.0</v>
      </c>
      <c r="B4568" s="1" t="s">
        <v>16</v>
      </c>
      <c r="C4568" s="1" t="s">
        <v>17</v>
      </c>
      <c r="D4568" s="1" t="s">
        <v>24</v>
      </c>
      <c r="E4568" s="2">
        <v>44354.0</v>
      </c>
      <c r="F4568" s="3"/>
      <c r="G4568" s="5">
        <v>4500.0</v>
      </c>
      <c r="H4568" s="3" t="str">
        <f>IFNA(VLOOKUP(F4568,Promocodes!A:E,4,0),"")</f>
        <v/>
      </c>
      <c r="I4568" s="3"/>
      <c r="J4568" s="5">
        <f t="shared" si="2"/>
        <v>4500</v>
      </c>
      <c r="K4568" s="3" t="str">
        <f>IFNA(VLOOKUP(D4568,Price!$A$2:$C$18,3,0),"")</f>
        <v>услуга</v>
      </c>
      <c r="L4568" s="6">
        <f t="shared" si="3"/>
        <v>6</v>
      </c>
      <c r="M4568" s="6" t="str">
        <f>IFNA(VLOOKUP(F4568,Promocodes!A:B,2,0),"")</f>
        <v/>
      </c>
      <c r="N4568" s="3" t="str">
        <f>IFNA(VLOOKUP(M4568,Promocodes!G:H,2,0),"")</f>
        <v/>
      </c>
      <c r="O4568" s="3" t="str">
        <f>IFNA(VLOOKUP(D4568,Price!$E$2:$F$4,2,0),"")</f>
        <v/>
      </c>
      <c r="P4568" s="7" t="str">
        <f t="shared" si="4"/>
        <v>без промо</v>
      </c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ht="15.75" customHeight="1">
      <c r="A4569" s="3">
        <v>4463.0</v>
      </c>
      <c r="B4569" s="1" t="s">
        <v>16</v>
      </c>
      <c r="C4569" s="1" t="s">
        <v>22</v>
      </c>
      <c r="D4569" s="1" t="s">
        <v>24</v>
      </c>
      <c r="E4569" s="2">
        <v>44354.0</v>
      </c>
      <c r="F4569" s="3"/>
      <c r="G4569" s="5">
        <v>4500.0</v>
      </c>
      <c r="H4569" s="3" t="str">
        <f>IFNA(VLOOKUP(F4569,Promocodes!A:E,4,0),"")</f>
        <v/>
      </c>
      <c r="I4569" s="3"/>
      <c r="J4569" s="5">
        <f t="shared" si="2"/>
        <v>4500</v>
      </c>
      <c r="K4569" s="3" t="str">
        <f>IFNA(VLOOKUP(D4569,Price!$A$2:$C$18,3,0),"")</f>
        <v>услуга</v>
      </c>
      <c r="L4569" s="6">
        <f t="shared" si="3"/>
        <v>6</v>
      </c>
      <c r="M4569" s="6" t="str">
        <f>IFNA(VLOOKUP(F4569,Promocodes!A:B,2,0),"")</f>
        <v/>
      </c>
      <c r="N4569" s="3" t="str">
        <f>IFNA(VLOOKUP(M4569,Promocodes!G:H,2,0),"")</f>
        <v/>
      </c>
      <c r="O4569" s="3" t="str">
        <f>IFNA(VLOOKUP(D4569,Price!$E$2:$F$4,2,0),"")</f>
        <v/>
      </c>
      <c r="P4569" s="7" t="str">
        <f t="shared" si="4"/>
        <v>без промо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ht="15.75" customHeight="1">
      <c r="A4570" s="3">
        <v>4464.0</v>
      </c>
      <c r="B4570" s="1" t="s">
        <v>16</v>
      </c>
      <c r="C4570" s="1" t="s">
        <v>22</v>
      </c>
      <c r="D4570" s="1" t="s">
        <v>24</v>
      </c>
      <c r="E4570" s="2">
        <v>44354.0</v>
      </c>
      <c r="F4570" s="3"/>
      <c r="G4570" s="5">
        <v>4500.0</v>
      </c>
      <c r="H4570" s="3" t="str">
        <f>IFNA(VLOOKUP(F4570,Promocodes!A:E,4,0),"")</f>
        <v/>
      </c>
      <c r="I4570" s="3"/>
      <c r="J4570" s="5">
        <f t="shared" si="2"/>
        <v>4500</v>
      </c>
      <c r="K4570" s="3" t="str">
        <f>IFNA(VLOOKUP(D4570,Price!$A$2:$C$18,3,0),"")</f>
        <v>услуга</v>
      </c>
      <c r="L4570" s="6">
        <f t="shared" si="3"/>
        <v>6</v>
      </c>
      <c r="M4570" s="6" t="str">
        <f>IFNA(VLOOKUP(F4570,Promocodes!A:B,2,0),"")</f>
        <v/>
      </c>
      <c r="N4570" s="3" t="str">
        <f>IFNA(VLOOKUP(M4570,Promocodes!G:H,2,0),"")</f>
        <v/>
      </c>
      <c r="O4570" s="3" t="str">
        <f>IFNA(VLOOKUP(D4570,Price!$E$2:$F$4,2,0),"")</f>
        <v/>
      </c>
      <c r="P4570" s="7" t="str">
        <f t="shared" si="4"/>
        <v>без промо</v>
      </c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ht="15.75" customHeight="1">
      <c r="A4571" s="3">
        <v>4465.0</v>
      </c>
      <c r="B4571" s="1" t="s">
        <v>16</v>
      </c>
      <c r="C4571" s="1" t="s">
        <v>17</v>
      </c>
      <c r="D4571" s="1" t="s">
        <v>20</v>
      </c>
      <c r="E4571" s="2">
        <v>44354.0</v>
      </c>
      <c r="F4571" s="3"/>
      <c r="G4571" s="5">
        <v>500.0</v>
      </c>
      <c r="H4571" s="3" t="str">
        <f>IFNA(VLOOKUP(F4571,Promocodes!A:E,4,0),"")</f>
        <v/>
      </c>
      <c r="I4571" s="3"/>
      <c r="J4571" s="5">
        <f t="shared" si="2"/>
        <v>500</v>
      </c>
      <c r="K4571" s="3" t="str">
        <f>IFNA(VLOOKUP(D4571,Price!$A$2:$C$18,3,0),"")</f>
        <v>товар</v>
      </c>
      <c r="L4571" s="6">
        <f t="shared" si="3"/>
        <v>6</v>
      </c>
      <c r="M4571" s="6" t="str">
        <f>IFNA(VLOOKUP(F4571,Promocodes!A:B,2,0),"")</f>
        <v/>
      </c>
      <c r="N4571" s="3" t="str">
        <f>IFNA(VLOOKUP(M4571,Promocodes!G:H,2,0),"")</f>
        <v/>
      </c>
      <c r="O4571" s="3">
        <f>IFNA(VLOOKUP(D4571,Price!$E$2:$F$4,2,0),"")</f>
        <v>250</v>
      </c>
      <c r="P4571" s="7" t="str">
        <f t="shared" si="4"/>
        <v>без промо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ht="15.75" customHeight="1">
      <c r="A4572" s="3">
        <v>4466.0</v>
      </c>
      <c r="B4572" s="1" t="s">
        <v>139</v>
      </c>
      <c r="C4572" s="1" t="s">
        <v>22</v>
      </c>
      <c r="D4572" s="1" t="s">
        <v>142</v>
      </c>
      <c r="E4572" s="2">
        <v>44354.0</v>
      </c>
      <c r="F4572" s="3"/>
      <c r="G4572" s="5">
        <v>1000.0</v>
      </c>
      <c r="H4572" s="3" t="str">
        <f>IFNA(VLOOKUP(F4572,Promocodes!A:E,4,0),"")</f>
        <v/>
      </c>
      <c r="I4572" s="3"/>
      <c r="J4572" s="5">
        <f t="shared" si="2"/>
        <v>1000</v>
      </c>
      <c r="K4572" s="3" t="str">
        <f>IFNA(VLOOKUP(D4572,Price!$A$2:$C$18,3,0),"")</f>
        <v/>
      </c>
      <c r="L4572" s="6">
        <f t="shared" si="3"/>
        <v>6</v>
      </c>
      <c r="M4572" s="6" t="str">
        <f>IFNA(VLOOKUP(F4572,Promocodes!A:B,2,0),"")</f>
        <v/>
      </c>
      <c r="N4572" s="3" t="str">
        <f>IFNA(VLOOKUP(M4572,Promocodes!G:H,2,0),"")</f>
        <v/>
      </c>
      <c r="O4572" s="3" t="str">
        <f>IFNA(VLOOKUP(D4572,Price!$E$2:$F$4,2,0),"")</f>
        <v/>
      </c>
      <c r="P4572" s="7" t="str">
        <f t="shared" si="4"/>
        <v/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ht="15.75" customHeight="1">
      <c r="A4573" s="3">
        <v>4467.0</v>
      </c>
      <c r="B4573" s="1" t="s">
        <v>16</v>
      </c>
      <c r="C4573" s="1" t="s">
        <v>17</v>
      </c>
      <c r="D4573" s="1" t="s">
        <v>23</v>
      </c>
      <c r="E4573" s="2">
        <v>44355.0</v>
      </c>
      <c r="F4573" s="3"/>
      <c r="G4573" s="5">
        <v>5500.0</v>
      </c>
      <c r="H4573" s="3" t="str">
        <f>IFNA(VLOOKUP(F4573,Promocodes!A:E,4,0),"")</f>
        <v/>
      </c>
      <c r="I4573" s="3"/>
      <c r="J4573" s="5">
        <f t="shared" si="2"/>
        <v>5500</v>
      </c>
      <c r="K4573" s="3" t="str">
        <f>IFNA(VLOOKUP(D4573,Price!$A$2:$C$18,3,0),"")</f>
        <v>услуга</v>
      </c>
      <c r="L4573" s="6">
        <f t="shared" si="3"/>
        <v>6</v>
      </c>
      <c r="M4573" s="6" t="str">
        <f>IFNA(VLOOKUP(F4573,Promocodes!A:B,2,0),"")</f>
        <v/>
      </c>
      <c r="N4573" s="3" t="str">
        <f>IFNA(VLOOKUP(M4573,Promocodes!G:H,2,0),"")</f>
        <v/>
      </c>
      <c r="O4573" s="3" t="str">
        <f>IFNA(VLOOKUP(D4573,Price!$E$2:$F$4,2,0),"")</f>
        <v/>
      </c>
      <c r="P4573" s="7" t="str">
        <f t="shared" si="4"/>
        <v>без промо</v>
      </c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ht="15.75" customHeight="1">
      <c r="A4574" s="3">
        <v>4468.0</v>
      </c>
      <c r="B4574" s="1" t="s">
        <v>16</v>
      </c>
      <c r="C4574" s="1" t="s">
        <v>17</v>
      </c>
      <c r="D4574" s="1" t="s">
        <v>23</v>
      </c>
      <c r="E4574" s="2">
        <v>44355.0</v>
      </c>
      <c r="F4574" s="3"/>
      <c r="G4574" s="5">
        <v>5500.0</v>
      </c>
      <c r="H4574" s="3" t="str">
        <f>IFNA(VLOOKUP(F4574,Promocodes!A:E,4,0),"")</f>
        <v/>
      </c>
      <c r="I4574" s="3"/>
      <c r="J4574" s="5">
        <f t="shared" si="2"/>
        <v>5500</v>
      </c>
      <c r="K4574" s="3" t="str">
        <f>IFNA(VLOOKUP(D4574,Price!$A$2:$C$18,3,0),"")</f>
        <v>услуга</v>
      </c>
      <c r="L4574" s="6">
        <f t="shared" si="3"/>
        <v>6</v>
      </c>
      <c r="M4574" s="6" t="str">
        <f>IFNA(VLOOKUP(F4574,Promocodes!A:B,2,0),"")</f>
        <v/>
      </c>
      <c r="N4574" s="3" t="str">
        <f>IFNA(VLOOKUP(M4574,Promocodes!G:H,2,0),"")</f>
        <v/>
      </c>
      <c r="O4574" s="3" t="str">
        <f>IFNA(VLOOKUP(D4574,Price!$E$2:$F$4,2,0),"")</f>
        <v/>
      </c>
      <c r="P4574" s="7" t="str">
        <f t="shared" si="4"/>
        <v>без промо</v>
      </c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ht="15.75" customHeight="1">
      <c r="A4575" s="3">
        <v>4469.0</v>
      </c>
      <c r="B4575" s="1" t="s">
        <v>16</v>
      </c>
      <c r="C4575" s="1" t="s">
        <v>22</v>
      </c>
      <c r="D4575" s="1" t="s">
        <v>24</v>
      </c>
      <c r="E4575" s="2">
        <v>44355.0</v>
      </c>
      <c r="F4575" s="3"/>
      <c r="G4575" s="5">
        <v>4500.0</v>
      </c>
      <c r="H4575" s="3" t="str">
        <f>IFNA(VLOOKUP(F4575,Promocodes!A:E,4,0),"")</f>
        <v/>
      </c>
      <c r="I4575" s="3"/>
      <c r="J4575" s="5">
        <f t="shared" si="2"/>
        <v>4500</v>
      </c>
      <c r="K4575" s="3" t="str">
        <f>IFNA(VLOOKUP(D4575,Price!$A$2:$C$18,3,0),"")</f>
        <v>услуга</v>
      </c>
      <c r="L4575" s="6">
        <f t="shared" si="3"/>
        <v>6</v>
      </c>
      <c r="M4575" s="6" t="str">
        <f>IFNA(VLOOKUP(F4575,Promocodes!A:B,2,0),"")</f>
        <v/>
      </c>
      <c r="N4575" s="3" t="str">
        <f>IFNA(VLOOKUP(M4575,Promocodes!G:H,2,0),"")</f>
        <v/>
      </c>
      <c r="O4575" s="3" t="str">
        <f>IFNA(VLOOKUP(D4575,Price!$E$2:$F$4,2,0),"")</f>
        <v/>
      </c>
      <c r="P4575" s="7" t="str">
        <f t="shared" si="4"/>
        <v>без промо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ht="15.75" customHeight="1">
      <c r="A4576" s="3">
        <v>4470.0</v>
      </c>
      <c r="B4576" s="1" t="s">
        <v>16</v>
      </c>
      <c r="C4576" s="1" t="s">
        <v>22</v>
      </c>
      <c r="D4576" s="1" t="s">
        <v>20</v>
      </c>
      <c r="E4576" s="2">
        <v>44355.0</v>
      </c>
      <c r="F4576" s="3"/>
      <c r="G4576" s="5">
        <v>500.0</v>
      </c>
      <c r="H4576" s="3" t="str">
        <f>IFNA(VLOOKUP(F4576,Promocodes!A:E,4,0),"")</f>
        <v/>
      </c>
      <c r="I4576" s="3"/>
      <c r="J4576" s="5">
        <f t="shared" si="2"/>
        <v>500</v>
      </c>
      <c r="K4576" s="3" t="str">
        <f>IFNA(VLOOKUP(D4576,Price!$A$2:$C$18,3,0),"")</f>
        <v>товар</v>
      </c>
      <c r="L4576" s="6">
        <f t="shared" si="3"/>
        <v>6</v>
      </c>
      <c r="M4576" s="6" t="str">
        <f>IFNA(VLOOKUP(F4576,Promocodes!A:B,2,0),"")</f>
        <v/>
      </c>
      <c r="N4576" s="3" t="str">
        <f>IFNA(VLOOKUP(M4576,Promocodes!G:H,2,0),"")</f>
        <v/>
      </c>
      <c r="O4576" s="3">
        <f>IFNA(VLOOKUP(D4576,Price!$E$2:$F$4,2,0),"")</f>
        <v>250</v>
      </c>
      <c r="P4576" s="7" t="str">
        <f t="shared" si="4"/>
        <v>без промо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ht="15.75" customHeight="1">
      <c r="A4577" s="3">
        <v>4471.0</v>
      </c>
      <c r="B4577" s="1" t="s">
        <v>16</v>
      </c>
      <c r="C4577" s="1" t="s">
        <v>17</v>
      </c>
      <c r="D4577" s="1" t="s">
        <v>23</v>
      </c>
      <c r="E4577" s="2">
        <v>44355.0</v>
      </c>
      <c r="F4577" s="3"/>
      <c r="G4577" s="5">
        <v>5500.0</v>
      </c>
      <c r="H4577" s="3" t="str">
        <f>IFNA(VLOOKUP(F4577,Promocodes!A:E,4,0),"")</f>
        <v/>
      </c>
      <c r="I4577" s="3"/>
      <c r="J4577" s="5">
        <f t="shared" si="2"/>
        <v>5500</v>
      </c>
      <c r="K4577" s="3" t="str">
        <f>IFNA(VLOOKUP(D4577,Price!$A$2:$C$18,3,0),"")</f>
        <v>услуга</v>
      </c>
      <c r="L4577" s="6">
        <f t="shared" si="3"/>
        <v>6</v>
      </c>
      <c r="M4577" s="6" t="str">
        <f>IFNA(VLOOKUP(F4577,Promocodes!A:B,2,0),"")</f>
        <v/>
      </c>
      <c r="N4577" s="3" t="str">
        <f>IFNA(VLOOKUP(M4577,Promocodes!G:H,2,0),"")</f>
        <v/>
      </c>
      <c r="O4577" s="3" t="str">
        <f>IFNA(VLOOKUP(D4577,Price!$E$2:$F$4,2,0),"")</f>
        <v/>
      </c>
      <c r="P4577" s="7" t="str">
        <f t="shared" si="4"/>
        <v>без промо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ht="15.75" customHeight="1">
      <c r="A4578" s="3">
        <v>4472.0</v>
      </c>
      <c r="B4578" s="1" t="s">
        <v>139</v>
      </c>
      <c r="C4578" s="1" t="s">
        <v>17</v>
      </c>
      <c r="D4578" s="1" t="s">
        <v>142</v>
      </c>
      <c r="E4578" s="2">
        <v>44355.0</v>
      </c>
      <c r="F4578" s="3"/>
      <c r="G4578" s="5">
        <v>1000.0</v>
      </c>
      <c r="H4578" s="3" t="str">
        <f>IFNA(VLOOKUP(F4578,Promocodes!A:E,4,0),"")</f>
        <v/>
      </c>
      <c r="I4578" s="3"/>
      <c r="J4578" s="5">
        <f t="shared" si="2"/>
        <v>1000</v>
      </c>
      <c r="K4578" s="3" t="str">
        <f>IFNA(VLOOKUP(D4578,Price!$A$2:$C$18,3,0),"")</f>
        <v/>
      </c>
      <c r="L4578" s="6">
        <f t="shared" si="3"/>
        <v>6</v>
      </c>
      <c r="M4578" s="6" t="str">
        <f>IFNA(VLOOKUP(F4578,Promocodes!A:B,2,0),"")</f>
        <v/>
      </c>
      <c r="N4578" s="3" t="str">
        <f>IFNA(VLOOKUP(M4578,Promocodes!G:H,2,0),"")</f>
        <v/>
      </c>
      <c r="O4578" s="3" t="str">
        <f>IFNA(VLOOKUP(D4578,Price!$E$2:$F$4,2,0),"")</f>
        <v/>
      </c>
      <c r="P4578" s="7" t="str">
        <f t="shared" si="4"/>
        <v/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ht="15.75" customHeight="1">
      <c r="A4579" s="3">
        <v>4473.0</v>
      </c>
      <c r="B4579" s="1" t="s">
        <v>16</v>
      </c>
      <c r="C4579" s="1" t="s">
        <v>22</v>
      </c>
      <c r="D4579" s="1" t="s">
        <v>23</v>
      </c>
      <c r="E4579" s="2">
        <v>44355.0</v>
      </c>
      <c r="F4579" s="3"/>
      <c r="G4579" s="5">
        <v>5500.0</v>
      </c>
      <c r="H4579" s="3" t="str">
        <f>IFNA(VLOOKUP(F4579,Promocodes!A:E,4,0),"")</f>
        <v/>
      </c>
      <c r="I4579" s="3"/>
      <c r="J4579" s="5">
        <f t="shared" si="2"/>
        <v>5500</v>
      </c>
      <c r="K4579" s="3" t="str">
        <f>IFNA(VLOOKUP(D4579,Price!$A$2:$C$18,3,0),"")</f>
        <v>услуга</v>
      </c>
      <c r="L4579" s="6">
        <f t="shared" si="3"/>
        <v>6</v>
      </c>
      <c r="M4579" s="6" t="str">
        <f>IFNA(VLOOKUP(F4579,Promocodes!A:B,2,0),"")</f>
        <v/>
      </c>
      <c r="N4579" s="3" t="str">
        <f>IFNA(VLOOKUP(M4579,Promocodes!G:H,2,0),"")</f>
        <v/>
      </c>
      <c r="O4579" s="3" t="str">
        <f>IFNA(VLOOKUP(D4579,Price!$E$2:$F$4,2,0),"")</f>
        <v/>
      </c>
      <c r="P4579" s="7" t="str">
        <f t="shared" si="4"/>
        <v>без промо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ht="15.75" customHeight="1">
      <c r="A4580" s="3">
        <v>4475.0</v>
      </c>
      <c r="B4580" s="1" t="s">
        <v>16</v>
      </c>
      <c r="C4580" s="1" t="s">
        <v>17</v>
      </c>
      <c r="D4580" s="1" t="s">
        <v>18</v>
      </c>
      <c r="E4580" s="2">
        <v>44355.0</v>
      </c>
      <c r="F4580" s="3"/>
      <c r="G4580" s="5">
        <v>1000.0</v>
      </c>
      <c r="H4580" s="3" t="str">
        <f>IFNA(VLOOKUP(F4580,Promocodes!A:E,4,0),"")</f>
        <v/>
      </c>
      <c r="I4580" s="3"/>
      <c r="J4580" s="5">
        <f t="shared" si="2"/>
        <v>1000</v>
      </c>
      <c r="K4580" s="3" t="str">
        <f>IFNA(VLOOKUP(D4580,Price!$A$2:$C$18,3,0),"")</f>
        <v>товар</v>
      </c>
      <c r="L4580" s="6">
        <f t="shared" si="3"/>
        <v>6</v>
      </c>
      <c r="M4580" s="6" t="str">
        <f>IFNA(VLOOKUP(F4580,Promocodes!A:B,2,0),"")</f>
        <v/>
      </c>
      <c r="N4580" s="3" t="str">
        <f>IFNA(VLOOKUP(M4580,Promocodes!G:H,2,0),"")</f>
        <v/>
      </c>
      <c r="O4580" s="3">
        <f>IFNA(VLOOKUP(D4580,Price!$E$2:$F$4,2,0),"")</f>
        <v>500</v>
      </c>
      <c r="P4580" s="7" t="str">
        <f t="shared" si="4"/>
        <v>без промо</v>
      </c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ht="15.75" customHeight="1">
      <c r="A4581" s="3">
        <v>4476.0</v>
      </c>
      <c r="B4581" s="1" t="s">
        <v>16</v>
      </c>
      <c r="C4581" s="1" t="s">
        <v>17</v>
      </c>
      <c r="D4581" s="1" t="s">
        <v>24</v>
      </c>
      <c r="E4581" s="2">
        <v>44355.0</v>
      </c>
      <c r="F4581" s="3"/>
      <c r="G4581" s="5">
        <v>4500.0</v>
      </c>
      <c r="H4581" s="3" t="str">
        <f>IFNA(VLOOKUP(F4581,Promocodes!A:E,4,0),"")</f>
        <v/>
      </c>
      <c r="I4581" s="3"/>
      <c r="J4581" s="5">
        <f t="shared" si="2"/>
        <v>4500</v>
      </c>
      <c r="K4581" s="3" t="str">
        <f>IFNA(VLOOKUP(D4581,Price!$A$2:$C$18,3,0),"")</f>
        <v>услуга</v>
      </c>
      <c r="L4581" s="6">
        <f t="shared" si="3"/>
        <v>6</v>
      </c>
      <c r="M4581" s="6" t="str">
        <f>IFNA(VLOOKUP(F4581,Promocodes!A:B,2,0),"")</f>
        <v/>
      </c>
      <c r="N4581" s="3" t="str">
        <f>IFNA(VLOOKUP(M4581,Promocodes!G:H,2,0),"")</f>
        <v/>
      </c>
      <c r="O4581" s="3" t="str">
        <f>IFNA(VLOOKUP(D4581,Price!$E$2:$F$4,2,0),"")</f>
        <v/>
      </c>
      <c r="P4581" s="7" t="str">
        <f t="shared" si="4"/>
        <v>без промо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ht="15.75" customHeight="1">
      <c r="A4582" s="3">
        <v>4477.0</v>
      </c>
      <c r="B4582" s="1" t="s">
        <v>16</v>
      </c>
      <c r="C4582" s="1" t="s">
        <v>22</v>
      </c>
      <c r="D4582" s="1" t="s">
        <v>21</v>
      </c>
      <c r="E4582" s="2">
        <v>44355.0</v>
      </c>
      <c r="F4582" s="3"/>
      <c r="G4582" s="5">
        <v>3500.0</v>
      </c>
      <c r="H4582" s="3" t="str">
        <f>IFNA(VLOOKUP(F4582,Promocodes!A:E,4,0),"")</f>
        <v/>
      </c>
      <c r="I4582" s="3"/>
      <c r="J4582" s="5">
        <f t="shared" si="2"/>
        <v>3500</v>
      </c>
      <c r="K4582" s="3" t="str">
        <f>IFNA(VLOOKUP(D4582,Price!$A$2:$C$18,3,0),"")</f>
        <v>услуга</v>
      </c>
      <c r="L4582" s="6">
        <f t="shared" si="3"/>
        <v>6</v>
      </c>
      <c r="M4582" s="6" t="str">
        <f>IFNA(VLOOKUP(F4582,Promocodes!A:B,2,0),"")</f>
        <v/>
      </c>
      <c r="N4582" s="3" t="str">
        <f>IFNA(VLOOKUP(M4582,Promocodes!G:H,2,0),"")</f>
        <v/>
      </c>
      <c r="O4582" s="3" t="str">
        <f>IFNA(VLOOKUP(D4582,Price!$E$2:$F$4,2,0),"")</f>
        <v/>
      </c>
      <c r="P4582" s="7" t="str">
        <f t="shared" si="4"/>
        <v>без промо</v>
      </c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ht="15.75" customHeight="1">
      <c r="A4583" s="3">
        <v>4478.0</v>
      </c>
      <c r="B4583" s="1" t="s">
        <v>139</v>
      </c>
      <c r="C4583" s="1" t="s">
        <v>17</v>
      </c>
      <c r="D4583" s="1" t="s">
        <v>143</v>
      </c>
      <c r="E4583" s="2">
        <v>44355.0</v>
      </c>
      <c r="F4583" s="3"/>
      <c r="G4583" s="5">
        <v>500.0</v>
      </c>
      <c r="H4583" s="3" t="str">
        <f>IFNA(VLOOKUP(F4583,Promocodes!A:E,4,0),"")</f>
        <v/>
      </c>
      <c r="I4583" s="3"/>
      <c r="J4583" s="5">
        <f t="shared" si="2"/>
        <v>500</v>
      </c>
      <c r="K4583" s="3" t="str">
        <f>IFNA(VLOOKUP(D4583,Price!$A$2:$C$18,3,0),"")</f>
        <v/>
      </c>
      <c r="L4583" s="6">
        <f t="shared" si="3"/>
        <v>6</v>
      </c>
      <c r="M4583" s="6" t="str">
        <f>IFNA(VLOOKUP(F4583,Promocodes!A:B,2,0),"")</f>
        <v/>
      </c>
      <c r="N4583" s="3" t="str">
        <f>IFNA(VLOOKUP(M4583,Promocodes!G:H,2,0),"")</f>
        <v/>
      </c>
      <c r="O4583" s="3" t="str">
        <f>IFNA(VLOOKUP(D4583,Price!$E$2:$F$4,2,0),"")</f>
        <v/>
      </c>
      <c r="P4583" s="7" t="str">
        <f t="shared" si="4"/>
        <v/>
      </c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ht="15.75" customHeight="1">
      <c r="A4584" s="3">
        <v>4479.0</v>
      </c>
      <c r="B4584" s="1" t="s">
        <v>16</v>
      </c>
      <c r="C4584" s="1" t="s">
        <v>22</v>
      </c>
      <c r="D4584" s="1" t="s">
        <v>21</v>
      </c>
      <c r="E4584" s="2">
        <v>44355.0</v>
      </c>
      <c r="F4584" s="3"/>
      <c r="G4584" s="5">
        <v>3500.0</v>
      </c>
      <c r="H4584" s="3" t="str">
        <f>IFNA(VLOOKUP(F4584,Promocodes!A:E,4,0),"")</f>
        <v/>
      </c>
      <c r="I4584" s="3"/>
      <c r="J4584" s="5">
        <f t="shared" si="2"/>
        <v>3500</v>
      </c>
      <c r="K4584" s="3" t="str">
        <f>IFNA(VLOOKUP(D4584,Price!$A$2:$C$18,3,0),"")</f>
        <v>услуга</v>
      </c>
      <c r="L4584" s="6">
        <f t="shared" si="3"/>
        <v>6</v>
      </c>
      <c r="M4584" s="6" t="str">
        <f>IFNA(VLOOKUP(F4584,Promocodes!A:B,2,0),"")</f>
        <v/>
      </c>
      <c r="N4584" s="3" t="str">
        <f>IFNA(VLOOKUP(M4584,Promocodes!G:H,2,0),"")</f>
        <v/>
      </c>
      <c r="O4584" s="3" t="str">
        <f>IFNA(VLOOKUP(D4584,Price!$E$2:$F$4,2,0),"")</f>
        <v/>
      </c>
      <c r="P4584" s="7" t="str">
        <f t="shared" si="4"/>
        <v>без промо</v>
      </c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ht="15.75" customHeight="1">
      <c r="A4585" s="3">
        <v>4480.0</v>
      </c>
      <c r="B4585" s="1" t="s">
        <v>16</v>
      </c>
      <c r="C4585" s="1" t="s">
        <v>17</v>
      </c>
      <c r="D4585" s="1" t="s">
        <v>24</v>
      </c>
      <c r="E4585" s="2">
        <v>44355.0</v>
      </c>
      <c r="F4585" s="3"/>
      <c r="G4585" s="5">
        <v>4500.0</v>
      </c>
      <c r="H4585" s="3" t="str">
        <f>IFNA(VLOOKUP(F4585,Promocodes!A:E,4,0),"")</f>
        <v/>
      </c>
      <c r="I4585" s="3"/>
      <c r="J4585" s="5">
        <f t="shared" si="2"/>
        <v>4500</v>
      </c>
      <c r="K4585" s="3" t="str">
        <f>IFNA(VLOOKUP(D4585,Price!$A$2:$C$18,3,0),"")</f>
        <v>услуга</v>
      </c>
      <c r="L4585" s="6">
        <f t="shared" si="3"/>
        <v>6</v>
      </c>
      <c r="M4585" s="6" t="str">
        <f>IFNA(VLOOKUP(F4585,Promocodes!A:B,2,0),"")</f>
        <v/>
      </c>
      <c r="N4585" s="3" t="str">
        <f>IFNA(VLOOKUP(M4585,Promocodes!G:H,2,0),"")</f>
        <v/>
      </c>
      <c r="O4585" s="3" t="str">
        <f>IFNA(VLOOKUP(D4585,Price!$E$2:$F$4,2,0),"")</f>
        <v/>
      </c>
      <c r="P4585" s="7" t="str">
        <f t="shared" si="4"/>
        <v>без промо</v>
      </c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ht="15.75" customHeight="1">
      <c r="A4586" s="3">
        <v>4482.0</v>
      </c>
      <c r="B4586" s="1" t="s">
        <v>16</v>
      </c>
      <c r="C4586" s="1" t="s">
        <v>17</v>
      </c>
      <c r="D4586" s="1" t="s">
        <v>23</v>
      </c>
      <c r="E4586" s="2">
        <v>44355.0</v>
      </c>
      <c r="F4586" s="3"/>
      <c r="G4586" s="5">
        <v>5500.0</v>
      </c>
      <c r="H4586" s="3" t="str">
        <f>IFNA(VLOOKUP(F4586,Promocodes!A:E,4,0),"")</f>
        <v/>
      </c>
      <c r="I4586" s="3"/>
      <c r="J4586" s="5">
        <f t="shared" si="2"/>
        <v>5500</v>
      </c>
      <c r="K4586" s="3" t="str">
        <f>IFNA(VLOOKUP(D4586,Price!$A$2:$C$18,3,0),"")</f>
        <v>услуга</v>
      </c>
      <c r="L4586" s="6">
        <f t="shared" si="3"/>
        <v>6</v>
      </c>
      <c r="M4586" s="6" t="str">
        <f>IFNA(VLOOKUP(F4586,Promocodes!A:B,2,0),"")</f>
        <v/>
      </c>
      <c r="N4586" s="3" t="str">
        <f>IFNA(VLOOKUP(M4586,Promocodes!G:H,2,0),"")</f>
        <v/>
      </c>
      <c r="O4586" s="3" t="str">
        <f>IFNA(VLOOKUP(D4586,Price!$E$2:$F$4,2,0),"")</f>
        <v/>
      </c>
      <c r="P4586" s="7" t="str">
        <f t="shared" si="4"/>
        <v>без промо</v>
      </c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ht="15.75" customHeight="1">
      <c r="A4587" s="3">
        <v>4483.0</v>
      </c>
      <c r="B4587" s="1" t="s">
        <v>16</v>
      </c>
      <c r="C4587" s="1" t="s">
        <v>17</v>
      </c>
      <c r="D4587" s="1" t="s">
        <v>25</v>
      </c>
      <c r="E4587" s="2">
        <v>44355.0</v>
      </c>
      <c r="F4587" s="3"/>
      <c r="G4587" s="5">
        <v>300.0</v>
      </c>
      <c r="H4587" s="3" t="str">
        <f>IFNA(VLOOKUP(F4587,Promocodes!A:E,4,0),"")</f>
        <v/>
      </c>
      <c r="I4587" s="3"/>
      <c r="J4587" s="5">
        <f t="shared" si="2"/>
        <v>300</v>
      </c>
      <c r="K4587" s="3" t="str">
        <f>IFNA(VLOOKUP(D4587,Price!$A$2:$C$18,3,0),"")</f>
        <v>товар</v>
      </c>
      <c r="L4587" s="6">
        <f t="shared" si="3"/>
        <v>6</v>
      </c>
      <c r="M4587" s="6" t="str">
        <f>IFNA(VLOOKUP(F4587,Promocodes!A:B,2,0),"")</f>
        <v/>
      </c>
      <c r="N4587" s="3" t="str">
        <f>IFNA(VLOOKUP(M4587,Promocodes!G:H,2,0),"")</f>
        <v/>
      </c>
      <c r="O4587" s="3">
        <f>IFNA(VLOOKUP(D4587,Price!$E$2:$F$4,2,0),"")</f>
        <v>150</v>
      </c>
      <c r="P4587" s="7" t="str">
        <f t="shared" si="4"/>
        <v>без промо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ht="15.75" customHeight="1">
      <c r="A4588" s="3">
        <v>4485.0</v>
      </c>
      <c r="B4588" s="1" t="s">
        <v>16</v>
      </c>
      <c r="C4588" s="1" t="s">
        <v>22</v>
      </c>
      <c r="D4588" s="1" t="s">
        <v>21</v>
      </c>
      <c r="E4588" s="2">
        <v>44355.0</v>
      </c>
      <c r="F4588" s="3"/>
      <c r="G4588" s="5">
        <v>3500.0</v>
      </c>
      <c r="H4588" s="3" t="str">
        <f>IFNA(VLOOKUP(F4588,Promocodes!A:E,4,0),"")</f>
        <v/>
      </c>
      <c r="I4588" s="3"/>
      <c r="J4588" s="5">
        <f t="shared" si="2"/>
        <v>3500</v>
      </c>
      <c r="K4588" s="3" t="str">
        <f>IFNA(VLOOKUP(D4588,Price!$A$2:$C$18,3,0),"")</f>
        <v>услуга</v>
      </c>
      <c r="L4588" s="6">
        <f t="shared" si="3"/>
        <v>6</v>
      </c>
      <c r="M4588" s="6" t="str">
        <f>IFNA(VLOOKUP(F4588,Promocodes!A:B,2,0),"")</f>
        <v/>
      </c>
      <c r="N4588" s="3" t="str">
        <f>IFNA(VLOOKUP(M4588,Promocodes!G:H,2,0),"")</f>
        <v/>
      </c>
      <c r="O4588" s="3" t="str">
        <f>IFNA(VLOOKUP(D4588,Price!$E$2:$F$4,2,0),"")</f>
        <v/>
      </c>
      <c r="P4588" s="7" t="str">
        <f t="shared" si="4"/>
        <v>без промо</v>
      </c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ht="15.75" customHeight="1">
      <c r="A4589" s="3">
        <v>4488.0</v>
      </c>
      <c r="B4589" s="1" t="s">
        <v>16</v>
      </c>
      <c r="C4589" s="1" t="s">
        <v>17</v>
      </c>
      <c r="D4589" s="1" t="s">
        <v>21</v>
      </c>
      <c r="E4589" s="2">
        <v>44355.0</v>
      </c>
      <c r="F4589" s="3"/>
      <c r="G4589" s="5">
        <v>3500.0</v>
      </c>
      <c r="H4589" s="3" t="str">
        <f>IFNA(VLOOKUP(F4589,Promocodes!A:E,4,0),"")</f>
        <v/>
      </c>
      <c r="I4589" s="3"/>
      <c r="J4589" s="5">
        <f t="shared" si="2"/>
        <v>3500</v>
      </c>
      <c r="K4589" s="3" t="str">
        <f>IFNA(VLOOKUP(D4589,Price!$A$2:$C$18,3,0),"")</f>
        <v>услуга</v>
      </c>
      <c r="L4589" s="6">
        <f t="shared" si="3"/>
        <v>6</v>
      </c>
      <c r="M4589" s="6" t="str">
        <f>IFNA(VLOOKUP(F4589,Promocodes!A:B,2,0),"")</f>
        <v/>
      </c>
      <c r="N4589" s="3" t="str">
        <f>IFNA(VLOOKUP(M4589,Promocodes!G:H,2,0),"")</f>
        <v/>
      </c>
      <c r="O4589" s="3" t="str">
        <f>IFNA(VLOOKUP(D4589,Price!$E$2:$F$4,2,0),"")</f>
        <v/>
      </c>
      <c r="P4589" s="7" t="str">
        <f t="shared" si="4"/>
        <v>без промо</v>
      </c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ht="15.75" customHeight="1">
      <c r="A4590" s="3">
        <v>4490.0</v>
      </c>
      <c r="B4590" s="1" t="s">
        <v>139</v>
      </c>
      <c r="C4590" s="1" t="s">
        <v>17</v>
      </c>
      <c r="D4590" s="1" t="s">
        <v>141</v>
      </c>
      <c r="E4590" s="2">
        <v>44355.0</v>
      </c>
      <c r="F4590" s="3"/>
      <c r="G4590" s="5">
        <v>300.0</v>
      </c>
      <c r="H4590" s="3" t="str">
        <f>IFNA(VLOOKUP(F4590,Promocodes!A:E,4,0),"")</f>
        <v/>
      </c>
      <c r="I4590" s="3"/>
      <c r="J4590" s="5">
        <f t="shared" si="2"/>
        <v>300</v>
      </c>
      <c r="K4590" s="3" t="str">
        <f>IFNA(VLOOKUP(D4590,Price!$A$2:$C$18,3,0),"")</f>
        <v/>
      </c>
      <c r="L4590" s="6">
        <f t="shared" si="3"/>
        <v>6</v>
      </c>
      <c r="M4590" s="6" t="str">
        <f>IFNA(VLOOKUP(F4590,Promocodes!A:B,2,0),"")</f>
        <v/>
      </c>
      <c r="N4590" s="3" t="str">
        <f>IFNA(VLOOKUP(M4590,Promocodes!G:H,2,0),"")</f>
        <v/>
      </c>
      <c r="O4590" s="3" t="str">
        <f>IFNA(VLOOKUP(D4590,Price!$E$2:$F$4,2,0),"")</f>
        <v/>
      </c>
      <c r="P4590" s="7" t="str">
        <f t="shared" si="4"/>
        <v/>
      </c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ht="15.75" customHeight="1">
      <c r="A4591" s="3">
        <v>4491.0</v>
      </c>
      <c r="B4591" s="1" t="s">
        <v>16</v>
      </c>
      <c r="C4591" s="1" t="s">
        <v>17</v>
      </c>
      <c r="D4591" s="1" t="s">
        <v>21</v>
      </c>
      <c r="E4591" s="2">
        <v>44355.0</v>
      </c>
      <c r="F4591" s="3"/>
      <c r="G4591" s="5">
        <v>3500.0</v>
      </c>
      <c r="H4591" s="3" t="str">
        <f>IFNA(VLOOKUP(F4591,Promocodes!A:E,4,0),"")</f>
        <v/>
      </c>
      <c r="I4591" s="3"/>
      <c r="J4591" s="5">
        <f t="shared" si="2"/>
        <v>3500</v>
      </c>
      <c r="K4591" s="3" t="str">
        <f>IFNA(VLOOKUP(D4591,Price!$A$2:$C$18,3,0),"")</f>
        <v>услуга</v>
      </c>
      <c r="L4591" s="6">
        <f t="shared" si="3"/>
        <v>6</v>
      </c>
      <c r="M4591" s="6" t="str">
        <f>IFNA(VLOOKUP(F4591,Promocodes!A:B,2,0),"")</f>
        <v/>
      </c>
      <c r="N4591" s="3" t="str">
        <f>IFNA(VLOOKUP(M4591,Promocodes!G:H,2,0),"")</f>
        <v/>
      </c>
      <c r="O4591" s="3" t="str">
        <f>IFNA(VLOOKUP(D4591,Price!$E$2:$F$4,2,0),"")</f>
        <v/>
      </c>
      <c r="P4591" s="7" t="str">
        <f t="shared" si="4"/>
        <v>без промо</v>
      </c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ht="15.75" customHeight="1">
      <c r="A4592" s="3">
        <v>4492.0</v>
      </c>
      <c r="B4592" s="1" t="s">
        <v>16</v>
      </c>
      <c r="C4592" s="1" t="s">
        <v>17</v>
      </c>
      <c r="D4592" s="1" t="s">
        <v>25</v>
      </c>
      <c r="E4592" s="2">
        <v>44355.0</v>
      </c>
      <c r="F4592" s="3"/>
      <c r="G4592" s="5">
        <v>300.0</v>
      </c>
      <c r="H4592" s="3" t="str">
        <f>IFNA(VLOOKUP(F4592,Promocodes!A:E,4,0),"")</f>
        <v/>
      </c>
      <c r="I4592" s="3"/>
      <c r="J4592" s="5">
        <f t="shared" si="2"/>
        <v>300</v>
      </c>
      <c r="K4592" s="3" t="str">
        <f>IFNA(VLOOKUP(D4592,Price!$A$2:$C$18,3,0),"")</f>
        <v>товар</v>
      </c>
      <c r="L4592" s="6">
        <f t="shared" si="3"/>
        <v>6</v>
      </c>
      <c r="M4592" s="6" t="str">
        <f>IFNA(VLOOKUP(F4592,Promocodes!A:B,2,0),"")</f>
        <v/>
      </c>
      <c r="N4592" s="3" t="str">
        <f>IFNA(VLOOKUP(M4592,Promocodes!G:H,2,0),"")</f>
        <v/>
      </c>
      <c r="O4592" s="3">
        <f>IFNA(VLOOKUP(D4592,Price!$E$2:$F$4,2,0),"")</f>
        <v>150</v>
      </c>
      <c r="P4592" s="7" t="str">
        <f t="shared" si="4"/>
        <v>без промо</v>
      </c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ht="15.75" customHeight="1">
      <c r="A4593" s="3">
        <v>4493.0</v>
      </c>
      <c r="B4593" s="1" t="s">
        <v>16</v>
      </c>
      <c r="C4593" s="1" t="s">
        <v>17</v>
      </c>
      <c r="D4593" s="1" t="s">
        <v>21</v>
      </c>
      <c r="E4593" s="2">
        <v>44355.0</v>
      </c>
      <c r="F4593" s="3"/>
      <c r="G4593" s="5">
        <v>3500.0</v>
      </c>
      <c r="H4593" s="3" t="str">
        <f>IFNA(VLOOKUP(F4593,Promocodes!A:E,4,0),"")</f>
        <v/>
      </c>
      <c r="I4593" s="3"/>
      <c r="J4593" s="5">
        <f t="shared" si="2"/>
        <v>3500</v>
      </c>
      <c r="K4593" s="3" t="str">
        <f>IFNA(VLOOKUP(D4593,Price!$A$2:$C$18,3,0),"")</f>
        <v>услуга</v>
      </c>
      <c r="L4593" s="6">
        <f t="shared" si="3"/>
        <v>6</v>
      </c>
      <c r="M4593" s="6" t="str">
        <f>IFNA(VLOOKUP(F4593,Promocodes!A:B,2,0),"")</f>
        <v/>
      </c>
      <c r="N4593" s="3" t="str">
        <f>IFNA(VLOOKUP(M4593,Promocodes!G:H,2,0),"")</f>
        <v/>
      </c>
      <c r="O4593" s="3" t="str">
        <f>IFNA(VLOOKUP(D4593,Price!$E$2:$F$4,2,0),"")</f>
        <v/>
      </c>
      <c r="P4593" s="7" t="str">
        <f t="shared" si="4"/>
        <v>без промо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ht="15.75" customHeight="1">
      <c r="A4594" s="3">
        <v>4495.0</v>
      </c>
      <c r="B4594" s="1" t="s">
        <v>16</v>
      </c>
      <c r="C4594" s="1" t="s">
        <v>17</v>
      </c>
      <c r="D4594" s="1" t="s">
        <v>24</v>
      </c>
      <c r="E4594" s="2">
        <v>44355.0</v>
      </c>
      <c r="F4594" s="3"/>
      <c r="G4594" s="5">
        <v>4500.0</v>
      </c>
      <c r="H4594" s="3" t="str">
        <f>IFNA(VLOOKUP(F4594,Promocodes!A:E,4,0),"")</f>
        <v/>
      </c>
      <c r="I4594" s="3"/>
      <c r="J4594" s="5">
        <f t="shared" si="2"/>
        <v>4500</v>
      </c>
      <c r="K4594" s="3" t="str">
        <f>IFNA(VLOOKUP(D4594,Price!$A$2:$C$18,3,0),"")</f>
        <v>услуга</v>
      </c>
      <c r="L4594" s="6">
        <f t="shared" si="3"/>
        <v>6</v>
      </c>
      <c r="M4594" s="6" t="str">
        <f>IFNA(VLOOKUP(F4594,Promocodes!A:B,2,0),"")</f>
        <v/>
      </c>
      <c r="N4594" s="3" t="str">
        <f>IFNA(VLOOKUP(M4594,Promocodes!G:H,2,0),"")</f>
        <v/>
      </c>
      <c r="O4594" s="3" t="str">
        <f>IFNA(VLOOKUP(D4594,Price!$E$2:$F$4,2,0),"")</f>
        <v/>
      </c>
      <c r="P4594" s="7" t="str">
        <f t="shared" si="4"/>
        <v>без промо</v>
      </c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ht="15.75" customHeight="1">
      <c r="A4595" s="3">
        <v>4496.0</v>
      </c>
      <c r="B4595" s="1" t="s">
        <v>139</v>
      </c>
      <c r="C4595" s="1" t="s">
        <v>17</v>
      </c>
      <c r="D4595" s="1" t="s">
        <v>142</v>
      </c>
      <c r="E4595" s="2">
        <v>44355.0</v>
      </c>
      <c r="F4595" s="3"/>
      <c r="G4595" s="5">
        <v>1000.0</v>
      </c>
      <c r="H4595" s="3" t="str">
        <f>IFNA(VLOOKUP(F4595,Promocodes!A:E,4,0),"")</f>
        <v/>
      </c>
      <c r="I4595" s="3"/>
      <c r="J4595" s="5">
        <f t="shared" si="2"/>
        <v>1000</v>
      </c>
      <c r="K4595" s="3" t="str">
        <f>IFNA(VLOOKUP(D4595,Price!$A$2:$C$18,3,0),"")</f>
        <v/>
      </c>
      <c r="L4595" s="6">
        <f t="shared" si="3"/>
        <v>6</v>
      </c>
      <c r="M4595" s="6" t="str">
        <f>IFNA(VLOOKUP(F4595,Promocodes!A:B,2,0),"")</f>
        <v/>
      </c>
      <c r="N4595" s="3" t="str">
        <f>IFNA(VLOOKUP(M4595,Promocodes!G:H,2,0),"")</f>
        <v/>
      </c>
      <c r="O4595" s="3" t="str">
        <f>IFNA(VLOOKUP(D4595,Price!$E$2:$F$4,2,0),"")</f>
        <v/>
      </c>
      <c r="P4595" s="7" t="str">
        <f t="shared" si="4"/>
        <v/>
      </c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ht="15.75" customHeight="1">
      <c r="A4596" s="3">
        <v>4497.0</v>
      </c>
      <c r="B4596" s="1" t="s">
        <v>16</v>
      </c>
      <c r="C4596" s="1" t="s">
        <v>17</v>
      </c>
      <c r="D4596" s="1" t="s">
        <v>25</v>
      </c>
      <c r="E4596" s="2">
        <v>44356.0</v>
      </c>
      <c r="F4596" s="3"/>
      <c r="G4596" s="5">
        <v>300.0</v>
      </c>
      <c r="H4596" s="3" t="str">
        <f>IFNA(VLOOKUP(F4596,Promocodes!A:E,4,0),"")</f>
        <v/>
      </c>
      <c r="I4596" s="3"/>
      <c r="J4596" s="5">
        <f t="shared" si="2"/>
        <v>300</v>
      </c>
      <c r="K4596" s="3" t="str">
        <f>IFNA(VLOOKUP(D4596,Price!$A$2:$C$18,3,0),"")</f>
        <v>товар</v>
      </c>
      <c r="L4596" s="6">
        <f t="shared" si="3"/>
        <v>6</v>
      </c>
      <c r="M4596" s="6" t="str">
        <f>IFNA(VLOOKUP(F4596,Promocodes!A:B,2,0),"")</f>
        <v/>
      </c>
      <c r="N4596" s="3" t="str">
        <f>IFNA(VLOOKUP(M4596,Promocodes!G:H,2,0),"")</f>
        <v/>
      </c>
      <c r="O4596" s="3">
        <f>IFNA(VLOOKUP(D4596,Price!$E$2:$F$4,2,0),"")</f>
        <v>150</v>
      </c>
      <c r="P4596" s="7" t="str">
        <f t="shared" si="4"/>
        <v>без промо</v>
      </c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ht="15.75" customHeight="1">
      <c r="A4597" s="3">
        <v>4498.0</v>
      </c>
      <c r="B4597" s="1" t="s">
        <v>16</v>
      </c>
      <c r="C4597" s="1" t="s">
        <v>17</v>
      </c>
      <c r="D4597" s="1" t="s">
        <v>21</v>
      </c>
      <c r="E4597" s="2">
        <v>44356.0</v>
      </c>
      <c r="F4597" s="3"/>
      <c r="G4597" s="5">
        <v>3500.0</v>
      </c>
      <c r="H4597" s="3" t="str">
        <f>IFNA(VLOOKUP(F4597,Promocodes!A:E,4,0),"")</f>
        <v/>
      </c>
      <c r="I4597" s="3"/>
      <c r="J4597" s="5">
        <f t="shared" si="2"/>
        <v>3500</v>
      </c>
      <c r="K4597" s="3" t="str">
        <f>IFNA(VLOOKUP(D4597,Price!$A$2:$C$18,3,0),"")</f>
        <v>услуга</v>
      </c>
      <c r="L4597" s="6">
        <f t="shared" si="3"/>
        <v>6</v>
      </c>
      <c r="M4597" s="6" t="str">
        <f>IFNA(VLOOKUP(F4597,Promocodes!A:B,2,0),"")</f>
        <v/>
      </c>
      <c r="N4597" s="3" t="str">
        <f>IFNA(VLOOKUP(M4597,Promocodes!G:H,2,0),"")</f>
        <v/>
      </c>
      <c r="O4597" s="3" t="str">
        <f>IFNA(VLOOKUP(D4597,Price!$E$2:$F$4,2,0),"")</f>
        <v/>
      </c>
      <c r="P4597" s="7" t="str">
        <f t="shared" si="4"/>
        <v>без промо</v>
      </c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ht="15.75" customHeight="1">
      <c r="A4598" s="3">
        <v>4499.0</v>
      </c>
      <c r="B4598" s="1" t="s">
        <v>16</v>
      </c>
      <c r="C4598" s="1" t="s">
        <v>17</v>
      </c>
      <c r="D4598" s="1" t="s">
        <v>21</v>
      </c>
      <c r="E4598" s="2">
        <v>44356.0</v>
      </c>
      <c r="F4598" s="3"/>
      <c r="G4598" s="5">
        <v>3500.0</v>
      </c>
      <c r="H4598" s="3" t="str">
        <f>IFNA(VLOOKUP(F4598,Promocodes!A:E,4,0),"")</f>
        <v/>
      </c>
      <c r="I4598" s="3"/>
      <c r="J4598" s="5">
        <f t="shared" si="2"/>
        <v>3500</v>
      </c>
      <c r="K4598" s="3" t="str">
        <f>IFNA(VLOOKUP(D4598,Price!$A$2:$C$18,3,0),"")</f>
        <v>услуга</v>
      </c>
      <c r="L4598" s="6">
        <f t="shared" si="3"/>
        <v>6</v>
      </c>
      <c r="M4598" s="6" t="str">
        <f>IFNA(VLOOKUP(F4598,Promocodes!A:B,2,0),"")</f>
        <v/>
      </c>
      <c r="N4598" s="3" t="str">
        <f>IFNA(VLOOKUP(M4598,Promocodes!G:H,2,0),"")</f>
        <v/>
      </c>
      <c r="O4598" s="3" t="str">
        <f>IFNA(VLOOKUP(D4598,Price!$E$2:$F$4,2,0),"")</f>
        <v/>
      </c>
      <c r="P4598" s="7" t="str">
        <f t="shared" si="4"/>
        <v>без промо</v>
      </c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ht="15.75" customHeight="1">
      <c r="A4599" s="3">
        <v>4500.0</v>
      </c>
      <c r="B4599" s="1" t="s">
        <v>139</v>
      </c>
      <c r="C4599" s="1" t="s">
        <v>17</v>
      </c>
      <c r="D4599" s="1" t="s">
        <v>143</v>
      </c>
      <c r="E4599" s="2">
        <v>44356.0</v>
      </c>
      <c r="F4599" s="3"/>
      <c r="G4599" s="5">
        <v>500.0</v>
      </c>
      <c r="H4599" s="3" t="str">
        <f>IFNA(VLOOKUP(F4599,Promocodes!A:E,4,0),"")</f>
        <v/>
      </c>
      <c r="I4599" s="3"/>
      <c r="J4599" s="5">
        <f t="shared" si="2"/>
        <v>500</v>
      </c>
      <c r="K4599" s="3" t="str">
        <f>IFNA(VLOOKUP(D4599,Price!$A$2:$C$18,3,0),"")</f>
        <v/>
      </c>
      <c r="L4599" s="6">
        <f t="shared" si="3"/>
        <v>6</v>
      </c>
      <c r="M4599" s="6" t="str">
        <f>IFNA(VLOOKUP(F4599,Promocodes!A:B,2,0),"")</f>
        <v/>
      </c>
      <c r="N4599" s="3" t="str">
        <f>IFNA(VLOOKUP(M4599,Promocodes!G:H,2,0),"")</f>
        <v/>
      </c>
      <c r="O4599" s="3" t="str">
        <f>IFNA(VLOOKUP(D4599,Price!$E$2:$F$4,2,0),"")</f>
        <v/>
      </c>
      <c r="P4599" s="7" t="str">
        <f t="shared" si="4"/>
        <v/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ht="15.75" customHeight="1">
      <c r="A4600" s="3">
        <v>4502.0</v>
      </c>
      <c r="B4600" s="1" t="s">
        <v>16</v>
      </c>
      <c r="C4600" s="1" t="s">
        <v>17</v>
      </c>
      <c r="D4600" s="1" t="s">
        <v>23</v>
      </c>
      <c r="E4600" s="2">
        <v>44356.0</v>
      </c>
      <c r="F4600" s="3"/>
      <c r="G4600" s="5">
        <v>5500.0</v>
      </c>
      <c r="H4600" s="3" t="str">
        <f>IFNA(VLOOKUP(F4600,Promocodes!A:E,4,0),"")</f>
        <v/>
      </c>
      <c r="I4600" s="3"/>
      <c r="J4600" s="5">
        <f t="shared" si="2"/>
        <v>5500</v>
      </c>
      <c r="K4600" s="3" t="str">
        <f>IFNA(VLOOKUP(D4600,Price!$A$2:$C$18,3,0),"")</f>
        <v>услуга</v>
      </c>
      <c r="L4600" s="6">
        <f t="shared" si="3"/>
        <v>6</v>
      </c>
      <c r="M4600" s="6" t="str">
        <f>IFNA(VLOOKUP(F4600,Promocodes!A:B,2,0),"")</f>
        <v/>
      </c>
      <c r="N4600" s="3" t="str">
        <f>IFNA(VLOOKUP(M4600,Promocodes!G:H,2,0),"")</f>
        <v/>
      </c>
      <c r="O4600" s="3" t="str">
        <f>IFNA(VLOOKUP(D4600,Price!$E$2:$F$4,2,0),"")</f>
        <v/>
      </c>
      <c r="P4600" s="7" t="str">
        <f t="shared" si="4"/>
        <v>без промо</v>
      </c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ht="15.75" customHeight="1">
      <c r="A4601" s="3">
        <v>4503.0</v>
      </c>
      <c r="B4601" s="1" t="s">
        <v>16</v>
      </c>
      <c r="C4601" s="1" t="s">
        <v>17</v>
      </c>
      <c r="D4601" s="1" t="s">
        <v>23</v>
      </c>
      <c r="E4601" s="2">
        <v>44356.0</v>
      </c>
      <c r="F4601" s="3"/>
      <c r="G4601" s="5">
        <v>5500.0</v>
      </c>
      <c r="H4601" s="3" t="str">
        <f>IFNA(VLOOKUP(F4601,Promocodes!A:E,4,0),"")</f>
        <v/>
      </c>
      <c r="I4601" s="3"/>
      <c r="J4601" s="5">
        <f t="shared" si="2"/>
        <v>5500</v>
      </c>
      <c r="K4601" s="3" t="str">
        <f>IFNA(VLOOKUP(D4601,Price!$A$2:$C$18,3,0),"")</f>
        <v>услуга</v>
      </c>
      <c r="L4601" s="6">
        <f t="shared" si="3"/>
        <v>6</v>
      </c>
      <c r="M4601" s="6" t="str">
        <f>IFNA(VLOOKUP(F4601,Promocodes!A:B,2,0),"")</f>
        <v/>
      </c>
      <c r="N4601" s="3" t="str">
        <f>IFNA(VLOOKUP(M4601,Promocodes!G:H,2,0),"")</f>
        <v/>
      </c>
      <c r="O4601" s="3" t="str">
        <f>IFNA(VLOOKUP(D4601,Price!$E$2:$F$4,2,0),"")</f>
        <v/>
      </c>
      <c r="P4601" s="7" t="str">
        <f t="shared" si="4"/>
        <v>без промо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ht="15.75" customHeight="1">
      <c r="A4602" s="3">
        <v>4504.0</v>
      </c>
      <c r="B4602" s="1" t="s">
        <v>16</v>
      </c>
      <c r="C4602" s="1" t="s">
        <v>22</v>
      </c>
      <c r="D4602" s="1" t="s">
        <v>18</v>
      </c>
      <c r="E4602" s="2">
        <v>44356.0</v>
      </c>
      <c r="F4602" s="3"/>
      <c r="G4602" s="5">
        <v>1000.0</v>
      </c>
      <c r="H4602" s="3" t="str">
        <f>IFNA(VLOOKUP(F4602,Promocodes!A:E,4,0),"")</f>
        <v/>
      </c>
      <c r="I4602" s="3"/>
      <c r="J4602" s="5">
        <f t="shared" si="2"/>
        <v>1000</v>
      </c>
      <c r="K4602" s="3" t="str">
        <f>IFNA(VLOOKUP(D4602,Price!$A$2:$C$18,3,0),"")</f>
        <v>товар</v>
      </c>
      <c r="L4602" s="6">
        <f t="shared" si="3"/>
        <v>6</v>
      </c>
      <c r="M4602" s="6" t="str">
        <f>IFNA(VLOOKUP(F4602,Promocodes!A:B,2,0),"")</f>
        <v/>
      </c>
      <c r="N4602" s="3" t="str">
        <f>IFNA(VLOOKUP(M4602,Promocodes!G:H,2,0),"")</f>
        <v/>
      </c>
      <c r="O4602" s="3">
        <f>IFNA(VLOOKUP(D4602,Price!$E$2:$F$4,2,0),"")</f>
        <v>500</v>
      </c>
      <c r="P4602" s="7" t="str">
        <f t="shared" si="4"/>
        <v>без промо</v>
      </c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ht="15.75" customHeight="1">
      <c r="A4603" s="3">
        <v>4505.0</v>
      </c>
      <c r="B4603" s="1" t="s">
        <v>16</v>
      </c>
      <c r="C4603" s="1" t="s">
        <v>17</v>
      </c>
      <c r="D4603" s="1" t="s">
        <v>18</v>
      </c>
      <c r="E4603" s="2">
        <v>44356.0</v>
      </c>
      <c r="F4603" s="3"/>
      <c r="G4603" s="5">
        <v>1000.0</v>
      </c>
      <c r="H4603" s="3" t="str">
        <f>IFNA(VLOOKUP(F4603,Promocodes!A:E,4,0),"")</f>
        <v/>
      </c>
      <c r="I4603" s="3"/>
      <c r="J4603" s="5">
        <f t="shared" si="2"/>
        <v>1000</v>
      </c>
      <c r="K4603" s="3" t="str">
        <f>IFNA(VLOOKUP(D4603,Price!$A$2:$C$18,3,0),"")</f>
        <v>товар</v>
      </c>
      <c r="L4603" s="6">
        <f t="shared" si="3"/>
        <v>6</v>
      </c>
      <c r="M4603" s="6" t="str">
        <f>IFNA(VLOOKUP(F4603,Promocodes!A:B,2,0),"")</f>
        <v/>
      </c>
      <c r="N4603" s="3" t="str">
        <f>IFNA(VLOOKUP(M4603,Promocodes!G:H,2,0),"")</f>
        <v/>
      </c>
      <c r="O4603" s="3">
        <f>IFNA(VLOOKUP(D4603,Price!$E$2:$F$4,2,0),"")</f>
        <v>500</v>
      </c>
      <c r="P4603" s="7" t="str">
        <f t="shared" si="4"/>
        <v>без промо</v>
      </c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ht="15.75" customHeight="1">
      <c r="A4604" s="3">
        <v>4506.0</v>
      </c>
      <c r="B4604" s="1" t="s">
        <v>16</v>
      </c>
      <c r="C4604" s="1" t="s">
        <v>22</v>
      </c>
      <c r="D4604" s="1" t="s">
        <v>24</v>
      </c>
      <c r="E4604" s="2">
        <v>44356.0</v>
      </c>
      <c r="F4604" s="3"/>
      <c r="G4604" s="5">
        <v>4500.0</v>
      </c>
      <c r="H4604" s="3" t="str">
        <f>IFNA(VLOOKUP(F4604,Promocodes!A:E,4,0),"")</f>
        <v/>
      </c>
      <c r="I4604" s="3"/>
      <c r="J4604" s="5">
        <f t="shared" si="2"/>
        <v>4500</v>
      </c>
      <c r="K4604" s="3" t="str">
        <f>IFNA(VLOOKUP(D4604,Price!$A$2:$C$18,3,0),"")</f>
        <v>услуга</v>
      </c>
      <c r="L4604" s="6">
        <f t="shared" si="3"/>
        <v>6</v>
      </c>
      <c r="M4604" s="6" t="str">
        <f>IFNA(VLOOKUP(F4604,Promocodes!A:B,2,0),"")</f>
        <v/>
      </c>
      <c r="N4604" s="3" t="str">
        <f>IFNA(VLOOKUP(M4604,Promocodes!G:H,2,0),"")</f>
        <v/>
      </c>
      <c r="O4604" s="3" t="str">
        <f>IFNA(VLOOKUP(D4604,Price!$E$2:$F$4,2,0),"")</f>
        <v/>
      </c>
      <c r="P4604" s="7" t="str">
        <f t="shared" si="4"/>
        <v>без промо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ht="15.75" customHeight="1">
      <c r="A4605" s="3">
        <v>4508.0</v>
      </c>
      <c r="B4605" s="1" t="s">
        <v>16</v>
      </c>
      <c r="C4605" s="1" t="s">
        <v>22</v>
      </c>
      <c r="D4605" s="1" t="s">
        <v>25</v>
      </c>
      <c r="E4605" s="2">
        <v>44356.0</v>
      </c>
      <c r="F4605" s="3"/>
      <c r="G4605" s="5">
        <v>300.0</v>
      </c>
      <c r="H4605" s="3" t="str">
        <f>IFNA(VLOOKUP(F4605,Promocodes!A:E,4,0),"")</f>
        <v/>
      </c>
      <c r="I4605" s="3"/>
      <c r="J4605" s="5">
        <f t="shared" si="2"/>
        <v>300</v>
      </c>
      <c r="K4605" s="3" t="str">
        <f>IFNA(VLOOKUP(D4605,Price!$A$2:$C$18,3,0),"")</f>
        <v>товар</v>
      </c>
      <c r="L4605" s="6">
        <f t="shared" si="3"/>
        <v>6</v>
      </c>
      <c r="M4605" s="6" t="str">
        <f>IFNA(VLOOKUP(F4605,Promocodes!A:B,2,0),"")</f>
        <v/>
      </c>
      <c r="N4605" s="3" t="str">
        <f>IFNA(VLOOKUP(M4605,Promocodes!G:H,2,0),"")</f>
        <v/>
      </c>
      <c r="O4605" s="3">
        <f>IFNA(VLOOKUP(D4605,Price!$E$2:$F$4,2,0),"")</f>
        <v>150</v>
      </c>
      <c r="P4605" s="7" t="str">
        <f t="shared" si="4"/>
        <v>без промо</v>
      </c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ht="15.75" customHeight="1">
      <c r="A4606" s="3">
        <v>4509.0</v>
      </c>
      <c r="B4606" s="1" t="s">
        <v>139</v>
      </c>
      <c r="C4606" s="1" t="s">
        <v>17</v>
      </c>
      <c r="D4606" s="1" t="s">
        <v>142</v>
      </c>
      <c r="E4606" s="2">
        <v>44356.0</v>
      </c>
      <c r="F4606" s="3"/>
      <c r="G4606" s="5">
        <v>1000.0</v>
      </c>
      <c r="H4606" s="3" t="str">
        <f>IFNA(VLOOKUP(F4606,Promocodes!A:E,4,0),"")</f>
        <v/>
      </c>
      <c r="I4606" s="3"/>
      <c r="J4606" s="5">
        <f t="shared" si="2"/>
        <v>1000</v>
      </c>
      <c r="K4606" s="3" t="str">
        <f>IFNA(VLOOKUP(D4606,Price!$A$2:$C$18,3,0),"")</f>
        <v/>
      </c>
      <c r="L4606" s="6">
        <f t="shared" si="3"/>
        <v>6</v>
      </c>
      <c r="M4606" s="6" t="str">
        <f>IFNA(VLOOKUP(F4606,Promocodes!A:B,2,0),"")</f>
        <v/>
      </c>
      <c r="N4606" s="3" t="str">
        <f>IFNA(VLOOKUP(M4606,Promocodes!G:H,2,0),"")</f>
        <v/>
      </c>
      <c r="O4606" s="3" t="str">
        <f>IFNA(VLOOKUP(D4606,Price!$E$2:$F$4,2,0),"")</f>
        <v/>
      </c>
      <c r="P4606" s="7" t="str">
        <f t="shared" si="4"/>
        <v/>
      </c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ht="15.75" customHeight="1">
      <c r="A4607" s="3">
        <v>4510.0</v>
      </c>
      <c r="B4607" s="1" t="s">
        <v>16</v>
      </c>
      <c r="C4607" s="1" t="s">
        <v>22</v>
      </c>
      <c r="D4607" s="1" t="s">
        <v>24</v>
      </c>
      <c r="E4607" s="2">
        <v>44356.0</v>
      </c>
      <c r="F4607" s="3"/>
      <c r="G4607" s="5">
        <v>4500.0</v>
      </c>
      <c r="H4607" s="3" t="str">
        <f>IFNA(VLOOKUP(F4607,Promocodes!A:E,4,0),"")</f>
        <v/>
      </c>
      <c r="I4607" s="3"/>
      <c r="J4607" s="5">
        <f t="shared" si="2"/>
        <v>4500</v>
      </c>
      <c r="K4607" s="3" t="str">
        <f>IFNA(VLOOKUP(D4607,Price!$A$2:$C$18,3,0),"")</f>
        <v>услуга</v>
      </c>
      <c r="L4607" s="6">
        <f t="shared" si="3"/>
        <v>6</v>
      </c>
      <c r="M4607" s="6" t="str">
        <f>IFNA(VLOOKUP(F4607,Promocodes!A:B,2,0),"")</f>
        <v/>
      </c>
      <c r="N4607" s="3" t="str">
        <f>IFNA(VLOOKUP(M4607,Promocodes!G:H,2,0),"")</f>
        <v/>
      </c>
      <c r="O4607" s="3" t="str">
        <f>IFNA(VLOOKUP(D4607,Price!$E$2:$F$4,2,0),"")</f>
        <v/>
      </c>
      <c r="P4607" s="7" t="str">
        <f t="shared" si="4"/>
        <v>без промо</v>
      </c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ht="15.75" customHeight="1">
      <c r="A4608" s="3">
        <v>4512.0</v>
      </c>
      <c r="B4608" s="1" t="s">
        <v>16</v>
      </c>
      <c r="C4608" s="1" t="s">
        <v>17</v>
      </c>
      <c r="D4608" s="1" t="s">
        <v>24</v>
      </c>
      <c r="E4608" s="2">
        <v>44356.0</v>
      </c>
      <c r="F4608" s="3"/>
      <c r="G4608" s="5">
        <v>4500.0</v>
      </c>
      <c r="H4608" s="3" t="str">
        <f>IFNA(VLOOKUP(F4608,Promocodes!A:E,4,0),"")</f>
        <v/>
      </c>
      <c r="I4608" s="3"/>
      <c r="J4608" s="5">
        <f t="shared" si="2"/>
        <v>4500</v>
      </c>
      <c r="K4608" s="3" t="str">
        <f>IFNA(VLOOKUP(D4608,Price!$A$2:$C$18,3,0),"")</f>
        <v>услуга</v>
      </c>
      <c r="L4608" s="6">
        <f t="shared" si="3"/>
        <v>6</v>
      </c>
      <c r="M4608" s="6" t="str">
        <f>IFNA(VLOOKUP(F4608,Promocodes!A:B,2,0),"")</f>
        <v/>
      </c>
      <c r="N4608" s="3" t="str">
        <f>IFNA(VLOOKUP(M4608,Promocodes!G:H,2,0),"")</f>
        <v/>
      </c>
      <c r="O4608" s="3" t="str">
        <f>IFNA(VLOOKUP(D4608,Price!$E$2:$F$4,2,0),"")</f>
        <v/>
      </c>
      <c r="P4608" s="7" t="str">
        <f t="shared" si="4"/>
        <v>без промо</v>
      </c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ht="15.75" customHeight="1">
      <c r="A4609" s="3">
        <v>4513.0</v>
      </c>
      <c r="B4609" s="1" t="s">
        <v>16</v>
      </c>
      <c r="C4609" s="1" t="s">
        <v>17</v>
      </c>
      <c r="D4609" s="1" t="s">
        <v>23</v>
      </c>
      <c r="E4609" s="2">
        <v>44356.0</v>
      </c>
      <c r="F4609" s="3"/>
      <c r="G4609" s="5">
        <v>5500.0</v>
      </c>
      <c r="H4609" s="3" t="str">
        <f>IFNA(VLOOKUP(F4609,Promocodes!A:E,4,0),"")</f>
        <v/>
      </c>
      <c r="I4609" s="3"/>
      <c r="J4609" s="5">
        <f t="shared" si="2"/>
        <v>5500</v>
      </c>
      <c r="K4609" s="3" t="str">
        <f>IFNA(VLOOKUP(D4609,Price!$A$2:$C$18,3,0),"")</f>
        <v>услуга</v>
      </c>
      <c r="L4609" s="6">
        <f t="shared" si="3"/>
        <v>6</v>
      </c>
      <c r="M4609" s="6" t="str">
        <f>IFNA(VLOOKUP(F4609,Promocodes!A:B,2,0),"")</f>
        <v/>
      </c>
      <c r="N4609" s="3" t="str">
        <f>IFNA(VLOOKUP(M4609,Promocodes!G:H,2,0),"")</f>
        <v/>
      </c>
      <c r="O4609" s="3" t="str">
        <f>IFNA(VLOOKUP(D4609,Price!$E$2:$F$4,2,0),"")</f>
        <v/>
      </c>
      <c r="P4609" s="7" t="str">
        <f t="shared" si="4"/>
        <v>без промо</v>
      </c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ht="15.75" customHeight="1">
      <c r="A4610" s="3">
        <v>4514.0</v>
      </c>
      <c r="B4610" s="1" t="s">
        <v>16</v>
      </c>
      <c r="C4610" s="1" t="s">
        <v>17</v>
      </c>
      <c r="D4610" s="1" t="s">
        <v>21</v>
      </c>
      <c r="E4610" s="2">
        <v>44356.0</v>
      </c>
      <c r="F4610" s="3"/>
      <c r="G4610" s="5">
        <v>3500.0</v>
      </c>
      <c r="H4610" s="3" t="str">
        <f>IFNA(VLOOKUP(F4610,Promocodes!A:E,4,0),"")</f>
        <v/>
      </c>
      <c r="I4610" s="3"/>
      <c r="J4610" s="5">
        <f t="shared" si="2"/>
        <v>3500</v>
      </c>
      <c r="K4610" s="3" t="str">
        <f>IFNA(VLOOKUP(D4610,Price!$A$2:$C$18,3,0),"")</f>
        <v>услуга</v>
      </c>
      <c r="L4610" s="6">
        <f t="shared" si="3"/>
        <v>6</v>
      </c>
      <c r="M4610" s="6" t="str">
        <f>IFNA(VLOOKUP(F4610,Promocodes!A:B,2,0),"")</f>
        <v/>
      </c>
      <c r="N4610" s="3" t="str">
        <f>IFNA(VLOOKUP(M4610,Promocodes!G:H,2,0),"")</f>
        <v/>
      </c>
      <c r="O4610" s="3" t="str">
        <f>IFNA(VLOOKUP(D4610,Price!$E$2:$F$4,2,0),"")</f>
        <v/>
      </c>
      <c r="P4610" s="7" t="str">
        <f t="shared" si="4"/>
        <v>без промо</v>
      </c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ht="15.75" customHeight="1">
      <c r="A4611" s="3">
        <v>4515.0</v>
      </c>
      <c r="B4611" s="1" t="s">
        <v>16</v>
      </c>
      <c r="C4611" s="1" t="s">
        <v>17</v>
      </c>
      <c r="D4611" s="1" t="s">
        <v>24</v>
      </c>
      <c r="E4611" s="2">
        <v>44356.0</v>
      </c>
      <c r="F4611" s="3"/>
      <c r="G4611" s="5">
        <v>4500.0</v>
      </c>
      <c r="H4611" s="3" t="str">
        <f>IFNA(VLOOKUP(F4611,Promocodes!A:E,4,0),"")</f>
        <v/>
      </c>
      <c r="I4611" s="3"/>
      <c r="J4611" s="5">
        <f t="shared" si="2"/>
        <v>4500</v>
      </c>
      <c r="K4611" s="3" t="str">
        <f>IFNA(VLOOKUP(D4611,Price!$A$2:$C$18,3,0),"")</f>
        <v>услуга</v>
      </c>
      <c r="L4611" s="6">
        <f t="shared" si="3"/>
        <v>6</v>
      </c>
      <c r="M4611" s="6" t="str">
        <f>IFNA(VLOOKUP(F4611,Promocodes!A:B,2,0),"")</f>
        <v/>
      </c>
      <c r="N4611" s="3" t="str">
        <f>IFNA(VLOOKUP(M4611,Promocodes!G:H,2,0),"")</f>
        <v/>
      </c>
      <c r="O4611" s="3" t="str">
        <f>IFNA(VLOOKUP(D4611,Price!$E$2:$F$4,2,0),"")</f>
        <v/>
      </c>
      <c r="P4611" s="7" t="str">
        <f t="shared" si="4"/>
        <v>без промо</v>
      </c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ht="15.75" customHeight="1">
      <c r="A4612" s="3">
        <v>4516.0</v>
      </c>
      <c r="B4612" s="1" t="s">
        <v>16</v>
      </c>
      <c r="C4612" s="1" t="s">
        <v>17</v>
      </c>
      <c r="D4612" s="1" t="s">
        <v>24</v>
      </c>
      <c r="E4612" s="2">
        <v>44356.0</v>
      </c>
      <c r="F4612" s="3"/>
      <c r="G4612" s="5">
        <v>4500.0</v>
      </c>
      <c r="H4612" s="3" t="str">
        <f>IFNA(VLOOKUP(F4612,Promocodes!A:E,4,0),"")</f>
        <v/>
      </c>
      <c r="I4612" s="3"/>
      <c r="J4612" s="5">
        <f t="shared" si="2"/>
        <v>4500</v>
      </c>
      <c r="K4612" s="3" t="str">
        <f>IFNA(VLOOKUP(D4612,Price!$A$2:$C$18,3,0),"")</f>
        <v>услуга</v>
      </c>
      <c r="L4612" s="6">
        <f t="shared" si="3"/>
        <v>6</v>
      </c>
      <c r="M4612" s="6" t="str">
        <f>IFNA(VLOOKUP(F4612,Promocodes!A:B,2,0),"")</f>
        <v/>
      </c>
      <c r="N4612" s="3" t="str">
        <f>IFNA(VLOOKUP(M4612,Promocodes!G:H,2,0),"")</f>
        <v/>
      </c>
      <c r="O4612" s="3" t="str">
        <f>IFNA(VLOOKUP(D4612,Price!$E$2:$F$4,2,0),"")</f>
        <v/>
      </c>
      <c r="P4612" s="7" t="str">
        <f t="shared" si="4"/>
        <v>без промо</v>
      </c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ht="15.75" customHeight="1">
      <c r="A4613" s="3">
        <v>4517.0</v>
      </c>
      <c r="B4613" s="1" t="s">
        <v>16</v>
      </c>
      <c r="C4613" s="1" t="s">
        <v>17</v>
      </c>
      <c r="D4613" s="1" t="s">
        <v>23</v>
      </c>
      <c r="E4613" s="2">
        <v>44356.0</v>
      </c>
      <c r="F4613" s="3"/>
      <c r="G4613" s="5">
        <v>5500.0</v>
      </c>
      <c r="H4613" s="3" t="str">
        <f>IFNA(VLOOKUP(F4613,Promocodes!A:E,4,0),"")</f>
        <v/>
      </c>
      <c r="I4613" s="3"/>
      <c r="J4613" s="5">
        <f t="shared" si="2"/>
        <v>5500</v>
      </c>
      <c r="K4613" s="3" t="str">
        <f>IFNA(VLOOKUP(D4613,Price!$A$2:$C$18,3,0),"")</f>
        <v>услуга</v>
      </c>
      <c r="L4613" s="6">
        <f t="shared" si="3"/>
        <v>6</v>
      </c>
      <c r="M4613" s="6" t="str">
        <f>IFNA(VLOOKUP(F4613,Promocodes!A:B,2,0),"")</f>
        <v/>
      </c>
      <c r="N4613" s="3" t="str">
        <f>IFNA(VLOOKUP(M4613,Promocodes!G:H,2,0),"")</f>
        <v/>
      </c>
      <c r="O4613" s="3" t="str">
        <f>IFNA(VLOOKUP(D4613,Price!$E$2:$F$4,2,0),"")</f>
        <v/>
      </c>
      <c r="P4613" s="7" t="str">
        <f t="shared" si="4"/>
        <v>без промо</v>
      </c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ht="15.75" customHeight="1">
      <c r="A4614" s="3">
        <v>4518.0</v>
      </c>
      <c r="B4614" s="1" t="s">
        <v>139</v>
      </c>
      <c r="C4614" s="1" t="s">
        <v>17</v>
      </c>
      <c r="D4614" s="1" t="s">
        <v>143</v>
      </c>
      <c r="E4614" s="2">
        <v>44356.0</v>
      </c>
      <c r="F4614" s="3"/>
      <c r="G4614" s="5">
        <v>500.0</v>
      </c>
      <c r="H4614" s="3" t="str">
        <f>IFNA(VLOOKUP(F4614,Promocodes!A:E,4,0),"")</f>
        <v/>
      </c>
      <c r="I4614" s="3"/>
      <c r="J4614" s="5">
        <f t="shared" si="2"/>
        <v>500</v>
      </c>
      <c r="K4614" s="3" t="str">
        <f>IFNA(VLOOKUP(D4614,Price!$A$2:$C$18,3,0),"")</f>
        <v/>
      </c>
      <c r="L4614" s="6">
        <f t="shared" si="3"/>
        <v>6</v>
      </c>
      <c r="M4614" s="6" t="str">
        <f>IFNA(VLOOKUP(F4614,Promocodes!A:B,2,0),"")</f>
        <v/>
      </c>
      <c r="N4614" s="3" t="str">
        <f>IFNA(VLOOKUP(M4614,Promocodes!G:H,2,0),"")</f>
        <v/>
      </c>
      <c r="O4614" s="3" t="str">
        <f>IFNA(VLOOKUP(D4614,Price!$E$2:$F$4,2,0),"")</f>
        <v/>
      </c>
      <c r="P4614" s="7" t="str">
        <f t="shared" si="4"/>
        <v/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ht="15.75" customHeight="1">
      <c r="A4615" s="3">
        <v>4519.0</v>
      </c>
      <c r="B4615" s="1" t="s">
        <v>16</v>
      </c>
      <c r="C4615" s="1" t="s">
        <v>17</v>
      </c>
      <c r="D4615" s="1" t="s">
        <v>18</v>
      </c>
      <c r="E4615" s="2">
        <v>44356.0</v>
      </c>
      <c r="F4615" s="3"/>
      <c r="G4615" s="5">
        <v>1000.0</v>
      </c>
      <c r="H4615" s="3" t="str">
        <f>IFNA(VLOOKUP(F4615,Promocodes!A:E,4,0),"")</f>
        <v/>
      </c>
      <c r="I4615" s="3"/>
      <c r="J4615" s="5">
        <f t="shared" si="2"/>
        <v>1000</v>
      </c>
      <c r="K4615" s="3" t="str">
        <f>IFNA(VLOOKUP(D4615,Price!$A$2:$C$18,3,0),"")</f>
        <v>товар</v>
      </c>
      <c r="L4615" s="6">
        <f t="shared" si="3"/>
        <v>6</v>
      </c>
      <c r="M4615" s="6" t="str">
        <f>IFNA(VLOOKUP(F4615,Promocodes!A:B,2,0),"")</f>
        <v/>
      </c>
      <c r="N4615" s="3" t="str">
        <f>IFNA(VLOOKUP(M4615,Promocodes!G:H,2,0),"")</f>
        <v/>
      </c>
      <c r="O4615" s="3">
        <f>IFNA(VLOOKUP(D4615,Price!$E$2:$F$4,2,0),"")</f>
        <v>500</v>
      </c>
      <c r="P4615" s="7" t="str">
        <f t="shared" si="4"/>
        <v>без промо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ht="15.75" customHeight="1">
      <c r="A4616" s="3">
        <v>4521.0</v>
      </c>
      <c r="B4616" s="1" t="s">
        <v>139</v>
      </c>
      <c r="C4616" s="1" t="s">
        <v>17</v>
      </c>
      <c r="D4616" s="1" t="s">
        <v>142</v>
      </c>
      <c r="E4616" s="2">
        <v>44356.0</v>
      </c>
      <c r="F4616" s="3"/>
      <c r="G4616" s="5">
        <v>1000.0</v>
      </c>
      <c r="H4616" s="3" t="str">
        <f>IFNA(VLOOKUP(F4616,Promocodes!A:E,4,0),"")</f>
        <v/>
      </c>
      <c r="I4616" s="3"/>
      <c r="J4616" s="5">
        <f t="shared" si="2"/>
        <v>1000</v>
      </c>
      <c r="K4616" s="3" t="str">
        <f>IFNA(VLOOKUP(D4616,Price!$A$2:$C$18,3,0),"")</f>
        <v/>
      </c>
      <c r="L4616" s="6">
        <f t="shared" si="3"/>
        <v>6</v>
      </c>
      <c r="M4616" s="6" t="str">
        <f>IFNA(VLOOKUP(F4616,Promocodes!A:B,2,0),"")</f>
        <v/>
      </c>
      <c r="N4616" s="3" t="str">
        <f>IFNA(VLOOKUP(M4616,Promocodes!G:H,2,0),"")</f>
        <v/>
      </c>
      <c r="O4616" s="3" t="str">
        <f>IFNA(VLOOKUP(D4616,Price!$E$2:$F$4,2,0),"")</f>
        <v/>
      </c>
      <c r="P4616" s="7" t="str">
        <f t="shared" si="4"/>
        <v/>
      </c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ht="15.75" customHeight="1">
      <c r="A4617" s="3">
        <v>4523.0</v>
      </c>
      <c r="B4617" s="1" t="s">
        <v>139</v>
      </c>
      <c r="C4617" s="1" t="s">
        <v>22</v>
      </c>
      <c r="D4617" s="1" t="s">
        <v>141</v>
      </c>
      <c r="E4617" s="2">
        <v>44356.0</v>
      </c>
      <c r="F4617" s="3"/>
      <c r="G4617" s="5">
        <v>300.0</v>
      </c>
      <c r="H4617" s="3" t="str">
        <f>IFNA(VLOOKUP(F4617,Promocodes!A:E,4,0),"")</f>
        <v/>
      </c>
      <c r="I4617" s="3"/>
      <c r="J4617" s="5">
        <f t="shared" si="2"/>
        <v>300</v>
      </c>
      <c r="K4617" s="3" t="str">
        <f>IFNA(VLOOKUP(D4617,Price!$A$2:$C$18,3,0),"")</f>
        <v/>
      </c>
      <c r="L4617" s="6">
        <f t="shared" si="3"/>
        <v>6</v>
      </c>
      <c r="M4617" s="6" t="str">
        <f>IFNA(VLOOKUP(F4617,Promocodes!A:B,2,0),"")</f>
        <v/>
      </c>
      <c r="N4617" s="3" t="str">
        <f>IFNA(VLOOKUP(M4617,Promocodes!G:H,2,0),"")</f>
        <v/>
      </c>
      <c r="O4617" s="3" t="str">
        <f>IFNA(VLOOKUP(D4617,Price!$E$2:$F$4,2,0),"")</f>
        <v/>
      </c>
      <c r="P4617" s="7" t="str">
        <f t="shared" si="4"/>
        <v/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ht="15.75" customHeight="1">
      <c r="A4618" s="3">
        <v>4524.0</v>
      </c>
      <c r="B4618" s="1" t="s">
        <v>139</v>
      </c>
      <c r="C4618" s="1" t="s">
        <v>17</v>
      </c>
      <c r="D4618" s="1" t="s">
        <v>143</v>
      </c>
      <c r="E4618" s="2">
        <v>44356.0</v>
      </c>
      <c r="F4618" s="3"/>
      <c r="G4618" s="5">
        <v>500.0</v>
      </c>
      <c r="H4618" s="3" t="str">
        <f>IFNA(VLOOKUP(F4618,Promocodes!A:E,4,0),"")</f>
        <v/>
      </c>
      <c r="I4618" s="3"/>
      <c r="J4618" s="5">
        <f t="shared" si="2"/>
        <v>500</v>
      </c>
      <c r="K4618" s="3" t="str">
        <f>IFNA(VLOOKUP(D4618,Price!$A$2:$C$18,3,0),"")</f>
        <v/>
      </c>
      <c r="L4618" s="6">
        <f t="shared" si="3"/>
        <v>6</v>
      </c>
      <c r="M4618" s="6" t="str">
        <f>IFNA(VLOOKUP(F4618,Promocodes!A:B,2,0),"")</f>
        <v/>
      </c>
      <c r="N4618" s="3" t="str">
        <f>IFNA(VLOOKUP(M4618,Promocodes!G:H,2,0),"")</f>
        <v/>
      </c>
      <c r="O4618" s="3" t="str">
        <f>IFNA(VLOOKUP(D4618,Price!$E$2:$F$4,2,0),"")</f>
        <v/>
      </c>
      <c r="P4618" s="7" t="str">
        <f t="shared" si="4"/>
        <v/>
      </c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ht="15.75" customHeight="1">
      <c r="A4619" s="3">
        <v>4525.0</v>
      </c>
      <c r="B4619" s="1" t="s">
        <v>16</v>
      </c>
      <c r="C4619" s="1" t="s">
        <v>17</v>
      </c>
      <c r="D4619" s="1" t="s">
        <v>24</v>
      </c>
      <c r="E4619" s="2">
        <v>44356.0</v>
      </c>
      <c r="F4619" s="3"/>
      <c r="G4619" s="5">
        <v>4500.0</v>
      </c>
      <c r="H4619" s="3" t="str">
        <f>IFNA(VLOOKUP(F4619,Promocodes!A:E,4,0),"")</f>
        <v/>
      </c>
      <c r="I4619" s="3"/>
      <c r="J4619" s="5">
        <f t="shared" si="2"/>
        <v>4500</v>
      </c>
      <c r="K4619" s="3" t="str">
        <f>IFNA(VLOOKUP(D4619,Price!$A$2:$C$18,3,0),"")</f>
        <v>услуга</v>
      </c>
      <c r="L4619" s="6">
        <f t="shared" si="3"/>
        <v>6</v>
      </c>
      <c r="M4619" s="6" t="str">
        <f>IFNA(VLOOKUP(F4619,Promocodes!A:B,2,0),"")</f>
        <v/>
      </c>
      <c r="N4619" s="3" t="str">
        <f>IFNA(VLOOKUP(M4619,Promocodes!G:H,2,0),"")</f>
        <v/>
      </c>
      <c r="O4619" s="3" t="str">
        <f>IFNA(VLOOKUP(D4619,Price!$E$2:$F$4,2,0),"")</f>
        <v/>
      </c>
      <c r="P4619" s="7" t="str">
        <f t="shared" si="4"/>
        <v>без промо</v>
      </c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ht="15.75" customHeight="1">
      <c r="A4620" s="3">
        <v>4526.0</v>
      </c>
      <c r="B4620" s="1" t="s">
        <v>16</v>
      </c>
      <c r="C4620" s="1" t="s">
        <v>22</v>
      </c>
      <c r="D4620" s="1" t="s">
        <v>24</v>
      </c>
      <c r="E4620" s="2">
        <v>44356.0</v>
      </c>
      <c r="F4620" s="3"/>
      <c r="G4620" s="5">
        <v>4500.0</v>
      </c>
      <c r="H4620" s="3" t="str">
        <f>IFNA(VLOOKUP(F4620,Promocodes!A:E,4,0),"")</f>
        <v/>
      </c>
      <c r="I4620" s="3"/>
      <c r="J4620" s="5">
        <f t="shared" si="2"/>
        <v>4500</v>
      </c>
      <c r="K4620" s="3" t="str">
        <f>IFNA(VLOOKUP(D4620,Price!$A$2:$C$18,3,0),"")</f>
        <v>услуга</v>
      </c>
      <c r="L4620" s="6">
        <f t="shared" si="3"/>
        <v>6</v>
      </c>
      <c r="M4620" s="6" t="str">
        <f>IFNA(VLOOKUP(F4620,Promocodes!A:B,2,0),"")</f>
        <v/>
      </c>
      <c r="N4620" s="3" t="str">
        <f>IFNA(VLOOKUP(M4620,Promocodes!G:H,2,0),"")</f>
        <v/>
      </c>
      <c r="O4620" s="3" t="str">
        <f>IFNA(VLOOKUP(D4620,Price!$E$2:$F$4,2,0),"")</f>
        <v/>
      </c>
      <c r="P4620" s="7" t="str">
        <f t="shared" si="4"/>
        <v>без промо</v>
      </c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ht="15.75" customHeight="1">
      <c r="A4621" s="3">
        <v>4527.0</v>
      </c>
      <c r="B4621" s="1" t="s">
        <v>16</v>
      </c>
      <c r="C4621" s="1" t="s">
        <v>22</v>
      </c>
      <c r="D4621" s="1" t="s">
        <v>23</v>
      </c>
      <c r="E4621" s="2">
        <v>44357.0</v>
      </c>
      <c r="F4621" s="3"/>
      <c r="G4621" s="5">
        <v>5500.0</v>
      </c>
      <c r="H4621" s="3" t="str">
        <f>IFNA(VLOOKUP(F4621,Promocodes!A:E,4,0),"")</f>
        <v/>
      </c>
      <c r="I4621" s="3"/>
      <c r="J4621" s="5">
        <f t="shared" si="2"/>
        <v>5500</v>
      </c>
      <c r="K4621" s="3" t="str">
        <f>IFNA(VLOOKUP(D4621,Price!$A$2:$C$18,3,0),"")</f>
        <v>услуга</v>
      </c>
      <c r="L4621" s="6">
        <f t="shared" si="3"/>
        <v>6</v>
      </c>
      <c r="M4621" s="6" t="str">
        <f>IFNA(VLOOKUP(F4621,Promocodes!A:B,2,0),"")</f>
        <v/>
      </c>
      <c r="N4621" s="3" t="str">
        <f>IFNA(VLOOKUP(M4621,Promocodes!G:H,2,0),"")</f>
        <v/>
      </c>
      <c r="O4621" s="3" t="str">
        <f>IFNA(VLOOKUP(D4621,Price!$E$2:$F$4,2,0),"")</f>
        <v/>
      </c>
      <c r="P4621" s="7" t="str">
        <f t="shared" si="4"/>
        <v>без промо</v>
      </c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ht="15.75" customHeight="1">
      <c r="A4622" s="3">
        <v>4528.0</v>
      </c>
      <c r="B4622" s="1" t="s">
        <v>16</v>
      </c>
      <c r="C4622" s="1" t="s">
        <v>17</v>
      </c>
      <c r="D4622" s="1" t="s">
        <v>18</v>
      </c>
      <c r="E4622" s="2">
        <v>44357.0</v>
      </c>
      <c r="F4622" s="3"/>
      <c r="G4622" s="5">
        <v>1000.0</v>
      </c>
      <c r="H4622" s="3" t="str">
        <f>IFNA(VLOOKUP(F4622,Promocodes!A:E,4,0),"")</f>
        <v/>
      </c>
      <c r="I4622" s="3"/>
      <c r="J4622" s="5">
        <f t="shared" si="2"/>
        <v>1000</v>
      </c>
      <c r="K4622" s="3" t="str">
        <f>IFNA(VLOOKUP(D4622,Price!$A$2:$C$18,3,0),"")</f>
        <v>товар</v>
      </c>
      <c r="L4622" s="6">
        <f t="shared" si="3"/>
        <v>6</v>
      </c>
      <c r="M4622" s="6" t="str">
        <f>IFNA(VLOOKUP(F4622,Promocodes!A:B,2,0),"")</f>
        <v/>
      </c>
      <c r="N4622" s="3" t="str">
        <f>IFNA(VLOOKUP(M4622,Promocodes!G:H,2,0),"")</f>
        <v/>
      </c>
      <c r="O4622" s="3">
        <f>IFNA(VLOOKUP(D4622,Price!$E$2:$F$4,2,0),"")</f>
        <v>500</v>
      </c>
      <c r="P4622" s="7" t="str">
        <f t="shared" si="4"/>
        <v>без промо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ht="15.75" customHeight="1">
      <c r="A4623" s="3">
        <v>4529.0</v>
      </c>
      <c r="B4623" s="1" t="s">
        <v>16</v>
      </c>
      <c r="C4623" s="1" t="s">
        <v>17</v>
      </c>
      <c r="D4623" s="1" t="s">
        <v>24</v>
      </c>
      <c r="E4623" s="2">
        <v>44357.0</v>
      </c>
      <c r="F4623" s="3"/>
      <c r="G4623" s="5">
        <v>4500.0</v>
      </c>
      <c r="H4623" s="3" t="str">
        <f>IFNA(VLOOKUP(F4623,Promocodes!A:E,4,0),"")</f>
        <v/>
      </c>
      <c r="I4623" s="3"/>
      <c r="J4623" s="5">
        <f t="shared" si="2"/>
        <v>4500</v>
      </c>
      <c r="K4623" s="3" t="str">
        <f>IFNA(VLOOKUP(D4623,Price!$A$2:$C$18,3,0),"")</f>
        <v>услуга</v>
      </c>
      <c r="L4623" s="6">
        <f t="shared" si="3"/>
        <v>6</v>
      </c>
      <c r="M4623" s="6" t="str">
        <f>IFNA(VLOOKUP(F4623,Promocodes!A:B,2,0),"")</f>
        <v/>
      </c>
      <c r="N4623" s="3" t="str">
        <f>IFNA(VLOOKUP(M4623,Promocodes!G:H,2,0),"")</f>
        <v/>
      </c>
      <c r="O4623" s="3" t="str">
        <f>IFNA(VLOOKUP(D4623,Price!$E$2:$F$4,2,0),"")</f>
        <v/>
      </c>
      <c r="P4623" s="7" t="str">
        <f t="shared" si="4"/>
        <v>без промо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ht="15.75" customHeight="1">
      <c r="A4624" s="3">
        <v>4530.0</v>
      </c>
      <c r="B4624" s="1" t="s">
        <v>16</v>
      </c>
      <c r="C4624" s="1" t="s">
        <v>17</v>
      </c>
      <c r="D4624" s="1" t="s">
        <v>21</v>
      </c>
      <c r="E4624" s="2">
        <v>44357.0</v>
      </c>
      <c r="F4624" s="3"/>
      <c r="G4624" s="5">
        <v>3500.0</v>
      </c>
      <c r="H4624" s="3" t="str">
        <f>IFNA(VLOOKUP(F4624,Promocodes!A:E,4,0),"")</f>
        <v/>
      </c>
      <c r="I4624" s="3"/>
      <c r="J4624" s="5">
        <f t="shared" si="2"/>
        <v>3500</v>
      </c>
      <c r="K4624" s="3" t="str">
        <f>IFNA(VLOOKUP(D4624,Price!$A$2:$C$18,3,0),"")</f>
        <v>услуга</v>
      </c>
      <c r="L4624" s="6">
        <f t="shared" si="3"/>
        <v>6</v>
      </c>
      <c r="M4624" s="6" t="str">
        <f>IFNA(VLOOKUP(F4624,Promocodes!A:B,2,0),"")</f>
        <v/>
      </c>
      <c r="N4624" s="3" t="str">
        <f>IFNA(VLOOKUP(M4624,Promocodes!G:H,2,0),"")</f>
        <v/>
      </c>
      <c r="O4624" s="3" t="str">
        <f>IFNA(VLOOKUP(D4624,Price!$E$2:$F$4,2,0),"")</f>
        <v/>
      </c>
      <c r="P4624" s="7" t="str">
        <f t="shared" si="4"/>
        <v>без промо</v>
      </c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ht="15.75" customHeight="1">
      <c r="A4625" s="3">
        <v>4531.0</v>
      </c>
      <c r="B4625" s="1" t="s">
        <v>16</v>
      </c>
      <c r="C4625" s="1" t="s">
        <v>22</v>
      </c>
      <c r="D4625" s="1" t="s">
        <v>20</v>
      </c>
      <c r="E4625" s="2">
        <v>44357.0</v>
      </c>
      <c r="F4625" s="3"/>
      <c r="G4625" s="5">
        <v>500.0</v>
      </c>
      <c r="H4625" s="3" t="str">
        <f>IFNA(VLOOKUP(F4625,Promocodes!A:E,4,0),"")</f>
        <v/>
      </c>
      <c r="I4625" s="3"/>
      <c r="J4625" s="5">
        <f t="shared" si="2"/>
        <v>500</v>
      </c>
      <c r="K4625" s="3" t="str">
        <f>IFNA(VLOOKUP(D4625,Price!$A$2:$C$18,3,0),"")</f>
        <v>товар</v>
      </c>
      <c r="L4625" s="6">
        <f t="shared" si="3"/>
        <v>6</v>
      </c>
      <c r="M4625" s="6" t="str">
        <f>IFNA(VLOOKUP(F4625,Promocodes!A:B,2,0),"")</f>
        <v/>
      </c>
      <c r="N4625" s="3" t="str">
        <f>IFNA(VLOOKUP(M4625,Promocodes!G:H,2,0),"")</f>
        <v/>
      </c>
      <c r="O4625" s="3">
        <f>IFNA(VLOOKUP(D4625,Price!$E$2:$F$4,2,0),"")</f>
        <v>250</v>
      </c>
      <c r="P4625" s="7" t="str">
        <f t="shared" si="4"/>
        <v>без промо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ht="15.75" customHeight="1">
      <c r="A4626" s="3">
        <v>4532.0</v>
      </c>
      <c r="B4626" s="1" t="s">
        <v>16</v>
      </c>
      <c r="C4626" s="1" t="s">
        <v>17</v>
      </c>
      <c r="D4626" s="1" t="s">
        <v>24</v>
      </c>
      <c r="E4626" s="2">
        <v>44357.0</v>
      </c>
      <c r="F4626" s="3"/>
      <c r="G4626" s="5">
        <v>4500.0</v>
      </c>
      <c r="H4626" s="3" t="str">
        <f>IFNA(VLOOKUP(F4626,Promocodes!A:E,4,0),"")</f>
        <v/>
      </c>
      <c r="I4626" s="3"/>
      <c r="J4626" s="5">
        <f t="shared" si="2"/>
        <v>4500</v>
      </c>
      <c r="K4626" s="3" t="str">
        <f>IFNA(VLOOKUP(D4626,Price!$A$2:$C$18,3,0),"")</f>
        <v>услуга</v>
      </c>
      <c r="L4626" s="6">
        <f t="shared" si="3"/>
        <v>6</v>
      </c>
      <c r="M4626" s="6" t="str">
        <f>IFNA(VLOOKUP(F4626,Promocodes!A:B,2,0),"")</f>
        <v/>
      </c>
      <c r="N4626" s="3" t="str">
        <f>IFNA(VLOOKUP(M4626,Promocodes!G:H,2,0),"")</f>
        <v/>
      </c>
      <c r="O4626" s="3" t="str">
        <f>IFNA(VLOOKUP(D4626,Price!$E$2:$F$4,2,0),"")</f>
        <v/>
      </c>
      <c r="P4626" s="7" t="str">
        <f t="shared" si="4"/>
        <v>без промо</v>
      </c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ht="15.75" customHeight="1">
      <c r="A4627" s="3">
        <v>4534.0</v>
      </c>
      <c r="B4627" s="1" t="s">
        <v>16</v>
      </c>
      <c r="C4627" s="1" t="s">
        <v>17</v>
      </c>
      <c r="D4627" s="1" t="s">
        <v>20</v>
      </c>
      <c r="E4627" s="2">
        <v>44357.0</v>
      </c>
      <c r="F4627" s="3"/>
      <c r="G4627" s="5">
        <v>500.0</v>
      </c>
      <c r="H4627" s="3" t="str">
        <f>IFNA(VLOOKUP(F4627,Promocodes!A:E,4,0),"")</f>
        <v/>
      </c>
      <c r="I4627" s="3"/>
      <c r="J4627" s="5">
        <f t="shared" si="2"/>
        <v>500</v>
      </c>
      <c r="K4627" s="3" t="str">
        <f>IFNA(VLOOKUP(D4627,Price!$A$2:$C$18,3,0),"")</f>
        <v>товар</v>
      </c>
      <c r="L4627" s="6">
        <f t="shared" si="3"/>
        <v>6</v>
      </c>
      <c r="M4627" s="6" t="str">
        <f>IFNA(VLOOKUP(F4627,Promocodes!A:B,2,0),"")</f>
        <v/>
      </c>
      <c r="N4627" s="3" t="str">
        <f>IFNA(VLOOKUP(M4627,Promocodes!G:H,2,0),"")</f>
        <v/>
      </c>
      <c r="O4627" s="3">
        <f>IFNA(VLOOKUP(D4627,Price!$E$2:$F$4,2,0),"")</f>
        <v>250</v>
      </c>
      <c r="P4627" s="7" t="str">
        <f t="shared" si="4"/>
        <v>без промо</v>
      </c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ht="15.75" customHeight="1">
      <c r="A4628" s="3">
        <v>4535.0</v>
      </c>
      <c r="B4628" s="1" t="s">
        <v>16</v>
      </c>
      <c r="C4628" s="1" t="s">
        <v>17</v>
      </c>
      <c r="D4628" s="1" t="s">
        <v>23</v>
      </c>
      <c r="E4628" s="2">
        <v>44357.0</v>
      </c>
      <c r="F4628" s="3"/>
      <c r="G4628" s="5">
        <v>5500.0</v>
      </c>
      <c r="H4628" s="3" t="str">
        <f>IFNA(VLOOKUP(F4628,Promocodes!A:E,4,0),"")</f>
        <v/>
      </c>
      <c r="I4628" s="3"/>
      <c r="J4628" s="5">
        <f t="shared" si="2"/>
        <v>5500</v>
      </c>
      <c r="K4628" s="3" t="str">
        <f>IFNA(VLOOKUP(D4628,Price!$A$2:$C$18,3,0),"")</f>
        <v>услуга</v>
      </c>
      <c r="L4628" s="6">
        <f t="shared" si="3"/>
        <v>6</v>
      </c>
      <c r="M4628" s="6" t="str">
        <f>IFNA(VLOOKUP(F4628,Promocodes!A:B,2,0),"")</f>
        <v/>
      </c>
      <c r="N4628" s="3" t="str">
        <f>IFNA(VLOOKUP(M4628,Promocodes!G:H,2,0),"")</f>
        <v/>
      </c>
      <c r="O4628" s="3" t="str">
        <f>IFNA(VLOOKUP(D4628,Price!$E$2:$F$4,2,0),"")</f>
        <v/>
      </c>
      <c r="P4628" s="7" t="str">
        <f t="shared" si="4"/>
        <v>без промо</v>
      </c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ht="15.75" customHeight="1">
      <c r="A4629" s="3">
        <v>4536.0</v>
      </c>
      <c r="B4629" s="1" t="s">
        <v>16</v>
      </c>
      <c r="C4629" s="1" t="s">
        <v>17</v>
      </c>
      <c r="D4629" s="1" t="s">
        <v>18</v>
      </c>
      <c r="E4629" s="2">
        <v>44357.0</v>
      </c>
      <c r="F4629" s="3"/>
      <c r="G4629" s="5">
        <v>1000.0</v>
      </c>
      <c r="H4629" s="3" t="str">
        <f>IFNA(VLOOKUP(F4629,Promocodes!A:E,4,0),"")</f>
        <v/>
      </c>
      <c r="I4629" s="3"/>
      <c r="J4629" s="5">
        <f t="shared" si="2"/>
        <v>1000</v>
      </c>
      <c r="K4629" s="3" t="str">
        <f>IFNA(VLOOKUP(D4629,Price!$A$2:$C$18,3,0),"")</f>
        <v>товар</v>
      </c>
      <c r="L4629" s="6">
        <f t="shared" si="3"/>
        <v>6</v>
      </c>
      <c r="M4629" s="6" t="str">
        <f>IFNA(VLOOKUP(F4629,Promocodes!A:B,2,0),"")</f>
        <v/>
      </c>
      <c r="N4629" s="3" t="str">
        <f>IFNA(VLOOKUP(M4629,Promocodes!G:H,2,0),"")</f>
        <v/>
      </c>
      <c r="O4629" s="3">
        <f>IFNA(VLOOKUP(D4629,Price!$E$2:$F$4,2,0),"")</f>
        <v>500</v>
      </c>
      <c r="P4629" s="7" t="str">
        <f t="shared" si="4"/>
        <v>без промо</v>
      </c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ht="15.75" customHeight="1">
      <c r="A4630" s="3">
        <v>4538.0</v>
      </c>
      <c r="B4630" s="1" t="s">
        <v>16</v>
      </c>
      <c r="C4630" s="1" t="s">
        <v>17</v>
      </c>
      <c r="D4630" s="1" t="s">
        <v>24</v>
      </c>
      <c r="E4630" s="2">
        <v>44357.0</v>
      </c>
      <c r="F4630" s="3"/>
      <c r="G4630" s="5">
        <v>4500.0</v>
      </c>
      <c r="H4630" s="3" t="str">
        <f>IFNA(VLOOKUP(F4630,Promocodes!A:E,4,0),"")</f>
        <v/>
      </c>
      <c r="I4630" s="3"/>
      <c r="J4630" s="5">
        <f t="shared" si="2"/>
        <v>4500</v>
      </c>
      <c r="K4630" s="3" t="str">
        <f>IFNA(VLOOKUP(D4630,Price!$A$2:$C$18,3,0),"")</f>
        <v>услуга</v>
      </c>
      <c r="L4630" s="6">
        <f t="shared" si="3"/>
        <v>6</v>
      </c>
      <c r="M4630" s="6" t="str">
        <f>IFNA(VLOOKUP(F4630,Promocodes!A:B,2,0),"")</f>
        <v/>
      </c>
      <c r="N4630" s="3" t="str">
        <f>IFNA(VLOOKUP(M4630,Promocodes!G:H,2,0),"")</f>
        <v/>
      </c>
      <c r="O4630" s="3" t="str">
        <f>IFNA(VLOOKUP(D4630,Price!$E$2:$F$4,2,0),"")</f>
        <v/>
      </c>
      <c r="P4630" s="7" t="str">
        <f t="shared" si="4"/>
        <v>без промо</v>
      </c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ht="15.75" customHeight="1">
      <c r="A4631" s="3">
        <v>4539.0</v>
      </c>
      <c r="B4631" s="1" t="s">
        <v>16</v>
      </c>
      <c r="C4631" s="1" t="s">
        <v>17</v>
      </c>
      <c r="D4631" s="1" t="s">
        <v>21</v>
      </c>
      <c r="E4631" s="2">
        <v>44357.0</v>
      </c>
      <c r="F4631" s="3"/>
      <c r="G4631" s="5">
        <v>3500.0</v>
      </c>
      <c r="H4631" s="3" t="str">
        <f>IFNA(VLOOKUP(F4631,Promocodes!A:E,4,0),"")</f>
        <v/>
      </c>
      <c r="I4631" s="3"/>
      <c r="J4631" s="5">
        <f t="shared" si="2"/>
        <v>3500</v>
      </c>
      <c r="K4631" s="3" t="str">
        <f>IFNA(VLOOKUP(D4631,Price!$A$2:$C$18,3,0),"")</f>
        <v>услуга</v>
      </c>
      <c r="L4631" s="6">
        <f t="shared" si="3"/>
        <v>6</v>
      </c>
      <c r="M4631" s="6" t="str">
        <f>IFNA(VLOOKUP(F4631,Promocodes!A:B,2,0),"")</f>
        <v/>
      </c>
      <c r="N4631" s="3" t="str">
        <f>IFNA(VLOOKUP(M4631,Promocodes!G:H,2,0),"")</f>
        <v/>
      </c>
      <c r="O4631" s="3" t="str">
        <f>IFNA(VLOOKUP(D4631,Price!$E$2:$F$4,2,0),"")</f>
        <v/>
      </c>
      <c r="P4631" s="7" t="str">
        <f t="shared" si="4"/>
        <v>без промо</v>
      </c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ht="15.75" customHeight="1">
      <c r="A4632" s="3">
        <v>4540.0</v>
      </c>
      <c r="B4632" s="1" t="s">
        <v>16</v>
      </c>
      <c r="C4632" s="1" t="s">
        <v>17</v>
      </c>
      <c r="D4632" s="1" t="s">
        <v>23</v>
      </c>
      <c r="E4632" s="2">
        <v>44357.0</v>
      </c>
      <c r="F4632" s="3"/>
      <c r="G4632" s="5">
        <v>5500.0</v>
      </c>
      <c r="H4632" s="3" t="str">
        <f>IFNA(VLOOKUP(F4632,Promocodes!A:E,4,0),"")</f>
        <v/>
      </c>
      <c r="I4632" s="3"/>
      <c r="J4632" s="5">
        <f t="shared" si="2"/>
        <v>5500</v>
      </c>
      <c r="K4632" s="3" t="str">
        <f>IFNA(VLOOKUP(D4632,Price!$A$2:$C$18,3,0),"")</f>
        <v>услуга</v>
      </c>
      <c r="L4632" s="6">
        <f t="shared" si="3"/>
        <v>6</v>
      </c>
      <c r="M4632" s="6" t="str">
        <f>IFNA(VLOOKUP(F4632,Promocodes!A:B,2,0),"")</f>
        <v/>
      </c>
      <c r="N4632" s="3" t="str">
        <f>IFNA(VLOOKUP(M4632,Promocodes!G:H,2,0),"")</f>
        <v/>
      </c>
      <c r="O4632" s="3" t="str">
        <f>IFNA(VLOOKUP(D4632,Price!$E$2:$F$4,2,0),"")</f>
        <v/>
      </c>
      <c r="P4632" s="7" t="str">
        <f t="shared" si="4"/>
        <v>без промо</v>
      </c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ht="15.75" customHeight="1">
      <c r="A4633" s="3">
        <v>4541.0</v>
      </c>
      <c r="B4633" s="1" t="s">
        <v>16</v>
      </c>
      <c r="C4633" s="1" t="s">
        <v>17</v>
      </c>
      <c r="D4633" s="1" t="s">
        <v>24</v>
      </c>
      <c r="E4633" s="2">
        <v>44357.0</v>
      </c>
      <c r="F4633" s="3"/>
      <c r="G4633" s="5">
        <v>4500.0</v>
      </c>
      <c r="H4633" s="3" t="str">
        <f>IFNA(VLOOKUP(F4633,Promocodes!A:E,4,0),"")</f>
        <v/>
      </c>
      <c r="I4633" s="3"/>
      <c r="J4633" s="5">
        <f t="shared" si="2"/>
        <v>4500</v>
      </c>
      <c r="K4633" s="3" t="str">
        <f>IFNA(VLOOKUP(D4633,Price!$A$2:$C$18,3,0),"")</f>
        <v>услуга</v>
      </c>
      <c r="L4633" s="6">
        <f t="shared" si="3"/>
        <v>6</v>
      </c>
      <c r="M4633" s="6" t="str">
        <f>IFNA(VLOOKUP(F4633,Promocodes!A:B,2,0),"")</f>
        <v/>
      </c>
      <c r="N4633" s="3" t="str">
        <f>IFNA(VLOOKUP(M4633,Promocodes!G:H,2,0),"")</f>
        <v/>
      </c>
      <c r="O4633" s="3" t="str">
        <f>IFNA(VLOOKUP(D4633,Price!$E$2:$F$4,2,0),"")</f>
        <v/>
      </c>
      <c r="P4633" s="7" t="str">
        <f t="shared" si="4"/>
        <v>без промо</v>
      </c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ht="15.75" customHeight="1">
      <c r="A4634" s="3">
        <v>4542.0</v>
      </c>
      <c r="B4634" s="1" t="s">
        <v>16</v>
      </c>
      <c r="C4634" s="1" t="s">
        <v>17</v>
      </c>
      <c r="D4634" s="1" t="s">
        <v>23</v>
      </c>
      <c r="E4634" s="2">
        <v>44357.0</v>
      </c>
      <c r="F4634" s="3"/>
      <c r="G4634" s="5">
        <v>5500.0</v>
      </c>
      <c r="H4634" s="3" t="str">
        <f>IFNA(VLOOKUP(F4634,Promocodes!A:E,4,0),"")</f>
        <v/>
      </c>
      <c r="I4634" s="3"/>
      <c r="J4634" s="5">
        <f t="shared" si="2"/>
        <v>5500</v>
      </c>
      <c r="K4634" s="3" t="str">
        <f>IFNA(VLOOKUP(D4634,Price!$A$2:$C$18,3,0),"")</f>
        <v>услуга</v>
      </c>
      <c r="L4634" s="6">
        <f t="shared" si="3"/>
        <v>6</v>
      </c>
      <c r="M4634" s="6" t="str">
        <f>IFNA(VLOOKUP(F4634,Promocodes!A:B,2,0),"")</f>
        <v/>
      </c>
      <c r="N4634" s="3" t="str">
        <f>IFNA(VLOOKUP(M4634,Promocodes!G:H,2,0),"")</f>
        <v/>
      </c>
      <c r="O4634" s="3" t="str">
        <f>IFNA(VLOOKUP(D4634,Price!$E$2:$F$4,2,0),"")</f>
        <v/>
      </c>
      <c r="P4634" s="7" t="str">
        <f t="shared" si="4"/>
        <v>без промо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ht="15.75" customHeight="1">
      <c r="A4635" s="3">
        <v>4543.0</v>
      </c>
      <c r="B4635" s="1" t="s">
        <v>16</v>
      </c>
      <c r="C4635" s="1" t="s">
        <v>17</v>
      </c>
      <c r="D4635" s="1" t="s">
        <v>20</v>
      </c>
      <c r="E4635" s="2">
        <v>44357.0</v>
      </c>
      <c r="F4635" s="3"/>
      <c r="G4635" s="5">
        <v>500.0</v>
      </c>
      <c r="H4635" s="3" t="str">
        <f>IFNA(VLOOKUP(F4635,Promocodes!A:E,4,0),"")</f>
        <v/>
      </c>
      <c r="I4635" s="3"/>
      <c r="J4635" s="5">
        <f t="shared" si="2"/>
        <v>500</v>
      </c>
      <c r="K4635" s="3" t="str">
        <f>IFNA(VLOOKUP(D4635,Price!$A$2:$C$18,3,0),"")</f>
        <v>товар</v>
      </c>
      <c r="L4635" s="6">
        <f t="shared" si="3"/>
        <v>6</v>
      </c>
      <c r="M4635" s="6" t="str">
        <f>IFNA(VLOOKUP(F4635,Promocodes!A:B,2,0),"")</f>
        <v/>
      </c>
      <c r="N4635" s="3" t="str">
        <f>IFNA(VLOOKUP(M4635,Promocodes!G:H,2,0),"")</f>
        <v/>
      </c>
      <c r="O4635" s="3">
        <f>IFNA(VLOOKUP(D4635,Price!$E$2:$F$4,2,0),"")</f>
        <v>250</v>
      </c>
      <c r="P4635" s="7" t="str">
        <f t="shared" si="4"/>
        <v>без промо</v>
      </c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ht="15.75" customHeight="1">
      <c r="A4636" s="3">
        <v>4544.0</v>
      </c>
      <c r="B4636" s="1" t="s">
        <v>16</v>
      </c>
      <c r="C4636" s="1" t="s">
        <v>17</v>
      </c>
      <c r="D4636" s="1" t="s">
        <v>21</v>
      </c>
      <c r="E4636" s="2">
        <v>44357.0</v>
      </c>
      <c r="F4636" s="3"/>
      <c r="G4636" s="5">
        <v>3500.0</v>
      </c>
      <c r="H4636" s="3" t="str">
        <f>IFNA(VLOOKUP(F4636,Promocodes!A:E,4,0),"")</f>
        <v/>
      </c>
      <c r="I4636" s="3"/>
      <c r="J4636" s="5">
        <f t="shared" si="2"/>
        <v>3500</v>
      </c>
      <c r="K4636" s="3" t="str">
        <f>IFNA(VLOOKUP(D4636,Price!$A$2:$C$18,3,0),"")</f>
        <v>услуга</v>
      </c>
      <c r="L4636" s="6">
        <f t="shared" si="3"/>
        <v>6</v>
      </c>
      <c r="M4636" s="6" t="str">
        <f>IFNA(VLOOKUP(F4636,Promocodes!A:B,2,0),"")</f>
        <v/>
      </c>
      <c r="N4636" s="3" t="str">
        <f>IFNA(VLOOKUP(M4636,Promocodes!G:H,2,0),"")</f>
        <v/>
      </c>
      <c r="O4636" s="3" t="str">
        <f>IFNA(VLOOKUP(D4636,Price!$E$2:$F$4,2,0),"")</f>
        <v/>
      </c>
      <c r="P4636" s="7" t="str">
        <f t="shared" si="4"/>
        <v>без промо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ht="15.75" customHeight="1">
      <c r="A4637" s="3">
        <v>4545.0</v>
      </c>
      <c r="B4637" s="1" t="s">
        <v>16</v>
      </c>
      <c r="C4637" s="1" t="s">
        <v>17</v>
      </c>
      <c r="D4637" s="1" t="s">
        <v>23</v>
      </c>
      <c r="E4637" s="2">
        <v>44357.0</v>
      </c>
      <c r="F4637" s="3"/>
      <c r="G4637" s="5">
        <v>5500.0</v>
      </c>
      <c r="H4637" s="3" t="str">
        <f>IFNA(VLOOKUP(F4637,Promocodes!A:E,4,0),"")</f>
        <v/>
      </c>
      <c r="I4637" s="3"/>
      <c r="J4637" s="5">
        <f t="shared" si="2"/>
        <v>5500</v>
      </c>
      <c r="K4637" s="3" t="str">
        <f>IFNA(VLOOKUP(D4637,Price!$A$2:$C$18,3,0),"")</f>
        <v>услуга</v>
      </c>
      <c r="L4637" s="6">
        <f t="shared" si="3"/>
        <v>6</v>
      </c>
      <c r="M4637" s="6" t="str">
        <f>IFNA(VLOOKUP(F4637,Promocodes!A:B,2,0),"")</f>
        <v/>
      </c>
      <c r="N4637" s="3" t="str">
        <f>IFNA(VLOOKUP(M4637,Promocodes!G:H,2,0),"")</f>
        <v/>
      </c>
      <c r="O4637" s="3" t="str">
        <f>IFNA(VLOOKUP(D4637,Price!$E$2:$F$4,2,0),"")</f>
        <v/>
      </c>
      <c r="P4637" s="7" t="str">
        <f t="shared" si="4"/>
        <v>без промо</v>
      </c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ht="15.75" customHeight="1">
      <c r="A4638" s="3">
        <v>4546.0</v>
      </c>
      <c r="B4638" s="1" t="s">
        <v>139</v>
      </c>
      <c r="C4638" s="1" t="s">
        <v>17</v>
      </c>
      <c r="D4638" s="1" t="s">
        <v>140</v>
      </c>
      <c r="E4638" s="2">
        <v>44357.0</v>
      </c>
      <c r="F4638" s="3"/>
      <c r="G4638" s="5">
        <v>50000.0</v>
      </c>
      <c r="H4638" s="3" t="str">
        <f>IFNA(VLOOKUP(F4638,Promocodes!A:E,4,0),"")</f>
        <v/>
      </c>
      <c r="I4638" s="3"/>
      <c r="J4638" s="5">
        <f t="shared" si="2"/>
        <v>50000</v>
      </c>
      <c r="K4638" s="3" t="str">
        <f>IFNA(VLOOKUP(D4638,Price!$A$2:$C$18,3,0),"")</f>
        <v/>
      </c>
      <c r="L4638" s="6">
        <f t="shared" si="3"/>
        <v>6</v>
      </c>
      <c r="M4638" s="6" t="str">
        <f>IFNA(VLOOKUP(F4638,Promocodes!A:B,2,0),"")</f>
        <v/>
      </c>
      <c r="N4638" s="3" t="str">
        <f>IFNA(VLOOKUP(M4638,Promocodes!G:H,2,0),"")</f>
        <v/>
      </c>
      <c r="O4638" s="3" t="str">
        <f>IFNA(VLOOKUP(D4638,Price!$E$2:$F$4,2,0),"")</f>
        <v/>
      </c>
      <c r="P4638" s="7" t="str">
        <f t="shared" si="4"/>
        <v/>
      </c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ht="15.75" customHeight="1">
      <c r="A4639" s="3">
        <v>4547.0</v>
      </c>
      <c r="B4639" s="1" t="s">
        <v>16</v>
      </c>
      <c r="C4639" s="1" t="s">
        <v>17</v>
      </c>
      <c r="D4639" s="1" t="s">
        <v>21</v>
      </c>
      <c r="E4639" s="2">
        <v>44357.0</v>
      </c>
      <c r="F4639" s="3"/>
      <c r="G4639" s="5">
        <v>3500.0</v>
      </c>
      <c r="H4639" s="3" t="str">
        <f>IFNA(VLOOKUP(F4639,Promocodes!A:E,4,0),"")</f>
        <v/>
      </c>
      <c r="I4639" s="3"/>
      <c r="J4639" s="5">
        <f t="shared" si="2"/>
        <v>3500</v>
      </c>
      <c r="K4639" s="3" t="str">
        <f>IFNA(VLOOKUP(D4639,Price!$A$2:$C$18,3,0),"")</f>
        <v>услуга</v>
      </c>
      <c r="L4639" s="6">
        <f t="shared" si="3"/>
        <v>6</v>
      </c>
      <c r="M4639" s="6" t="str">
        <f>IFNA(VLOOKUP(F4639,Promocodes!A:B,2,0),"")</f>
        <v/>
      </c>
      <c r="N4639" s="3" t="str">
        <f>IFNA(VLOOKUP(M4639,Promocodes!G:H,2,0),"")</f>
        <v/>
      </c>
      <c r="O4639" s="3" t="str">
        <f>IFNA(VLOOKUP(D4639,Price!$E$2:$F$4,2,0),"")</f>
        <v/>
      </c>
      <c r="P4639" s="7" t="str">
        <f t="shared" si="4"/>
        <v>без промо</v>
      </c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ht="15.75" customHeight="1">
      <c r="A4640" s="3">
        <v>4548.0</v>
      </c>
      <c r="B4640" s="1" t="s">
        <v>16</v>
      </c>
      <c r="C4640" s="1" t="s">
        <v>17</v>
      </c>
      <c r="D4640" s="1" t="s">
        <v>23</v>
      </c>
      <c r="E4640" s="2">
        <v>44357.0</v>
      </c>
      <c r="F4640" s="3"/>
      <c r="G4640" s="5">
        <v>5500.0</v>
      </c>
      <c r="H4640" s="3" t="str">
        <f>IFNA(VLOOKUP(F4640,Promocodes!A:E,4,0),"")</f>
        <v/>
      </c>
      <c r="I4640" s="3"/>
      <c r="J4640" s="5">
        <f t="shared" si="2"/>
        <v>5500</v>
      </c>
      <c r="K4640" s="3" t="str">
        <f>IFNA(VLOOKUP(D4640,Price!$A$2:$C$18,3,0),"")</f>
        <v>услуга</v>
      </c>
      <c r="L4640" s="6">
        <f t="shared" si="3"/>
        <v>6</v>
      </c>
      <c r="M4640" s="6" t="str">
        <f>IFNA(VLOOKUP(F4640,Promocodes!A:B,2,0),"")</f>
        <v/>
      </c>
      <c r="N4640" s="3" t="str">
        <f>IFNA(VLOOKUP(M4640,Promocodes!G:H,2,0),"")</f>
        <v/>
      </c>
      <c r="O4640" s="3" t="str">
        <f>IFNA(VLOOKUP(D4640,Price!$E$2:$F$4,2,0),"")</f>
        <v/>
      </c>
      <c r="P4640" s="7" t="str">
        <f t="shared" si="4"/>
        <v>без промо</v>
      </c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ht="15.75" customHeight="1">
      <c r="A4641" s="3">
        <v>4549.0</v>
      </c>
      <c r="B4641" s="1" t="s">
        <v>16</v>
      </c>
      <c r="C4641" s="1" t="s">
        <v>17</v>
      </c>
      <c r="D4641" s="1" t="s">
        <v>21</v>
      </c>
      <c r="E4641" s="2">
        <v>44357.0</v>
      </c>
      <c r="F4641" s="3"/>
      <c r="G4641" s="5">
        <v>3500.0</v>
      </c>
      <c r="H4641" s="3" t="str">
        <f>IFNA(VLOOKUP(F4641,Promocodes!A:E,4,0),"")</f>
        <v/>
      </c>
      <c r="I4641" s="3"/>
      <c r="J4641" s="5">
        <f t="shared" si="2"/>
        <v>3500</v>
      </c>
      <c r="K4641" s="3" t="str">
        <f>IFNA(VLOOKUP(D4641,Price!$A$2:$C$18,3,0),"")</f>
        <v>услуга</v>
      </c>
      <c r="L4641" s="6">
        <f t="shared" si="3"/>
        <v>6</v>
      </c>
      <c r="M4641" s="6" t="str">
        <f>IFNA(VLOOKUP(F4641,Promocodes!A:B,2,0),"")</f>
        <v/>
      </c>
      <c r="N4641" s="3" t="str">
        <f>IFNA(VLOOKUP(M4641,Promocodes!G:H,2,0),"")</f>
        <v/>
      </c>
      <c r="O4641" s="3" t="str">
        <f>IFNA(VLOOKUP(D4641,Price!$E$2:$F$4,2,0),"")</f>
        <v/>
      </c>
      <c r="P4641" s="7" t="str">
        <f t="shared" si="4"/>
        <v>без промо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ht="15.75" customHeight="1">
      <c r="A4642" s="3">
        <v>4550.0</v>
      </c>
      <c r="B4642" s="1" t="s">
        <v>16</v>
      </c>
      <c r="C4642" s="1" t="s">
        <v>22</v>
      </c>
      <c r="D4642" s="1" t="s">
        <v>23</v>
      </c>
      <c r="E4642" s="2">
        <v>44357.0</v>
      </c>
      <c r="F4642" s="3"/>
      <c r="G4642" s="5">
        <v>5500.0</v>
      </c>
      <c r="H4642" s="3" t="str">
        <f>IFNA(VLOOKUP(F4642,Promocodes!A:E,4,0),"")</f>
        <v/>
      </c>
      <c r="I4642" s="3"/>
      <c r="J4642" s="5">
        <f t="shared" si="2"/>
        <v>5500</v>
      </c>
      <c r="K4642" s="3" t="str">
        <f>IFNA(VLOOKUP(D4642,Price!$A$2:$C$18,3,0),"")</f>
        <v>услуга</v>
      </c>
      <c r="L4642" s="6">
        <f t="shared" si="3"/>
        <v>6</v>
      </c>
      <c r="M4642" s="6" t="str">
        <f>IFNA(VLOOKUP(F4642,Promocodes!A:B,2,0),"")</f>
        <v/>
      </c>
      <c r="N4642" s="3" t="str">
        <f>IFNA(VLOOKUP(M4642,Promocodes!G:H,2,0),"")</f>
        <v/>
      </c>
      <c r="O4642" s="3" t="str">
        <f>IFNA(VLOOKUP(D4642,Price!$E$2:$F$4,2,0),"")</f>
        <v/>
      </c>
      <c r="P4642" s="7" t="str">
        <f t="shared" si="4"/>
        <v>без промо</v>
      </c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ht="15.75" customHeight="1">
      <c r="A4643" s="3">
        <v>4551.0</v>
      </c>
      <c r="B4643" s="1" t="s">
        <v>16</v>
      </c>
      <c r="C4643" s="1" t="s">
        <v>17</v>
      </c>
      <c r="D4643" s="1" t="s">
        <v>20</v>
      </c>
      <c r="E4643" s="2">
        <v>44357.0</v>
      </c>
      <c r="F4643" s="3"/>
      <c r="G4643" s="5">
        <v>500.0</v>
      </c>
      <c r="H4643" s="3" t="str">
        <f>IFNA(VLOOKUP(F4643,Promocodes!A:E,4,0),"")</f>
        <v/>
      </c>
      <c r="I4643" s="3"/>
      <c r="J4643" s="5">
        <f t="shared" si="2"/>
        <v>500</v>
      </c>
      <c r="K4643" s="3" t="str">
        <f>IFNA(VLOOKUP(D4643,Price!$A$2:$C$18,3,0),"")</f>
        <v>товар</v>
      </c>
      <c r="L4643" s="6">
        <f t="shared" si="3"/>
        <v>6</v>
      </c>
      <c r="M4643" s="6" t="str">
        <f>IFNA(VLOOKUP(F4643,Promocodes!A:B,2,0),"")</f>
        <v/>
      </c>
      <c r="N4643" s="3" t="str">
        <f>IFNA(VLOOKUP(M4643,Promocodes!G:H,2,0),"")</f>
        <v/>
      </c>
      <c r="O4643" s="3">
        <f>IFNA(VLOOKUP(D4643,Price!$E$2:$F$4,2,0),"")</f>
        <v>250</v>
      </c>
      <c r="P4643" s="7" t="str">
        <f t="shared" si="4"/>
        <v>без промо</v>
      </c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ht="15.75" customHeight="1">
      <c r="A4644" s="3">
        <v>4552.0</v>
      </c>
      <c r="B4644" s="1" t="s">
        <v>16</v>
      </c>
      <c r="C4644" s="1" t="s">
        <v>17</v>
      </c>
      <c r="D4644" s="1" t="s">
        <v>24</v>
      </c>
      <c r="E4644" s="2">
        <v>44357.0</v>
      </c>
      <c r="F4644" s="3"/>
      <c r="G4644" s="5">
        <v>4500.0</v>
      </c>
      <c r="H4644" s="3" t="str">
        <f>IFNA(VLOOKUP(F4644,Promocodes!A:E,4,0),"")</f>
        <v/>
      </c>
      <c r="I4644" s="3"/>
      <c r="J4644" s="5">
        <f t="shared" si="2"/>
        <v>4500</v>
      </c>
      <c r="K4644" s="3" t="str">
        <f>IFNA(VLOOKUP(D4644,Price!$A$2:$C$18,3,0),"")</f>
        <v>услуга</v>
      </c>
      <c r="L4644" s="6">
        <f t="shared" si="3"/>
        <v>6</v>
      </c>
      <c r="M4644" s="6" t="str">
        <f>IFNA(VLOOKUP(F4644,Promocodes!A:B,2,0),"")</f>
        <v/>
      </c>
      <c r="N4644" s="3" t="str">
        <f>IFNA(VLOOKUP(M4644,Promocodes!G:H,2,0),"")</f>
        <v/>
      </c>
      <c r="O4644" s="3" t="str">
        <f>IFNA(VLOOKUP(D4644,Price!$E$2:$F$4,2,0),"")</f>
        <v/>
      </c>
      <c r="P4644" s="7" t="str">
        <f t="shared" si="4"/>
        <v>без промо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ht="15.75" customHeight="1">
      <c r="A4645" s="3">
        <v>4553.0</v>
      </c>
      <c r="B4645" s="1" t="s">
        <v>16</v>
      </c>
      <c r="C4645" s="1" t="s">
        <v>17</v>
      </c>
      <c r="D4645" s="1" t="s">
        <v>23</v>
      </c>
      <c r="E4645" s="2">
        <v>44357.0</v>
      </c>
      <c r="F4645" s="3"/>
      <c r="G4645" s="5">
        <v>5500.0</v>
      </c>
      <c r="H4645" s="3" t="str">
        <f>IFNA(VLOOKUP(F4645,Promocodes!A:E,4,0),"")</f>
        <v/>
      </c>
      <c r="I4645" s="3"/>
      <c r="J4645" s="5">
        <f t="shared" si="2"/>
        <v>5500</v>
      </c>
      <c r="K4645" s="3" t="str">
        <f>IFNA(VLOOKUP(D4645,Price!$A$2:$C$18,3,0),"")</f>
        <v>услуга</v>
      </c>
      <c r="L4645" s="6">
        <f t="shared" si="3"/>
        <v>6</v>
      </c>
      <c r="M4645" s="6" t="str">
        <f>IFNA(VLOOKUP(F4645,Promocodes!A:B,2,0),"")</f>
        <v/>
      </c>
      <c r="N4645" s="3" t="str">
        <f>IFNA(VLOOKUP(M4645,Promocodes!G:H,2,0),"")</f>
        <v/>
      </c>
      <c r="O4645" s="3" t="str">
        <f>IFNA(VLOOKUP(D4645,Price!$E$2:$F$4,2,0),"")</f>
        <v/>
      </c>
      <c r="P4645" s="7" t="str">
        <f t="shared" si="4"/>
        <v>без промо</v>
      </c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ht="15.75" customHeight="1">
      <c r="A4646" s="3">
        <v>4554.0</v>
      </c>
      <c r="B4646" s="1" t="s">
        <v>16</v>
      </c>
      <c r="C4646" s="1" t="s">
        <v>17</v>
      </c>
      <c r="D4646" s="1" t="s">
        <v>23</v>
      </c>
      <c r="E4646" s="2">
        <v>44357.0</v>
      </c>
      <c r="F4646" s="3"/>
      <c r="G4646" s="5">
        <v>5500.0</v>
      </c>
      <c r="H4646" s="3" t="str">
        <f>IFNA(VLOOKUP(F4646,Promocodes!A:E,4,0),"")</f>
        <v/>
      </c>
      <c r="I4646" s="3"/>
      <c r="J4646" s="5">
        <f t="shared" si="2"/>
        <v>5500</v>
      </c>
      <c r="K4646" s="3" t="str">
        <f>IFNA(VLOOKUP(D4646,Price!$A$2:$C$18,3,0),"")</f>
        <v>услуга</v>
      </c>
      <c r="L4646" s="6">
        <f t="shared" si="3"/>
        <v>6</v>
      </c>
      <c r="M4646" s="6" t="str">
        <f>IFNA(VLOOKUP(F4646,Promocodes!A:B,2,0),"")</f>
        <v/>
      </c>
      <c r="N4646" s="3" t="str">
        <f>IFNA(VLOOKUP(M4646,Promocodes!G:H,2,0),"")</f>
        <v/>
      </c>
      <c r="O4646" s="3" t="str">
        <f>IFNA(VLOOKUP(D4646,Price!$E$2:$F$4,2,0),"")</f>
        <v/>
      </c>
      <c r="P4646" s="7" t="str">
        <f t="shared" si="4"/>
        <v>без промо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ht="15.75" customHeight="1">
      <c r="A4647" s="3">
        <v>4556.0</v>
      </c>
      <c r="B4647" s="1" t="s">
        <v>16</v>
      </c>
      <c r="C4647" s="1" t="s">
        <v>17</v>
      </c>
      <c r="D4647" s="1" t="s">
        <v>23</v>
      </c>
      <c r="E4647" s="2">
        <v>44357.0</v>
      </c>
      <c r="F4647" s="3"/>
      <c r="G4647" s="5">
        <v>5500.0</v>
      </c>
      <c r="H4647" s="3" t="str">
        <f>IFNA(VLOOKUP(F4647,Promocodes!A:E,4,0),"")</f>
        <v/>
      </c>
      <c r="I4647" s="3"/>
      <c r="J4647" s="5">
        <f t="shared" si="2"/>
        <v>5500</v>
      </c>
      <c r="K4647" s="3" t="str">
        <f>IFNA(VLOOKUP(D4647,Price!$A$2:$C$18,3,0),"")</f>
        <v>услуга</v>
      </c>
      <c r="L4647" s="6">
        <f t="shared" si="3"/>
        <v>6</v>
      </c>
      <c r="M4647" s="6" t="str">
        <f>IFNA(VLOOKUP(F4647,Promocodes!A:B,2,0),"")</f>
        <v/>
      </c>
      <c r="N4647" s="3" t="str">
        <f>IFNA(VLOOKUP(M4647,Promocodes!G:H,2,0),"")</f>
        <v/>
      </c>
      <c r="O4647" s="3" t="str">
        <f>IFNA(VLOOKUP(D4647,Price!$E$2:$F$4,2,0),"")</f>
        <v/>
      </c>
      <c r="P4647" s="7" t="str">
        <f t="shared" si="4"/>
        <v>без промо</v>
      </c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ht="15.75" customHeight="1">
      <c r="A4648" s="3">
        <v>4557.0</v>
      </c>
      <c r="B4648" s="1" t="s">
        <v>16</v>
      </c>
      <c r="C4648" s="1" t="s">
        <v>17</v>
      </c>
      <c r="D4648" s="1" t="s">
        <v>25</v>
      </c>
      <c r="E4648" s="2">
        <v>44357.0</v>
      </c>
      <c r="F4648" s="3"/>
      <c r="G4648" s="5">
        <v>300.0</v>
      </c>
      <c r="H4648" s="3" t="str">
        <f>IFNA(VLOOKUP(F4648,Promocodes!A:E,4,0),"")</f>
        <v/>
      </c>
      <c r="I4648" s="3"/>
      <c r="J4648" s="5">
        <f t="shared" si="2"/>
        <v>300</v>
      </c>
      <c r="K4648" s="3" t="str">
        <f>IFNA(VLOOKUP(D4648,Price!$A$2:$C$18,3,0),"")</f>
        <v>товар</v>
      </c>
      <c r="L4648" s="6">
        <f t="shared" si="3"/>
        <v>6</v>
      </c>
      <c r="M4648" s="6" t="str">
        <f>IFNA(VLOOKUP(F4648,Promocodes!A:B,2,0),"")</f>
        <v/>
      </c>
      <c r="N4648" s="3" t="str">
        <f>IFNA(VLOOKUP(M4648,Promocodes!G:H,2,0),"")</f>
        <v/>
      </c>
      <c r="O4648" s="3">
        <f>IFNA(VLOOKUP(D4648,Price!$E$2:$F$4,2,0),"")</f>
        <v>150</v>
      </c>
      <c r="P4648" s="7" t="str">
        <f t="shared" si="4"/>
        <v>без промо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ht="15.75" customHeight="1">
      <c r="A4649" s="3">
        <v>4558.0</v>
      </c>
      <c r="B4649" s="1" t="s">
        <v>139</v>
      </c>
      <c r="C4649" s="1" t="s">
        <v>17</v>
      </c>
      <c r="D4649" s="1" t="s">
        <v>140</v>
      </c>
      <c r="E4649" s="2">
        <v>44357.0</v>
      </c>
      <c r="F4649" s="3"/>
      <c r="G4649" s="5">
        <v>50000.0</v>
      </c>
      <c r="H4649" s="3" t="str">
        <f>IFNA(VLOOKUP(F4649,Promocodes!A:E,4,0),"")</f>
        <v/>
      </c>
      <c r="I4649" s="3"/>
      <c r="J4649" s="5">
        <f t="shared" si="2"/>
        <v>50000</v>
      </c>
      <c r="K4649" s="3" t="str">
        <f>IFNA(VLOOKUP(D4649,Price!$A$2:$C$18,3,0),"")</f>
        <v/>
      </c>
      <c r="L4649" s="6">
        <f t="shared" si="3"/>
        <v>6</v>
      </c>
      <c r="M4649" s="6" t="str">
        <f>IFNA(VLOOKUP(F4649,Promocodes!A:B,2,0),"")</f>
        <v/>
      </c>
      <c r="N4649" s="3" t="str">
        <f>IFNA(VLOOKUP(M4649,Promocodes!G:H,2,0),"")</f>
        <v/>
      </c>
      <c r="O4649" s="3" t="str">
        <f>IFNA(VLOOKUP(D4649,Price!$E$2:$F$4,2,0),"")</f>
        <v/>
      </c>
      <c r="P4649" s="7" t="str">
        <f t="shared" si="4"/>
        <v/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ht="15.75" customHeight="1">
      <c r="A4650" s="3">
        <v>4559.0</v>
      </c>
      <c r="B4650" s="1" t="s">
        <v>139</v>
      </c>
      <c r="C4650" s="1" t="s">
        <v>17</v>
      </c>
      <c r="D4650" s="1" t="s">
        <v>140</v>
      </c>
      <c r="E4650" s="2">
        <v>44357.0</v>
      </c>
      <c r="F4650" s="3"/>
      <c r="G4650" s="5">
        <v>50000.0</v>
      </c>
      <c r="H4650" s="3" t="str">
        <f>IFNA(VLOOKUP(F4650,Promocodes!A:E,4,0),"")</f>
        <v/>
      </c>
      <c r="I4650" s="3"/>
      <c r="J4650" s="5">
        <f t="shared" si="2"/>
        <v>50000</v>
      </c>
      <c r="K4650" s="3" t="str">
        <f>IFNA(VLOOKUP(D4650,Price!$A$2:$C$18,3,0),"")</f>
        <v/>
      </c>
      <c r="L4650" s="6">
        <f t="shared" si="3"/>
        <v>6</v>
      </c>
      <c r="M4650" s="6" t="str">
        <f>IFNA(VLOOKUP(F4650,Promocodes!A:B,2,0),"")</f>
        <v/>
      </c>
      <c r="N4650" s="3" t="str">
        <f>IFNA(VLOOKUP(M4650,Promocodes!G:H,2,0),"")</f>
        <v/>
      </c>
      <c r="O4650" s="3" t="str">
        <f>IFNA(VLOOKUP(D4650,Price!$E$2:$F$4,2,0),"")</f>
        <v/>
      </c>
      <c r="P4650" s="7" t="str">
        <f t="shared" si="4"/>
        <v/>
      </c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ht="15.75" customHeight="1">
      <c r="A4651" s="3">
        <v>4561.0</v>
      </c>
      <c r="B4651" s="1" t="s">
        <v>139</v>
      </c>
      <c r="C4651" s="1" t="s">
        <v>17</v>
      </c>
      <c r="D4651" s="1" t="s">
        <v>141</v>
      </c>
      <c r="E4651" s="2">
        <v>44358.0</v>
      </c>
      <c r="F4651" s="3"/>
      <c r="G4651" s="5">
        <v>300.0</v>
      </c>
      <c r="H4651" s="3" t="str">
        <f>IFNA(VLOOKUP(F4651,Promocodes!A:E,4,0),"")</f>
        <v/>
      </c>
      <c r="I4651" s="3"/>
      <c r="J4651" s="5">
        <f t="shared" si="2"/>
        <v>300</v>
      </c>
      <c r="K4651" s="3" t="str">
        <f>IFNA(VLOOKUP(D4651,Price!$A$2:$C$18,3,0),"")</f>
        <v/>
      </c>
      <c r="L4651" s="6">
        <f t="shared" si="3"/>
        <v>6</v>
      </c>
      <c r="M4651" s="6" t="str">
        <f>IFNA(VLOOKUP(F4651,Promocodes!A:B,2,0),"")</f>
        <v/>
      </c>
      <c r="N4651" s="3" t="str">
        <f>IFNA(VLOOKUP(M4651,Promocodes!G:H,2,0),"")</f>
        <v/>
      </c>
      <c r="O4651" s="3" t="str">
        <f>IFNA(VLOOKUP(D4651,Price!$E$2:$F$4,2,0),"")</f>
        <v/>
      </c>
      <c r="P4651" s="7" t="str">
        <f t="shared" si="4"/>
        <v/>
      </c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ht="15.75" customHeight="1">
      <c r="A4652" s="3">
        <v>4562.0</v>
      </c>
      <c r="B4652" s="1" t="s">
        <v>16</v>
      </c>
      <c r="C4652" s="1" t="s">
        <v>17</v>
      </c>
      <c r="D4652" s="1" t="s">
        <v>23</v>
      </c>
      <c r="E4652" s="2">
        <v>44358.0</v>
      </c>
      <c r="F4652" s="3"/>
      <c r="G4652" s="5">
        <v>5500.0</v>
      </c>
      <c r="H4652" s="3" t="str">
        <f>IFNA(VLOOKUP(F4652,Promocodes!A:E,4,0),"")</f>
        <v/>
      </c>
      <c r="I4652" s="3"/>
      <c r="J4652" s="5">
        <f t="shared" si="2"/>
        <v>5500</v>
      </c>
      <c r="K4652" s="3" t="str">
        <f>IFNA(VLOOKUP(D4652,Price!$A$2:$C$18,3,0),"")</f>
        <v>услуга</v>
      </c>
      <c r="L4652" s="6">
        <f t="shared" si="3"/>
        <v>6</v>
      </c>
      <c r="M4652" s="6" t="str">
        <f>IFNA(VLOOKUP(F4652,Promocodes!A:B,2,0),"")</f>
        <v/>
      </c>
      <c r="N4652" s="3" t="str">
        <f>IFNA(VLOOKUP(M4652,Promocodes!G:H,2,0),"")</f>
        <v/>
      </c>
      <c r="O4652" s="3" t="str">
        <f>IFNA(VLOOKUP(D4652,Price!$E$2:$F$4,2,0),"")</f>
        <v/>
      </c>
      <c r="P4652" s="7" t="str">
        <f t="shared" si="4"/>
        <v>без промо</v>
      </c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ht="15.75" customHeight="1">
      <c r="A4653" s="3">
        <v>4563.0</v>
      </c>
      <c r="B4653" s="1" t="s">
        <v>16</v>
      </c>
      <c r="C4653" s="1" t="s">
        <v>17</v>
      </c>
      <c r="D4653" s="1" t="s">
        <v>21</v>
      </c>
      <c r="E4653" s="2">
        <v>44358.0</v>
      </c>
      <c r="F4653" s="3"/>
      <c r="G4653" s="5">
        <v>3500.0</v>
      </c>
      <c r="H4653" s="3" t="str">
        <f>IFNA(VLOOKUP(F4653,Promocodes!A:E,4,0),"")</f>
        <v/>
      </c>
      <c r="I4653" s="3"/>
      <c r="J4653" s="5">
        <f t="shared" si="2"/>
        <v>3500</v>
      </c>
      <c r="K4653" s="3" t="str">
        <f>IFNA(VLOOKUP(D4653,Price!$A$2:$C$18,3,0),"")</f>
        <v>услуга</v>
      </c>
      <c r="L4653" s="6">
        <f t="shared" si="3"/>
        <v>6</v>
      </c>
      <c r="M4653" s="6" t="str">
        <f>IFNA(VLOOKUP(F4653,Promocodes!A:B,2,0),"")</f>
        <v/>
      </c>
      <c r="N4653" s="3" t="str">
        <f>IFNA(VLOOKUP(M4653,Promocodes!G:H,2,0),"")</f>
        <v/>
      </c>
      <c r="O4653" s="3" t="str">
        <f>IFNA(VLOOKUP(D4653,Price!$E$2:$F$4,2,0),"")</f>
        <v/>
      </c>
      <c r="P4653" s="7" t="str">
        <f t="shared" si="4"/>
        <v>без промо</v>
      </c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ht="15.75" customHeight="1">
      <c r="A4654" s="3">
        <v>4565.0</v>
      </c>
      <c r="B4654" s="1" t="s">
        <v>139</v>
      </c>
      <c r="C4654" s="1" t="s">
        <v>17</v>
      </c>
      <c r="D4654" s="1" t="s">
        <v>141</v>
      </c>
      <c r="E4654" s="2">
        <v>44358.0</v>
      </c>
      <c r="F4654" s="3"/>
      <c r="G4654" s="5">
        <v>300.0</v>
      </c>
      <c r="H4654" s="3" t="str">
        <f>IFNA(VLOOKUP(F4654,Promocodes!A:E,4,0),"")</f>
        <v/>
      </c>
      <c r="I4654" s="3"/>
      <c r="J4654" s="5">
        <f t="shared" si="2"/>
        <v>300</v>
      </c>
      <c r="K4654" s="3" t="str">
        <f>IFNA(VLOOKUP(D4654,Price!$A$2:$C$18,3,0),"")</f>
        <v/>
      </c>
      <c r="L4654" s="6">
        <f t="shared" si="3"/>
        <v>6</v>
      </c>
      <c r="M4654" s="6" t="str">
        <f>IFNA(VLOOKUP(F4654,Promocodes!A:B,2,0),"")</f>
        <v/>
      </c>
      <c r="N4654" s="3" t="str">
        <f>IFNA(VLOOKUP(M4654,Promocodes!G:H,2,0),"")</f>
        <v/>
      </c>
      <c r="O4654" s="3" t="str">
        <f>IFNA(VLOOKUP(D4654,Price!$E$2:$F$4,2,0),"")</f>
        <v/>
      </c>
      <c r="P4654" s="7" t="str">
        <f t="shared" si="4"/>
        <v/>
      </c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ht="15.75" customHeight="1">
      <c r="A4655" s="3">
        <v>4566.0</v>
      </c>
      <c r="B4655" s="1" t="s">
        <v>16</v>
      </c>
      <c r="C4655" s="1" t="s">
        <v>17</v>
      </c>
      <c r="D4655" s="1" t="s">
        <v>21</v>
      </c>
      <c r="E4655" s="2">
        <v>44358.0</v>
      </c>
      <c r="F4655" s="3"/>
      <c r="G4655" s="5">
        <v>3500.0</v>
      </c>
      <c r="H4655" s="3" t="str">
        <f>IFNA(VLOOKUP(F4655,Promocodes!A:E,4,0),"")</f>
        <v/>
      </c>
      <c r="I4655" s="3"/>
      <c r="J4655" s="5">
        <f t="shared" si="2"/>
        <v>3500</v>
      </c>
      <c r="K4655" s="3" t="str">
        <f>IFNA(VLOOKUP(D4655,Price!$A$2:$C$18,3,0),"")</f>
        <v>услуга</v>
      </c>
      <c r="L4655" s="6">
        <f t="shared" si="3"/>
        <v>6</v>
      </c>
      <c r="M4655" s="6" t="str">
        <f>IFNA(VLOOKUP(F4655,Promocodes!A:B,2,0),"")</f>
        <v/>
      </c>
      <c r="N4655" s="3" t="str">
        <f>IFNA(VLOOKUP(M4655,Promocodes!G:H,2,0),"")</f>
        <v/>
      </c>
      <c r="O4655" s="3" t="str">
        <f>IFNA(VLOOKUP(D4655,Price!$E$2:$F$4,2,0),"")</f>
        <v/>
      </c>
      <c r="P4655" s="7" t="str">
        <f t="shared" si="4"/>
        <v>без промо</v>
      </c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ht="15.75" customHeight="1">
      <c r="A4656" s="3">
        <v>4567.0</v>
      </c>
      <c r="B4656" s="1" t="s">
        <v>16</v>
      </c>
      <c r="C4656" s="1" t="s">
        <v>17</v>
      </c>
      <c r="D4656" s="1" t="s">
        <v>24</v>
      </c>
      <c r="E4656" s="2">
        <v>44358.0</v>
      </c>
      <c r="F4656" s="3"/>
      <c r="G4656" s="5">
        <v>4500.0</v>
      </c>
      <c r="H4656" s="3" t="str">
        <f>IFNA(VLOOKUP(F4656,Promocodes!A:E,4,0),"")</f>
        <v/>
      </c>
      <c r="I4656" s="3"/>
      <c r="J4656" s="5">
        <f t="shared" si="2"/>
        <v>4500</v>
      </c>
      <c r="K4656" s="3" t="str">
        <f>IFNA(VLOOKUP(D4656,Price!$A$2:$C$18,3,0),"")</f>
        <v>услуга</v>
      </c>
      <c r="L4656" s="6">
        <f t="shared" si="3"/>
        <v>6</v>
      </c>
      <c r="M4656" s="6" t="str">
        <f>IFNA(VLOOKUP(F4656,Promocodes!A:B,2,0),"")</f>
        <v/>
      </c>
      <c r="N4656" s="3" t="str">
        <f>IFNA(VLOOKUP(M4656,Promocodes!G:H,2,0),"")</f>
        <v/>
      </c>
      <c r="O4656" s="3" t="str">
        <f>IFNA(VLOOKUP(D4656,Price!$E$2:$F$4,2,0),"")</f>
        <v/>
      </c>
      <c r="P4656" s="7" t="str">
        <f t="shared" si="4"/>
        <v>без промо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ht="15.75" customHeight="1">
      <c r="A4657" s="3">
        <v>4568.0</v>
      </c>
      <c r="B4657" s="1" t="s">
        <v>16</v>
      </c>
      <c r="C4657" s="1" t="s">
        <v>17</v>
      </c>
      <c r="D4657" s="1" t="s">
        <v>24</v>
      </c>
      <c r="E4657" s="2">
        <v>44358.0</v>
      </c>
      <c r="F4657" s="3"/>
      <c r="G4657" s="5">
        <v>4500.0</v>
      </c>
      <c r="H4657" s="3" t="str">
        <f>IFNA(VLOOKUP(F4657,Promocodes!A:E,4,0),"")</f>
        <v/>
      </c>
      <c r="I4657" s="3"/>
      <c r="J4657" s="5">
        <f t="shared" si="2"/>
        <v>4500</v>
      </c>
      <c r="K4657" s="3" t="str">
        <f>IFNA(VLOOKUP(D4657,Price!$A$2:$C$18,3,0),"")</f>
        <v>услуга</v>
      </c>
      <c r="L4657" s="6">
        <f t="shared" si="3"/>
        <v>6</v>
      </c>
      <c r="M4657" s="6" t="str">
        <f>IFNA(VLOOKUP(F4657,Promocodes!A:B,2,0),"")</f>
        <v/>
      </c>
      <c r="N4657" s="3" t="str">
        <f>IFNA(VLOOKUP(M4657,Promocodes!G:H,2,0),"")</f>
        <v/>
      </c>
      <c r="O4657" s="3" t="str">
        <f>IFNA(VLOOKUP(D4657,Price!$E$2:$F$4,2,0),"")</f>
        <v/>
      </c>
      <c r="P4657" s="7" t="str">
        <f t="shared" si="4"/>
        <v>без промо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ht="15.75" customHeight="1">
      <c r="A4658" s="3">
        <v>4570.0</v>
      </c>
      <c r="B4658" s="1" t="s">
        <v>16</v>
      </c>
      <c r="C4658" s="1" t="s">
        <v>17</v>
      </c>
      <c r="D4658" s="1" t="s">
        <v>21</v>
      </c>
      <c r="E4658" s="2">
        <v>44358.0</v>
      </c>
      <c r="F4658" s="3"/>
      <c r="G4658" s="5">
        <v>3500.0</v>
      </c>
      <c r="H4658" s="3" t="str">
        <f>IFNA(VLOOKUP(F4658,Promocodes!A:E,4,0),"")</f>
        <v/>
      </c>
      <c r="I4658" s="3"/>
      <c r="J4658" s="5">
        <f t="shared" si="2"/>
        <v>3500</v>
      </c>
      <c r="K4658" s="3" t="str">
        <f>IFNA(VLOOKUP(D4658,Price!$A$2:$C$18,3,0),"")</f>
        <v>услуга</v>
      </c>
      <c r="L4658" s="6">
        <f t="shared" si="3"/>
        <v>6</v>
      </c>
      <c r="M4658" s="6" t="str">
        <f>IFNA(VLOOKUP(F4658,Promocodes!A:B,2,0),"")</f>
        <v/>
      </c>
      <c r="N4658" s="3" t="str">
        <f>IFNA(VLOOKUP(M4658,Promocodes!G:H,2,0),"")</f>
        <v/>
      </c>
      <c r="O4658" s="3" t="str">
        <f>IFNA(VLOOKUP(D4658,Price!$E$2:$F$4,2,0),"")</f>
        <v/>
      </c>
      <c r="P4658" s="7" t="str">
        <f t="shared" si="4"/>
        <v>без промо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ht="15.75" customHeight="1">
      <c r="A4659" s="3">
        <v>4571.0</v>
      </c>
      <c r="B4659" s="1" t="s">
        <v>16</v>
      </c>
      <c r="C4659" s="1" t="s">
        <v>22</v>
      </c>
      <c r="D4659" s="1" t="s">
        <v>24</v>
      </c>
      <c r="E4659" s="2">
        <v>44358.0</v>
      </c>
      <c r="F4659" s="3"/>
      <c r="G4659" s="5">
        <v>4500.0</v>
      </c>
      <c r="H4659" s="3" t="str">
        <f>IFNA(VLOOKUP(F4659,Promocodes!A:E,4,0),"")</f>
        <v/>
      </c>
      <c r="I4659" s="3"/>
      <c r="J4659" s="5">
        <f t="shared" si="2"/>
        <v>4500</v>
      </c>
      <c r="K4659" s="3" t="str">
        <f>IFNA(VLOOKUP(D4659,Price!$A$2:$C$18,3,0),"")</f>
        <v>услуга</v>
      </c>
      <c r="L4659" s="6">
        <f t="shared" si="3"/>
        <v>6</v>
      </c>
      <c r="M4659" s="6" t="str">
        <f>IFNA(VLOOKUP(F4659,Promocodes!A:B,2,0),"")</f>
        <v/>
      </c>
      <c r="N4659" s="3" t="str">
        <f>IFNA(VLOOKUP(M4659,Promocodes!G:H,2,0),"")</f>
        <v/>
      </c>
      <c r="O4659" s="3" t="str">
        <f>IFNA(VLOOKUP(D4659,Price!$E$2:$F$4,2,0),"")</f>
        <v/>
      </c>
      <c r="P4659" s="7" t="str">
        <f t="shared" si="4"/>
        <v>без промо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ht="15.75" customHeight="1">
      <c r="A4660" s="3">
        <v>4572.0</v>
      </c>
      <c r="B4660" s="1" t="s">
        <v>16</v>
      </c>
      <c r="C4660" s="1" t="s">
        <v>22</v>
      </c>
      <c r="D4660" s="1" t="s">
        <v>21</v>
      </c>
      <c r="E4660" s="2">
        <v>44358.0</v>
      </c>
      <c r="F4660" s="3"/>
      <c r="G4660" s="5">
        <v>3500.0</v>
      </c>
      <c r="H4660" s="3" t="str">
        <f>IFNA(VLOOKUP(F4660,Promocodes!A:E,4,0),"")</f>
        <v/>
      </c>
      <c r="I4660" s="3"/>
      <c r="J4660" s="5">
        <f t="shared" si="2"/>
        <v>3500</v>
      </c>
      <c r="K4660" s="3" t="str">
        <f>IFNA(VLOOKUP(D4660,Price!$A$2:$C$18,3,0),"")</f>
        <v>услуга</v>
      </c>
      <c r="L4660" s="6">
        <f t="shared" si="3"/>
        <v>6</v>
      </c>
      <c r="M4660" s="6" t="str">
        <f>IFNA(VLOOKUP(F4660,Promocodes!A:B,2,0),"")</f>
        <v/>
      </c>
      <c r="N4660" s="3" t="str">
        <f>IFNA(VLOOKUP(M4660,Promocodes!G:H,2,0),"")</f>
        <v/>
      </c>
      <c r="O4660" s="3" t="str">
        <f>IFNA(VLOOKUP(D4660,Price!$E$2:$F$4,2,0),"")</f>
        <v/>
      </c>
      <c r="P4660" s="7" t="str">
        <f t="shared" si="4"/>
        <v>без промо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ht="15.75" customHeight="1">
      <c r="A4661" s="3">
        <v>4573.0</v>
      </c>
      <c r="B4661" s="1" t="s">
        <v>16</v>
      </c>
      <c r="C4661" s="1" t="s">
        <v>17</v>
      </c>
      <c r="D4661" s="1" t="s">
        <v>24</v>
      </c>
      <c r="E4661" s="2">
        <v>44358.0</v>
      </c>
      <c r="F4661" s="3"/>
      <c r="G4661" s="5">
        <v>4500.0</v>
      </c>
      <c r="H4661" s="3" t="str">
        <f>IFNA(VLOOKUP(F4661,Promocodes!A:E,4,0),"")</f>
        <v/>
      </c>
      <c r="I4661" s="3"/>
      <c r="J4661" s="5">
        <f t="shared" si="2"/>
        <v>4500</v>
      </c>
      <c r="K4661" s="3" t="str">
        <f>IFNA(VLOOKUP(D4661,Price!$A$2:$C$18,3,0),"")</f>
        <v>услуга</v>
      </c>
      <c r="L4661" s="6">
        <f t="shared" si="3"/>
        <v>6</v>
      </c>
      <c r="M4661" s="6" t="str">
        <f>IFNA(VLOOKUP(F4661,Promocodes!A:B,2,0),"")</f>
        <v/>
      </c>
      <c r="N4661" s="3" t="str">
        <f>IFNA(VLOOKUP(M4661,Promocodes!G:H,2,0),"")</f>
        <v/>
      </c>
      <c r="O4661" s="3" t="str">
        <f>IFNA(VLOOKUP(D4661,Price!$E$2:$F$4,2,0),"")</f>
        <v/>
      </c>
      <c r="P4661" s="7" t="str">
        <f t="shared" si="4"/>
        <v>без промо</v>
      </c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ht="15.75" customHeight="1">
      <c r="A4662" s="3">
        <v>4574.0</v>
      </c>
      <c r="B4662" s="1" t="s">
        <v>16</v>
      </c>
      <c r="C4662" s="1" t="s">
        <v>17</v>
      </c>
      <c r="D4662" s="1" t="s">
        <v>24</v>
      </c>
      <c r="E4662" s="2">
        <v>44358.0</v>
      </c>
      <c r="F4662" s="3"/>
      <c r="G4662" s="5">
        <v>4500.0</v>
      </c>
      <c r="H4662" s="3" t="str">
        <f>IFNA(VLOOKUP(F4662,Promocodes!A:E,4,0),"")</f>
        <v/>
      </c>
      <c r="I4662" s="3"/>
      <c r="J4662" s="5">
        <f t="shared" si="2"/>
        <v>4500</v>
      </c>
      <c r="K4662" s="3" t="str">
        <f>IFNA(VLOOKUP(D4662,Price!$A$2:$C$18,3,0),"")</f>
        <v>услуга</v>
      </c>
      <c r="L4662" s="6">
        <f t="shared" si="3"/>
        <v>6</v>
      </c>
      <c r="M4662" s="6" t="str">
        <f>IFNA(VLOOKUP(F4662,Promocodes!A:B,2,0),"")</f>
        <v/>
      </c>
      <c r="N4662" s="3" t="str">
        <f>IFNA(VLOOKUP(M4662,Promocodes!G:H,2,0),"")</f>
        <v/>
      </c>
      <c r="O4662" s="3" t="str">
        <f>IFNA(VLOOKUP(D4662,Price!$E$2:$F$4,2,0),"")</f>
        <v/>
      </c>
      <c r="P4662" s="7" t="str">
        <f t="shared" si="4"/>
        <v>без промо</v>
      </c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ht="15.75" customHeight="1">
      <c r="A4663" s="3">
        <v>4575.0</v>
      </c>
      <c r="B4663" s="1" t="s">
        <v>16</v>
      </c>
      <c r="C4663" s="1" t="s">
        <v>22</v>
      </c>
      <c r="D4663" s="1" t="s">
        <v>21</v>
      </c>
      <c r="E4663" s="2">
        <v>44358.0</v>
      </c>
      <c r="F4663" s="3"/>
      <c r="G4663" s="5">
        <v>3500.0</v>
      </c>
      <c r="H4663" s="3" t="str">
        <f>IFNA(VLOOKUP(F4663,Promocodes!A:E,4,0),"")</f>
        <v/>
      </c>
      <c r="I4663" s="3"/>
      <c r="J4663" s="5">
        <f t="shared" si="2"/>
        <v>3500</v>
      </c>
      <c r="K4663" s="3" t="str">
        <f>IFNA(VLOOKUP(D4663,Price!$A$2:$C$18,3,0),"")</f>
        <v>услуга</v>
      </c>
      <c r="L4663" s="6">
        <f t="shared" si="3"/>
        <v>6</v>
      </c>
      <c r="M4663" s="6" t="str">
        <f>IFNA(VLOOKUP(F4663,Promocodes!A:B,2,0),"")</f>
        <v/>
      </c>
      <c r="N4663" s="3" t="str">
        <f>IFNA(VLOOKUP(M4663,Promocodes!G:H,2,0),"")</f>
        <v/>
      </c>
      <c r="O4663" s="3" t="str">
        <f>IFNA(VLOOKUP(D4663,Price!$E$2:$F$4,2,0),"")</f>
        <v/>
      </c>
      <c r="P4663" s="7" t="str">
        <f t="shared" si="4"/>
        <v>без промо</v>
      </c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ht="15.75" customHeight="1">
      <c r="A4664" s="3">
        <v>4576.0</v>
      </c>
      <c r="B4664" s="1" t="s">
        <v>16</v>
      </c>
      <c r="C4664" s="1" t="s">
        <v>22</v>
      </c>
      <c r="D4664" s="1" t="s">
        <v>25</v>
      </c>
      <c r="E4664" s="2">
        <v>44358.0</v>
      </c>
      <c r="F4664" s="3"/>
      <c r="G4664" s="5">
        <v>300.0</v>
      </c>
      <c r="H4664" s="3" t="str">
        <f>IFNA(VLOOKUP(F4664,Promocodes!A:E,4,0),"")</f>
        <v/>
      </c>
      <c r="I4664" s="3"/>
      <c r="J4664" s="5">
        <f t="shared" si="2"/>
        <v>300</v>
      </c>
      <c r="K4664" s="3" t="str">
        <f>IFNA(VLOOKUP(D4664,Price!$A$2:$C$18,3,0),"")</f>
        <v>товар</v>
      </c>
      <c r="L4664" s="6">
        <f t="shared" si="3"/>
        <v>6</v>
      </c>
      <c r="M4664" s="6" t="str">
        <f>IFNA(VLOOKUP(F4664,Promocodes!A:B,2,0),"")</f>
        <v/>
      </c>
      <c r="N4664" s="3" t="str">
        <f>IFNA(VLOOKUP(M4664,Promocodes!G:H,2,0),"")</f>
        <v/>
      </c>
      <c r="O4664" s="3">
        <f>IFNA(VLOOKUP(D4664,Price!$E$2:$F$4,2,0),"")</f>
        <v>150</v>
      </c>
      <c r="P4664" s="7" t="str">
        <f t="shared" si="4"/>
        <v>без промо</v>
      </c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ht="15.75" customHeight="1">
      <c r="A4665" s="3">
        <v>4577.0</v>
      </c>
      <c r="B4665" s="1" t="s">
        <v>16</v>
      </c>
      <c r="C4665" s="1" t="s">
        <v>17</v>
      </c>
      <c r="D4665" s="1" t="s">
        <v>21</v>
      </c>
      <c r="E4665" s="2">
        <v>44358.0</v>
      </c>
      <c r="F4665" s="3"/>
      <c r="G4665" s="5">
        <v>3500.0</v>
      </c>
      <c r="H4665" s="3" t="str">
        <f>IFNA(VLOOKUP(F4665,Promocodes!A:E,4,0),"")</f>
        <v/>
      </c>
      <c r="I4665" s="3"/>
      <c r="J4665" s="5">
        <f t="shared" si="2"/>
        <v>3500</v>
      </c>
      <c r="K4665" s="3" t="str">
        <f>IFNA(VLOOKUP(D4665,Price!$A$2:$C$18,3,0),"")</f>
        <v>услуга</v>
      </c>
      <c r="L4665" s="6">
        <f t="shared" si="3"/>
        <v>6</v>
      </c>
      <c r="M4665" s="6" t="str">
        <f>IFNA(VLOOKUP(F4665,Promocodes!A:B,2,0),"")</f>
        <v/>
      </c>
      <c r="N4665" s="3" t="str">
        <f>IFNA(VLOOKUP(M4665,Promocodes!G:H,2,0),"")</f>
        <v/>
      </c>
      <c r="O4665" s="3" t="str">
        <f>IFNA(VLOOKUP(D4665,Price!$E$2:$F$4,2,0),"")</f>
        <v/>
      </c>
      <c r="P4665" s="7" t="str">
        <f t="shared" si="4"/>
        <v>без промо</v>
      </c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ht="15.75" customHeight="1">
      <c r="A4666" s="3">
        <v>4578.0</v>
      </c>
      <c r="B4666" s="1" t="s">
        <v>139</v>
      </c>
      <c r="C4666" s="1" t="s">
        <v>17</v>
      </c>
      <c r="D4666" s="1" t="s">
        <v>142</v>
      </c>
      <c r="E4666" s="2">
        <v>44358.0</v>
      </c>
      <c r="F4666" s="3"/>
      <c r="G4666" s="5">
        <v>1000.0</v>
      </c>
      <c r="H4666" s="3" t="str">
        <f>IFNA(VLOOKUP(F4666,Promocodes!A:E,4,0),"")</f>
        <v/>
      </c>
      <c r="I4666" s="3"/>
      <c r="J4666" s="5">
        <f t="shared" si="2"/>
        <v>1000</v>
      </c>
      <c r="K4666" s="3" t="str">
        <f>IFNA(VLOOKUP(D4666,Price!$A$2:$C$18,3,0),"")</f>
        <v/>
      </c>
      <c r="L4666" s="6">
        <f t="shared" si="3"/>
        <v>6</v>
      </c>
      <c r="M4666" s="6" t="str">
        <f>IFNA(VLOOKUP(F4666,Promocodes!A:B,2,0),"")</f>
        <v/>
      </c>
      <c r="N4666" s="3" t="str">
        <f>IFNA(VLOOKUP(M4666,Promocodes!G:H,2,0),"")</f>
        <v/>
      </c>
      <c r="O4666" s="3" t="str">
        <f>IFNA(VLOOKUP(D4666,Price!$E$2:$F$4,2,0),"")</f>
        <v/>
      </c>
      <c r="P4666" s="7" t="str">
        <f t="shared" si="4"/>
        <v/>
      </c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ht="15.75" customHeight="1">
      <c r="A4667" s="3">
        <v>4579.0</v>
      </c>
      <c r="B4667" s="1" t="s">
        <v>16</v>
      </c>
      <c r="C4667" s="1" t="s">
        <v>22</v>
      </c>
      <c r="D4667" s="1" t="s">
        <v>25</v>
      </c>
      <c r="E4667" s="2">
        <v>44358.0</v>
      </c>
      <c r="F4667" s="3"/>
      <c r="G4667" s="5">
        <v>300.0</v>
      </c>
      <c r="H4667" s="3" t="str">
        <f>IFNA(VLOOKUP(F4667,Promocodes!A:E,4,0),"")</f>
        <v/>
      </c>
      <c r="I4667" s="3"/>
      <c r="J4667" s="5">
        <f t="shared" si="2"/>
        <v>300</v>
      </c>
      <c r="K4667" s="3" t="str">
        <f>IFNA(VLOOKUP(D4667,Price!$A$2:$C$18,3,0),"")</f>
        <v>товар</v>
      </c>
      <c r="L4667" s="6">
        <f t="shared" si="3"/>
        <v>6</v>
      </c>
      <c r="M4667" s="6" t="str">
        <f>IFNA(VLOOKUP(F4667,Promocodes!A:B,2,0),"")</f>
        <v/>
      </c>
      <c r="N4667" s="3" t="str">
        <f>IFNA(VLOOKUP(M4667,Promocodes!G:H,2,0),"")</f>
        <v/>
      </c>
      <c r="O4667" s="3">
        <f>IFNA(VLOOKUP(D4667,Price!$E$2:$F$4,2,0),"")</f>
        <v>150</v>
      </c>
      <c r="P4667" s="7" t="str">
        <f t="shared" si="4"/>
        <v>без промо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ht="15.75" customHeight="1">
      <c r="A4668" s="3">
        <v>4580.0</v>
      </c>
      <c r="B4668" s="1" t="s">
        <v>139</v>
      </c>
      <c r="C4668" s="1" t="s">
        <v>17</v>
      </c>
      <c r="D4668" s="1" t="s">
        <v>141</v>
      </c>
      <c r="E4668" s="2">
        <v>44358.0</v>
      </c>
      <c r="F4668" s="3"/>
      <c r="G4668" s="5">
        <v>300.0</v>
      </c>
      <c r="H4668" s="3" t="str">
        <f>IFNA(VLOOKUP(F4668,Promocodes!A:E,4,0),"")</f>
        <v/>
      </c>
      <c r="I4668" s="3"/>
      <c r="J4668" s="5">
        <f t="shared" si="2"/>
        <v>300</v>
      </c>
      <c r="K4668" s="3" t="str">
        <f>IFNA(VLOOKUP(D4668,Price!$A$2:$C$18,3,0),"")</f>
        <v/>
      </c>
      <c r="L4668" s="6">
        <f t="shared" si="3"/>
        <v>6</v>
      </c>
      <c r="M4668" s="6" t="str">
        <f>IFNA(VLOOKUP(F4668,Promocodes!A:B,2,0),"")</f>
        <v/>
      </c>
      <c r="N4668" s="3" t="str">
        <f>IFNA(VLOOKUP(M4668,Promocodes!G:H,2,0),"")</f>
        <v/>
      </c>
      <c r="O4668" s="3" t="str">
        <f>IFNA(VLOOKUP(D4668,Price!$E$2:$F$4,2,0),"")</f>
        <v/>
      </c>
      <c r="P4668" s="7" t="str">
        <f t="shared" si="4"/>
        <v/>
      </c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ht="15.75" customHeight="1">
      <c r="A4669" s="3">
        <v>4581.0</v>
      </c>
      <c r="B4669" s="1" t="s">
        <v>16</v>
      </c>
      <c r="C4669" s="1" t="s">
        <v>22</v>
      </c>
      <c r="D4669" s="1" t="s">
        <v>21</v>
      </c>
      <c r="E4669" s="2">
        <v>44358.0</v>
      </c>
      <c r="F4669" s="3"/>
      <c r="G4669" s="5">
        <v>3500.0</v>
      </c>
      <c r="H4669" s="3" t="str">
        <f>IFNA(VLOOKUP(F4669,Promocodes!A:E,4,0),"")</f>
        <v/>
      </c>
      <c r="I4669" s="3"/>
      <c r="J4669" s="5">
        <f t="shared" si="2"/>
        <v>3500</v>
      </c>
      <c r="K4669" s="3" t="str">
        <f>IFNA(VLOOKUP(D4669,Price!$A$2:$C$18,3,0),"")</f>
        <v>услуга</v>
      </c>
      <c r="L4669" s="6">
        <f t="shared" si="3"/>
        <v>6</v>
      </c>
      <c r="M4669" s="6" t="str">
        <f>IFNA(VLOOKUP(F4669,Promocodes!A:B,2,0),"")</f>
        <v/>
      </c>
      <c r="N4669" s="3" t="str">
        <f>IFNA(VLOOKUP(M4669,Promocodes!G:H,2,0),"")</f>
        <v/>
      </c>
      <c r="O4669" s="3" t="str">
        <f>IFNA(VLOOKUP(D4669,Price!$E$2:$F$4,2,0),"")</f>
        <v/>
      </c>
      <c r="P4669" s="7" t="str">
        <f t="shared" si="4"/>
        <v>без промо</v>
      </c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ht="15.75" customHeight="1">
      <c r="A4670" s="3">
        <v>4582.0</v>
      </c>
      <c r="B4670" s="1" t="s">
        <v>16</v>
      </c>
      <c r="C4670" s="1" t="s">
        <v>17</v>
      </c>
      <c r="D4670" s="1" t="s">
        <v>18</v>
      </c>
      <c r="E4670" s="2">
        <v>44358.0</v>
      </c>
      <c r="F4670" s="3"/>
      <c r="G4670" s="5">
        <v>1000.0</v>
      </c>
      <c r="H4670" s="3" t="str">
        <f>IFNA(VLOOKUP(F4670,Promocodes!A:E,4,0),"")</f>
        <v/>
      </c>
      <c r="I4670" s="3"/>
      <c r="J4670" s="5">
        <f t="shared" si="2"/>
        <v>1000</v>
      </c>
      <c r="K4670" s="3" t="str">
        <f>IFNA(VLOOKUP(D4670,Price!$A$2:$C$18,3,0),"")</f>
        <v>товар</v>
      </c>
      <c r="L4670" s="6">
        <f t="shared" si="3"/>
        <v>6</v>
      </c>
      <c r="M4670" s="6" t="str">
        <f>IFNA(VLOOKUP(F4670,Promocodes!A:B,2,0),"")</f>
        <v/>
      </c>
      <c r="N4670" s="3" t="str">
        <f>IFNA(VLOOKUP(M4670,Promocodes!G:H,2,0),"")</f>
        <v/>
      </c>
      <c r="O4670" s="3">
        <f>IFNA(VLOOKUP(D4670,Price!$E$2:$F$4,2,0),"")</f>
        <v>500</v>
      </c>
      <c r="P4670" s="7" t="str">
        <f t="shared" si="4"/>
        <v>без промо</v>
      </c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ht="15.75" customHeight="1">
      <c r="A4671" s="3">
        <v>4583.0</v>
      </c>
      <c r="B4671" s="1" t="s">
        <v>139</v>
      </c>
      <c r="C4671" s="1" t="s">
        <v>17</v>
      </c>
      <c r="D4671" s="1" t="s">
        <v>141</v>
      </c>
      <c r="E4671" s="2">
        <v>44358.0</v>
      </c>
      <c r="F4671" s="3"/>
      <c r="G4671" s="5">
        <v>300.0</v>
      </c>
      <c r="H4671" s="3" t="str">
        <f>IFNA(VLOOKUP(F4671,Promocodes!A:E,4,0),"")</f>
        <v/>
      </c>
      <c r="I4671" s="3"/>
      <c r="J4671" s="5">
        <f t="shared" si="2"/>
        <v>300</v>
      </c>
      <c r="K4671" s="3" t="str">
        <f>IFNA(VLOOKUP(D4671,Price!$A$2:$C$18,3,0),"")</f>
        <v/>
      </c>
      <c r="L4671" s="6">
        <f t="shared" si="3"/>
        <v>6</v>
      </c>
      <c r="M4671" s="6" t="str">
        <f>IFNA(VLOOKUP(F4671,Promocodes!A:B,2,0),"")</f>
        <v/>
      </c>
      <c r="N4671" s="3" t="str">
        <f>IFNA(VLOOKUP(M4671,Promocodes!G:H,2,0),"")</f>
        <v/>
      </c>
      <c r="O4671" s="3" t="str">
        <f>IFNA(VLOOKUP(D4671,Price!$E$2:$F$4,2,0),"")</f>
        <v/>
      </c>
      <c r="P4671" s="7" t="str">
        <f t="shared" si="4"/>
        <v/>
      </c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ht="15.75" customHeight="1">
      <c r="A4672" s="3">
        <v>4585.0</v>
      </c>
      <c r="B4672" s="1" t="s">
        <v>139</v>
      </c>
      <c r="C4672" s="1" t="s">
        <v>17</v>
      </c>
      <c r="D4672" s="1" t="s">
        <v>143</v>
      </c>
      <c r="E4672" s="2">
        <v>44358.0</v>
      </c>
      <c r="F4672" s="3"/>
      <c r="G4672" s="5">
        <v>500.0</v>
      </c>
      <c r="H4672" s="3" t="str">
        <f>IFNA(VLOOKUP(F4672,Promocodes!A:E,4,0),"")</f>
        <v/>
      </c>
      <c r="I4672" s="3"/>
      <c r="J4672" s="5">
        <f t="shared" si="2"/>
        <v>500</v>
      </c>
      <c r="K4672" s="3" t="str">
        <f>IFNA(VLOOKUP(D4672,Price!$A$2:$C$18,3,0),"")</f>
        <v/>
      </c>
      <c r="L4672" s="6">
        <f t="shared" si="3"/>
        <v>6</v>
      </c>
      <c r="M4672" s="6" t="str">
        <f>IFNA(VLOOKUP(F4672,Promocodes!A:B,2,0),"")</f>
        <v/>
      </c>
      <c r="N4672" s="3" t="str">
        <f>IFNA(VLOOKUP(M4672,Promocodes!G:H,2,0),"")</f>
        <v/>
      </c>
      <c r="O4672" s="3" t="str">
        <f>IFNA(VLOOKUP(D4672,Price!$E$2:$F$4,2,0),"")</f>
        <v/>
      </c>
      <c r="P4672" s="7" t="str">
        <f t="shared" si="4"/>
        <v/>
      </c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ht="15.75" customHeight="1">
      <c r="A4673" s="3">
        <v>4586.0</v>
      </c>
      <c r="B4673" s="1" t="s">
        <v>16</v>
      </c>
      <c r="C4673" s="1" t="s">
        <v>17</v>
      </c>
      <c r="D4673" s="1" t="s">
        <v>23</v>
      </c>
      <c r="E4673" s="2">
        <v>44358.0</v>
      </c>
      <c r="F4673" s="3"/>
      <c r="G4673" s="5">
        <v>5500.0</v>
      </c>
      <c r="H4673" s="3" t="str">
        <f>IFNA(VLOOKUP(F4673,Promocodes!A:E,4,0),"")</f>
        <v/>
      </c>
      <c r="I4673" s="3"/>
      <c r="J4673" s="5">
        <f t="shared" si="2"/>
        <v>5500</v>
      </c>
      <c r="K4673" s="3" t="str">
        <f>IFNA(VLOOKUP(D4673,Price!$A$2:$C$18,3,0),"")</f>
        <v>услуга</v>
      </c>
      <c r="L4673" s="6">
        <f t="shared" si="3"/>
        <v>6</v>
      </c>
      <c r="M4673" s="6" t="str">
        <f>IFNA(VLOOKUP(F4673,Promocodes!A:B,2,0),"")</f>
        <v/>
      </c>
      <c r="N4673" s="3" t="str">
        <f>IFNA(VLOOKUP(M4673,Promocodes!G:H,2,0),"")</f>
        <v/>
      </c>
      <c r="O4673" s="3" t="str">
        <f>IFNA(VLOOKUP(D4673,Price!$E$2:$F$4,2,0),"")</f>
        <v/>
      </c>
      <c r="P4673" s="7" t="str">
        <f t="shared" si="4"/>
        <v>без промо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ht="15.75" customHeight="1">
      <c r="A4674" s="3">
        <v>4588.0</v>
      </c>
      <c r="B4674" s="1" t="s">
        <v>16</v>
      </c>
      <c r="C4674" s="1" t="s">
        <v>17</v>
      </c>
      <c r="D4674" s="1" t="s">
        <v>23</v>
      </c>
      <c r="E4674" s="2">
        <v>44358.0</v>
      </c>
      <c r="F4674" s="3"/>
      <c r="G4674" s="5">
        <v>5500.0</v>
      </c>
      <c r="H4674" s="3" t="str">
        <f>IFNA(VLOOKUP(F4674,Promocodes!A:E,4,0),"")</f>
        <v/>
      </c>
      <c r="I4674" s="3"/>
      <c r="J4674" s="5">
        <f t="shared" si="2"/>
        <v>5500</v>
      </c>
      <c r="K4674" s="3" t="str">
        <f>IFNA(VLOOKUP(D4674,Price!$A$2:$C$18,3,0),"")</f>
        <v>услуга</v>
      </c>
      <c r="L4674" s="6">
        <f t="shared" si="3"/>
        <v>6</v>
      </c>
      <c r="M4674" s="6" t="str">
        <f>IFNA(VLOOKUP(F4674,Promocodes!A:B,2,0),"")</f>
        <v/>
      </c>
      <c r="N4674" s="3" t="str">
        <f>IFNA(VLOOKUP(M4674,Promocodes!G:H,2,0),"")</f>
        <v/>
      </c>
      <c r="O4674" s="3" t="str">
        <f>IFNA(VLOOKUP(D4674,Price!$E$2:$F$4,2,0),"")</f>
        <v/>
      </c>
      <c r="P4674" s="7" t="str">
        <f t="shared" si="4"/>
        <v>без промо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ht="15.75" customHeight="1">
      <c r="A4675" s="3">
        <v>4589.0</v>
      </c>
      <c r="B4675" s="1" t="s">
        <v>16</v>
      </c>
      <c r="C4675" s="1" t="s">
        <v>17</v>
      </c>
      <c r="D4675" s="1" t="s">
        <v>25</v>
      </c>
      <c r="E4675" s="2">
        <v>44358.0</v>
      </c>
      <c r="F4675" s="3"/>
      <c r="G4675" s="5">
        <v>300.0</v>
      </c>
      <c r="H4675" s="3" t="str">
        <f>IFNA(VLOOKUP(F4675,Promocodes!A:E,4,0),"")</f>
        <v/>
      </c>
      <c r="I4675" s="3"/>
      <c r="J4675" s="5">
        <f t="shared" si="2"/>
        <v>300</v>
      </c>
      <c r="K4675" s="3" t="str">
        <f>IFNA(VLOOKUP(D4675,Price!$A$2:$C$18,3,0),"")</f>
        <v>товар</v>
      </c>
      <c r="L4675" s="6">
        <f t="shared" si="3"/>
        <v>6</v>
      </c>
      <c r="M4675" s="6" t="str">
        <f>IFNA(VLOOKUP(F4675,Promocodes!A:B,2,0),"")</f>
        <v/>
      </c>
      <c r="N4675" s="3" t="str">
        <f>IFNA(VLOOKUP(M4675,Promocodes!G:H,2,0),"")</f>
        <v/>
      </c>
      <c r="O4675" s="3">
        <f>IFNA(VLOOKUP(D4675,Price!$E$2:$F$4,2,0),"")</f>
        <v>150</v>
      </c>
      <c r="P4675" s="7" t="str">
        <f t="shared" si="4"/>
        <v>без промо</v>
      </c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ht="15.75" customHeight="1">
      <c r="A4676" s="3">
        <v>4590.0</v>
      </c>
      <c r="B4676" s="1" t="s">
        <v>16</v>
      </c>
      <c r="C4676" s="1" t="s">
        <v>17</v>
      </c>
      <c r="D4676" s="1" t="s">
        <v>24</v>
      </c>
      <c r="E4676" s="2">
        <v>44359.0</v>
      </c>
      <c r="F4676" s="3"/>
      <c r="G4676" s="5">
        <v>4500.0</v>
      </c>
      <c r="H4676" s="3" t="str">
        <f>IFNA(VLOOKUP(F4676,Promocodes!A:E,4,0),"")</f>
        <v/>
      </c>
      <c r="I4676" s="3"/>
      <c r="J4676" s="5">
        <f t="shared" si="2"/>
        <v>4500</v>
      </c>
      <c r="K4676" s="3" t="str">
        <f>IFNA(VLOOKUP(D4676,Price!$A$2:$C$18,3,0),"")</f>
        <v>услуга</v>
      </c>
      <c r="L4676" s="6">
        <f t="shared" si="3"/>
        <v>6</v>
      </c>
      <c r="M4676" s="6" t="str">
        <f>IFNA(VLOOKUP(F4676,Promocodes!A:B,2,0),"")</f>
        <v/>
      </c>
      <c r="N4676" s="3" t="str">
        <f>IFNA(VLOOKUP(M4676,Promocodes!G:H,2,0),"")</f>
        <v/>
      </c>
      <c r="O4676" s="3" t="str">
        <f>IFNA(VLOOKUP(D4676,Price!$E$2:$F$4,2,0),"")</f>
        <v/>
      </c>
      <c r="P4676" s="7" t="str">
        <f t="shared" si="4"/>
        <v>без промо</v>
      </c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ht="15.75" customHeight="1">
      <c r="A4677" s="3">
        <v>4591.0</v>
      </c>
      <c r="B4677" s="1" t="s">
        <v>16</v>
      </c>
      <c r="C4677" s="1" t="s">
        <v>22</v>
      </c>
      <c r="D4677" s="1" t="s">
        <v>23</v>
      </c>
      <c r="E4677" s="2">
        <v>44359.0</v>
      </c>
      <c r="F4677" s="3"/>
      <c r="G4677" s="5">
        <v>5500.0</v>
      </c>
      <c r="H4677" s="3" t="str">
        <f>IFNA(VLOOKUP(F4677,Promocodes!A:E,4,0),"")</f>
        <v/>
      </c>
      <c r="I4677" s="3"/>
      <c r="J4677" s="5">
        <f t="shared" si="2"/>
        <v>5500</v>
      </c>
      <c r="K4677" s="3" t="str">
        <f>IFNA(VLOOKUP(D4677,Price!$A$2:$C$18,3,0),"")</f>
        <v>услуга</v>
      </c>
      <c r="L4677" s="6">
        <f t="shared" si="3"/>
        <v>6</v>
      </c>
      <c r="M4677" s="6" t="str">
        <f>IFNA(VLOOKUP(F4677,Promocodes!A:B,2,0),"")</f>
        <v/>
      </c>
      <c r="N4677" s="3" t="str">
        <f>IFNA(VLOOKUP(M4677,Promocodes!G:H,2,0),"")</f>
        <v/>
      </c>
      <c r="O4677" s="3" t="str">
        <f>IFNA(VLOOKUP(D4677,Price!$E$2:$F$4,2,0),"")</f>
        <v/>
      </c>
      <c r="P4677" s="7" t="str">
        <f t="shared" si="4"/>
        <v>без промо</v>
      </c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ht="15.75" customHeight="1">
      <c r="A4678" s="3">
        <v>4592.0</v>
      </c>
      <c r="B4678" s="1" t="s">
        <v>16</v>
      </c>
      <c r="C4678" s="1" t="s">
        <v>17</v>
      </c>
      <c r="D4678" s="1" t="s">
        <v>23</v>
      </c>
      <c r="E4678" s="2">
        <v>44359.0</v>
      </c>
      <c r="F4678" s="3"/>
      <c r="G4678" s="5">
        <v>5500.0</v>
      </c>
      <c r="H4678" s="3" t="str">
        <f>IFNA(VLOOKUP(F4678,Promocodes!A:E,4,0),"")</f>
        <v/>
      </c>
      <c r="I4678" s="3"/>
      <c r="J4678" s="5">
        <f t="shared" si="2"/>
        <v>5500</v>
      </c>
      <c r="K4678" s="3" t="str">
        <f>IFNA(VLOOKUP(D4678,Price!$A$2:$C$18,3,0),"")</f>
        <v>услуга</v>
      </c>
      <c r="L4678" s="6">
        <f t="shared" si="3"/>
        <v>6</v>
      </c>
      <c r="M4678" s="6" t="str">
        <f>IFNA(VLOOKUP(F4678,Promocodes!A:B,2,0),"")</f>
        <v/>
      </c>
      <c r="N4678" s="3" t="str">
        <f>IFNA(VLOOKUP(M4678,Promocodes!G:H,2,0),"")</f>
        <v/>
      </c>
      <c r="O4678" s="3" t="str">
        <f>IFNA(VLOOKUP(D4678,Price!$E$2:$F$4,2,0),"")</f>
        <v/>
      </c>
      <c r="P4678" s="7" t="str">
        <f t="shared" si="4"/>
        <v>без промо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ht="15.75" customHeight="1">
      <c r="A4679" s="3">
        <v>4593.0</v>
      </c>
      <c r="B4679" s="1" t="s">
        <v>16</v>
      </c>
      <c r="C4679" s="1" t="s">
        <v>17</v>
      </c>
      <c r="D4679" s="1" t="s">
        <v>24</v>
      </c>
      <c r="E4679" s="2">
        <v>44359.0</v>
      </c>
      <c r="F4679" s="3"/>
      <c r="G4679" s="5">
        <v>4500.0</v>
      </c>
      <c r="H4679" s="3" t="str">
        <f>IFNA(VLOOKUP(F4679,Promocodes!A:E,4,0),"")</f>
        <v/>
      </c>
      <c r="I4679" s="3"/>
      <c r="J4679" s="5">
        <f t="shared" si="2"/>
        <v>4500</v>
      </c>
      <c r="K4679" s="3" t="str">
        <f>IFNA(VLOOKUP(D4679,Price!$A$2:$C$18,3,0),"")</f>
        <v>услуга</v>
      </c>
      <c r="L4679" s="6">
        <f t="shared" si="3"/>
        <v>6</v>
      </c>
      <c r="M4679" s="6" t="str">
        <f>IFNA(VLOOKUP(F4679,Promocodes!A:B,2,0),"")</f>
        <v/>
      </c>
      <c r="N4679" s="3" t="str">
        <f>IFNA(VLOOKUP(M4679,Promocodes!G:H,2,0),"")</f>
        <v/>
      </c>
      <c r="O4679" s="3" t="str">
        <f>IFNA(VLOOKUP(D4679,Price!$E$2:$F$4,2,0),"")</f>
        <v/>
      </c>
      <c r="P4679" s="7" t="str">
        <f t="shared" si="4"/>
        <v>без промо</v>
      </c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ht="15.75" customHeight="1">
      <c r="A4680" s="3">
        <v>4594.0</v>
      </c>
      <c r="B4680" s="1" t="s">
        <v>16</v>
      </c>
      <c r="C4680" s="1" t="s">
        <v>17</v>
      </c>
      <c r="D4680" s="1" t="s">
        <v>21</v>
      </c>
      <c r="E4680" s="2">
        <v>44359.0</v>
      </c>
      <c r="F4680" s="3"/>
      <c r="G4680" s="5">
        <v>3500.0</v>
      </c>
      <c r="H4680" s="3" t="str">
        <f>IFNA(VLOOKUP(F4680,Promocodes!A:E,4,0),"")</f>
        <v/>
      </c>
      <c r="I4680" s="3"/>
      <c r="J4680" s="5">
        <f t="shared" si="2"/>
        <v>3500</v>
      </c>
      <c r="K4680" s="3" t="str">
        <f>IFNA(VLOOKUP(D4680,Price!$A$2:$C$18,3,0),"")</f>
        <v>услуга</v>
      </c>
      <c r="L4680" s="6">
        <f t="shared" si="3"/>
        <v>6</v>
      </c>
      <c r="M4680" s="6" t="str">
        <f>IFNA(VLOOKUP(F4680,Promocodes!A:B,2,0),"")</f>
        <v/>
      </c>
      <c r="N4680" s="3" t="str">
        <f>IFNA(VLOOKUP(M4680,Promocodes!G:H,2,0),"")</f>
        <v/>
      </c>
      <c r="O4680" s="3" t="str">
        <f>IFNA(VLOOKUP(D4680,Price!$E$2:$F$4,2,0),"")</f>
        <v/>
      </c>
      <c r="P4680" s="7" t="str">
        <f t="shared" si="4"/>
        <v>без промо</v>
      </c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ht="15.75" customHeight="1">
      <c r="A4681" s="3">
        <v>4595.0</v>
      </c>
      <c r="B4681" s="1" t="s">
        <v>16</v>
      </c>
      <c r="C4681" s="1" t="s">
        <v>17</v>
      </c>
      <c r="D4681" s="1" t="s">
        <v>24</v>
      </c>
      <c r="E4681" s="2">
        <v>44359.0</v>
      </c>
      <c r="F4681" s="3"/>
      <c r="G4681" s="5">
        <v>4500.0</v>
      </c>
      <c r="H4681" s="3" t="str">
        <f>IFNA(VLOOKUP(F4681,Promocodes!A:E,4,0),"")</f>
        <v/>
      </c>
      <c r="I4681" s="3"/>
      <c r="J4681" s="5">
        <f t="shared" si="2"/>
        <v>4500</v>
      </c>
      <c r="K4681" s="3" t="str">
        <f>IFNA(VLOOKUP(D4681,Price!$A$2:$C$18,3,0),"")</f>
        <v>услуга</v>
      </c>
      <c r="L4681" s="6">
        <f t="shared" si="3"/>
        <v>6</v>
      </c>
      <c r="M4681" s="6" t="str">
        <f>IFNA(VLOOKUP(F4681,Promocodes!A:B,2,0),"")</f>
        <v/>
      </c>
      <c r="N4681" s="3" t="str">
        <f>IFNA(VLOOKUP(M4681,Promocodes!G:H,2,0),"")</f>
        <v/>
      </c>
      <c r="O4681" s="3" t="str">
        <f>IFNA(VLOOKUP(D4681,Price!$E$2:$F$4,2,0),"")</f>
        <v/>
      </c>
      <c r="P4681" s="7" t="str">
        <f t="shared" si="4"/>
        <v>без промо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ht="15.75" customHeight="1">
      <c r="A4682" s="3">
        <v>4596.0</v>
      </c>
      <c r="B4682" s="1" t="s">
        <v>16</v>
      </c>
      <c r="C4682" s="1" t="s">
        <v>22</v>
      </c>
      <c r="D4682" s="1" t="s">
        <v>21</v>
      </c>
      <c r="E4682" s="2">
        <v>44359.0</v>
      </c>
      <c r="F4682" s="3"/>
      <c r="G4682" s="5">
        <v>3500.0</v>
      </c>
      <c r="H4682" s="3" t="str">
        <f>IFNA(VLOOKUP(F4682,Promocodes!A:E,4,0),"")</f>
        <v/>
      </c>
      <c r="I4682" s="3"/>
      <c r="J4682" s="5">
        <f t="shared" si="2"/>
        <v>3500</v>
      </c>
      <c r="K4682" s="3" t="str">
        <f>IFNA(VLOOKUP(D4682,Price!$A$2:$C$18,3,0),"")</f>
        <v>услуга</v>
      </c>
      <c r="L4682" s="6">
        <f t="shared" si="3"/>
        <v>6</v>
      </c>
      <c r="M4682" s="6" t="str">
        <f>IFNA(VLOOKUP(F4682,Promocodes!A:B,2,0),"")</f>
        <v/>
      </c>
      <c r="N4682" s="3" t="str">
        <f>IFNA(VLOOKUP(M4682,Promocodes!G:H,2,0),"")</f>
        <v/>
      </c>
      <c r="O4682" s="3" t="str">
        <f>IFNA(VLOOKUP(D4682,Price!$E$2:$F$4,2,0),"")</f>
        <v/>
      </c>
      <c r="P4682" s="7" t="str">
        <f t="shared" si="4"/>
        <v>без промо</v>
      </c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ht="15.75" customHeight="1">
      <c r="A4683" s="3">
        <v>4597.0</v>
      </c>
      <c r="B4683" s="1" t="s">
        <v>16</v>
      </c>
      <c r="C4683" s="1" t="s">
        <v>17</v>
      </c>
      <c r="D4683" s="1" t="s">
        <v>23</v>
      </c>
      <c r="E4683" s="2">
        <v>44359.0</v>
      </c>
      <c r="F4683" s="3"/>
      <c r="G4683" s="5">
        <v>5500.0</v>
      </c>
      <c r="H4683" s="3" t="str">
        <f>IFNA(VLOOKUP(F4683,Promocodes!A:E,4,0),"")</f>
        <v/>
      </c>
      <c r="I4683" s="3"/>
      <c r="J4683" s="5">
        <f t="shared" si="2"/>
        <v>5500</v>
      </c>
      <c r="K4683" s="3" t="str">
        <f>IFNA(VLOOKUP(D4683,Price!$A$2:$C$18,3,0),"")</f>
        <v>услуга</v>
      </c>
      <c r="L4683" s="6">
        <f t="shared" si="3"/>
        <v>6</v>
      </c>
      <c r="M4683" s="6" t="str">
        <f>IFNA(VLOOKUP(F4683,Promocodes!A:B,2,0),"")</f>
        <v/>
      </c>
      <c r="N4683" s="3" t="str">
        <f>IFNA(VLOOKUP(M4683,Promocodes!G:H,2,0),"")</f>
        <v/>
      </c>
      <c r="O4683" s="3" t="str">
        <f>IFNA(VLOOKUP(D4683,Price!$E$2:$F$4,2,0),"")</f>
        <v/>
      </c>
      <c r="P4683" s="7" t="str">
        <f t="shared" si="4"/>
        <v>без промо</v>
      </c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ht="15.75" customHeight="1">
      <c r="A4684" s="3">
        <v>4599.0</v>
      </c>
      <c r="B4684" s="1" t="s">
        <v>16</v>
      </c>
      <c r="C4684" s="1" t="s">
        <v>17</v>
      </c>
      <c r="D4684" s="1" t="s">
        <v>18</v>
      </c>
      <c r="E4684" s="2">
        <v>44359.0</v>
      </c>
      <c r="F4684" s="3"/>
      <c r="G4684" s="5">
        <v>1000.0</v>
      </c>
      <c r="H4684" s="3" t="str">
        <f>IFNA(VLOOKUP(F4684,Promocodes!A:E,4,0),"")</f>
        <v/>
      </c>
      <c r="I4684" s="3"/>
      <c r="J4684" s="5">
        <f t="shared" si="2"/>
        <v>1000</v>
      </c>
      <c r="K4684" s="3" t="str">
        <f>IFNA(VLOOKUP(D4684,Price!$A$2:$C$18,3,0),"")</f>
        <v>товар</v>
      </c>
      <c r="L4684" s="6">
        <f t="shared" si="3"/>
        <v>6</v>
      </c>
      <c r="M4684" s="6" t="str">
        <f>IFNA(VLOOKUP(F4684,Promocodes!A:B,2,0),"")</f>
        <v/>
      </c>
      <c r="N4684" s="3" t="str">
        <f>IFNA(VLOOKUP(M4684,Promocodes!G:H,2,0),"")</f>
        <v/>
      </c>
      <c r="O4684" s="3">
        <f>IFNA(VLOOKUP(D4684,Price!$E$2:$F$4,2,0),"")</f>
        <v>500</v>
      </c>
      <c r="P4684" s="7" t="str">
        <f t="shared" si="4"/>
        <v>без промо</v>
      </c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ht="15.75" customHeight="1">
      <c r="A4685" s="3">
        <v>4600.0</v>
      </c>
      <c r="B4685" s="1" t="s">
        <v>16</v>
      </c>
      <c r="C4685" s="1" t="s">
        <v>22</v>
      </c>
      <c r="D4685" s="1" t="s">
        <v>24</v>
      </c>
      <c r="E4685" s="2">
        <v>44359.0</v>
      </c>
      <c r="F4685" s="3"/>
      <c r="G4685" s="5">
        <v>4500.0</v>
      </c>
      <c r="H4685" s="3" t="str">
        <f>IFNA(VLOOKUP(F4685,Promocodes!A:E,4,0),"")</f>
        <v/>
      </c>
      <c r="I4685" s="3"/>
      <c r="J4685" s="5">
        <f t="shared" si="2"/>
        <v>4500</v>
      </c>
      <c r="K4685" s="3" t="str">
        <f>IFNA(VLOOKUP(D4685,Price!$A$2:$C$18,3,0),"")</f>
        <v>услуга</v>
      </c>
      <c r="L4685" s="6">
        <f t="shared" si="3"/>
        <v>6</v>
      </c>
      <c r="M4685" s="6" t="str">
        <f>IFNA(VLOOKUP(F4685,Promocodes!A:B,2,0),"")</f>
        <v/>
      </c>
      <c r="N4685" s="3" t="str">
        <f>IFNA(VLOOKUP(M4685,Promocodes!G:H,2,0),"")</f>
        <v/>
      </c>
      <c r="O4685" s="3" t="str">
        <f>IFNA(VLOOKUP(D4685,Price!$E$2:$F$4,2,0),"")</f>
        <v/>
      </c>
      <c r="P4685" s="7" t="str">
        <f t="shared" si="4"/>
        <v>без промо</v>
      </c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ht="15.75" customHeight="1">
      <c r="A4686" s="3">
        <v>4601.0</v>
      </c>
      <c r="B4686" s="1" t="s">
        <v>16</v>
      </c>
      <c r="C4686" s="1" t="s">
        <v>17</v>
      </c>
      <c r="D4686" s="1" t="s">
        <v>23</v>
      </c>
      <c r="E4686" s="2">
        <v>44359.0</v>
      </c>
      <c r="F4686" s="3"/>
      <c r="G4686" s="5">
        <v>5500.0</v>
      </c>
      <c r="H4686" s="3" t="str">
        <f>IFNA(VLOOKUP(F4686,Promocodes!A:E,4,0),"")</f>
        <v/>
      </c>
      <c r="I4686" s="3"/>
      <c r="J4686" s="5">
        <f t="shared" si="2"/>
        <v>5500</v>
      </c>
      <c r="K4686" s="3" t="str">
        <f>IFNA(VLOOKUP(D4686,Price!$A$2:$C$18,3,0),"")</f>
        <v>услуга</v>
      </c>
      <c r="L4686" s="6">
        <f t="shared" si="3"/>
        <v>6</v>
      </c>
      <c r="M4686" s="6" t="str">
        <f>IFNA(VLOOKUP(F4686,Promocodes!A:B,2,0),"")</f>
        <v/>
      </c>
      <c r="N4686" s="3" t="str">
        <f>IFNA(VLOOKUP(M4686,Promocodes!G:H,2,0),"")</f>
        <v/>
      </c>
      <c r="O4686" s="3" t="str">
        <f>IFNA(VLOOKUP(D4686,Price!$E$2:$F$4,2,0),"")</f>
        <v/>
      </c>
      <c r="P4686" s="7" t="str">
        <f t="shared" si="4"/>
        <v>без промо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ht="15.75" customHeight="1">
      <c r="A4687" s="3">
        <v>4602.0</v>
      </c>
      <c r="B4687" s="1" t="s">
        <v>139</v>
      </c>
      <c r="C4687" s="1" t="s">
        <v>22</v>
      </c>
      <c r="D4687" s="1" t="s">
        <v>143</v>
      </c>
      <c r="E4687" s="2">
        <v>44359.0</v>
      </c>
      <c r="F4687" s="3"/>
      <c r="G4687" s="5">
        <v>500.0</v>
      </c>
      <c r="H4687" s="3" t="str">
        <f>IFNA(VLOOKUP(F4687,Promocodes!A:E,4,0),"")</f>
        <v/>
      </c>
      <c r="I4687" s="3"/>
      <c r="J4687" s="5">
        <f t="shared" si="2"/>
        <v>500</v>
      </c>
      <c r="K4687" s="3" t="str">
        <f>IFNA(VLOOKUP(D4687,Price!$A$2:$C$18,3,0),"")</f>
        <v/>
      </c>
      <c r="L4687" s="6">
        <f t="shared" si="3"/>
        <v>6</v>
      </c>
      <c r="M4687" s="6" t="str">
        <f>IFNA(VLOOKUP(F4687,Promocodes!A:B,2,0),"")</f>
        <v/>
      </c>
      <c r="N4687" s="3" t="str">
        <f>IFNA(VLOOKUP(M4687,Promocodes!G:H,2,0),"")</f>
        <v/>
      </c>
      <c r="O4687" s="3" t="str">
        <f>IFNA(VLOOKUP(D4687,Price!$E$2:$F$4,2,0),"")</f>
        <v/>
      </c>
      <c r="P4687" s="7" t="str">
        <f t="shared" si="4"/>
        <v/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ht="15.75" customHeight="1">
      <c r="A4688" s="3">
        <v>4603.0</v>
      </c>
      <c r="B4688" s="1" t="s">
        <v>139</v>
      </c>
      <c r="C4688" s="1" t="s">
        <v>17</v>
      </c>
      <c r="D4688" s="1" t="s">
        <v>142</v>
      </c>
      <c r="E4688" s="2">
        <v>44359.0</v>
      </c>
      <c r="F4688" s="3"/>
      <c r="G4688" s="5">
        <v>1000.0</v>
      </c>
      <c r="H4688" s="3" t="str">
        <f>IFNA(VLOOKUP(F4688,Promocodes!A:E,4,0),"")</f>
        <v/>
      </c>
      <c r="I4688" s="3"/>
      <c r="J4688" s="5">
        <f t="shared" si="2"/>
        <v>1000</v>
      </c>
      <c r="K4688" s="3" t="str">
        <f>IFNA(VLOOKUP(D4688,Price!$A$2:$C$18,3,0),"")</f>
        <v/>
      </c>
      <c r="L4688" s="6">
        <f t="shared" si="3"/>
        <v>6</v>
      </c>
      <c r="M4688" s="6" t="str">
        <f>IFNA(VLOOKUP(F4688,Promocodes!A:B,2,0),"")</f>
        <v/>
      </c>
      <c r="N4688" s="3" t="str">
        <f>IFNA(VLOOKUP(M4688,Promocodes!G:H,2,0),"")</f>
        <v/>
      </c>
      <c r="O4688" s="3" t="str">
        <f>IFNA(VLOOKUP(D4688,Price!$E$2:$F$4,2,0),"")</f>
        <v/>
      </c>
      <c r="P4688" s="7" t="str">
        <f t="shared" si="4"/>
        <v/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ht="15.75" customHeight="1">
      <c r="A4689" s="3">
        <v>4604.0</v>
      </c>
      <c r="B4689" s="1" t="s">
        <v>16</v>
      </c>
      <c r="C4689" s="1" t="s">
        <v>17</v>
      </c>
      <c r="D4689" s="1" t="s">
        <v>23</v>
      </c>
      <c r="E4689" s="2">
        <v>44359.0</v>
      </c>
      <c r="F4689" s="3"/>
      <c r="G4689" s="5">
        <v>5500.0</v>
      </c>
      <c r="H4689" s="3" t="str">
        <f>IFNA(VLOOKUP(F4689,Promocodes!A:E,4,0),"")</f>
        <v/>
      </c>
      <c r="I4689" s="3"/>
      <c r="J4689" s="5">
        <f t="shared" si="2"/>
        <v>5500</v>
      </c>
      <c r="K4689" s="3" t="str">
        <f>IFNA(VLOOKUP(D4689,Price!$A$2:$C$18,3,0),"")</f>
        <v>услуга</v>
      </c>
      <c r="L4689" s="6">
        <f t="shared" si="3"/>
        <v>6</v>
      </c>
      <c r="M4689" s="6" t="str">
        <f>IFNA(VLOOKUP(F4689,Promocodes!A:B,2,0),"")</f>
        <v/>
      </c>
      <c r="N4689" s="3" t="str">
        <f>IFNA(VLOOKUP(M4689,Promocodes!G:H,2,0),"")</f>
        <v/>
      </c>
      <c r="O4689" s="3" t="str">
        <f>IFNA(VLOOKUP(D4689,Price!$E$2:$F$4,2,0),"")</f>
        <v/>
      </c>
      <c r="P4689" s="7" t="str">
        <f t="shared" si="4"/>
        <v>без промо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ht="15.75" customHeight="1">
      <c r="A4690" s="3">
        <v>4605.0</v>
      </c>
      <c r="B4690" s="1" t="s">
        <v>139</v>
      </c>
      <c r="C4690" s="1" t="s">
        <v>17</v>
      </c>
      <c r="D4690" s="1" t="s">
        <v>141</v>
      </c>
      <c r="E4690" s="2">
        <v>44359.0</v>
      </c>
      <c r="F4690" s="3"/>
      <c r="G4690" s="5">
        <v>300.0</v>
      </c>
      <c r="H4690" s="3" t="str">
        <f>IFNA(VLOOKUP(F4690,Promocodes!A:E,4,0),"")</f>
        <v/>
      </c>
      <c r="I4690" s="3"/>
      <c r="J4690" s="5">
        <f t="shared" si="2"/>
        <v>300</v>
      </c>
      <c r="K4690" s="3" t="str">
        <f>IFNA(VLOOKUP(D4690,Price!$A$2:$C$18,3,0),"")</f>
        <v/>
      </c>
      <c r="L4690" s="6">
        <f t="shared" si="3"/>
        <v>6</v>
      </c>
      <c r="M4690" s="6" t="str">
        <f>IFNA(VLOOKUP(F4690,Promocodes!A:B,2,0),"")</f>
        <v/>
      </c>
      <c r="N4690" s="3" t="str">
        <f>IFNA(VLOOKUP(M4690,Promocodes!G:H,2,0),"")</f>
        <v/>
      </c>
      <c r="O4690" s="3" t="str">
        <f>IFNA(VLOOKUP(D4690,Price!$E$2:$F$4,2,0),"")</f>
        <v/>
      </c>
      <c r="P4690" s="7" t="str">
        <f t="shared" si="4"/>
        <v/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ht="15.75" customHeight="1">
      <c r="A4691" s="3">
        <v>4606.0</v>
      </c>
      <c r="B4691" s="1" t="s">
        <v>16</v>
      </c>
      <c r="C4691" s="1" t="s">
        <v>17</v>
      </c>
      <c r="D4691" s="1" t="s">
        <v>23</v>
      </c>
      <c r="E4691" s="2">
        <v>44359.0</v>
      </c>
      <c r="F4691" s="3"/>
      <c r="G4691" s="5">
        <v>5500.0</v>
      </c>
      <c r="H4691" s="3" t="str">
        <f>IFNA(VLOOKUP(F4691,Promocodes!A:E,4,0),"")</f>
        <v/>
      </c>
      <c r="I4691" s="3"/>
      <c r="J4691" s="5">
        <f t="shared" si="2"/>
        <v>5500</v>
      </c>
      <c r="K4691" s="3" t="str">
        <f>IFNA(VLOOKUP(D4691,Price!$A$2:$C$18,3,0),"")</f>
        <v>услуга</v>
      </c>
      <c r="L4691" s="6">
        <f t="shared" si="3"/>
        <v>6</v>
      </c>
      <c r="M4691" s="6" t="str">
        <f>IFNA(VLOOKUP(F4691,Promocodes!A:B,2,0),"")</f>
        <v/>
      </c>
      <c r="N4691" s="3" t="str">
        <f>IFNA(VLOOKUP(M4691,Promocodes!G:H,2,0),"")</f>
        <v/>
      </c>
      <c r="O4691" s="3" t="str">
        <f>IFNA(VLOOKUP(D4691,Price!$E$2:$F$4,2,0),"")</f>
        <v/>
      </c>
      <c r="P4691" s="7" t="str">
        <f t="shared" si="4"/>
        <v>без промо</v>
      </c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ht="15.75" customHeight="1">
      <c r="A4692" s="3">
        <v>4607.0</v>
      </c>
      <c r="B4692" s="1" t="s">
        <v>16</v>
      </c>
      <c r="C4692" s="1" t="s">
        <v>17</v>
      </c>
      <c r="D4692" s="1" t="s">
        <v>21</v>
      </c>
      <c r="E4692" s="2">
        <v>44359.0</v>
      </c>
      <c r="F4692" s="3"/>
      <c r="G4692" s="5">
        <v>3500.0</v>
      </c>
      <c r="H4692" s="3" t="str">
        <f>IFNA(VLOOKUP(F4692,Promocodes!A:E,4,0),"")</f>
        <v/>
      </c>
      <c r="I4692" s="3"/>
      <c r="J4692" s="5">
        <f t="shared" si="2"/>
        <v>3500</v>
      </c>
      <c r="K4692" s="3" t="str">
        <f>IFNA(VLOOKUP(D4692,Price!$A$2:$C$18,3,0),"")</f>
        <v>услуга</v>
      </c>
      <c r="L4692" s="6">
        <f t="shared" si="3"/>
        <v>6</v>
      </c>
      <c r="M4692" s="6" t="str">
        <f>IFNA(VLOOKUP(F4692,Promocodes!A:B,2,0),"")</f>
        <v/>
      </c>
      <c r="N4692" s="3" t="str">
        <f>IFNA(VLOOKUP(M4692,Promocodes!G:H,2,0),"")</f>
        <v/>
      </c>
      <c r="O4692" s="3" t="str">
        <f>IFNA(VLOOKUP(D4692,Price!$E$2:$F$4,2,0),"")</f>
        <v/>
      </c>
      <c r="P4692" s="7" t="str">
        <f t="shared" si="4"/>
        <v>без промо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ht="15.75" customHeight="1">
      <c r="A4693" s="3">
        <v>4608.0</v>
      </c>
      <c r="B4693" s="1" t="s">
        <v>16</v>
      </c>
      <c r="C4693" s="1" t="s">
        <v>17</v>
      </c>
      <c r="D4693" s="1" t="s">
        <v>24</v>
      </c>
      <c r="E4693" s="2">
        <v>44359.0</v>
      </c>
      <c r="F4693" s="3"/>
      <c r="G4693" s="5">
        <v>4500.0</v>
      </c>
      <c r="H4693" s="3" t="str">
        <f>IFNA(VLOOKUP(F4693,Promocodes!A:E,4,0),"")</f>
        <v/>
      </c>
      <c r="I4693" s="3"/>
      <c r="J4693" s="5">
        <f t="shared" si="2"/>
        <v>4500</v>
      </c>
      <c r="K4693" s="3" t="str">
        <f>IFNA(VLOOKUP(D4693,Price!$A$2:$C$18,3,0),"")</f>
        <v>услуга</v>
      </c>
      <c r="L4693" s="6">
        <f t="shared" si="3"/>
        <v>6</v>
      </c>
      <c r="M4693" s="6" t="str">
        <f>IFNA(VLOOKUP(F4693,Promocodes!A:B,2,0),"")</f>
        <v/>
      </c>
      <c r="N4693" s="3" t="str">
        <f>IFNA(VLOOKUP(M4693,Promocodes!G:H,2,0),"")</f>
        <v/>
      </c>
      <c r="O4693" s="3" t="str">
        <f>IFNA(VLOOKUP(D4693,Price!$E$2:$F$4,2,0),"")</f>
        <v/>
      </c>
      <c r="P4693" s="7" t="str">
        <f t="shared" si="4"/>
        <v>без промо</v>
      </c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ht="15.75" customHeight="1">
      <c r="A4694" s="3">
        <v>4610.0</v>
      </c>
      <c r="B4694" s="1" t="s">
        <v>139</v>
      </c>
      <c r="C4694" s="1" t="s">
        <v>17</v>
      </c>
      <c r="D4694" s="1" t="s">
        <v>142</v>
      </c>
      <c r="E4694" s="2">
        <v>44359.0</v>
      </c>
      <c r="F4694" s="3"/>
      <c r="G4694" s="5">
        <v>1000.0</v>
      </c>
      <c r="H4694" s="3" t="str">
        <f>IFNA(VLOOKUP(F4694,Promocodes!A:E,4,0),"")</f>
        <v/>
      </c>
      <c r="I4694" s="3"/>
      <c r="J4694" s="5">
        <f t="shared" si="2"/>
        <v>1000</v>
      </c>
      <c r="K4694" s="3" t="str">
        <f>IFNA(VLOOKUP(D4694,Price!$A$2:$C$18,3,0),"")</f>
        <v/>
      </c>
      <c r="L4694" s="6">
        <f t="shared" si="3"/>
        <v>6</v>
      </c>
      <c r="M4694" s="6" t="str">
        <f>IFNA(VLOOKUP(F4694,Promocodes!A:B,2,0),"")</f>
        <v/>
      </c>
      <c r="N4694" s="3" t="str">
        <f>IFNA(VLOOKUP(M4694,Promocodes!G:H,2,0),"")</f>
        <v/>
      </c>
      <c r="O4694" s="3" t="str">
        <f>IFNA(VLOOKUP(D4694,Price!$E$2:$F$4,2,0),"")</f>
        <v/>
      </c>
      <c r="P4694" s="7" t="str">
        <f t="shared" si="4"/>
        <v/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ht="15.75" customHeight="1">
      <c r="A4695" s="3">
        <v>4611.0</v>
      </c>
      <c r="B4695" s="1" t="s">
        <v>16</v>
      </c>
      <c r="C4695" s="1" t="s">
        <v>17</v>
      </c>
      <c r="D4695" s="1" t="s">
        <v>18</v>
      </c>
      <c r="E4695" s="2">
        <v>44359.0</v>
      </c>
      <c r="F4695" s="3"/>
      <c r="G4695" s="5">
        <v>1000.0</v>
      </c>
      <c r="H4695" s="3" t="str">
        <f>IFNA(VLOOKUP(F4695,Promocodes!A:E,4,0),"")</f>
        <v/>
      </c>
      <c r="I4695" s="3"/>
      <c r="J4695" s="5">
        <f t="shared" si="2"/>
        <v>1000</v>
      </c>
      <c r="K4695" s="3" t="str">
        <f>IFNA(VLOOKUP(D4695,Price!$A$2:$C$18,3,0),"")</f>
        <v>товар</v>
      </c>
      <c r="L4695" s="6">
        <f t="shared" si="3"/>
        <v>6</v>
      </c>
      <c r="M4695" s="6" t="str">
        <f>IFNA(VLOOKUP(F4695,Promocodes!A:B,2,0),"")</f>
        <v/>
      </c>
      <c r="N4695" s="3" t="str">
        <f>IFNA(VLOOKUP(M4695,Promocodes!G:H,2,0),"")</f>
        <v/>
      </c>
      <c r="O4695" s="3">
        <f>IFNA(VLOOKUP(D4695,Price!$E$2:$F$4,2,0),"")</f>
        <v>500</v>
      </c>
      <c r="P4695" s="7" t="str">
        <f t="shared" si="4"/>
        <v>без промо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ht="15.75" customHeight="1">
      <c r="A4696" s="3">
        <v>4612.0</v>
      </c>
      <c r="B4696" s="1" t="s">
        <v>139</v>
      </c>
      <c r="C4696" s="1" t="s">
        <v>17</v>
      </c>
      <c r="D4696" s="1" t="s">
        <v>143</v>
      </c>
      <c r="E4696" s="2">
        <v>44359.0</v>
      </c>
      <c r="F4696" s="3"/>
      <c r="G4696" s="5">
        <v>500.0</v>
      </c>
      <c r="H4696" s="3" t="str">
        <f>IFNA(VLOOKUP(F4696,Promocodes!A:E,4,0),"")</f>
        <v/>
      </c>
      <c r="I4696" s="3"/>
      <c r="J4696" s="5">
        <f t="shared" si="2"/>
        <v>500</v>
      </c>
      <c r="K4696" s="3" t="str">
        <f>IFNA(VLOOKUP(D4696,Price!$A$2:$C$18,3,0),"")</f>
        <v/>
      </c>
      <c r="L4696" s="6">
        <f t="shared" si="3"/>
        <v>6</v>
      </c>
      <c r="M4696" s="6" t="str">
        <f>IFNA(VLOOKUP(F4696,Promocodes!A:B,2,0),"")</f>
        <v/>
      </c>
      <c r="N4696" s="3" t="str">
        <f>IFNA(VLOOKUP(M4696,Promocodes!G:H,2,0),"")</f>
        <v/>
      </c>
      <c r="O4696" s="3" t="str">
        <f>IFNA(VLOOKUP(D4696,Price!$E$2:$F$4,2,0),"")</f>
        <v/>
      </c>
      <c r="P4696" s="7" t="str">
        <f t="shared" si="4"/>
        <v/>
      </c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ht="15.75" customHeight="1">
      <c r="A4697" s="3">
        <v>4613.0</v>
      </c>
      <c r="B4697" s="1" t="s">
        <v>16</v>
      </c>
      <c r="C4697" s="1" t="s">
        <v>17</v>
      </c>
      <c r="D4697" s="1" t="s">
        <v>21</v>
      </c>
      <c r="E4697" s="2">
        <v>44359.0</v>
      </c>
      <c r="F4697" s="3"/>
      <c r="G4697" s="5">
        <v>3500.0</v>
      </c>
      <c r="H4697" s="3" t="str">
        <f>IFNA(VLOOKUP(F4697,Promocodes!A:E,4,0),"")</f>
        <v/>
      </c>
      <c r="I4697" s="3"/>
      <c r="J4697" s="5">
        <f t="shared" si="2"/>
        <v>3500</v>
      </c>
      <c r="K4697" s="3" t="str">
        <f>IFNA(VLOOKUP(D4697,Price!$A$2:$C$18,3,0),"")</f>
        <v>услуга</v>
      </c>
      <c r="L4697" s="6">
        <f t="shared" si="3"/>
        <v>6</v>
      </c>
      <c r="M4697" s="6" t="str">
        <f>IFNA(VLOOKUP(F4697,Promocodes!A:B,2,0),"")</f>
        <v/>
      </c>
      <c r="N4697" s="3" t="str">
        <f>IFNA(VLOOKUP(M4697,Promocodes!G:H,2,0),"")</f>
        <v/>
      </c>
      <c r="O4697" s="3" t="str">
        <f>IFNA(VLOOKUP(D4697,Price!$E$2:$F$4,2,0),"")</f>
        <v/>
      </c>
      <c r="P4697" s="7" t="str">
        <f t="shared" si="4"/>
        <v>без промо</v>
      </c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ht="15.75" customHeight="1">
      <c r="A4698" s="3">
        <v>4614.0</v>
      </c>
      <c r="B4698" s="1" t="s">
        <v>16</v>
      </c>
      <c r="C4698" s="1" t="s">
        <v>22</v>
      </c>
      <c r="D4698" s="1" t="s">
        <v>23</v>
      </c>
      <c r="E4698" s="2">
        <v>44359.0</v>
      </c>
      <c r="F4698" s="3"/>
      <c r="G4698" s="5">
        <v>5500.0</v>
      </c>
      <c r="H4698" s="3" t="str">
        <f>IFNA(VLOOKUP(F4698,Promocodes!A:E,4,0),"")</f>
        <v/>
      </c>
      <c r="I4698" s="3"/>
      <c r="J4698" s="5">
        <f t="shared" si="2"/>
        <v>5500</v>
      </c>
      <c r="K4698" s="3" t="str">
        <f>IFNA(VLOOKUP(D4698,Price!$A$2:$C$18,3,0),"")</f>
        <v>услуга</v>
      </c>
      <c r="L4698" s="6">
        <f t="shared" si="3"/>
        <v>6</v>
      </c>
      <c r="M4698" s="6" t="str">
        <f>IFNA(VLOOKUP(F4698,Promocodes!A:B,2,0),"")</f>
        <v/>
      </c>
      <c r="N4698" s="3" t="str">
        <f>IFNA(VLOOKUP(M4698,Promocodes!G:H,2,0),"")</f>
        <v/>
      </c>
      <c r="O4698" s="3" t="str">
        <f>IFNA(VLOOKUP(D4698,Price!$E$2:$F$4,2,0),"")</f>
        <v/>
      </c>
      <c r="P4698" s="7" t="str">
        <f t="shared" si="4"/>
        <v>без промо</v>
      </c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ht="15.75" customHeight="1">
      <c r="A4699" s="3">
        <v>4615.0</v>
      </c>
      <c r="B4699" s="1" t="s">
        <v>16</v>
      </c>
      <c r="C4699" s="1" t="s">
        <v>17</v>
      </c>
      <c r="D4699" s="1" t="s">
        <v>23</v>
      </c>
      <c r="E4699" s="2">
        <v>44359.0</v>
      </c>
      <c r="F4699" s="3"/>
      <c r="G4699" s="5">
        <v>5500.0</v>
      </c>
      <c r="H4699" s="3" t="str">
        <f>IFNA(VLOOKUP(F4699,Promocodes!A:E,4,0),"")</f>
        <v/>
      </c>
      <c r="I4699" s="3"/>
      <c r="J4699" s="5">
        <f t="shared" si="2"/>
        <v>5500</v>
      </c>
      <c r="K4699" s="3" t="str">
        <f>IFNA(VLOOKUP(D4699,Price!$A$2:$C$18,3,0),"")</f>
        <v>услуга</v>
      </c>
      <c r="L4699" s="6">
        <f t="shared" si="3"/>
        <v>6</v>
      </c>
      <c r="M4699" s="6" t="str">
        <f>IFNA(VLOOKUP(F4699,Promocodes!A:B,2,0),"")</f>
        <v/>
      </c>
      <c r="N4699" s="3" t="str">
        <f>IFNA(VLOOKUP(M4699,Promocodes!G:H,2,0),"")</f>
        <v/>
      </c>
      <c r="O4699" s="3" t="str">
        <f>IFNA(VLOOKUP(D4699,Price!$E$2:$F$4,2,0),"")</f>
        <v/>
      </c>
      <c r="P4699" s="7" t="str">
        <f t="shared" si="4"/>
        <v>без промо</v>
      </c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ht="15.75" customHeight="1">
      <c r="A4700" s="3">
        <v>4616.0</v>
      </c>
      <c r="B4700" s="1" t="s">
        <v>16</v>
      </c>
      <c r="C4700" s="1" t="s">
        <v>17</v>
      </c>
      <c r="D4700" s="1" t="s">
        <v>23</v>
      </c>
      <c r="E4700" s="2">
        <v>44359.0</v>
      </c>
      <c r="F4700" s="3"/>
      <c r="G4700" s="5">
        <v>5500.0</v>
      </c>
      <c r="H4700" s="3" t="str">
        <f>IFNA(VLOOKUP(F4700,Promocodes!A:E,4,0),"")</f>
        <v/>
      </c>
      <c r="I4700" s="3"/>
      <c r="J4700" s="5">
        <f t="shared" si="2"/>
        <v>5500</v>
      </c>
      <c r="K4700" s="3" t="str">
        <f>IFNA(VLOOKUP(D4700,Price!$A$2:$C$18,3,0),"")</f>
        <v>услуга</v>
      </c>
      <c r="L4700" s="6">
        <f t="shared" si="3"/>
        <v>6</v>
      </c>
      <c r="M4700" s="6" t="str">
        <f>IFNA(VLOOKUP(F4700,Promocodes!A:B,2,0),"")</f>
        <v/>
      </c>
      <c r="N4700" s="3" t="str">
        <f>IFNA(VLOOKUP(M4700,Promocodes!G:H,2,0),"")</f>
        <v/>
      </c>
      <c r="O4700" s="3" t="str">
        <f>IFNA(VLOOKUP(D4700,Price!$E$2:$F$4,2,0),"")</f>
        <v/>
      </c>
      <c r="P4700" s="7" t="str">
        <f t="shared" si="4"/>
        <v>без промо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ht="15.75" customHeight="1">
      <c r="A4701" s="3">
        <v>4617.0</v>
      </c>
      <c r="B4701" s="1" t="s">
        <v>16</v>
      </c>
      <c r="C4701" s="1" t="s">
        <v>17</v>
      </c>
      <c r="D4701" s="1" t="s">
        <v>24</v>
      </c>
      <c r="E4701" s="2">
        <v>44359.0</v>
      </c>
      <c r="F4701" s="3"/>
      <c r="G4701" s="5">
        <v>4500.0</v>
      </c>
      <c r="H4701" s="3" t="str">
        <f>IFNA(VLOOKUP(F4701,Promocodes!A:E,4,0),"")</f>
        <v/>
      </c>
      <c r="I4701" s="3"/>
      <c r="J4701" s="5">
        <f t="shared" si="2"/>
        <v>4500</v>
      </c>
      <c r="K4701" s="3" t="str">
        <f>IFNA(VLOOKUP(D4701,Price!$A$2:$C$18,3,0),"")</f>
        <v>услуга</v>
      </c>
      <c r="L4701" s="6">
        <f t="shared" si="3"/>
        <v>6</v>
      </c>
      <c r="M4701" s="6" t="str">
        <f>IFNA(VLOOKUP(F4701,Promocodes!A:B,2,0),"")</f>
        <v/>
      </c>
      <c r="N4701" s="3" t="str">
        <f>IFNA(VLOOKUP(M4701,Promocodes!G:H,2,0),"")</f>
        <v/>
      </c>
      <c r="O4701" s="3" t="str">
        <f>IFNA(VLOOKUP(D4701,Price!$E$2:$F$4,2,0),"")</f>
        <v/>
      </c>
      <c r="P4701" s="7" t="str">
        <f t="shared" si="4"/>
        <v>без промо</v>
      </c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ht="15.75" customHeight="1">
      <c r="A4702" s="3">
        <v>4618.0</v>
      </c>
      <c r="B4702" s="1" t="s">
        <v>16</v>
      </c>
      <c r="C4702" s="1" t="s">
        <v>17</v>
      </c>
      <c r="D4702" s="1" t="s">
        <v>20</v>
      </c>
      <c r="E4702" s="2">
        <v>44359.0</v>
      </c>
      <c r="F4702" s="3"/>
      <c r="G4702" s="5">
        <v>500.0</v>
      </c>
      <c r="H4702" s="3" t="str">
        <f>IFNA(VLOOKUP(F4702,Promocodes!A:E,4,0),"")</f>
        <v/>
      </c>
      <c r="I4702" s="3"/>
      <c r="J4702" s="5">
        <f t="shared" si="2"/>
        <v>500</v>
      </c>
      <c r="K4702" s="3" t="str">
        <f>IFNA(VLOOKUP(D4702,Price!$A$2:$C$18,3,0),"")</f>
        <v>товар</v>
      </c>
      <c r="L4702" s="6">
        <f t="shared" si="3"/>
        <v>6</v>
      </c>
      <c r="M4702" s="6" t="str">
        <f>IFNA(VLOOKUP(F4702,Promocodes!A:B,2,0),"")</f>
        <v/>
      </c>
      <c r="N4702" s="3" t="str">
        <f>IFNA(VLOOKUP(M4702,Promocodes!G:H,2,0),"")</f>
        <v/>
      </c>
      <c r="O4702" s="3">
        <f>IFNA(VLOOKUP(D4702,Price!$E$2:$F$4,2,0),"")</f>
        <v>250</v>
      </c>
      <c r="P4702" s="7" t="str">
        <f t="shared" si="4"/>
        <v>без промо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ht="15.75" customHeight="1">
      <c r="A4703" s="3">
        <v>4619.0</v>
      </c>
      <c r="B4703" s="1" t="s">
        <v>16</v>
      </c>
      <c r="C4703" s="1" t="s">
        <v>17</v>
      </c>
      <c r="D4703" s="1" t="s">
        <v>24</v>
      </c>
      <c r="E4703" s="2">
        <v>44359.0</v>
      </c>
      <c r="F4703" s="3"/>
      <c r="G4703" s="5">
        <v>4500.0</v>
      </c>
      <c r="H4703" s="3" t="str">
        <f>IFNA(VLOOKUP(F4703,Promocodes!A:E,4,0),"")</f>
        <v/>
      </c>
      <c r="I4703" s="3"/>
      <c r="J4703" s="5">
        <f t="shared" si="2"/>
        <v>4500</v>
      </c>
      <c r="K4703" s="3" t="str">
        <f>IFNA(VLOOKUP(D4703,Price!$A$2:$C$18,3,0),"")</f>
        <v>услуга</v>
      </c>
      <c r="L4703" s="6">
        <f t="shared" si="3"/>
        <v>6</v>
      </c>
      <c r="M4703" s="6" t="str">
        <f>IFNA(VLOOKUP(F4703,Promocodes!A:B,2,0),"")</f>
        <v/>
      </c>
      <c r="N4703" s="3" t="str">
        <f>IFNA(VLOOKUP(M4703,Promocodes!G:H,2,0),"")</f>
        <v/>
      </c>
      <c r="O4703" s="3" t="str">
        <f>IFNA(VLOOKUP(D4703,Price!$E$2:$F$4,2,0),"")</f>
        <v/>
      </c>
      <c r="P4703" s="7" t="str">
        <f t="shared" si="4"/>
        <v>без промо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ht="15.75" customHeight="1">
      <c r="A4704" s="3">
        <v>4620.0</v>
      </c>
      <c r="B4704" s="1" t="s">
        <v>16</v>
      </c>
      <c r="C4704" s="1" t="s">
        <v>17</v>
      </c>
      <c r="D4704" s="1" t="s">
        <v>23</v>
      </c>
      <c r="E4704" s="2">
        <v>44360.0</v>
      </c>
      <c r="F4704" s="3"/>
      <c r="G4704" s="5">
        <v>5500.0</v>
      </c>
      <c r="H4704" s="3" t="str">
        <f>IFNA(VLOOKUP(F4704,Promocodes!A:E,4,0),"")</f>
        <v/>
      </c>
      <c r="I4704" s="3"/>
      <c r="J4704" s="5">
        <f t="shared" si="2"/>
        <v>5500</v>
      </c>
      <c r="K4704" s="3" t="str">
        <f>IFNA(VLOOKUP(D4704,Price!$A$2:$C$18,3,0),"")</f>
        <v>услуга</v>
      </c>
      <c r="L4704" s="6">
        <f t="shared" si="3"/>
        <v>6</v>
      </c>
      <c r="M4704" s="6" t="str">
        <f>IFNA(VLOOKUP(F4704,Promocodes!A:B,2,0),"")</f>
        <v/>
      </c>
      <c r="N4704" s="3" t="str">
        <f>IFNA(VLOOKUP(M4704,Promocodes!G:H,2,0),"")</f>
        <v/>
      </c>
      <c r="O4704" s="3" t="str">
        <f>IFNA(VLOOKUP(D4704,Price!$E$2:$F$4,2,0),"")</f>
        <v/>
      </c>
      <c r="P4704" s="7" t="str">
        <f t="shared" si="4"/>
        <v>без промо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ht="15.75" customHeight="1">
      <c r="A4705" s="3">
        <v>4621.0</v>
      </c>
      <c r="B4705" s="1" t="s">
        <v>16</v>
      </c>
      <c r="C4705" s="1" t="s">
        <v>17</v>
      </c>
      <c r="D4705" s="1" t="s">
        <v>20</v>
      </c>
      <c r="E4705" s="2">
        <v>44360.0</v>
      </c>
      <c r="F4705" s="3"/>
      <c r="G4705" s="5">
        <v>500.0</v>
      </c>
      <c r="H4705" s="3" t="str">
        <f>IFNA(VLOOKUP(F4705,Promocodes!A:E,4,0),"")</f>
        <v/>
      </c>
      <c r="I4705" s="3"/>
      <c r="J4705" s="5">
        <f t="shared" si="2"/>
        <v>500</v>
      </c>
      <c r="K4705" s="3" t="str">
        <f>IFNA(VLOOKUP(D4705,Price!$A$2:$C$18,3,0),"")</f>
        <v>товар</v>
      </c>
      <c r="L4705" s="6">
        <f t="shared" si="3"/>
        <v>6</v>
      </c>
      <c r="M4705" s="6" t="str">
        <f>IFNA(VLOOKUP(F4705,Promocodes!A:B,2,0),"")</f>
        <v/>
      </c>
      <c r="N4705" s="3" t="str">
        <f>IFNA(VLOOKUP(M4705,Promocodes!G:H,2,0),"")</f>
        <v/>
      </c>
      <c r="O4705" s="3">
        <f>IFNA(VLOOKUP(D4705,Price!$E$2:$F$4,2,0),"")</f>
        <v>250</v>
      </c>
      <c r="P4705" s="7" t="str">
        <f t="shared" si="4"/>
        <v>без промо</v>
      </c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ht="15.75" customHeight="1">
      <c r="A4706" s="3">
        <v>4622.0</v>
      </c>
      <c r="B4706" s="1" t="s">
        <v>16</v>
      </c>
      <c r="C4706" s="1" t="s">
        <v>17</v>
      </c>
      <c r="D4706" s="1" t="s">
        <v>21</v>
      </c>
      <c r="E4706" s="2">
        <v>44360.0</v>
      </c>
      <c r="F4706" s="3"/>
      <c r="G4706" s="5">
        <v>3500.0</v>
      </c>
      <c r="H4706" s="3" t="str">
        <f>IFNA(VLOOKUP(F4706,Promocodes!A:E,4,0),"")</f>
        <v/>
      </c>
      <c r="I4706" s="3"/>
      <c r="J4706" s="5">
        <f t="shared" si="2"/>
        <v>3500</v>
      </c>
      <c r="K4706" s="3" t="str">
        <f>IFNA(VLOOKUP(D4706,Price!$A$2:$C$18,3,0),"")</f>
        <v>услуга</v>
      </c>
      <c r="L4706" s="6">
        <f t="shared" si="3"/>
        <v>6</v>
      </c>
      <c r="M4706" s="6" t="str">
        <f>IFNA(VLOOKUP(F4706,Promocodes!A:B,2,0),"")</f>
        <v/>
      </c>
      <c r="N4706" s="3" t="str">
        <f>IFNA(VLOOKUP(M4706,Promocodes!G:H,2,0),"")</f>
        <v/>
      </c>
      <c r="O4706" s="3" t="str">
        <f>IFNA(VLOOKUP(D4706,Price!$E$2:$F$4,2,0),"")</f>
        <v/>
      </c>
      <c r="P4706" s="7" t="str">
        <f t="shared" si="4"/>
        <v>без промо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ht="15.75" customHeight="1">
      <c r="A4707" s="3">
        <v>4623.0</v>
      </c>
      <c r="B4707" s="1" t="s">
        <v>16</v>
      </c>
      <c r="C4707" s="1" t="s">
        <v>17</v>
      </c>
      <c r="D4707" s="1" t="s">
        <v>23</v>
      </c>
      <c r="E4707" s="2">
        <v>44360.0</v>
      </c>
      <c r="F4707" s="3"/>
      <c r="G4707" s="5">
        <v>5500.0</v>
      </c>
      <c r="H4707" s="3" t="str">
        <f>IFNA(VLOOKUP(F4707,Promocodes!A:E,4,0),"")</f>
        <v/>
      </c>
      <c r="I4707" s="3"/>
      <c r="J4707" s="5">
        <f t="shared" si="2"/>
        <v>5500</v>
      </c>
      <c r="K4707" s="3" t="str">
        <f>IFNA(VLOOKUP(D4707,Price!$A$2:$C$18,3,0),"")</f>
        <v>услуга</v>
      </c>
      <c r="L4707" s="6">
        <f t="shared" si="3"/>
        <v>6</v>
      </c>
      <c r="M4707" s="6" t="str">
        <f>IFNA(VLOOKUP(F4707,Promocodes!A:B,2,0),"")</f>
        <v/>
      </c>
      <c r="N4707" s="3" t="str">
        <f>IFNA(VLOOKUP(M4707,Promocodes!G:H,2,0),"")</f>
        <v/>
      </c>
      <c r="O4707" s="3" t="str">
        <f>IFNA(VLOOKUP(D4707,Price!$E$2:$F$4,2,0),"")</f>
        <v/>
      </c>
      <c r="P4707" s="7" t="str">
        <f t="shared" si="4"/>
        <v>без промо</v>
      </c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ht="15.75" customHeight="1">
      <c r="A4708" s="3">
        <v>4624.0</v>
      </c>
      <c r="B4708" s="1" t="s">
        <v>139</v>
      </c>
      <c r="C4708" s="1" t="s">
        <v>17</v>
      </c>
      <c r="D4708" s="1" t="s">
        <v>143</v>
      </c>
      <c r="E4708" s="2">
        <v>44360.0</v>
      </c>
      <c r="F4708" s="3"/>
      <c r="G4708" s="5">
        <v>500.0</v>
      </c>
      <c r="H4708" s="3" t="str">
        <f>IFNA(VLOOKUP(F4708,Promocodes!A:E,4,0),"")</f>
        <v/>
      </c>
      <c r="I4708" s="3"/>
      <c r="J4708" s="5">
        <f t="shared" si="2"/>
        <v>500</v>
      </c>
      <c r="K4708" s="3" t="str">
        <f>IFNA(VLOOKUP(D4708,Price!$A$2:$C$18,3,0),"")</f>
        <v/>
      </c>
      <c r="L4708" s="6">
        <f t="shared" si="3"/>
        <v>6</v>
      </c>
      <c r="M4708" s="6" t="str">
        <f>IFNA(VLOOKUP(F4708,Promocodes!A:B,2,0),"")</f>
        <v/>
      </c>
      <c r="N4708" s="3" t="str">
        <f>IFNA(VLOOKUP(M4708,Promocodes!G:H,2,0),"")</f>
        <v/>
      </c>
      <c r="O4708" s="3" t="str">
        <f>IFNA(VLOOKUP(D4708,Price!$E$2:$F$4,2,0),"")</f>
        <v/>
      </c>
      <c r="P4708" s="7" t="str">
        <f t="shared" si="4"/>
        <v/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ht="15.75" customHeight="1">
      <c r="A4709" s="3">
        <v>4625.0</v>
      </c>
      <c r="B4709" s="1" t="s">
        <v>16</v>
      </c>
      <c r="C4709" s="1" t="s">
        <v>17</v>
      </c>
      <c r="D4709" s="1" t="s">
        <v>21</v>
      </c>
      <c r="E4709" s="2">
        <v>44360.0</v>
      </c>
      <c r="F4709" s="3"/>
      <c r="G4709" s="5">
        <v>3500.0</v>
      </c>
      <c r="H4709" s="3" t="str">
        <f>IFNA(VLOOKUP(F4709,Promocodes!A:E,4,0),"")</f>
        <v/>
      </c>
      <c r="I4709" s="3"/>
      <c r="J4709" s="5">
        <f t="shared" si="2"/>
        <v>3500</v>
      </c>
      <c r="K4709" s="3" t="str">
        <f>IFNA(VLOOKUP(D4709,Price!$A$2:$C$18,3,0),"")</f>
        <v>услуга</v>
      </c>
      <c r="L4709" s="6">
        <f t="shared" si="3"/>
        <v>6</v>
      </c>
      <c r="M4709" s="6" t="str">
        <f>IFNA(VLOOKUP(F4709,Promocodes!A:B,2,0),"")</f>
        <v/>
      </c>
      <c r="N4709" s="3" t="str">
        <f>IFNA(VLOOKUP(M4709,Promocodes!G:H,2,0),"")</f>
        <v/>
      </c>
      <c r="O4709" s="3" t="str">
        <f>IFNA(VLOOKUP(D4709,Price!$E$2:$F$4,2,0),"")</f>
        <v/>
      </c>
      <c r="P4709" s="7" t="str">
        <f t="shared" si="4"/>
        <v>без промо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ht="15.75" customHeight="1">
      <c r="A4710" s="3">
        <v>4626.0</v>
      </c>
      <c r="B4710" s="1" t="s">
        <v>16</v>
      </c>
      <c r="C4710" s="1" t="s">
        <v>17</v>
      </c>
      <c r="D4710" s="1" t="s">
        <v>24</v>
      </c>
      <c r="E4710" s="2">
        <v>44360.0</v>
      </c>
      <c r="F4710" s="3"/>
      <c r="G4710" s="5">
        <v>4500.0</v>
      </c>
      <c r="H4710" s="3" t="str">
        <f>IFNA(VLOOKUP(F4710,Promocodes!A:E,4,0),"")</f>
        <v/>
      </c>
      <c r="I4710" s="3"/>
      <c r="J4710" s="5">
        <f t="shared" si="2"/>
        <v>4500</v>
      </c>
      <c r="K4710" s="3" t="str">
        <f>IFNA(VLOOKUP(D4710,Price!$A$2:$C$18,3,0),"")</f>
        <v>услуга</v>
      </c>
      <c r="L4710" s="6">
        <f t="shared" si="3"/>
        <v>6</v>
      </c>
      <c r="M4710" s="6" t="str">
        <f>IFNA(VLOOKUP(F4710,Promocodes!A:B,2,0),"")</f>
        <v/>
      </c>
      <c r="N4710" s="3" t="str">
        <f>IFNA(VLOOKUP(M4710,Promocodes!G:H,2,0),"")</f>
        <v/>
      </c>
      <c r="O4710" s="3" t="str">
        <f>IFNA(VLOOKUP(D4710,Price!$E$2:$F$4,2,0),"")</f>
        <v/>
      </c>
      <c r="P4710" s="7" t="str">
        <f t="shared" si="4"/>
        <v>без промо</v>
      </c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ht="15.75" customHeight="1">
      <c r="A4711" s="3">
        <v>4627.0</v>
      </c>
      <c r="B4711" s="1" t="s">
        <v>16</v>
      </c>
      <c r="C4711" s="1" t="s">
        <v>17</v>
      </c>
      <c r="D4711" s="1" t="s">
        <v>23</v>
      </c>
      <c r="E4711" s="2">
        <v>44360.0</v>
      </c>
      <c r="F4711" s="3"/>
      <c r="G4711" s="5">
        <v>5500.0</v>
      </c>
      <c r="H4711" s="3" t="str">
        <f>IFNA(VLOOKUP(F4711,Promocodes!A:E,4,0),"")</f>
        <v/>
      </c>
      <c r="I4711" s="3"/>
      <c r="J4711" s="5">
        <f t="shared" si="2"/>
        <v>5500</v>
      </c>
      <c r="K4711" s="3" t="str">
        <f>IFNA(VLOOKUP(D4711,Price!$A$2:$C$18,3,0),"")</f>
        <v>услуга</v>
      </c>
      <c r="L4711" s="6">
        <f t="shared" si="3"/>
        <v>6</v>
      </c>
      <c r="M4711" s="6" t="str">
        <f>IFNA(VLOOKUP(F4711,Promocodes!A:B,2,0),"")</f>
        <v/>
      </c>
      <c r="N4711" s="3" t="str">
        <f>IFNA(VLOOKUP(M4711,Promocodes!G:H,2,0),"")</f>
        <v/>
      </c>
      <c r="O4711" s="3" t="str">
        <f>IFNA(VLOOKUP(D4711,Price!$E$2:$F$4,2,0),"")</f>
        <v/>
      </c>
      <c r="P4711" s="7" t="str">
        <f t="shared" si="4"/>
        <v>без промо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ht="15.75" customHeight="1">
      <c r="A4712" s="3">
        <v>4628.0</v>
      </c>
      <c r="B4712" s="1" t="s">
        <v>16</v>
      </c>
      <c r="C4712" s="1" t="s">
        <v>17</v>
      </c>
      <c r="D4712" s="1" t="s">
        <v>20</v>
      </c>
      <c r="E4712" s="2">
        <v>44360.0</v>
      </c>
      <c r="F4712" s="3"/>
      <c r="G4712" s="5">
        <v>500.0</v>
      </c>
      <c r="H4712" s="3" t="str">
        <f>IFNA(VLOOKUP(F4712,Promocodes!A:E,4,0),"")</f>
        <v/>
      </c>
      <c r="I4712" s="3"/>
      <c r="J4712" s="5">
        <f t="shared" si="2"/>
        <v>500</v>
      </c>
      <c r="K4712" s="3" t="str">
        <f>IFNA(VLOOKUP(D4712,Price!$A$2:$C$18,3,0),"")</f>
        <v>товар</v>
      </c>
      <c r="L4712" s="6">
        <f t="shared" si="3"/>
        <v>6</v>
      </c>
      <c r="M4712" s="6" t="str">
        <f>IFNA(VLOOKUP(F4712,Promocodes!A:B,2,0),"")</f>
        <v/>
      </c>
      <c r="N4712" s="3" t="str">
        <f>IFNA(VLOOKUP(M4712,Promocodes!G:H,2,0),"")</f>
        <v/>
      </c>
      <c r="O4712" s="3">
        <f>IFNA(VLOOKUP(D4712,Price!$E$2:$F$4,2,0),"")</f>
        <v>250</v>
      </c>
      <c r="P4712" s="7" t="str">
        <f t="shared" si="4"/>
        <v>без промо</v>
      </c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ht="15.75" customHeight="1">
      <c r="A4713" s="3">
        <v>4629.0</v>
      </c>
      <c r="B4713" s="1" t="s">
        <v>139</v>
      </c>
      <c r="C4713" s="1" t="s">
        <v>17</v>
      </c>
      <c r="D4713" s="1" t="s">
        <v>142</v>
      </c>
      <c r="E4713" s="2">
        <v>44360.0</v>
      </c>
      <c r="F4713" s="3"/>
      <c r="G4713" s="5">
        <v>1000.0</v>
      </c>
      <c r="H4713" s="3" t="str">
        <f>IFNA(VLOOKUP(F4713,Promocodes!A:E,4,0),"")</f>
        <v/>
      </c>
      <c r="I4713" s="3"/>
      <c r="J4713" s="5">
        <f t="shared" si="2"/>
        <v>1000</v>
      </c>
      <c r="K4713" s="3" t="str">
        <f>IFNA(VLOOKUP(D4713,Price!$A$2:$C$18,3,0),"")</f>
        <v/>
      </c>
      <c r="L4713" s="6">
        <f t="shared" si="3"/>
        <v>6</v>
      </c>
      <c r="M4713" s="6" t="str">
        <f>IFNA(VLOOKUP(F4713,Promocodes!A:B,2,0),"")</f>
        <v/>
      </c>
      <c r="N4713" s="3" t="str">
        <f>IFNA(VLOOKUP(M4713,Promocodes!G:H,2,0),"")</f>
        <v/>
      </c>
      <c r="O4713" s="3" t="str">
        <f>IFNA(VLOOKUP(D4713,Price!$E$2:$F$4,2,0),"")</f>
        <v/>
      </c>
      <c r="P4713" s="7" t="str">
        <f t="shared" si="4"/>
        <v/>
      </c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ht="15.75" customHeight="1">
      <c r="A4714" s="3">
        <v>4630.0</v>
      </c>
      <c r="B4714" s="1" t="s">
        <v>16</v>
      </c>
      <c r="C4714" s="1" t="s">
        <v>17</v>
      </c>
      <c r="D4714" s="1" t="s">
        <v>21</v>
      </c>
      <c r="E4714" s="2">
        <v>44360.0</v>
      </c>
      <c r="F4714" s="3"/>
      <c r="G4714" s="5">
        <v>3500.0</v>
      </c>
      <c r="H4714" s="3" t="str">
        <f>IFNA(VLOOKUP(F4714,Promocodes!A:E,4,0),"")</f>
        <v/>
      </c>
      <c r="I4714" s="3"/>
      <c r="J4714" s="5">
        <f t="shared" si="2"/>
        <v>3500</v>
      </c>
      <c r="K4714" s="3" t="str">
        <f>IFNA(VLOOKUP(D4714,Price!$A$2:$C$18,3,0),"")</f>
        <v>услуга</v>
      </c>
      <c r="L4714" s="6">
        <f t="shared" si="3"/>
        <v>6</v>
      </c>
      <c r="M4714" s="6" t="str">
        <f>IFNA(VLOOKUP(F4714,Promocodes!A:B,2,0),"")</f>
        <v/>
      </c>
      <c r="N4714" s="3" t="str">
        <f>IFNA(VLOOKUP(M4714,Promocodes!G:H,2,0),"")</f>
        <v/>
      </c>
      <c r="O4714" s="3" t="str">
        <f>IFNA(VLOOKUP(D4714,Price!$E$2:$F$4,2,0),"")</f>
        <v/>
      </c>
      <c r="P4714" s="7" t="str">
        <f t="shared" si="4"/>
        <v>без промо</v>
      </c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ht="15.75" customHeight="1">
      <c r="A4715" s="3">
        <v>4631.0</v>
      </c>
      <c r="B4715" s="1" t="s">
        <v>16</v>
      </c>
      <c r="C4715" s="1" t="s">
        <v>17</v>
      </c>
      <c r="D4715" s="1" t="s">
        <v>24</v>
      </c>
      <c r="E4715" s="2">
        <v>44360.0</v>
      </c>
      <c r="F4715" s="3"/>
      <c r="G4715" s="5">
        <v>4500.0</v>
      </c>
      <c r="H4715" s="3" t="str">
        <f>IFNA(VLOOKUP(F4715,Promocodes!A:E,4,0),"")</f>
        <v/>
      </c>
      <c r="I4715" s="3"/>
      <c r="J4715" s="5">
        <f t="shared" si="2"/>
        <v>4500</v>
      </c>
      <c r="K4715" s="3" t="str">
        <f>IFNA(VLOOKUP(D4715,Price!$A$2:$C$18,3,0),"")</f>
        <v>услуга</v>
      </c>
      <c r="L4715" s="6">
        <f t="shared" si="3"/>
        <v>6</v>
      </c>
      <c r="M4715" s="6" t="str">
        <f>IFNA(VLOOKUP(F4715,Promocodes!A:B,2,0),"")</f>
        <v/>
      </c>
      <c r="N4715" s="3" t="str">
        <f>IFNA(VLOOKUP(M4715,Promocodes!G:H,2,0),"")</f>
        <v/>
      </c>
      <c r="O4715" s="3" t="str">
        <f>IFNA(VLOOKUP(D4715,Price!$E$2:$F$4,2,0),"")</f>
        <v/>
      </c>
      <c r="P4715" s="7" t="str">
        <f t="shared" si="4"/>
        <v>без промо</v>
      </c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ht="15.75" customHeight="1">
      <c r="A4716" s="3">
        <v>4632.0</v>
      </c>
      <c r="B4716" s="1" t="s">
        <v>16</v>
      </c>
      <c r="C4716" s="1" t="s">
        <v>17</v>
      </c>
      <c r="D4716" s="1" t="s">
        <v>25</v>
      </c>
      <c r="E4716" s="2">
        <v>44360.0</v>
      </c>
      <c r="F4716" s="3"/>
      <c r="G4716" s="5">
        <v>300.0</v>
      </c>
      <c r="H4716" s="3" t="str">
        <f>IFNA(VLOOKUP(F4716,Promocodes!A:E,4,0),"")</f>
        <v/>
      </c>
      <c r="I4716" s="3"/>
      <c r="J4716" s="5">
        <f t="shared" si="2"/>
        <v>300</v>
      </c>
      <c r="K4716" s="3" t="str">
        <f>IFNA(VLOOKUP(D4716,Price!$A$2:$C$18,3,0),"")</f>
        <v>товар</v>
      </c>
      <c r="L4716" s="6">
        <f t="shared" si="3"/>
        <v>6</v>
      </c>
      <c r="M4716" s="6" t="str">
        <f>IFNA(VLOOKUP(F4716,Promocodes!A:B,2,0),"")</f>
        <v/>
      </c>
      <c r="N4716" s="3" t="str">
        <f>IFNA(VLOOKUP(M4716,Promocodes!G:H,2,0),"")</f>
        <v/>
      </c>
      <c r="O4716" s="3">
        <f>IFNA(VLOOKUP(D4716,Price!$E$2:$F$4,2,0),"")</f>
        <v>150</v>
      </c>
      <c r="P4716" s="7" t="str">
        <f t="shared" si="4"/>
        <v>без промо</v>
      </c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ht="15.75" customHeight="1">
      <c r="A4717" s="3">
        <v>4633.0</v>
      </c>
      <c r="B4717" s="1" t="s">
        <v>16</v>
      </c>
      <c r="C4717" s="1" t="s">
        <v>17</v>
      </c>
      <c r="D4717" s="1" t="s">
        <v>18</v>
      </c>
      <c r="E4717" s="2">
        <v>44360.0</v>
      </c>
      <c r="F4717" s="3"/>
      <c r="G4717" s="5">
        <v>1000.0</v>
      </c>
      <c r="H4717" s="3" t="str">
        <f>IFNA(VLOOKUP(F4717,Promocodes!A:E,4,0),"")</f>
        <v/>
      </c>
      <c r="I4717" s="3"/>
      <c r="J4717" s="5">
        <f t="shared" si="2"/>
        <v>1000</v>
      </c>
      <c r="K4717" s="3" t="str">
        <f>IFNA(VLOOKUP(D4717,Price!$A$2:$C$18,3,0),"")</f>
        <v>товар</v>
      </c>
      <c r="L4717" s="6">
        <f t="shared" si="3"/>
        <v>6</v>
      </c>
      <c r="M4717" s="6" t="str">
        <f>IFNA(VLOOKUP(F4717,Promocodes!A:B,2,0),"")</f>
        <v/>
      </c>
      <c r="N4717" s="3" t="str">
        <f>IFNA(VLOOKUP(M4717,Promocodes!G:H,2,0),"")</f>
        <v/>
      </c>
      <c r="O4717" s="3">
        <f>IFNA(VLOOKUP(D4717,Price!$E$2:$F$4,2,0),"")</f>
        <v>500</v>
      </c>
      <c r="P4717" s="7" t="str">
        <f t="shared" si="4"/>
        <v>без промо</v>
      </c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ht="15.75" customHeight="1">
      <c r="A4718" s="3">
        <v>4634.0</v>
      </c>
      <c r="B4718" s="1" t="s">
        <v>16</v>
      </c>
      <c r="C4718" s="1" t="s">
        <v>17</v>
      </c>
      <c r="D4718" s="1" t="s">
        <v>21</v>
      </c>
      <c r="E4718" s="2">
        <v>44360.0</v>
      </c>
      <c r="F4718" s="3"/>
      <c r="G4718" s="5">
        <v>3500.0</v>
      </c>
      <c r="H4718" s="3" t="str">
        <f>IFNA(VLOOKUP(F4718,Promocodes!A:E,4,0),"")</f>
        <v/>
      </c>
      <c r="I4718" s="3"/>
      <c r="J4718" s="5">
        <f t="shared" si="2"/>
        <v>3500</v>
      </c>
      <c r="K4718" s="3" t="str">
        <f>IFNA(VLOOKUP(D4718,Price!$A$2:$C$18,3,0),"")</f>
        <v>услуга</v>
      </c>
      <c r="L4718" s="6">
        <f t="shared" si="3"/>
        <v>6</v>
      </c>
      <c r="M4718" s="6" t="str">
        <f>IFNA(VLOOKUP(F4718,Promocodes!A:B,2,0),"")</f>
        <v/>
      </c>
      <c r="N4718" s="3" t="str">
        <f>IFNA(VLOOKUP(M4718,Promocodes!G:H,2,0),"")</f>
        <v/>
      </c>
      <c r="O4718" s="3" t="str">
        <f>IFNA(VLOOKUP(D4718,Price!$E$2:$F$4,2,0),"")</f>
        <v/>
      </c>
      <c r="P4718" s="7" t="str">
        <f t="shared" si="4"/>
        <v>без промо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ht="15.75" customHeight="1">
      <c r="A4719" s="3">
        <v>4635.0</v>
      </c>
      <c r="B4719" s="1" t="s">
        <v>16</v>
      </c>
      <c r="C4719" s="1" t="s">
        <v>17</v>
      </c>
      <c r="D4719" s="1" t="s">
        <v>23</v>
      </c>
      <c r="E4719" s="2">
        <v>44360.0</v>
      </c>
      <c r="F4719" s="3"/>
      <c r="G4719" s="5">
        <v>5500.0</v>
      </c>
      <c r="H4719" s="3" t="str">
        <f>IFNA(VLOOKUP(F4719,Promocodes!A:E,4,0),"")</f>
        <v/>
      </c>
      <c r="I4719" s="3"/>
      <c r="J4719" s="5">
        <f t="shared" si="2"/>
        <v>5500</v>
      </c>
      <c r="K4719" s="3" t="str">
        <f>IFNA(VLOOKUP(D4719,Price!$A$2:$C$18,3,0),"")</f>
        <v>услуга</v>
      </c>
      <c r="L4719" s="6">
        <f t="shared" si="3"/>
        <v>6</v>
      </c>
      <c r="M4719" s="6" t="str">
        <f>IFNA(VLOOKUP(F4719,Promocodes!A:B,2,0),"")</f>
        <v/>
      </c>
      <c r="N4719" s="3" t="str">
        <f>IFNA(VLOOKUP(M4719,Promocodes!G:H,2,0),"")</f>
        <v/>
      </c>
      <c r="O4719" s="3" t="str">
        <f>IFNA(VLOOKUP(D4719,Price!$E$2:$F$4,2,0),"")</f>
        <v/>
      </c>
      <c r="P4719" s="7" t="str">
        <f t="shared" si="4"/>
        <v>без промо</v>
      </c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ht="15.75" customHeight="1">
      <c r="A4720" s="3">
        <v>4636.0</v>
      </c>
      <c r="B4720" s="1" t="s">
        <v>16</v>
      </c>
      <c r="C4720" s="1" t="s">
        <v>17</v>
      </c>
      <c r="D4720" s="1" t="s">
        <v>24</v>
      </c>
      <c r="E4720" s="2">
        <v>44360.0</v>
      </c>
      <c r="F4720" s="3"/>
      <c r="G4720" s="5">
        <v>4500.0</v>
      </c>
      <c r="H4720" s="3" t="str">
        <f>IFNA(VLOOKUP(F4720,Promocodes!A:E,4,0),"")</f>
        <v/>
      </c>
      <c r="I4720" s="3"/>
      <c r="J4720" s="5">
        <f t="shared" si="2"/>
        <v>4500</v>
      </c>
      <c r="K4720" s="3" t="str">
        <f>IFNA(VLOOKUP(D4720,Price!$A$2:$C$18,3,0),"")</f>
        <v>услуга</v>
      </c>
      <c r="L4720" s="6">
        <f t="shared" si="3"/>
        <v>6</v>
      </c>
      <c r="M4720" s="6" t="str">
        <f>IFNA(VLOOKUP(F4720,Promocodes!A:B,2,0),"")</f>
        <v/>
      </c>
      <c r="N4720" s="3" t="str">
        <f>IFNA(VLOOKUP(M4720,Promocodes!G:H,2,0),"")</f>
        <v/>
      </c>
      <c r="O4720" s="3" t="str">
        <f>IFNA(VLOOKUP(D4720,Price!$E$2:$F$4,2,0),"")</f>
        <v/>
      </c>
      <c r="P4720" s="7" t="str">
        <f t="shared" si="4"/>
        <v>без промо</v>
      </c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ht="15.75" customHeight="1">
      <c r="A4721" s="3">
        <v>4637.0</v>
      </c>
      <c r="B4721" s="1" t="s">
        <v>139</v>
      </c>
      <c r="C4721" s="1" t="s">
        <v>22</v>
      </c>
      <c r="D4721" s="1" t="s">
        <v>141</v>
      </c>
      <c r="E4721" s="2">
        <v>44360.0</v>
      </c>
      <c r="F4721" s="3"/>
      <c r="G4721" s="5">
        <v>300.0</v>
      </c>
      <c r="H4721" s="3" t="str">
        <f>IFNA(VLOOKUP(F4721,Promocodes!A:E,4,0),"")</f>
        <v/>
      </c>
      <c r="I4721" s="3"/>
      <c r="J4721" s="5">
        <f t="shared" si="2"/>
        <v>300</v>
      </c>
      <c r="K4721" s="3" t="str">
        <f>IFNA(VLOOKUP(D4721,Price!$A$2:$C$18,3,0),"")</f>
        <v/>
      </c>
      <c r="L4721" s="6">
        <f t="shared" si="3"/>
        <v>6</v>
      </c>
      <c r="M4721" s="6" t="str">
        <f>IFNA(VLOOKUP(F4721,Promocodes!A:B,2,0),"")</f>
        <v/>
      </c>
      <c r="N4721" s="3" t="str">
        <f>IFNA(VLOOKUP(M4721,Promocodes!G:H,2,0),"")</f>
        <v/>
      </c>
      <c r="O4721" s="3" t="str">
        <f>IFNA(VLOOKUP(D4721,Price!$E$2:$F$4,2,0),"")</f>
        <v/>
      </c>
      <c r="P4721" s="7" t="str">
        <f t="shared" si="4"/>
        <v/>
      </c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ht="15.75" customHeight="1">
      <c r="A4722" s="3">
        <v>4638.0</v>
      </c>
      <c r="B4722" s="1" t="s">
        <v>16</v>
      </c>
      <c r="C4722" s="1" t="s">
        <v>17</v>
      </c>
      <c r="D4722" s="1" t="s">
        <v>23</v>
      </c>
      <c r="E4722" s="2">
        <v>44360.0</v>
      </c>
      <c r="F4722" s="3"/>
      <c r="G4722" s="5">
        <v>5500.0</v>
      </c>
      <c r="H4722" s="3" t="str">
        <f>IFNA(VLOOKUP(F4722,Promocodes!A:E,4,0),"")</f>
        <v/>
      </c>
      <c r="I4722" s="3"/>
      <c r="J4722" s="5">
        <f t="shared" si="2"/>
        <v>5500</v>
      </c>
      <c r="K4722" s="3" t="str">
        <f>IFNA(VLOOKUP(D4722,Price!$A$2:$C$18,3,0),"")</f>
        <v>услуга</v>
      </c>
      <c r="L4722" s="6">
        <f t="shared" si="3"/>
        <v>6</v>
      </c>
      <c r="M4722" s="6" t="str">
        <f>IFNA(VLOOKUP(F4722,Promocodes!A:B,2,0),"")</f>
        <v/>
      </c>
      <c r="N4722" s="3" t="str">
        <f>IFNA(VLOOKUP(M4722,Promocodes!G:H,2,0),"")</f>
        <v/>
      </c>
      <c r="O4722" s="3" t="str">
        <f>IFNA(VLOOKUP(D4722,Price!$E$2:$F$4,2,0),"")</f>
        <v/>
      </c>
      <c r="P4722" s="7" t="str">
        <f t="shared" si="4"/>
        <v>без промо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ht="15.75" customHeight="1">
      <c r="A4723" s="3">
        <v>4640.0</v>
      </c>
      <c r="B4723" s="1" t="s">
        <v>16</v>
      </c>
      <c r="C4723" s="1" t="s">
        <v>22</v>
      </c>
      <c r="D4723" s="1" t="s">
        <v>21</v>
      </c>
      <c r="E4723" s="2">
        <v>44360.0</v>
      </c>
      <c r="F4723" s="3"/>
      <c r="G4723" s="5">
        <v>3500.0</v>
      </c>
      <c r="H4723" s="3" t="str">
        <f>IFNA(VLOOKUP(F4723,Promocodes!A:E,4,0),"")</f>
        <v/>
      </c>
      <c r="I4723" s="3"/>
      <c r="J4723" s="5">
        <f t="shared" si="2"/>
        <v>3500</v>
      </c>
      <c r="K4723" s="3" t="str">
        <f>IFNA(VLOOKUP(D4723,Price!$A$2:$C$18,3,0),"")</f>
        <v>услуга</v>
      </c>
      <c r="L4723" s="6">
        <f t="shared" si="3"/>
        <v>6</v>
      </c>
      <c r="M4723" s="6" t="str">
        <f>IFNA(VLOOKUP(F4723,Promocodes!A:B,2,0),"")</f>
        <v/>
      </c>
      <c r="N4723" s="3" t="str">
        <f>IFNA(VLOOKUP(M4723,Promocodes!G:H,2,0),"")</f>
        <v/>
      </c>
      <c r="O4723" s="3" t="str">
        <f>IFNA(VLOOKUP(D4723,Price!$E$2:$F$4,2,0),"")</f>
        <v/>
      </c>
      <c r="P4723" s="7" t="str">
        <f t="shared" si="4"/>
        <v>без промо</v>
      </c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ht="15.75" customHeight="1">
      <c r="A4724" s="3">
        <v>4641.0</v>
      </c>
      <c r="B4724" s="1" t="s">
        <v>16</v>
      </c>
      <c r="C4724" s="1" t="s">
        <v>22</v>
      </c>
      <c r="D4724" s="1" t="s">
        <v>23</v>
      </c>
      <c r="E4724" s="2">
        <v>44360.0</v>
      </c>
      <c r="F4724" s="3"/>
      <c r="G4724" s="5">
        <v>5500.0</v>
      </c>
      <c r="H4724" s="3" t="str">
        <f>IFNA(VLOOKUP(F4724,Promocodes!A:E,4,0),"")</f>
        <v/>
      </c>
      <c r="I4724" s="3"/>
      <c r="J4724" s="5">
        <f t="shared" si="2"/>
        <v>5500</v>
      </c>
      <c r="K4724" s="3" t="str">
        <f>IFNA(VLOOKUP(D4724,Price!$A$2:$C$18,3,0),"")</f>
        <v>услуга</v>
      </c>
      <c r="L4724" s="6">
        <f t="shared" si="3"/>
        <v>6</v>
      </c>
      <c r="M4724" s="6" t="str">
        <f>IFNA(VLOOKUP(F4724,Promocodes!A:B,2,0),"")</f>
        <v/>
      </c>
      <c r="N4724" s="3" t="str">
        <f>IFNA(VLOOKUP(M4724,Promocodes!G:H,2,0),"")</f>
        <v/>
      </c>
      <c r="O4724" s="3" t="str">
        <f>IFNA(VLOOKUP(D4724,Price!$E$2:$F$4,2,0),"")</f>
        <v/>
      </c>
      <c r="P4724" s="7" t="str">
        <f t="shared" si="4"/>
        <v>без промо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</row>
    <row r="4725" ht="15.75" customHeight="1">
      <c r="A4725" s="3">
        <v>4642.0</v>
      </c>
      <c r="B4725" s="1" t="s">
        <v>16</v>
      </c>
      <c r="C4725" s="1" t="s">
        <v>17</v>
      </c>
      <c r="D4725" s="1" t="s">
        <v>25</v>
      </c>
      <c r="E4725" s="2">
        <v>44360.0</v>
      </c>
      <c r="F4725" s="3"/>
      <c r="G4725" s="5">
        <v>300.0</v>
      </c>
      <c r="H4725" s="3" t="str">
        <f>IFNA(VLOOKUP(F4725,Promocodes!A:E,4,0),"")</f>
        <v/>
      </c>
      <c r="I4725" s="3"/>
      <c r="J4725" s="5">
        <f t="shared" si="2"/>
        <v>300</v>
      </c>
      <c r="K4725" s="3" t="str">
        <f>IFNA(VLOOKUP(D4725,Price!$A$2:$C$18,3,0),"")</f>
        <v>товар</v>
      </c>
      <c r="L4725" s="6">
        <f t="shared" si="3"/>
        <v>6</v>
      </c>
      <c r="M4725" s="6" t="str">
        <f>IFNA(VLOOKUP(F4725,Promocodes!A:B,2,0),"")</f>
        <v/>
      </c>
      <c r="N4725" s="3" t="str">
        <f>IFNA(VLOOKUP(M4725,Promocodes!G:H,2,0),"")</f>
        <v/>
      </c>
      <c r="O4725" s="3">
        <f>IFNA(VLOOKUP(D4725,Price!$E$2:$F$4,2,0),"")</f>
        <v>150</v>
      </c>
      <c r="P4725" s="7" t="str">
        <f t="shared" si="4"/>
        <v>без промо</v>
      </c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</row>
    <row r="4726" ht="15.75" customHeight="1">
      <c r="A4726" s="3">
        <v>4643.0</v>
      </c>
      <c r="B4726" s="1" t="s">
        <v>139</v>
      </c>
      <c r="C4726" s="1" t="s">
        <v>22</v>
      </c>
      <c r="D4726" s="1" t="s">
        <v>142</v>
      </c>
      <c r="E4726" s="2">
        <v>44360.0</v>
      </c>
      <c r="F4726" s="3"/>
      <c r="G4726" s="5">
        <v>1000.0</v>
      </c>
      <c r="H4726" s="3" t="str">
        <f>IFNA(VLOOKUP(F4726,Promocodes!A:E,4,0),"")</f>
        <v/>
      </c>
      <c r="I4726" s="3"/>
      <c r="J4726" s="5">
        <f t="shared" si="2"/>
        <v>1000</v>
      </c>
      <c r="K4726" s="3" t="str">
        <f>IFNA(VLOOKUP(D4726,Price!$A$2:$C$18,3,0),"")</f>
        <v/>
      </c>
      <c r="L4726" s="6">
        <f t="shared" si="3"/>
        <v>6</v>
      </c>
      <c r="M4726" s="6" t="str">
        <f>IFNA(VLOOKUP(F4726,Promocodes!A:B,2,0),"")</f>
        <v/>
      </c>
      <c r="N4726" s="3" t="str">
        <f>IFNA(VLOOKUP(M4726,Promocodes!G:H,2,0),"")</f>
        <v/>
      </c>
      <c r="O4726" s="3" t="str">
        <f>IFNA(VLOOKUP(D4726,Price!$E$2:$F$4,2,0),"")</f>
        <v/>
      </c>
      <c r="P4726" s="7" t="str">
        <f t="shared" si="4"/>
        <v/>
      </c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</row>
    <row r="4727" ht="15.75" customHeight="1">
      <c r="A4727" s="3">
        <v>4644.0</v>
      </c>
      <c r="B4727" s="1" t="s">
        <v>16</v>
      </c>
      <c r="C4727" s="1" t="s">
        <v>17</v>
      </c>
      <c r="D4727" s="1" t="s">
        <v>24</v>
      </c>
      <c r="E4727" s="2">
        <v>44360.0</v>
      </c>
      <c r="F4727" s="3"/>
      <c r="G4727" s="5">
        <v>4500.0</v>
      </c>
      <c r="H4727" s="3" t="str">
        <f>IFNA(VLOOKUP(F4727,Promocodes!A:E,4,0),"")</f>
        <v/>
      </c>
      <c r="I4727" s="3"/>
      <c r="J4727" s="5">
        <f t="shared" si="2"/>
        <v>4500</v>
      </c>
      <c r="K4727" s="3" t="str">
        <f>IFNA(VLOOKUP(D4727,Price!$A$2:$C$18,3,0),"")</f>
        <v>услуга</v>
      </c>
      <c r="L4727" s="6">
        <f t="shared" si="3"/>
        <v>6</v>
      </c>
      <c r="M4727" s="6" t="str">
        <f>IFNA(VLOOKUP(F4727,Promocodes!A:B,2,0),"")</f>
        <v/>
      </c>
      <c r="N4727" s="3" t="str">
        <f>IFNA(VLOOKUP(M4727,Promocodes!G:H,2,0),"")</f>
        <v/>
      </c>
      <c r="O4727" s="3" t="str">
        <f>IFNA(VLOOKUP(D4727,Price!$E$2:$F$4,2,0),"")</f>
        <v/>
      </c>
      <c r="P4727" s="7" t="str">
        <f t="shared" si="4"/>
        <v>без промо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</row>
    <row r="4728" ht="15.75" customHeight="1">
      <c r="A4728" s="3">
        <v>4645.0</v>
      </c>
      <c r="B4728" s="1" t="s">
        <v>16</v>
      </c>
      <c r="C4728" s="1" t="s">
        <v>22</v>
      </c>
      <c r="D4728" s="1" t="s">
        <v>23</v>
      </c>
      <c r="E4728" s="2">
        <v>44360.0</v>
      </c>
      <c r="F4728" s="3"/>
      <c r="G4728" s="5">
        <v>5500.0</v>
      </c>
      <c r="H4728" s="3" t="str">
        <f>IFNA(VLOOKUP(F4728,Promocodes!A:E,4,0),"")</f>
        <v/>
      </c>
      <c r="I4728" s="3"/>
      <c r="J4728" s="5">
        <f t="shared" si="2"/>
        <v>5500</v>
      </c>
      <c r="K4728" s="3" t="str">
        <f>IFNA(VLOOKUP(D4728,Price!$A$2:$C$18,3,0),"")</f>
        <v>услуга</v>
      </c>
      <c r="L4728" s="6">
        <f t="shared" si="3"/>
        <v>6</v>
      </c>
      <c r="M4728" s="6" t="str">
        <f>IFNA(VLOOKUP(F4728,Promocodes!A:B,2,0),"")</f>
        <v/>
      </c>
      <c r="N4728" s="3" t="str">
        <f>IFNA(VLOOKUP(M4728,Promocodes!G:H,2,0),"")</f>
        <v/>
      </c>
      <c r="O4728" s="3" t="str">
        <f>IFNA(VLOOKUP(D4728,Price!$E$2:$F$4,2,0),"")</f>
        <v/>
      </c>
      <c r="P4728" s="7" t="str">
        <f t="shared" si="4"/>
        <v>без промо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</row>
    <row r="4729" ht="15.75" customHeight="1">
      <c r="A4729" s="3">
        <v>4646.0</v>
      </c>
      <c r="B4729" s="1" t="s">
        <v>16</v>
      </c>
      <c r="C4729" s="1" t="s">
        <v>22</v>
      </c>
      <c r="D4729" s="1" t="s">
        <v>24</v>
      </c>
      <c r="E4729" s="2">
        <v>44360.0</v>
      </c>
      <c r="F4729" s="3"/>
      <c r="G4729" s="5">
        <v>4500.0</v>
      </c>
      <c r="H4729" s="3" t="str">
        <f>IFNA(VLOOKUP(F4729,Promocodes!A:E,4,0),"")</f>
        <v/>
      </c>
      <c r="I4729" s="3"/>
      <c r="J4729" s="5">
        <f t="shared" si="2"/>
        <v>4500</v>
      </c>
      <c r="K4729" s="3" t="str">
        <f>IFNA(VLOOKUP(D4729,Price!$A$2:$C$18,3,0),"")</f>
        <v>услуга</v>
      </c>
      <c r="L4729" s="6">
        <f t="shared" si="3"/>
        <v>6</v>
      </c>
      <c r="M4729" s="6" t="str">
        <f>IFNA(VLOOKUP(F4729,Promocodes!A:B,2,0),"")</f>
        <v/>
      </c>
      <c r="N4729" s="3" t="str">
        <f>IFNA(VLOOKUP(M4729,Promocodes!G:H,2,0),"")</f>
        <v/>
      </c>
      <c r="O4729" s="3" t="str">
        <f>IFNA(VLOOKUP(D4729,Price!$E$2:$F$4,2,0),"")</f>
        <v/>
      </c>
      <c r="P4729" s="7" t="str">
        <f t="shared" si="4"/>
        <v>без промо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</row>
    <row r="4730" ht="15.75" customHeight="1">
      <c r="A4730" s="3">
        <v>4647.0</v>
      </c>
      <c r="B4730" s="1" t="s">
        <v>139</v>
      </c>
      <c r="C4730" s="1" t="s">
        <v>17</v>
      </c>
      <c r="D4730" s="1" t="s">
        <v>141</v>
      </c>
      <c r="E4730" s="2">
        <v>44360.0</v>
      </c>
      <c r="F4730" s="3"/>
      <c r="G4730" s="5">
        <v>300.0</v>
      </c>
      <c r="H4730" s="3" t="str">
        <f>IFNA(VLOOKUP(F4730,Promocodes!A:E,4,0),"")</f>
        <v/>
      </c>
      <c r="I4730" s="3"/>
      <c r="J4730" s="5">
        <f t="shared" si="2"/>
        <v>300</v>
      </c>
      <c r="K4730" s="3" t="str">
        <f>IFNA(VLOOKUP(D4730,Price!$A$2:$C$18,3,0),"")</f>
        <v/>
      </c>
      <c r="L4730" s="6">
        <f t="shared" si="3"/>
        <v>6</v>
      </c>
      <c r="M4730" s="6" t="str">
        <f>IFNA(VLOOKUP(F4730,Promocodes!A:B,2,0),"")</f>
        <v/>
      </c>
      <c r="N4730" s="3" t="str">
        <f>IFNA(VLOOKUP(M4730,Promocodes!G:H,2,0),"")</f>
        <v/>
      </c>
      <c r="O4730" s="3" t="str">
        <f>IFNA(VLOOKUP(D4730,Price!$E$2:$F$4,2,0),"")</f>
        <v/>
      </c>
      <c r="P4730" s="7" t="str">
        <f t="shared" si="4"/>
        <v/>
      </c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</row>
    <row r="4731" ht="15.75" customHeight="1">
      <c r="A4731" s="3">
        <v>4648.0</v>
      </c>
      <c r="B4731" s="1" t="s">
        <v>139</v>
      </c>
      <c r="C4731" s="1" t="s">
        <v>17</v>
      </c>
      <c r="D4731" s="1" t="s">
        <v>141</v>
      </c>
      <c r="E4731" s="2">
        <v>44360.0</v>
      </c>
      <c r="F4731" s="3"/>
      <c r="G4731" s="5">
        <v>300.0</v>
      </c>
      <c r="H4731" s="3" t="str">
        <f>IFNA(VLOOKUP(F4731,Promocodes!A:E,4,0),"")</f>
        <v/>
      </c>
      <c r="I4731" s="3"/>
      <c r="J4731" s="5">
        <f t="shared" si="2"/>
        <v>300</v>
      </c>
      <c r="K4731" s="3" t="str">
        <f>IFNA(VLOOKUP(D4731,Price!$A$2:$C$18,3,0),"")</f>
        <v/>
      </c>
      <c r="L4731" s="6">
        <f t="shared" si="3"/>
        <v>6</v>
      </c>
      <c r="M4731" s="6" t="str">
        <f>IFNA(VLOOKUP(F4731,Promocodes!A:B,2,0),"")</f>
        <v/>
      </c>
      <c r="N4731" s="3" t="str">
        <f>IFNA(VLOOKUP(M4731,Promocodes!G:H,2,0),"")</f>
        <v/>
      </c>
      <c r="O4731" s="3" t="str">
        <f>IFNA(VLOOKUP(D4731,Price!$E$2:$F$4,2,0),"")</f>
        <v/>
      </c>
      <c r="P4731" s="7" t="str">
        <f t="shared" si="4"/>
        <v/>
      </c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</row>
    <row r="4732" ht="15.75" customHeight="1">
      <c r="A4732" s="3">
        <v>4649.0</v>
      </c>
      <c r="B4732" s="1" t="s">
        <v>16</v>
      </c>
      <c r="C4732" s="1" t="s">
        <v>17</v>
      </c>
      <c r="D4732" s="1" t="s">
        <v>24</v>
      </c>
      <c r="E4732" s="2">
        <v>44360.0</v>
      </c>
      <c r="F4732" s="3"/>
      <c r="G4732" s="5">
        <v>4500.0</v>
      </c>
      <c r="H4732" s="3" t="str">
        <f>IFNA(VLOOKUP(F4732,Promocodes!A:E,4,0),"")</f>
        <v/>
      </c>
      <c r="I4732" s="3"/>
      <c r="J4732" s="5">
        <f t="shared" si="2"/>
        <v>4500</v>
      </c>
      <c r="K4732" s="3" t="str">
        <f>IFNA(VLOOKUP(D4732,Price!$A$2:$C$18,3,0),"")</f>
        <v>услуга</v>
      </c>
      <c r="L4732" s="6">
        <f t="shared" si="3"/>
        <v>6</v>
      </c>
      <c r="M4732" s="6" t="str">
        <f>IFNA(VLOOKUP(F4732,Promocodes!A:B,2,0),"")</f>
        <v/>
      </c>
      <c r="N4732" s="3" t="str">
        <f>IFNA(VLOOKUP(M4732,Promocodes!G:H,2,0),"")</f>
        <v/>
      </c>
      <c r="O4732" s="3" t="str">
        <f>IFNA(VLOOKUP(D4732,Price!$E$2:$F$4,2,0),"")</f>
        <v/>
      </c>
      <c r="P4732" s="7" t="str">
        <f t="shared" si="4"/>
        <v>без промо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</row>
    <row r="4733" ht="15.75" customHeight="1">
      <c r="A4733" s="3">
        <v>4650.0</v>
      </c>
      <c r="B4733" s="1" t="s">
        <v>16</v>
      </c>
      <c r="C4733" s="1" t="s">
        <v>17</v>
      </c>
      <c r="D4733" s="1" t="s">
        <v>21</v>
      </c>
      <c r="E4733" s="2">
        <v>44361.0</v>
      </c>
      <c r="F4733" s="3"/>
      <c r="G4733" s="5">
        <v>3500.0</v>
      </c>
      <c r="H4733" s="3" t="str">
        <f>IFNA(VLOOKUP(F4733,Promocodes!A:E,4,0),"")</f>
        <v/>
      </c>
      <c r="I4733" s="3"/>
      <c r="J4733" s="5">
        <f t="shared" si="2"/>
        <v>3500</v>
      </c>
      <c r="K4733" s="3" t="str">
        <f>IFNA(VLOOKUP(D4733,Price!$A$2:$C$18,3,0),"")</f>
        <v>услуга</v>
      </c>
      <c r="L4733" s="6">
        <f t="shared" si="3"/>
        <v>6</v>
      </c>
      <c r="M4733" s="6" t="str">
        <f>IFNA(VLOOKUP(F4733,Promocodes!A:B,2,0),"")</f>
        <v/>
      </c>
      <c r="N4733" s="3" t="str">
        <f>IFNA(VLOOKUP(M4733,Promocodes!G:H,2,0),"")</f>
        <v/>
      </c>
      <c r="O4733" s="3" t="str">
        <f>IFNA(VLOOKUP(D4733,Price!$E$2:$F$4,2,0),"")</f>
        <v/>
      </c>
      <c r="P4733" s="7" t="str">
        <f t="shared" si="4"/>
        <v>без промо</v>
      </c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</row>
    <row r="4734" ht="15.75" customHeight="1">
      <c r="A4734" s="3">
        <v>4651.0</v>
      </c>
      <c r="B4734" s="1" t="s">
        <v>16</v>
      </c>
      <c r="C4734" s="1" t="s">
        <v>17</v>
      </c>
      <c r="D4734" s="1" t="s">
        <v>24</v>
      </c>
      <c r="E4734" s="2">
        <v>44361.0</v>
      </c>
      <c r="F4734" s="3"/>
      <c r="G4734" s="5">
        <v>4500.0</v>
      </c>
      <c r="H4734" s="3" t="str">
        <f>IFNA(VLOOKUP(F4734,Promocodes!A:E,4,0),"")</f>
        <v/>
      </c>
      <c r="I4734" s="3"/>
      <c r="J4734" s="5">
        <f t="shared" si="2"/>
        <v>4500</v>
      </c>
      <c r="K4734" s="3" t="str">
        <f>IFNA(VLOOKUP(D4734,Price!$A$2:$C$18,3,0),"")</f>
        <v>услуга</v>
      </c>
      <c r="L4734" s="6">
        <f t="shared" si="3"/>
        <v>6</v>
      </c>
      <c r="M4734" s="6" t="str">
        <f>IFNA(VLOOKUP(F4734,Promocodes!A:B,2,0),"")</f>
        <v/>
      </c>
      <c r="N4734" s="3" t="str">
        <f>IFNA(VLOOKUP(M4734,Promocodes!G:H,2,0),"")</f>
        <v/>
      </c>
      <c r="O4734" s="3" t="str">
        <f>IFNA(VLOOKUP(D4734,Price!$E$2:$F$4,2,0),"")</f>
        <v/>
      </c>
      <c r="P4734" s="7" t="str">
        <f t="shared" si="4"/>
        <v>без промо</v>
      </c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</row>
    <row r="4735" ht="15.75" customHeight="1">
      <c r="A4735" s="3">
        <v>4652.0</v>
      </c>
      <c r="B4735" s="1" t="s">
        <v>16</v>
      </c>
      <c r="C4735" s="1" t="s">
        <v>22</v>
      </c>
      <c r="D4735" s="1" t="s">
        <v>24</v>
      </c>
      <c r="E4735" s="2">
        <v>44361.0</v>
      </c>
      <c r="F4735" s="3"/>
      <c r="G4735" s="5">
        <v>4500.0</v>
      </c>
      <c r="H4735" s="3" t="str">
        <f>IFNA(VLOOKUP(F4735,Promocodes!A:E,4,0),"")</f>
        <v/>
      </c>
      <c r="I4735" s="3"/>
      <c r="J4735" s="5">
        <f t="shared" si="2"/>
        <v>4500</v>
      </c>
      <c r="K4735" s="3" t="str">
        <f>IFNA(VLOOKUP(D4735,Price!$A$2:$C$18,3,0),"")</f>
        <v>услуга</v>
      </c>
      <c r="L4735" s="6">
        <f t="shared" si="3"/>
        <v>6</v>
      </c>
      <c r="M4735" s="6" t="str">
        <f>IFNA(VLOOKUP(F4735,Promocodes!A:B,2,0),"")</f>
        <v/>
      </c>
      <c r="N4735" s="3" t="str">
        <f>IFNA(VLOOKUP(M4735,Promocodes!G:H,2,0),"")</f>
        <v/>
      </c>
      <c r="O4735" s="3" t="str">
        <f>IFNA(VLOOKUP(D4735,Price!$E$2:$F$4,2,0),"")</f>
        <v/>
      </c>
      <c r="P4735" s="7" t="str">
        <f t="shared" si="4"/>
        <v>без промо</v>
      </c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</row>
    <row r="4736" ht="15.75" customHeight="1">
      <c r="A4736" s="3">
        <v>4653.0</v>
      </c>
      <c r="B4736" s="1" t="s">
        <v>16</v>
      </c>
      <c r="C4736" s="1" t="s">
        <v>22</v>
      </c>
      <c r="D4736" s="1" t="s">
        <v>20</v>
      </c>
      <c r="E4736" s="2">
        <v>44361.0</v>
      </c>
      <c r="F4736" s="3"/>
      <c r="G4736" s="5">
        <v>500.0</v>
      </c>
      <c r="H4736" s="3" t="str">
        <f>IFNA(VLOOKUP(F4736,Promocodes!A:E,4,0),"")</f>
        <v/>
      </c>
      <c r="I4736" s="3"/>
      <c r="J4736" s="5">
        <f t="shared" si="2"/>
        <v>500</v>
      </c>
      <c r="K4736" s="3" t="str">
        <f>IFNA(VLOOKUP(D4736,Price!$A$2:$C$18,3,0),"")</f>
        <v>товар</v>
      </c>
      <c r="L4736" s="6">
        <f t="shared" si="3"/>
        <v>6</v>
      </c>
      <c r="M4736" s="6" t="str">
        <f>IFNA(VLOOKUP(F4736,Promocodes!A:B,2,0),"")</f>
        <v/>
      </c>
      <c r="N4736" s="3" t="str">
        <f>IFNA(VLOOKUP(M4736,Promocodes!G:H,2,0),"")</f>
        <v/>
      </c>
      <c r="O4736" s="3">
        <f>IFNA(VLOOKUP(D4736,Price!$E$2:$F$4,2,0),"")</f>
        <v>250</v>
      </c>
      <c r="P4736" s="7" t="str">
        <f t="shared" si="4"/>
        <v>без промо</v>
      </c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</row>
    <row r="4737" ht="15.75" customHeight="1">
      <c r="A4737" s="3">
        <v>4654.0</v>
      </c>
      <c r="B4737" s="1" t="s">
        <v>16</v>
      </c>
      <c r="C4737" s="1" t="s">
        <v>17</v>
      </c>
      <c r="D4737" s="1" t="s">
        <v>24</v>
      </c>
      <c r="E4737" s="2">
        <v>44361.0</v>
      </c>
      <c r="F4737" s="3"/>
      <c r="G4737" s="5">
        <v>4500.0</v>
      </c>
      <c r="H4737" s="3" t="str">
        <f>IFNA(VLOOKUP(F4737,Promocodes!A:E,4,0),"")</f>
        <v/>
      </c>
      <c r="I4737" s="3"/>
      <c r="J4737" s="5">
        <f t="shared" si="2"/>
        <v>4500</v>
      </c>
      <c r="K4737" s="3" t="str">
        <f>IFNA(VLOOKUP(D4737,Price!$A$2:$C$18,3,0),"")</f>
        <v>услуга</v>
      </c>
      <c r="L4737" s="6">
        <f t="shared" si="3"/>
        <v>6</v>
      </c>
      <c r="M4737" s="6" t="str">
        <f>IFNA(VLOOKUP(F4737,Promocodes!A:B,2,0),"")</f>
        <v/>
      </c>
      <c r="N4737" s="3" t="str">
        <f>IFNA(VLOOKUP(M4737,Promocodes!G:H,2,0),"")</f>
        <v/>
      </c>
      <c r="O4737" s="3" t="str">
        <f>IFNA(VLOOKUP(D4737,Price!$E$2:$F$4,2,0),"")</f>
        <v/>
      </c>
      <c r="P4737" s="7" t="str">
        <f t="shared" si="4"/>
        <v>без промо</v>
      </c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</row>
    <row r="4738" ht="15.75" customHeight="1">
      <c r="A4738" s="3">
        <v>4655.0</v>
      </c>
      <c r="B4738" s="1" t="s">
        <v>139</v>
      </c>
      <c r="C4738" s="1" t="s">
        <v>22</v>
      </c>
      <c r="D4738" s="1" t="s">
        <v>143</v>
      </c>
      <c r="E4738" s="2">
        <v>44361.0</v>
      </c>
      <c r="F4738" s="3"/>
      <c r="G4738" s="5">
        <v>500.0</v>
      </c>
      <c r="H4738" s="3" t="str">
        <f>IFNA(VLOOKUP(F4738,Promocodes!A:E,4,0),"")</f>
        <v/>
      </c>
      <c r="I4738" s="3"/>
      <c r="J4738" s="5">
        <f t="shared" si="2"/>
        <v>500</v>
      </c>
      <c r="K4738" s="3" t="str">
        <f>IFNA(VLOOKUP(D4738,Price!$A$2:$C$18,3,0),"")</f>
        <v/>
      </c>
      <c r="L4738" s="6">
        <f t="shared" si="3"/>
        <v>6</v>
      </c>
      <c r="M4738" s="6" t="str">
        <f>IFNA(VLOOKUP(F4738,Promocodes!A:B,2,0),"")</f>
        <v/>
      </c>
      <c r="N4738" s="3" t="str">
        <f>IFNA(VLOOKUP(M4738,Promocodes!G:H,2,0),"")</f>
        <v/>
      </c>
      <c r="O4738" s="3" t="str">
        <f>IFNA(VLOOKUP(D4738,Price!$E$2:$F$4,2,0),"")</f>
        <v/>
      </c>
      <c r="P4738" s="7" t="str">
        <f t="shared" si="4"/>
        <v/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</row>
    <row r="4739" ht="15.75" customHeight="1">
      <c r="A4739" s="3">
        <v>4656.0</v>
      </c>
      <c r="B4739" s="1" t="s">
        <v>16</v>
      </c>
      <c r="C4739" s="1" t="s">
        <v>17</v>
      </c>
      <c r="D4739" s="1" t="s">
        <v>25</v>
      </c>
      <c r="E4739" s="2">
        <v>44361.0</v>
      </c>
      <c r="F4739" s="3"/>
      <c r="G4739" s="5">
        <v>300.0</v>
      </c>
      <c r="H4739" s="3" t="str">
        <f>IFNA(VLOOKUP(F4739,Promocodes!A:E,4,0),"")</f>
        <v/>
      </c>
      <c r="I4739" s="3"/>
      <c r="J4739" s="5">
        <f t="shared" si="2"/>
        <v>300</v>
      </c>
      <c r="K4739" s="3" t="str">
        <f>IFNA(VLOOKUP(D4739,Price!$A$2:$C$18,3,0),"")</f>
        <v>товар</v>
      </c>
      <c r="L4739" s="6">
        <f t="shared" si="3"/>
        <v>6</v>
      </c>
      <c r="M4739" s="6" t="str">
        <f>IFNA(VLOOKUP(F4739,Promocodes!A:B,2,0),"")</f>
        <v/>
      </c>
      <c r="N4739" s="3" t="str">
        <f>IFNA(VLOOKUP(M4739,Promocodes!G:H,2,0),"")</f>
        <v/>
      </c>
      <c r="O4739" s="3">
        <f>IFNA(VLOOKUP(D4739,Price!$E$2:$F$4,2,0),"")</f>
        <v>150</v>
      </c>
      <c r="P4739" s="7" t="str">
        <f t="shared" si="4"/>
        <v>без промо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</row>
    <row r="4740" ht="15.75" customHeight="1">
      <c r="A4740" s="3">
        <v>4657.0</v>
      </c>
      <c r="B4740" s="1" t="s">
        <v>139</v>
      </c>
      <c r="C4740" s="1" t="s">
        <v>22</v>
      </c>
      <c r="D4740" s="1" t="s">
        <v>142</v>
      </c>
      <c r="E4740" s="2">
        <v>44361.0</v>
      </c>
      <c r="F4740" s="3"/>
      <c r="G4740" s="5">
        <v>1000.0</v>
      </c>
      <c r="H4740" s="3" t="str">
        <f>IFNA(VLOOKUP(F4740,Promocodes!A:E,4,0),"")</f>
        <v/>
      </c>
      <c r="I4740" s="3"/>
      <c r="J4740" s="5">
        <f t="shared" si="2"/>
        <v>1000</v>
      </c>
      <c r="K4740" s="3" t="str">
        <f>IFNA(VLOOKUP(D4740,Price!$A$2:$C$18,3,0),"")</f>
        <v/>
      </c>
      <c r="L4740" s="6">
        <f t="shared" si="3"/>
        <v>6</v>
      </c>
      <c r="M4740" s="6" t="str">
        <f>IFNA(VLOOKUP(F4740,Promocodes!A:B,2,0),"")</f>
        <v/>
      </c>
      <c r="N4740" s="3" t="str">
        <f>IFNA(VLOOKUP(M4740,Promocodes!G:H,2,0),"")</f>
        <v/>
      </c>
      <c r="O4740" s="3" t="str">
        <f>IFNA(VLOOKUP(D4740,Price!$E$2:$F$4,2,0),"")</f>
        <v/>
      </c>
      <c r="P4740" s="7" t="str">
        <f t="shared" si="4"/>
        <v/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</row>
    <row r="4741" ht="15.75" customHeight="1">
      <c r="A4741" s="3">
        <v>4658.0</v>
      </c>
      <c r="B4741" s="1" t="s">
        <v>16</v>
      </c>
      <c r="C4741" s="1" t="s">
        <v>17</v>
      </c>
      <c r="D4741" s="1" t="s">
        <v>20</v>
      </c>
      <c r="E4741" s="2">
        <v>44361.0</v>
      </c>
      <c r="F4741" s="3"/>
      <c r="G4741" s="5">
        <v>500.0</v>
      </c>
      <c r="H4741" s="3" t="str">
        <f>IFNA(VLOOKUP(F4741,Promocodes!A:E,4,0),"")</f>
        <v/>
      </c>
      <c r="I4741" s="3"/>
      <c r="J4741" s="5">
        <f t="shared" si="2"/>
        <v>500</v>
      </c>
      <c r="K4741" s="3" t="str">
        <f>IFNA(VLOOKUP(D4741,Price!$A$2:$C$18,3,0),"")</f>
        <v>товар</v>
      </c>
      <c r="L4741" s="6">
        <f t="shared" si="3"/>
        <v>6</v>
      </c>
      <c r="M4741" s="6" t="str">
        <f>IFNA(VLOOKUP(F4741,Promocodes!A:B,2,0),"")</f>
        <v/>
      </c>
      <c r="N4741" s="3" t="str">
        <f>IFNA(VLOOKUP(M4741,Promocodes!G:H,2,0),"")</f>
        <v/>
      </c>
      <c r="O4741" s="3">
        <f>IFNA(VLOOKUP(D4741,Price!$E$2:$F$4,2,0),"")</f>
        <v>250</v>
      </c>
      <c r="P4741" s="7" t="str">
        <f t="shared" si="4"/>
        <v>без промо</v>
      </c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</row>
    <row r="4742" ht="15.75" customHeight="1">
      <c r="A4742" s="3">
        <v>4659.0</v>
      </c>
      <c r="B4742" s="1" t="s">
        <v>16</v>
      </c>
      <c r="C4742" s="1" t="s">
        <v>17</v>
      </c>
      <c r="D4742" s="1" t="s">
        <v>21</v>
      </c>
      <c r="E4742" s="2">
        <v>44361.0</v>
      </c>
      <c r="F4742" s="3"/>
      <c r="G4742" s="5">
        <v>3500.0</v>
      </c>
      <c r="H4742" s="3" t="str">
        <f>IFNA(VLOOKUP(F4742,Promocodes!A:E,4,0),"")</f>
        <v/>
      </c>
      <c r="I4742" s="3"/>
      <c r="J4742" s="5">
        <f t="shared" si="2"/>
        <v>3500</v>
      </c>
      <c r="K4742" s="3" t="str">
        <f>IFNA(VLOOKUP(D4742,Price!$A$2:$C$18,3,0),"")</f>
        <v>услуга</v>
      </c>
      <c r="L4742" s="6">
        <f t="shared" si="3"/>
        <v>6</v>
      </c>
      <c r="M4742" s="6" t="str">
        <f>IFNA(VLOOKUP(F4742,Promocodes!A:B,2,0),"")</f>
        <v/>
      </c>
      <c r="N4742" s="3" t="str">
        <f>IFNA(VLOOKUP(M4742,Promocodes!G:H,2,0),"")</f>
        <v/>
      </c>
      <c r="O4742" s="3" t="str">
        <f>IFNA(VLOOKUP(D4742,Price!$E$2:$F$4,2,0),"")</f>
        <v/>
      </c>
      <c r="P4742" s="7" t="str">
        <f t="shared" si="4"/>
        <v>без промо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</row>
    <row r="4743" ht="15.75" customHeight="1">
      <c r="A4743" s="3">
        <v>4660.0</v>
      </c>
      <c r="B4743" s="1" t="s">
        <v>16</v>
      </c>
      <c r="C4743" s="1" t="s">
        <v>17</v>
      </c>
      <c r="D4743" s="1" t="s">
        <v>21</v>
      </c>
      <c r="E4743" s="2">
        <v>44361.0</v>
      </c>
      <c r="F4743" s="3"/>
      <c r="G4743" s="5">
        <v>3500.0</v>
      </c>
      <c r="H4743" s="3" t="str">
        <f>IFNA(VLOOKUP(F4743,Promocodes!A:E,4,0),"")</f>
        <v/>
      </c>
      <c r="I4743" s="3"/>
      <c r="J4743" s="5">
        <f t="shared" si="2"/>
        <v>3500</v>
      </c>
      <c r="K4743" s="3" t="str">
        <f>IFNA(VLOOKUP(D4743,Price!$A$2:$C$18,3,0),"")</f>
        <v>услуга</v>
      </c>
      <c r="L4743" s="6">
        <f t="shared" si="3"/>
        <v>6</v>
      </c>
      <c r="M4743" s="6" t="str">
        <f>IFNA(VLOOKUP(F4743,Promocodes!A:B,2,0),"")</f>
        <v/>
      </c>
      <c r="N4743" s="3" t="str">
        <f>IFNA(VLOOKUP(M4743,Promocodes!G:H,2,0),"")</f>
        <v/>
      </c>
      <c r="O4743" s="3" t="str">
        <f>IFNA(VLOOKUP(D4743,Price!$E$2:$F$4,2,0),"")</f>
        <v/>
      </c>
      <c r="P4743" s="7" t="str">
        <f t="shared" si="4"/>
        <v>без промо</v>
      </c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</row>
    <row r="4744" ht="15.75" customHeight="1">
      <c r="A4744" s="3">
        <v>4661.0</v>
      </c>
      <c r="B4744" s="1" t="s">
        <v>139</v>
      </c>
      <c r="C4744" s="1" t="s">
        <v>17</v>
      </c>
      <c r="D4744" s="1" t="s">
        <v>142</v>
      </c>
      <c r="E4744" s="2">
        <v>44361.0</v>
      </c>
      <c r="F4744" s="3"/>
      <c r="G4744" s="5">
        <v>1000.0</v>
      </c>
      <c r="H4744" s="3" t="str">
        <f>IFNA(VLOOKUP(F4744,Promocodes!A:E,4,0),"")</f>
        <v/>
      </c>
      <c r="I4744" s="3"/>
      <c r="J4744" s="5">
        <f t="shared" si="2"/>
        <v>1000</v>
      </c>
      <c r="K4744" s="3" t="str">
        <f>IFNA(VLOOKUP(D4744,Price!$A$2:$C$18,3,0),"")</f>
        <v/>
      </c>
      <c r="L4744" s="6">
        <f t="shared" si="3"/>
        <v>6</v>
      </c>
      <c r="M4744" s="6" t="str">
        <f>IFNA(VLOOKUP(F4744,Promocodes!A:B,2,0),"")</f>
        <v/>
      </c>
      <c r="N4744" s="3" t="str">
        <f>IFNA(VLOOKUP(M4744,Promocodes!G:H,2,0),"")</f>
        <v/>
      </c>
      <c r="O4744" s="3" t="str">
        <f>IFNA(VLOOKUP(D4744,Price!$E$2:$F$4,2,0),"")</f>
        <v/>
      </c>
      <c r="P4744" s="7" t="str">
        <f t="shared" si="4"/>
        <v/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</row>
    <row r="4745" ht="15.75" customHeight="1">
      <c r="A4745" s="3">
        <v>4662.0</v>
      </c>
      <c r="B4745" s="1" t="s">
        <v>139</v>
      </c>
      <c r="C4745" s="1" t="s">
        <v>17</v>
      </c>
      <c r="D4745" s="1" t="s">
        <v>141</v>
      </c>
      <c r="E4745" s="2">
        <v>44361.0</v>
      </c>
      <c r="F4745" s="3"/>
      <c r="G4745" s="5">
        <v>300.0</v>
      </c>
      <c r="H4745" s="3" t="str">
        <f>IFNA(VLOOKUP(F4745,Promocodes!A:E,4,0),"")</f>
        <v/>
      </c>
      <c r="I4745" s="3"/>
      <c r="J4745" s="5">
        <f t="shared" si="2"/>
        <v>300</v>
      </c>
      <c r="K4745" s="3" t="str">
        <f>IFNA(VLOOKUP(D4745,Price!$A$2:$C$18,3,0),"")</f>
        <v/>
      </c>
      <c r="L4745" s="6">
        <f t="shared" si="3"/>
        <v>6</v>
      </c>
      <c r="M4745" s="6" t="str">
        <f>IFNA(VLOOKUP(F4745,Promocodes!A:B,2,0),"")</f>
        <v/>
      </c>
      <c r="N4745" s="3" t="str">
        <f>IFNA(VLOOKUP(M4745,Promocodes!G:H,2,0),"")</f>
        <v/>
      </c>
      <c r="O4745" s="3" t="str">
        <f>IFNA(VLOOKUP(D4745,Price!$E$2:$F$4,2,0),"")</f>
        <v/>
      </c>
      <c r="P4745" s="7" t="str">
        <f t="shared" si="4"/>
        <v/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</row>
    <row r="4746" ht="15.75" customHeight="1">
      <c r="A4746" s="3">
        <v>4663.0</v>
      </c>
      <c r="B4746" s="1" t="s">
        <v>139</v>
      </c>
      <c r="C4746" s="1" t="s">
        <v>17</v>
      </c>
      <c r="D4746" s="1" t="s">
        <v>143</v>
      </c>
      <c r="E4746" s="2">
        <v>44361.0</v>
      </c>
      <c r="F4746" s="3"/>
      <c r="G4746" s="5">
        <v>500.0</v>
      </c>
      <c r="H4746" s="3" t="str">
        <f>IFNA(VLOOKUP(F4746,Promocodes!A:E,4,0),"")</f>
        <v/>
      </c>
      <c r="I4746" s="3"/>
      <c r="J4746" s="5">
        <f t="shared" si="2"/>
        <v>500</v>
      </c>
      <c r="K4746" s="3" t="str">
        <f>IFNA(VLOOKUP(D4746,Price!$A$2:$C$18,3,0),"")</f>
        <v/>
      </c>
      <c r="L4746" s="6">
        <f t="shared" si="3"/>
        <v>6</v>
      </c>
      <c r="M4746" s="6" t="str">
        <f>IFNA(VLOOKUP(F4746,Promocodes!A:B,2,0),"")</f>
        <v/>
      </c>
      <c r="N4746" s="3" t="str">
        <f>IFNA(VLOOKUP(M4746,Promocodes!G:H,2,0),"")</f>
        <v/>
      </c>
      <c r="O4746" s="3" t="str">
        <f>IFNA(VLOOKUP(D4746,Price!$E$2:$F$4,2,0),"")</f>
        <v/>
      </c>
      <c r="P4746" s="7" t="str">
        <f t="shared" si="4"/>
        <v/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</row>
    <row r="4747" ht="15.75" customHeight="1">
      <c r="A4747" s="3">
        <v>4664.0</v>
      </c>
      <c r="B4747" s="1" t="s">
        <v>16</v>
      </c>
      <c r="C4747" s="1" t="s">
        <v>17</v>
      </c>
      <c r="D4747" s="1" t="s">
        <v>21</v>
      </c>
      <c r="E4747" s="2">
        <v>44361.0</v>
      </c>
      <c r="F4747" s="3"/>
      <c r="G4747" s="5">
        <v>3500.0</v>
      </c>
      <c r="H4747" s="3" t="str">
        <f>IFNA(VLOOKUP(F4747,Promocodes!A:E,4,0),"")</f>
        <v/>
      </c>
      <c r="I4747" s="3"/>
      <c r="J4747" s="5">
        <f t="shared" si="2"/>
        <v>3500</v>
      </c>
      <c r="K4747" s="3" t="str">
        <f>IFNA(VLOOKUP(D4747,Price!$A$2:$C$18,3,0),"")</f>
        <v>услуга</v>
      </c>
      <c r="L4747" s="6">
        <f t="shared" si="3"/>
        <v>6</v>
      </c>
      <c r="M4747" s="6" t="str">
        <f>IFNA(VLOOKUP(F4747,Promocodes!A:B,2,0),"")</f>
        <v/>
      </c>
      <c r="N4747" s="3" t="str">
        <f>IFNA(VLOOKUP(M4747,Promocodes!G:H,2,0),"")</f>
        <v/>
      </c>
      <c r="O4747" s="3" t="str">
        <f>IFNA(VLOOKUP(D4747,Price!$E$2:$F$4,2,0),"")</f>
        <v/>
      </c>
      <c r="P4747" s="7" t="str">
        <f t="shared" si="4"/>
        <v>без промо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</row>
    <row r="4748" ht="15.75" customHeight="1">
      <c r="A4748" s="3">
        <v>4665.0</v>
      </c>
      <c r="B4748" s="1" t="s">
        <v>16</v>
      </c>
      <c r="C4748" s="1" t="s">
        <v>17</v>
      </c>
      <c r="D4748" s="1" t="s">
        <v>24</v>
      </c>
      <c r="E4748" s="2">
        <v>44361.0</v>
      </c>
      <c r="F4748" s="3"/>
      <c r="G4748" s="5">
        <v>4500.0</v>
      </c>
      <c r="H4748" s="3" t="str">
        <f>IFNA(VLOOKUP(F4748,Promocodes!A:E,4,0),"")</f>
        <v/>
      </c>
      <c r="I4748" s="3"/>
      <c r="J4748" s="5">
        <f t="shared" si="2"/>
        <v>4500</v>
      </c>
      <c r="K4748" s="3" t="str">
        <f>IFNA(VLOOKUP(D4748,Price!$A$2:$C$18,3,0),"")</f>
        <v>услуга</v>
      </c>
      <c r="L4748" s="6">
        <f t="shared" si="3"/>
        <v>6</v>
      </c>
      <c r="M4748" s="6" t="str">
        <f>IFNA(VLOOKUP(F4748,Promocodes!A:B,2,0),"")</f>
        <v/>
      </c>
      <c r="N4748" s="3" t="str">
        <f>IFNA(VLOOKUP(M4748,Promocodes!G:H,2,0),"")</f>
        <v/>
      </c>
      <c r="O4748" s="3" t="str">
        <f>IFNA(VLOOKUP(D4748,Price!$E$2:$F$4,2,0),"")</f>
        <v/>
      </c>
      <c r="P4748" s="7" t="str">
        <f t="shared" si="4"/>
        <v>без промо</v>
      </c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</row>
    <row r="4749" ht="15.75" customHeight="1">
      <c r="A4749" s="3">
        <v>4666.0</v>
      </c>
      <c r="B4749" s="1" t="s">
        <v>16</v>
      </c>
      <c r="C4749" s="1" t="s">
        <v>22</v>
      </c>
      <c r="D4749" s="1" t="s">
        <v>20</v>
      </c>
      <c r="E4749" s="2">
        <v>44361.0</v>
      </c>
      <c r="F4749" s="3"/>
      <c r="G4749" s="5">
        <v>500.0</v>
      </c>
      <c r="H4749" s="3" t="str">
        <f>IFNA(VLOOKUP(F4749,Promocodes!A:E,4,0),"")</f>
        <v/>
      </c>
      <c r="I4749" s="3"/>
      <c r="J4749" s="5">
        <f t="shared" si="2"/>
        <v>500</v>
      </c>
      <c r="K4749" s="3" t="str">
        <f>IFNA(VLOOKUP(D4749,Price!$A$2:$C$18,3,0),"")</f>
        <v>товар</v>
      </c>
      <c r="L4749" s="6">
        <f t="shared" si="3"/>
        <v>6</v>
      </c>
      <c r="M4749" s="6" t="str">
        <f>IFNA(VLOOKUP(F4749,Promocodes!A:B,2,0),"")</f>
        <v/>
      </c>
      <c r="N4749" s="3" t="str">
        <f>IFNA(VLOOKUP(M4749,Promocodes!G:H,2,0),"")</f>
        <v/>
      </c>
      <c r="O4749" s="3">
        <f>IFNA(VLOOKUP(D4749,Price!$E$2:$F$4,2,0),"")</f>
        <v>250</v>
      </c>
      <c r="P4749" s="7" t="str">
        <f t="shared" si="4"/>
        <v>без промо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</row>
    <row r="4750" ht="15.75" customHeight="1">
      <c r="A4750" s="3">
        <v>4667.0</v>
      </c>
      <c r="B4750" s="1" t="s">
        <v>16</v>
      </c>
      <c r="C4750" s="1" t="s">
        <v>17</v>
      </c>
      <c r="D4750" s="1" t="s">
        <v>24</v>
      </c>
      <c r="E4750" s="2">
        <v>44361.0</v>
      </c>
      <c r="F4750" s="3"/>
      <c r="G4750" s="5">
        <v>4500.0</v>
      </c>
      <c r="H4750" s="3" t="str">
        <f>IFNA(VLOOKUP(F4750,Promocodes!A:E,4,0),"")</f>
        <v/>
      </c>
      <c r="I4750" s="3"/>
      <c r="J4750" s="5">
        <f t="shared" si="2"/>
        <v>4500</v>
      </c>
      <c r="K4750" s="3" t="str">
        <f>IFNA(VLOOKUP(D4750,Price!$A$2:$C$18,3,0),"")</f>
        <v>услуга</v>
      </c>
      <c r="L4750" s="6">
        <f t="shared" si="3"/>
        <v>6</v>
      </c>
      <c r="M4750" s="6" t="str">
        <f>IFNA(VLOOKUP(F4750,Promocodes!A:B,2,0),"")</f>
        <v/>
      </c>
      <c r="N4750" s="3" t="str">
        <f>IFNA(VLOOKUP(M4750,Promocodes!G:H,2,0),"")</f>
        <v/>
      </c>
      <c r="O4750" s="3" t="str">
        <f>IFNA(VLOOKUP(D4750,Price!$E$2:$F$4,2,0),"")</f>
        <v/>
      </c>
      <c r="P4750" s="7" t="str">
        <f t="shared" si="4"/>
        <v>без промо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</row>
    <row r="4751" ht="15.75" customHeight="1">
      <c r="A4751" s="3">
        <v>4668.0</v>
      </c>
      <c r="B4751" s="1" t="s">
        <v>16</v>
      </c>
      <c r="C4751" s="1" t="s">
        <v>17</v>
      </c>
      <c r="D4751" s="1" t="s">
        <v>24</v>
      </c>
      <c r="E4751" s="2">
        <v>44361.0</v>
      </c>
      <c r="F4751" s="3"/>
      <c r="G4751" s="5">
        <v>4500.0</v>
      </c>
      <c r="H4751" s="3" t="str">
        <f>IFNA(VLOOKUP(F4751,Promocodes!A:E,4,0),"")</f>
        <v/>
      </c>
      <c r="I4751" s="3"/>
      <c r="J4751" s="5">
        <f t="shared" si="2"/>
        <v>4500</v>
      </c>
      <c r="K4751" s="3" t="str">
        <f>IFNA(VLOOKUP(D4751,Price!$A$2:$C$18,3,0),"")</f>
        <v>услуга</v>
      </c>
      <c r="L4751" s="6">
        <f t="shared" si="3"/>
        <v>6</v>
      </c>
      <c r="M4751" s="6" t="str">
        <f>IFNA(VLOOKUP(F4751,Promocodes!A:B,2,0),"")</f>
        <v/>
      </c>
      <c r="N4751" s="3" t="str">
        <f>IFNA(VLOOKUP(M4751,Promocodes!G:H,2,0),"")</f>
        <v/>
      </c>
      <c r="O4751" s="3" t="str">
        <f>IFNA(VLOOKUP(D4751,Price!$E$2:$F$4,2,0),"")</f>
        <v/>
      </c>
      <c r="P4751" s="7" t="str">
        <f t="shared" si="4"/>
        <v>без промо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</row>
    <row r="4752" ht="15.75" customHeight="1">
      <c r="A4752" s="3">
        <v>4669.0</v>
      </c>
      <c r="B4752" s="1" t="s">
        <v>16</v>
      </c>
      <c r="C4752" s="1" t="s">
        <v>22</v>
      </c>
      <c r="D4752" s="1" t="s">
        <v>23</v>
      </c>
      <c r="E4752" s="2">
        <v>44361.0</v>
      </c>
      <c r="F4752" s="3"/>
      <c r="G4752" s="5">
        <v>5500.0</v>
      </c>
      <c r="H4752" s="3" t="str">
        <f>IFNA(VLOOKUP(F4752,Promocodes!A:E,4,0),"")</f>
        <v/>
      </c>
      <c r="I4752" s="3"/>
      <c r="J4752" s="5">
        <f t="shared" si="2"/>
        <v>5500</v>
      </c>
      <c r="K4752" s="3" t="str">
        <f>IFNA(VLOOKUP(D4752,Price!$A$2:$C$18,3,0),"")</f>
        <v>услуга</v>
      </c>
      <c r="L4752" s="6">
        <f t="shared" si="3"/>
        <v>6</v>
      </c>
      <c r="M4752" s="6" t="str">
        <f>IFNA(VLOOKUP(F4752,Promocodes!A:B,2,0),"")</f>
        <v/>
      </c>
      <c r="N4752" s="3" t="str">
        <f>IFNA(VLOOKUP(M4752,Promocodes!G:H,2,0),"")</f>
        <v/>
      </c>
      <c r="O4752" s="3" t="str">
        <f>IFNA(VLOOKUP(D4752,Price!$E$2:$F$4,2,0),"")</f>
        <v/>
      </c>
      <c r="P4752" s="7" t="str">
        <f t="shared" si="4"/>
        <v>без промо</v>
      </c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</row>
    <row r="4753" ht="15.75" customHeight="1">
      <c r="A4753" s="3">
        <v>4670.0</v>
      </c>
      <c r="B4753" s="1" t="s">
        <v>16</v>
      </c>
      <c r="C4753" s="1" t="s">
        <v>22</v>
      </c>
      <c r="D4753" s="1" t="s">
        <v>21</v>
      </c>
      <c r="E4753" s="2">
        <v>44361.0</v>
      </c>
      <c r="F4753" s="3"/>
      <c r="G4753" s="5">
        <v>3500.0</v>
      </c>
      <c r="H4753" s="3" t="str">
        <f>IFNA(VLOOKUP(F4753,Promocodes!A:E,4,0),"")</f>
        <v/>
      </c>
      <c r="I4753" s="3"/>
      <c r="J4753" s="5">
        <f t="shared" si="2"/>
        <v>3500</v>
      </c>
      <c r="K4753" s="3" t="str">
        <f>IFNA(VLOOKUP(D4753,Price!$A$2:$C$18,3,0),"")</f>
        <v>услуга</v>
      </c>
      <c r="L4753" s="6">
        <f t="shared" si="3"/>
        <v>6</v>
      </c>
      <c r="M4753" s="6" t="str">
        <f>IFNA(VLOOKUP(F4753,Promocodes!A:B,2,0),"")</f>
        <v/>
      </c>
      <c r="N4753" s="3" t="str">
        <f>IFNA(VLOOKUP(M4753,Promocodes!G:H,2,0),"")</f>
        <v/>
      </c>
      <c r="O4753" s="3" t="str">
        <f>IFNA(VLOOKUP(D4753,Price!$E$2:$F$4,2,0),"")</f>
        <v/>
      </c>
      <c r="P4753" s="7" t="str">
        <f t="shared" si="4"/>
        <v>без промо</v>
      </c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</row>
    <row r="4754" ht="15.75" customHeight="1">
      <c r="A4754" s="3">
        <v>4671.0</v>
      </c>
      <c r="B4754" s="1" t="s">
        <v>16</v>
      </c>
      <c r="C4754" s="1" t="s">
        <v>17</v>
      </c>
      <c r="D4754" s="1" t="s">
        <v>25</v>
      </c>
      <c r="E4754" s="2">
        <v>44361.0</v>
      </c>
      <c r="F4754" s="3"/>
      <c r="G4754" s="5">
        <v>300.0</v>
      </c>
      <c r="H4754" s="3" t="str">
        <f>IFNA(VLOOKUP(F4754,Promocodes!A:E,4,0),"")</f>
        <v/>
      </c>
      <c r="I4754" s="3"/>
      <c r="J4754" s="5">
        <f t="shared" si="2"/>
        <v>300</v>
      </c>
      <c r="K4754" s="3" t="str">
        <f>IFNA(VLOOKUP(D4754,Price!$A$2:$C$18,3,0),"")</f>
        <v>товар</v>
      </c>
      <c r="L4754" s="6">
        <f t="shared" si="3"/>
        <v>6</v>
      </c>
      <c r="M4754" s="6" t="str">
        <f>IFNA(VLOOKUP(F4754,Promocodes!A:B,2,0),"")</f>
        <v/>
      </c>
      <c r="N4754" s="3" t="str">
        <f>IFNA(VLOOKUP(M4754,Promocodes!G:H,2,0),"")</f>
        <v/>
      </c>
      <c r="O4754" s="3">
        <f>IFNA(VLOOKUP(D4754,Price!$E$2:$F$4,2,0),"")</f>
        <v>150</v>
      </c>
      <c r="P4754" s="7" t="str">
        <f t="shared" si="4"/>
        <v>без промо</v>
      </c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</row>
    <row r="4755" ht="15.75" customHeight="1">
      <c r="A4755" s="3">
        <v>4673.0</v>
      </c>
      <c r="B4755" s="1" t="s">
        <v>16</v>
      </c>
      <c r="C4755" s="1" t="s">
        <v>17</v>
      </c>
      <c r="D4755" s="1" t="s">
        <v>25</v>
      </c>
      <c r="E4755" s="2">
        <v>44361.0</v>
      </c>
      <c r="F4755" s="3"/>
      <c r="G4755" s="5">
        <v>300.0</v>
      </c>
      <c r="H4755" s="3" t="str">
        <f>IFNA(VLOOKUP(F4755,Promocodes!A:E,4,0),"")</f>
        <v/>
      </c>
      <c r="I4755" s="3"/>
      <c r="J4755" s="5">
        <f t="shared" si="2"/>
        <v>300</v>
      </c>
      <c r="K4755" s="3" t="str">
        <f>IFNA(VLOOKUP(D4755,Price!$A$2:$C$18,3,0),"")</f>
        <v>товар</v>
      </c>
      <c r="L4755" s="6">
        <f t="shared" si="3"/>
        <v>6</v>
      </c>
      <c r="M4755" s="6" t="str">
        <f>IFNA(VLOOKUP(F4755,Promocodes!A:B,2,0),"")</f>
        <v/>
      </c>
      <c r="N4755" s="3" t="str">
        <f>IFNA(VLOOKUP(M4755,Promocodes!G:H,2,0),"")</f>
        <v/>
      </c>
      <c r="O4755" s="3">
        <f>IFNA(VLOOKUP(D4755,Price!$E$2:$F$4,2,0),"")</f>
        <v>150</v>
      </c>
      <c r="P4755" s="7" t="str">
        <f t="shared" si="4"/>
        <v>без промо</v>
      </c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</row>
    <row r="4756" ht="15.75" customHeight="1">
      <c r="A4756" s="3">
        <v>4674.0</v>
      </c>
      <c r="B4756" s="1" t="s">
        <v>16</v>
      </c>
      <c r="C4756" s="1" t="s">
        <v>17</v>
      </c>
      <c r="D4756" s="1" t="s">
        <v>23</v>
      </c>
      <c r="E4756" s="2">
        <v>44361.0</v>
      </c>
      <c r="F4756" s="3"/>
      <c r="G4756" s="5">
        <v>5500.0</v>
      </c>
      <c r="H4756" s="3" t="str">
        <f>IFNA(VLOOKUP(F4756,Promocodes!A:E,4,0),"")</f>
        <v/>
      </c>
      <c r="I4756" s="3"/>
      <c r="J4756" s="5">
        <f t="shared" si="2"/>
        <v>5500</v>
      </c>
      <c r="K4756" s="3" t="str">
        <f>IFNA(VLOOKUP(D4756,Price!$A$2:$C$18,3,0),"")</f>
        <v>услуга</v>
      </c>
      <c r="L4756" s="6">
        <f t="shared" si="3"/>
        <v>6</v>
      </c>
      <c r="M4756" s="6" t="str">
        <f>IFNA(VLOOKUP(F4756,Promocodes!A:B,2,0),"")</f>
        <v/>
      </c>
      <c r="N4756" s="3" t="str">
        <f>IFNA(VLOOKUP(M4756,Promocodes!G:H,2,0),"")</f>
        <v/>
      </c>
      <c r="O4756" s="3" t="str">
        <f>IFNA(VLOOKUP(D4756,Price!$E$2:$F$4,2,0),"")</f>
        <v/>
      </c>
      <c r="P4756" s="7" t="str">
        <f t="shared" si="4"/>
        <v>без промо</v>
      </c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</row>
    <row r="4757" ht="15.75" customHeight="1">
      <c r="A4757" s="3">
        <v>4675.0</v>
      </c>
      <c r="B4757" s="1" t="s">
        <v>16</v>
      </c>
      <c r="C4757" s="1" t="s">
        <v>17</v>
      </c>
      <c r="D4757" s="1" t="s">
        <v>20</v>
      </c>
      <c r="E4757" s="2">
        <v>44361.0</v>
      </c>
      <c r="F4757" s="3"/>
      <c r="G4757" s="5">
        <v>500.0</v>
      </c>
      <c r="H4757" s="3" t="str">
        <f>IFNA(VLOOKUP(F4757,Promocodes!A:E,4,0),"")</f>
        <v/>
      </c>
      <c r="I4757" s="3"/>
      <c r="J4757" s="5">
        <f t="shared" si="2"/>
        <v>500</v>
      </c>
      <c r="K4757" s="3" t="str">
        <f>IFNA(VLOOKUP(D4757,Price!$A$2:$C$18,3,0),"")</f>
        <v>товар</v>
      </c>
      <c r="L4757" s="6">
        <f t="shared" si="3"/>
        <v>6</v>
      </c>
      <c r="M4757" s="6" t="str">
        <f>IFNA(VLOOKUP(F4757,Promocodes!A:B,2,0),"")</f>
        <v/>
      </c>
      <c r="N4757" s="3" t="str">
        <f>IFNA(VLOOKUP(M4757,Promocodes!G:H,2,0),"")</f>
        <v/>
      </c>
      <c r="O4757" s="3">
        <f>IFNA(VLOOKUP(D4757,Price!$E$2:$F$4,2,0),"")</f>
        <v>250</v>
      </c>
      <c r="P4757" s="7" t="str">
        <f t="shared" si="4"/>
        <v>без промо</v>
      </c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</row>
    <row r="4758" ht="15.75" customHeight="1">
      <c r="A4758" s="3">
        <v>4676.0</v>
      </c>
      <c r="B4758" s="1" t="s">
        <v>139</v>
      </c>
      <c r="C4758" s="1" t="s">
        <v>17</v>
      </c>
      <c r="D4758" s="1" t="s">
        <v>142</v>
      </c>
      <c r="E4758" s="2">
        <v>44361.0</v>
      </c>
      <c r="F4758" s="3"/>
      <c r="G4758" s="5">
        <v>1000.0</v>
      </c>
      <c r="H4758" s="3" t="str">
        <f>IFNA(VLOOKUP(F4758,Promocodes!A:E,4,0),"")</f>
        <v/>
      </c>
      <c r="I4758" s="3"/>
      <c r="J4758" s="5">
        <f t="shared" si="2"/>
        <v>1000</v>
      </c>
      <c r="K4758" s="3" t="str">
        <f>IFNA(VLOOKUP(D4758,Price!$A$2:$C$18,3,0),"")</f>
        <v/>
      </c>
      <c r="L4758" s="6">
        <f t="shared" si="3"/>
        <v>6</v>
      </c>
      <c r="M4758" s="6" t="str">
        <f>IFNA(VLOOKUP(F4758,Promocodes!A:B,2,0),"")</f>
        <v/>
      </c>
      <c r="N4758" s="3" t="str">
        <f>IFNA(VLOOKUP(M4758,Promocodes!G:H,2,0),"")</f>
        <v/>
      </c>
      <c r="O4758" s="3" t="str">
        <f>IFNA(VLOOKUP(D4758,Price!$E$2:$F$4,2,0),"")</f>
        <v/>
      </c>
      <c r="P4758" s="7" t="str">
        <f t="shared" si="4"/>
        <v/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</row>
    <row r="4759" ht="15.75" customHeight="1">
      <c r="A4759" s="3">
        <v>4677.0</v>
      </c>
      <c r="B4759" s="1" t="s">
        <v>16</v>
      </c>
      <c r="C4759" s="1" t="s">
        <v>17</v>
      </c>
      <c r="D4759" s="1" t="s">
        <v>20</v>
      </c>
      <c r="E4759" s="2">
        <v>44361.0</v>
      </c>
      <c r="F4759" s="3"/>
      <c r="G4759" s="5">
        <v>500.0</v>
      </c>
      <c r="H4759" s="3" t="str">
        <f>IFNA(VLOOKUP(F4759,Promocodes!A:E,4,0),"")</f>
        <v/>
      </c>
      <c r="I4759" s="3"/>
      <c r="J4759" s="5">
        <f t="shared" si="2"/>
        <v>500</v>
      </c>
      <c r="K4759" s="3" t="str">
        <f>IFNA(VLOOKUP(D4759,Price!$A$2:$C$18,3,0),"")</f>
        <v>товар</v>
      </c>
      <c r="L4759" s="6">
        <f t="shared" si="3"/>
        <v>6</v>
      </c>
      <c r="M4759" s="6" t="str">
        <f>IFNA(VLOOKUP(F4759,Promocodes!A:B,2,0),"")</f>
        <v/>
      </c>
      <c r="N4759" s="3" t="str">
        <f>IFNA(VLOOKUP(M4759,Promocodes!G:H,2,0),"")</f>
        <v/>
      </c>
      <c r="O4759" s="3">
        <f>IFNA(VLOOKUP(D4759,Price!$E$2:$F$4,2,0),"")</f>
        <v>250</v>
      </c>
      <c r="P4759" s="7" t="str">
        <f t="shared" si="4"/>
        <v>без промо</v>
      </c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</row>
    <row r="4760" ht="15.75" customHeight="1">
      <c r="A4760" s="3">
        <v>4678.0</v>
      </c>
      <c r="B4760" s="1" t="s">
        <v>16</v>
      </c>
      <c r="C4760" s="1" t="s">
        <v>17</v>
      </c>
      <c r="D4760" s="1" t="s">
        <v>21</v>
      </c>
      <c r="E4760" s="2">
        <v>44361.0</v>
      </c>
      <c r="F4760" s="3"/>
      <c r="G4760" s="5">
        <v>3500.0</v>
      </c>
      <c r="H4760" s="3" t="str">
        <f>IFNA(VLOOKUP(F4760,Promocodes!A:E,4,0),"")</f>
        <v/>
      </c>
      <c r="I4760" s="3"/>
      <c r="J4760" s="5">
        <f t="shared" si="2"/>
        <v>3500</v>
      </c>
      <c r="K4760" s="3" t="str">
        <f>IFNA(VLOOKUP(D4760,Price!$A$2:$C$18,3,0),"")</f>
        <v>услуга</v>
      </c>
      <c r="L4760" s="6">
        <f t="shared" si="3"/>
        <v>6</v>
      </c>
      <c r="M4760" s="6" t="str">
        <f>IFNA(VLOOKUP(F4760,Promocodes!A:B,2,0),"")</f>
        <v/>
      </c>
      <c r="N4760" s="3" t="str">
        <f>IFNA(VLOOKUP(M4760,Promocodes!G:H,2,0),"")</f>
        <v/>
      </c>
      <c r="O4760" s="3" t="str">
        <f>IFNA(VLOOKUP(D4760,Price!$E$2:$F$4,2,0),"")</f>
        <v/>
      </c>
      <c r="P4760" s="7" t="str">
        <f t="shared" si="4"/>
        <v>без промо</v>
      </c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</row>
    <row r="4761" ht="15.75" customHeight="1">
      <c r="A4761" s="3">
        <v>4679.0</v>
      </c>
      <c r="B4761" s="1" t="s">
        <v>139</v>
      </c>
      <c r="C4761" s="1" t="s">
        <v>17</v>
      </c>
      <c r="D4761" s="1" t="s">
        <v>142</v>
      </c>
      <c r="E4761" s="2">
        <v>44361.0</v>
      </c>
      <c r="F4761" s="3"/>
      <c r="G4761" s="5">
        <v>1000.0</v>
      </c>
      <c r="H4761" s="3" t="str">
        <f>IFNA(VLOOKUP(F4761,Promocodes!A:E,4,0),"")</f>
        <v/>
      </c>
      <c r="I4761" s="3"/>
      <c r="J4761" s="5">
        <f t="shared" si="2"/>
        <v>1000</v>
      </c>
      <c r="K4761" s="3" t="str">
        <f>IFNA(VLOOKUP(D4761,Price!$A$2:$C$18,3,0),"")</f>
        <v/>
      </c>
      <c r="L4761" s="6">
        <f t="shared" si="3"/>
        <v>6</v>
      </c>
      <c r="M4761" s="6" t="str">
        <f>IFNA(VLOOKUP(F4761,Promocodes!A:B,2,0),"")</f>
        <v/>
      </c>
      <c r="N4761" s="3" t="str">
        <f>IFNA(VLOOKUP(M4761,Promocodes!G:H,2,0),"")</f>
        <v/>
      </c>
      <c r="O4761" s="3" t="str">
        <f>IFNA(VLOOKUP(D4761,Price!$E$2:$F$4,2,0),"")</f>
        <v/>
      </c>
      <c r="P4761" s="7" t="str">
        <f t="shared" si="4"/>
        <v/>
      </c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</row>
    <row r="4762" ht="15.75" customHeight="1">
      <c r="A4762" s="3">
        <v>4680.0</v>
      </c>
      <c r="B4762" s="1" t="s">
        <v>16</v>
      </c>
      <c r="C4762" s="1" t="s">
        <v>17</v>
      </c>
      <c r="D4762" s="1" t="s">
        <v>23</v>
      </c>
      <c r="E4762" s="2">
        <v>44362.0</v>
      </c>
      <c r="F4762" s="3"/>
      <c r="G4762" s="5">
        <v>5500.0</v>
      </c>
      <c r="H4762" s="3" t="str">
        <f>IFNA(VLOOKUP(F4762,Promocodes!A:E,4,0),"")</f>
        <v/>
      </c>
      <c r="I4762" s="3"/>
      <c r="J4762" s="5">
        <f t="shared" si="2"/>
        <v>5500</v>
      </c>
      <c r="K4762" s="3" t="str">
        <f>IFNA(VLOOKUP(D4762,Price!$A$2:$C$18,3,0),"")</f>
        <v>услуга</v>
      </c>
      <c r="L4762" s="6">
        <f t="shared" si="3"/>
        <v>6</v>
      </c>
      <c r="M4762" s="6" t="str">
        <f>IFNA(VLOOKUP(F4762,Promocodes!A:B,2,0),"")</f>
        <v/>
      </c>
      <c r="N4762" s="3" t="str">
        <f>IFNA(VLOOKUP(M4762,Promocodes!G:H,2,0),"")</f>
        <v/>
      </c>
      <c r="O4762" s="3" t="str">
        <f>IFNA(VLOOKUP(D4762,Price!$E$2:$F$4,2,0),"")</f>
        <v/>
      </c>
      <c r="P4762" s="7" t="str">
        <f t="shared" si="4"/>
        <v>без промо</v>
      </c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</row>
    <row r="4763" ht="15.75" customHeight="1">
      <c r="A4763" s="3">
        <v>4681.0</v>
      </c>
      <c r="B4763" s="1" t="s">
        <v>16</v>
      </c>
      <c r="C4763" s="1" t="s">
        <v>17</v>
      </c>
      <c r="D4763" s="1" t="s">
        <v>21</v>
      </c>
      <c r="E4763" s="2">
        <v>44362.0</v>
      </c>
      <c r="F4763" s="3"/>
      <c r="G4763" s="5">
        <v>3500.0</v>
      </c>
      <c r="H4763" s="3" t="str">
        <f>IFNA(VLOOKUP(F4763,Promocodes!A:E,4,0),"")</f>
        <v/>
      </c>
      <c r="I4763" s="3"/>
      <c r="J4763" s="5">
        <f t="shared" si="2"/>
        <v>3500</v>
      </c>
      <c r="K4763" s="3" t="str">
        <f>IFNA(VLOOKUP(D4763,Price!$A$2:$C$18,3,0),"")</f>
        <v>услуга</v>
      </c>
      <c r="L4763" s="6">
        <f t="shared" si="3"/>
        <v>6</v>
      </c>
      <c r="M4763" s="6" t="str">
        <f>IFNA(VLOOKUP(F4763,Promocodes!A:B,2,0),"")</f>
        <v/>
      </c>
      <c r="N4763" s="3" t="str">
        <f>IFNA(VLOOKUP(M4763,Promocodes!G:H,2,0),"")</f>
        <v/>
      </c>
      <c r="O4763" s="3" t="str">
        <f>IFNA(VLOOKUP(D4763,Price!$E$2:$F$4,2,0),"")</f>
        <v/>
      </c>
      <c r="P4763" s="7" t="str">
        <f t="shared" si="4"/>
        <v>без промо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</row>
    <row r="4764" ht="15.75" customHeight="1">
      <c r="A4764" s="3">
        <v>4682.0</v>
      </c>
      <c r="B4764" s="1" t="s">
        <v>16</v>
      </c>
      <c r="C4764" s="1" t="s">
        <v>17</v>
      </c>
      <c r="D4764" s="1" t="s">
        <v>24</v>
      </c>
      <c r="E4764" s="2">
        <v>44362.0</v>
      </c>
      <c r="F4764" s="3"/>
      <c r="G4764" s="5">
        <v>4500.0</v>
      </c>
      <c r="H4764" s="3" t="str">
        <f>IFNA(VLOOKUP(F4764,Promocodes!A:E,4,0),"")</f>
        <v/>
      </c>
      <c r="I4764" s="3"/>
      <c r="J4764" s="5">
        <f t="shared" si="2"/>
        <v>4500</v>
      </c>
      <c r="K4764" s="3" t="str">
        <f>IFNA(VLOOKUP(D4764,Price!$A$2:$C$18,3,0),"")</f>
        <v>услуга</v>
      </c>
      <c r="L4764" s="6">
        <f t="shared" si="3"/>
        <v>6</v>
      </c>
      <c r="M4764" s="6" t="str">
        <f>IFNA(VLOOKUP(F4764,Promocodes!A:B,2,0),"")</f>
        <v/>
      </c>
      <c r="N4764" s="3" t="str">
        <f>IFNA(VLOOKUP(M4764,Promocodes!G:H,2,0),"")</f>
        <v/>
      </c>
      <c r="O4764" s="3" t="str">
        <f>IFNA(VLOOKUP(D4764,Price!$E$2:$F$4,2,0),"")</f>
        <v/>
      </c>
      <c r="P4764" s="7" t="str">
        <f t="shared" si="4"/>
        <v>без промо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</row>
    <row r="4765" ht="15.75" customHeight="1">
      <c r="A4765" s="3">
        <v>4683.0</v>
      </c>
      <c r="B4765" s="1" t="s">
        <v>139</v>
      </c>
      <c r="C4765" s="1" t="s">
        <v>17</v>
      </c>
      <c r="D4765" s="1" t="s">
        <v>143</v>
      </c>
      <c r="E4765" s="2">
        <v>44362.0</v>
      </c>
      <c r="F4765" s="3"/>
      <c r="G4765" s="5">
        <v>500.0</v>
      </c>
      <c r="H4765" s="3" t="str">
        <f>IFNA(VLOOKUP(F4765,Promocodes!A:E,4,0),"")</f>
        <v/>
      </c>
      <c r="I4765" s="3"/>
      <c r="J4765" s="5">
        <f t="shared" si="2"/>
        <v>500</v>
      </c>
      <c r="K4765" s="3" t="str">
        <f>IFNA(VLOOKUP(D4765,Price!$A$2:$C$18,3,0),"")</f>
        <v/>
      </c>
      <c r="L4765" s="6">
        <f t="shared" si="3"/>
        <v>6</v>
      </c>
      <c r="M4765" s="6" t="str">
        <f>IFNA(VLOOKUP(F4765,Promocodes!A:B,2,0),"")</f>
        <v/>
      </c>
      <c r="N4765" s="3" t="str">
        <f>IFNA(VLOOKUP(M4765,Promocodes!G:H,2,0),"")</f>
        <v/>
      </c>
      <c r="O4765" s="3" t="str">
        <f>IFNA(VLOOKUP(D4765,Price!$E$2:$F$4,2,0),"")</f>
        <v/>
      </c>
      <c r="P4765" s="7" t="str">
        <f t="shared" si="4"/>
        <v/>
      </c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</row>
    <row r="4766" ht="15.75" customHeight="1">
      <c r="A4766" s="3">
        <v>4684.0</v>
      </c>
      <c r="B4766" s="1" t="s">
        <v>16</v>
      </c>
      <c r="C4766" s="1" t="s">
        <v>22</v>
      </c>
      <c r="D4766" s="1" t="s">
        <v>21</v>
      </c>
      <c r="E4766" s="2">
        <v>44362.0</v>
      </c>
      <c r="F4766" s="3"/>
      <c r="G4766" s="5">
        <v>3500.0</v>
      </c>
      <c r="H4766" s="3" t="str">
        <f>IFNA(VLOOKUP(F4766,Promocodes!A:E,4,0),"")</f>
        <v/>
      </c>
      <c r="I4766" s="3"/>
      <c r="J4766" s="5">
        <f t="shared" si="2"/>
        <v>3500</v>
      </c>
      <c r="K4766" s="3" t="str">
        <f>IFNA(VLOOKUP(D4766,Price!$A$2:$C$18,3,0),"")</f>
        <v>услуга</v>
      </c>
      <c r="L4766" s="6">
        <f t="shared" si="3"/>
        <v>6</v>
      </c>
      <c r="M4766" s="6" t="str">
        <f>IFNA(VLOOKUP(F4766,Promocodes!A:B,2,0),"")</f>
        <v/>
      </c>
      <c r="N4766" s="3" t="str">
        <f>IFNA(VLOOKUP(M4766,Promocodes!G:H,2,0),"")</f>
        <v/>
      </c>
      <c r="O4766" s="3" t="str">
        <f>IFNA(VLOOKUP(D4766,Price!$E$2:$F$4,2,0),"")</f>
        <v/>
      </c>
      <c r="P4766" s="7" t="str">
        <f t="shared" si="4"/>
        <v>без промо</v>
      </c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</row>
    <row r="4767" ht="15.75" customHeight="1">
      <c r="A4767" s="3">
        <v>4685.0</v>
      </c>
      <c r="B4767" s="1" t="s">
        <v>16</v>
      </c>
      <c r="C4767" s="1" t="s">
        <v>22</v>
      </c>
      <c r="D4767" s="1" t="s">
        <v>24</v>
      </c>
      <c r="E4767" s="2">
        <v>44362.0</v>
      </c>
      <c r="F4767" s="3"/>
      <c r="G4767" s="5">
        <v>4500.0</v>
      </c>
      <c r="H4767" s="3" t="str">
        <f>IFNA(VLOOKUP(F4767,Promocodes!A:E,4,0),"")</f>
        <v/>
      </c>
      <c r="I4767" s="3"/>
      <c r="J4767" s="5">
        <f t="shared" si="2"/>
        <v>4500</v>
      </c>
      <c r="K4767" s="3" t="str">
        <f>IFNA(VLOOKUP(D4767,Price!$A$2:$C$18,3,0),"")</f>
        <v>услуга</v>
      </c>
      <c r="L4767" s="6">
        <f t="shared" si="3"/>
        <v>6</v>
      </c>
      <c r="M4767" s="6" t="str">
        <f>IFNA(VLOOKUP(F4767,Promocodes!A:B,2,0),"")</f>
        <v/>
      </c>
      <c r="N4767" s="3" t="str">
        <f>IFNA(VLOOKUP(M4767,Promocodes!G:H,2,0),"")</f>
        <v/>
      </c>
      <c r="O4767" s="3" t="str">
        <f>IFNA(VLOOKUP(D4767,Price!$E$2:$F$4,2,0),"")</f>
        <v/>
      </c>
      <c r="P4767" s="7" t="str">
        <f t="shared" si="4"/>
        <v>без промо</v>
      </c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</row>
    <row r="4768" ht="15.75" customHeight="1">
      <c r="A4768" s="3">
        <v>4686.0</v>
      </c>
      <c r="B4768" s="1" t="s">
        <v>16</v>
      </c>
      <c r="C4768" s="1" t="s">
        <v>17</v>
      </c>
      <c r="D4768" s="1" t="s">
        <v>24</v>
      </c>
      <c r="E4768" s="2">
        <v>44362.0</v>
      </c>
      <c r="F4768" s="3"/>
      <c r="G4768" s="5">
        <v>4500.0</v>
      </c>
      <c r="H4768" s="3" t="str">
        <f>IFNA(VLOOKUP(F4768,Promocodes!A:E,4,0),"")</f>
        <v/>
      </c>
      <c r="I4768" s="3"/>
      <c r="J4768" s="5">
        <f t="shared" si="2"/>
        <v>4500</v>
      </c>
      <c r="K4768" s="3" t="str">
        <f>IFNA(VLOOKUP(D4768,Price!$A$2:$C$18,3,0),"")</f>
        <v>услуга</v>
      </c>
      <c r="L4768" s="6">
        <f t="shared" si="3"/>
        <v>6</v>
      </c>
      <c r="M4768" s="6" t="str">
        <f>IFNA(VLOOKUP(F4768,Promocodes!A:B,2,0),"")</f>
        <v/>
      </c>
      <c r="N4768" s="3" t="str">
        <f>IFNA(VLOOKUP(M4768,Promocodes!G:H,2,0),"")</f>
        <v/>
      </c>
      <c r="O4768" s="3" t="str">
        <f>IFNA(VLOOKUP(D4768,Price!$E$2:$F$4,2,0),"")</f>
        <v/>
      </c>
      <c r="P4768" s="7" t="str">
        <f t="shared" si="4"/>
        <v>без промо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</row>
    <row r="4769" ht="15.75" customHeight="1">
      <c r="A4769" s="3">
        <v>4687.0</v>
      </c>
      <c r="B4769" s="1" t="s">
        <v>16</v>
      </c>
      <c r="C4769" s="1" t="s">
        <v>17</v>
      </c>
      <c r="D4769" s="1" t="s">
        <v>25</v>
      </c>
      <c r="E4769" s="2">
        <v>44362.0</v>
      </c>
      <c r="F4769" s="3"/>
      <c r="G4769" s="5">
        <v>300.0</v>
      </c>
      <c r="H4769" s="3" t="str">
        <f>IFNA(VLOOKUP(F4769,Promocodes!A:E,4,0),"")</f>
        <v/>
      </c>
      <c r="I4769" s="3"/>
      <c r="J4769" s="5">
        <f t="shared" si="2"/>
        <v>300</v>
      </c>
      <c r="K4769" s="3" t="str">
        <f>IFNA(VLOOKUP(D4769,Price!$A$2:$C$18,3,0),"")</f>
        <v>товар</v>
      </c>
      <c r="L4769" s="6">
        <f t="shared" si="3"/>
        <v>6</v>
      </c>
      <c r="M4769" s="6" t="str">
        <f>IFNA(VLOOKUP(F4769,Promocodes!A:B,2,0),"")</f>
        <v/>
      </c>
      <c r="N4769" s="3" t="str">
        <f>IFNA(VLOOKUP(M4769,Promocodes!G:H,2,0),"")</f>
        <v/>
      </c>
      <c r="O4769" s="3">
        <f>IFNA(VLOOKUP(D4769,Price!$E$2:$F$4,2,0),"")</f>
        <v>150</v>
      </c>
      <c r="P4769" s="7" t="str">
        <f t="shared" si="4"/>
        <v>без промо</v>
      </c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</row>
    <row r="4770" ht="15.75" customHeight="1">
      <c r="A4770" s="3">
        <v>4688.0</v>
      </c>
      <c r="B4770" s="1" t="s">
        <v>16</v>
      </c>
      <c r="C4770" s="1" t="s">
        <v>17</v>
      </c>
      <c r="D4770" s="1" t="s">
        <v>24</v>
      </c>
      <c r="E4770" s="2">
        <v>44362.0</v>
      </c>
      <c r="F4770" s="3"/>
      <c r="G4770" s="5">
        <v>4500.0</v>
      </c>
      <c r="H4770" s="3" t="str">
        <f>IFNA(VLOOKUP(F4770,Promocodes!A:E,4,0),"")</f>
        <v/>
      </c>
      <c r="I4770" s="3"/>
      <c r="J4770" s="5">
        <f t="shared" si="2"/>
        <v>4500</v>
      </c>
      <c r="K4770" s="3" t="str">
        <f>IFNA(VLOOKUP(D4770,Price!$A$2:$C$18,3,0),"")</f>
        <v>услуга</v>
      </c>
      <c r="L4770" s="6">
        <f t="shared" si="3"/>
        <v>6</v>
      </c>
      <c r="M4770" s="6" t="str">
        <f>IFNA(VLOOKUP(F4770,Promocodes!A:B,2,0),"")</f>
        <v/>
      </c>
      <c r="N4770" s="3" t="str">
        <f>IFNA(VLOOKUP(M4770,Promocodes!G:H,2,0),"")</f>
        <v/>
      </c>
      <c r="O4770" s="3" t="str">
        <f>IFNA(VLOOKUP(D4770,Price!$E$2:$F$4,2,0),"")</f>
        <v/>
      </c>
      <c r="P4770" s="7" t="str">
        <f t="shared" si="4"/>
        <v>без промо</v>
      </c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</row>
    <row r="4771" ht="15.75" customHeight="1">
      <c r="A4771" s="3">
        <v>4689.0</v>
      </c>
      <c r="B4771" s="1" t="s">
        <v>16</v>
      </c>
      <c r="C4771" s="1" t="s">
        <v>17</v>
      </c>
      <c r="D4771" s="1" t="s">
        <v>24</v>
      </c>
      <c r="E4771" s="2">
        <v>44362.0</v>
      </c>
      <c r="F4771" s="3"/>
      <c r="G4771" s="5">
        <v>4500.0</v>
      </c>
      <c r="H4771" s="3" t="str">
        <f>IFNA(VLOOKUP(F4771,Promocodes!A:E,4,0),"")</f>
        <v/>
      </c>
      <c r="I4771" s="3"/>
      <c r="J4771" s="5">
        <f t="shared" si="2"/>
        <v>4500</v>
      </c>
      <c r="K4771" s="3" t="str">
        <f>IFNA(VLOOKUP(D4771,Price!$A$2:$C$18,3,0),"")</f>
        <v>услуга</v>
      </c>
      <c r="L4771" s="6">
        <f t="shared" si="3"/>
        <v>6</v>
      </c>
      <c r="M4771" s="6" t="str">
        <f>IFNA(VLOOKUP(F4771,Promocodes!A:B,2,0),"")</f>
        <v/>
      </c>
      <c r="N4771" s="3" t="str">
        <f>IFNA(VLOOKUP(M4771,Promocodes!G:H,2,0),"")</f>
        <v/>
      </c>
      <c r="O4771" s="3" t="str">
        <f>IFNA(VLOOKUP(D4771,Price!$E$2:$F$4,2,0),"")</f>
        <v/>
      </c>
      <c r="P4771" s="7" t="str">
        <f t="shared" si="4"/>
        <v>без промо</v>
      </c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</row>
    <row r="4772" ht="15.75" customHeight="1">
      <c r="A4772" s="3">
        <v>4690.0</v>
      </c>
      <c r="B4772" s="1" t="s">
        <v>16</v>
      </c>
      <c r="C4772" s="1" t="s">
        <v>17</v>
      </c>
      <c r="D4772" s="1" t="s">
        <v>23</v>
      </c>
      <c r="E4772" s="2">
        <v>44362.0</v>
      </c>
      <c r="F4772" s="3"/>
      <c r="G4772" s="5">
        <v>5500.0</v>
      </c>
      <c r="H4772" s="3" t="str">
        <f>IFNA(VLOOKUP(F4772,Promocodes!A:E,4,0),"")</f>
        <v/>
      </c>
      <c r="I4772" s="3"/>
      <c r="J4772" s="5">
        <f t="shared" si="2"/>
        <v>5500</v>
      </c>
      <c r="K4772" s="3" t="str">
        <f>IFNA(VLOOKUP(D4772,Price!$A$2:$C$18,3,0),"")</f>
        <v>услуга</v>
      </c>
      <c r="L4772" s="6">
        <f t="shared" si="3"/>
        <v>6</v>
      </c>
      <c r="M4772" s="6" t="str">
        <f>IFNA(VLOOKUP(F4772,Promocodes!A:B,2,0),"")</f>
        <v/>
      </c>
      <c r="N4772" s="3" t="str">
        <f>IFNA(VLOOKUP(M4772,Promocodes!G:H,2,0),"")</f>
        <v/>
      </c>
      <c r="O4772" s="3" t="str">
        <f>IFNA(VLOOKUP(D4772,Price!$E$2:$F$4,2,0),"")</f>
        <v/>
      </c>
      <c r="P4772" s="7" t="str">
        <f t="shared" si="4"/>
        <v>без промо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</row>
    <row r="4773" ht="15.75" customHeight="1">
      <c r="A4773" s="3">
        <v>4691.0</v>
      </c>
      <c r="B4773" s="1" t="s">
        <v>16</v>
      </c>
      <c r="C4773" s="1" t="s">
        <v>22</v>
      </c>
      <c r="D4773" s="1" t="s">
        <v>23</v>
      </c>
      <c r="E4773" s="2">
        <v>44362.0</v>
      </c>
      <c r="F4773" s="3"/>
      <c r="G4773" s="5">
        <v>5500.0</v>
      </c>
      <c r="H4773" s="3" t="str">
        <f>IFNA(VLOOKUP(F4773,Promocodes!A:E,4,0),"")</f>
        <v/>
      </c>
      <c r="I4773" s="3"/>
      <c r="J4773" s="5">
        <f t="shared" si="2"/>
        <v>5500</v>
      </c>
      <c r="K4773" s="3" t="str">
        <f>IFNA(VLOOKUP(D4773,Price!$A$2:$C$18,3,0),"")</f>
        <v>услуга</v>
      </c>
      <c r="L4773" s="6">
        <f t="shared" si="3"/>
        <v>6</v>
      </c>
      <c r="M4773" s="6" t="str">
        <f>IFNA(VLOOKUP(F4773,Promocodes!A:B,2,0),"")</f>
        <v/>
      </c>
      <c r="N4773" s="3" t="str">
        <f>IFNA(VLOOKUP(M4773,Promocodes!G:H,2,0),"")</f>
        <v/>
      </c>
      <c r="O4773" s="3" t="str">
        <f>IFNA(VLOOKUP(D4773,Price!$E$2:$F$4,2,0),"")</f>
        <v/>
      </c>
      <c r="P4773" s="7" t="str">
        <f t="shared" si="4"/>
        <v>без промо</v>
      </c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</row>
    <row r="4774" ht="15.75" customHeight="1">
      <c r="A4774" s="3">
        <v>4692.0</v>
      </c>
      <c r="B4774" s="1" t="s">
        <v>16</v>
      </c>
      <c r="C4774" s="1" t="s">
        <v>17</v>
      </c>
      <c r="D4774" s="1" t="s">
        <v>23</v>
      </c>
      <c r="E4774" s="2">
        <v>44362.0</v>
      </c>
      <c r="F4774" s="3"/>
      <c r="G4774" s="5">
        <v>5500.0</v>
      </c>
      <c r="H4774" s="3" t="str">
        <f>IFNA(VLOOKUP(F4774,Promocodes!A:E,4,0),"")</f>
        <v/>
      </c>
      <c r="I4774" s="3"/>
      <c r="J4774" s="5">
        <f t="shared" si="2"/>
        <v>5500</v>
      </c>
      <c r="K4774" s="3" t="str">
        <f>IFNA(VLOOKUP(D4774,Price!$A$2:$C$18,3,0),"")</f>
        <v>услуга</v>
      </c>
      <c r="L4774" s="6">
        <f t="shared" si="3"/>
        <v>6</v>
      </c>
      <c r="M4774" s="6" t="str">
        <f>IFNA(VLOOKUP(F4774,Promocodes!A:B,2,0),"")</f>
        <v/>
      </c>
      <c r="N4774" s="3" t="str">
        <f>IFNA(VLOOKUP(M4774,Promocodes!G:H,2,0),"")</f>
        <v/>
      </c>
      <c r="O4774" s="3" t="str">
        <f>IFNA(VLOOKUP(D4774,Price!$E$2:$F$4,2,0),"")</f>
        <v/>
      </c>
      <c r="P4774" s="7" t="str">
        <f t="shared" si="4"/>
        <v>без промо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</row>
    <row r="4775" ht="15.75" customHeight="1">
      <c r="A4775" s="3">
        <v>4693.0</v>
      </c>
      <c r="B4775" s="1" t="s">
        <v>139</v>
      </c>
      <c r="C4775" s="1" t="s">
        <v>22</v>
      </c>
      <c r="D4775" s="1" t="s">
        <v>141</v>
      </c>
      <c r="E4775" s="2">
        <v>44362.0</v>
      </c>
      <c r="F4775" s="3"/>
      <c r="G4775" s="5">
        <v>300.0</v>
      </c>
      <c r="H4775" s="3" t="str">
        <f>IFNA(VLOOKUP(F4775,Promocodes!A:E,4,0),"")</f>
        <v/>
      </c>
      <c r="I4775" s="3"/>
      <c r="J4775" s="5">
        <f t="shared" si="2"/>
        <v>300</v>
      </c>
      <c r="K4775" s="3" t="str">
        <f>IFNA(VLOOKUP(D4775,Price!$A$2:$C$18,3,0),"")</f>
        <v/>
      </c>
      <c r="L4775" s="6">
        <f t="shared" si="3"/>
        <v>6</v>
      </c>
      <c r="M4775" s="6" t="str">
        <f>IFNA(VLOOKUP(F4775,Promocodes!A:B,2,0),"")</f>
        <v/>
      </c>
      <c r="N4775" s="3" t="str">
        <f>IFNA(VLOOKUP(M4775,Promocodes!G:H,2,0),"")</f>
        <v/>
      </c>
      <c r="O4775" s="3" t="str">
        <f>IFNA(VLOOKUP(D4775,Price!$E$2:$F$4,2,0),"")</f>
        <v/>
      </c>
      <c r="P4775" s="7" t="str">
        <f t="shared" si="4"/>
        <v/>
      </c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</row>
    <row r="4776" ht="15.75" customHeight="1">
      <c r="A4776" s="3">
        <v>4695.0</v>
      </c>
      <c r="B4776" s="1" t="s">
        <v>16</v>
      </c>
      <c r="C4776" s="1" t="s">
        <v>17</v>
      </c>
      <c r="D4776" s="1" t="s">
        <v>24</v>
      </c>
      <c r="E4776" s="2">
        <v>44362.0</v>
      </c>
      <c r="F4776" s="3"/>
      <c r="G4776" s="5">
        <v>4500.0</v>
      </c>
      <c r="H4776" s="3" t="str">
        <f>IFNA(VLOOKUP(F4776,Promocodes!A:E,4,0),"")</f>
        <v/>
      </c>
      <c r="I4776" s="3"/>
      <c r="J4776" s="5">
        <f t="shared" si="2"/>
        <v>4500</v>
      </c>
      <c r="K4776" s="3" t="str">
        <f>IFNA(VLOOKUP(D4776,Price!$A$2:$C$18,3,0),"")</f>
        <v>услуга</v>
      </c>
      <c r="L4776" s="6">
        <f t="shared" si="3"/>
        <v>6</v>
      </c>
      <c r="M4776" s="6" t="str">
        <f>IFNA(VLOOKUP(F4776,Promocodes!A:B,2,0),"")</f>
        <v/>
      </c>
      <c r="N4776" s="3" t="str">
        <f>IFNA(VLOOKUP(M4776,Promocodes!G:H,2,0),"")</f>
        <v/>
      </c>
      <c r="O4776" s="3" t="str">
        <f>IFNA(VLOOKUP(D4776,Price!$E$2:$F$4,2,0),"")</f>
        <v/>
      </c>
      <c r="P4776" s="7" t="str">
        <f t="shared" si="4"/>
        <v>без промо</v>
      </c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</row>
    <row r="4777" ht="15.75" customHeight="1">
      <c r="A4777" s="3">
        <v>4696.0</v>
      </c>
      <c r="B4777" s="1" t="s">
        <v>16</v>
      </c>
      <c r="C4777" s="1" t="s">
        <v>17</v>
      </c>
      <c r="D4777" s="1" t="s">
        <v>24</v>
      </c>
      <c r="E4777" s="2">
        <v>44362.0</v>
      </c>
      <c r="F4777" s="3"/>
      <c r="G4777" s="5">
        <v>4500.0</v>
      </c>
      <c r="H4777" s="3" t="str">
        <f>IFNA(VLOOKUP(F4777,Promocodes!A:E,4,0),"")</f>
        <v/>
      </c>
      <c r="I4777" s="3"/>
      <c r="J4777" s="5">
        <f t="shared" si="2"/>
        <v>4500</v>
      </c>
      <c r="K4777" s="3" t="str">
        <f>IFNA(VLOOKUP(D4777,Price!$A$2:$C$18,3,0),"")</f>
        <v>услуга</v>
      </c>
      <c r="L4777" s="6">
        <f t="shared" si="3"/>
        <v>6</v>
      </c>
      <c r="M4777" s="6" t="str">
        <f>IFNA(VLOOKUP(F4777,Promocodes!A:B,2,0),"")</f>
        <v/>
      </c>
      <c r="N4777" s="3" t="str">
        <f>IFNA(VLOOKUP(M4777,Promocodes!G:H,2,0),"")</f>
        <v/>
      </c>
      <c r="O4777" s="3" t="str">
        <f>IFNA(VLOOKUP(D4777,Price!$E$2:$F$4,2,0),"")</f>
        <v/>
      </c>
      <c r="P4777" s="7" t="str">
        <f t="shared" si="4"/>
        <v>без промо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</row>
    <row r="4778" ht="15.75" customHeight="1">
      <c r="A4778" s="3">
        <v>4697.0</v>
      </c>
      <c r="B4778" s="1" t="s">
        <v>16</v>
      </c>
      <c r="C4778" s="1" t="s">
        <v>17</v>
      </c>
      <c r="D4778" s="1" t="s">
        <v>21</v>
      </c>
      <c r="E4778" s="2">
        <v>44362.0</v>
      </c>
      <c r="F4778" s="3"/>
      <c r="G4778" s="5">
        <v>3500.0</v>
      </c>
      <c r="H4778" s="3" t="str">
        <f>IFNA(VLOOKUP(F4778,Promocodes!A:E,4,0),"")</f>
        <v/>
      </c>
      <c r="I4778" s="3"/>
      <c r="J4778" s="5">
        <f t="shared" si="2"/>
        <v>3500</v>
      </c>
      <c r="K4778" s="3" t="str">
        <f>IFNA(VLOOKUP(D4778,Price!$A$2:$C$18,3,0),"")</f>
        <v>услуга</v>
      </c>
      <c r="L4778" s="6">
        <f t="shared" si="3"/>
        <v>6</v>
      </c>
      <c r="M4778" s="6" t="str">
        <f>IFNA(VLOOKUP(F4778,Promocodes!A:B,2,0),"")</f>
        <v/>
      </c>
      <c r="N4778" s="3" t="str">
        <f>IFNA(VLOOKUP(M4778,Promocodes!G:H,2,0),"")</f>
        <v/>
      </c>
      <c r="O4778" s="3" t="str">
        <f>IFNA(VLOOKUP(D4778,Price!$E$2:$F$4,2,0),"")</f>
        <v/>
      </c>
      <c r="P4778" s="7" t="str">
        <f t="shared" si="4"/>
        <v>без промо</v>
      </c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</row>
    <row r="4779" ht="15.75" customHeight="1">
      <c r="A4779" s="3">
        <v>4698.0</v>
      </c>
      <c r="B4779" s="1" t="s">
        <v>16</v>
      </c>
      <c r="C4779" s="1" t="s">
        <v>22</v>
      </c>
      <c r="D4779" s="1" t="s">
        <v>23</v>
      </c>
      <c r="E4779" s="2">
        <v>44362.0</v>
      </c>
      <c r="F4779" s="3"/>
      <c r="G4779" s="5">
        <v>5500.0</v>
      </c>
      <c r="H4779" s="3" t="str">
        <f>IFNA(VLOOKUP(F4779,Promocodes!A:E,4,0),"")</f>
        <v/>
      </c>
      <c r="I4779" s="3"/>
      <c r="J4779" s="5">
        <f t="shared" si="2"/>
        <v>5500</v>
      </c>
      <c r="K4779" s="3" t="str">
        <f>IFNA(VLOOKUP(D4779,Price!$A$2:$C$18,3,0),"")</f>
        <v>услуга</v>
      </c>
      <c r="L4779" s="6">
        <f t="shared" si="3"/>
        <v>6</v>
      </c>
      <c r="M4779" s="6" t="str">
        <f>IFNA(VLOOKUP(F4779,Promocodes!A:B,2,0),"")</f>
        <v/>
      </c>
      <c r="N4779" s="3" t="str">
        <f>IFNA(VLOOKUP(M4779,Promocodes!G:H,2,0),"")</f>
        <v/>
      </c>
      <c r="O4779" s="3" t="str">
        <f>IFNA(VLOOKUP(D4779,Price!$E$2:$F$4,2,0),"")</f>
        <v/>
      </c>
      <c r="P4779" s="7" t="str">
        <f t="shared" si="4"/>
        <v>без промо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</row>
    <row r="4780" ht="15.75" customHeight="1">
      <c r="A4780" s="3">
        <v>4699.0</v>
      </c>
      <c r="B4780" s="1" t="s">
        <v>16</v>
      </c>
      <c r="C4780" s="1" t="s">
        <v>22</v>
      </c>
      <c r="D4780" s="1" t="s">
        <v>23</v>
      </c>
      <c r="E4780" s="2">
        <v>44362.0</v>
      </c>
      <c r="F4780" s="3"/>
      <c r="G4780" s="5">
        <v>5500.0</v>
      </c>
      <c r="H4780" s="3" t="str">
        <f>IFNA(VLOOKUP(F4780,Promocodes!A:E,4,0),"")</f>
        <v/>
      </c>
      <c r="I4780" s="3"/>
      <c r="J4780" s="5">
        <f t="shared" si="2"/>
        <v>5500</v>
      </c>
      <c r="K4780" s="3" t="str">
        <f>IFNA(VLOOKUP(D4780,Price!$A$2:$C$18,3,0),"")</f>
        <v>услуга</v>
      </c>
      <c r="L4780" s="6">
        <f t="shared" si="3"/>
        <v>6</v>
      </c>
      <c r="M4780" s="6" t="str">
        <f>IFNA(VLOOKUP(F4780,Promocodes!A:B,2,0),"")</f>
        <v/>
      </c>
      <c r="N4780" s="3" t="str">
        <f>IFNA(VLOOKUP(M4780,Promocodes!G:H,2,0),"")</f>
        <v/>
      </c>
      <c r="O4780" s="3" t="str">
        <f>IFNA(VLOOKUP(D4780,Price!$E$2:$F$4,2,0),"")</f>
        <v/>
      </c>
      <c r="P4780" s="7" t="str">
        <f t="shared" si="4"/>
        <v>без промо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</row>
    <row r="4781" ht="15.75" customHeight="1">
      <c r="A4781" s="3">
        <v>4700.0</v>
      </c>
      <c r="B4781" s="1" t="s">
        <v>16</v>
      </c>
      <c r="C4781" s="1" t="s">
        <v>17</v>
      </c>
      <c r="D4781" s="1" t="s">
        <v>21</v>
      </c>
      <c r="E4781" s="2">
        <v>44362.0</v>
      </c>
      <c r="F4781" s="3"/>
      <c r="G4781" s="5">
        <v>3500.0</v>
      </c>
      <c r="H4781" s="3" t="str">
        <f>IFNA(VLOOKUP(F4781,Promocodes!A:E,4,0),"")</f>
        <v/>
      </c>
      <c r="I4781" s="3"/>
      <c r="J4781" s="5">
        <f t="shared" si="2"/>
        <v>3500</v>
      </c>
      <c r="K4781" s="3" t="str">
        <f>IFNA(VLOOKUP(D4781,Price!$A$2:$C$18,3,0),"")</f>
        <v>услуга</v>
      </c>
      <c r="L4781" s="6">
        <f t="shared" si="3"/>
        <v>6</v>
      </c>
      <c r="M4781" s="6" t="str">
        <f>IFNA(VLOOKUP(F4781,Promocodes!A:B,2,0),"")</f>
        <v/>
      </c>
      <c r="N4781" s="3" t="str">
        <f>IFNA(VLOOKUP(M4781,Promocodes!G:H,2,0),"")</f>
        <v/>
      </c>
      <c r="O4781" s="3" t="str">
        <f>IFNA(VLOOKUP(D4781,Price!$E$2:$F$4,2,0),"")</f>
        <v/>
      </c>
      <c r="P4781" s="7" t="str">
        <f t="shared" si="4"/>
        <v>без промо</v>
      </c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</row>
    <row r="4782" ht="15.75" customHeight="1">
      <c r="A4782" s="3">
        <v>4701.0</v>
      </c>
      <c r="B4782" s="1" t="s">
        <v>16</v>
      </c>
      <c r="C4782" s="1" t="s">
        <v>17</v>
      </c>
      <c r="D4782" s="1" t="s">
        <v>21</v>
      </c>
      <c r="E4782" s="2">
        <v>44362.0</v>
      </c>
      <c r="F4782" s="3"/>
      <c r="G4782" s="5">
        <v>3500.0</v>
      </c>
      <c r="H4782" s="3" t="str">
        <f>IFNA(VLOOKUP(F4782,Promocodes!A:E,4,0),"")</f>
        <v/>
      </c>
      <c r="I4782" s="3"/>
      <c r="J4782" s="5">
        <f t="shared" si="2"/>
        <v>3500</v>
      </c>
      <c r="K4782" s="3" t="str">
        <f>IFNA(VLOOKUP(D4782,Price!$A$2:$C$18,3,0),"")</f>
        <v>услуга</v>
      </c>
      <c r="L4782" s="6">
        <f t="shared" si="3"/>
        <v>6</v>
      </c>
      <c r="M4782" s="6" t="str">
        <f>IFNA(VLOOKUP(F4782,Promocodes!A:B,2,0),"")</f>
        <v/>
      </c>
      <c r="N4782" s="3" t="str">
        <f>IFNA(VLOOKUP(M4782,Promocodes!G:H,2,0),"")</f>
        <v/>
      </c>
      <c r="O4782" s="3" t="str">
        <f>IFNA(VLOOKUP(D4782,Price!$E$2:$F$4,2,0),"")</f>
        <v/>
      </c>
      <c r="P4782" s="7" t="str">
        <f t="shared" si="4"/>
        <v>без промо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</row>
    <row r="4783" ht="15.75" customHeight="1">
      <c r="A4783" s="3">
        <v>4702.0</v>
      </c>
      <c r="B4783" s="1" t="s">
        <v>16</v>
      </c>
      <c r="C4783" s="1" t="s">
        <v>17</v>
      </c>
      <c r="D4783" s="1" t="s">
        <v>21</v>
      </c>
      <c r="E4783" s="2">
        <v>44362.0</v>
      </c>
      <c r="F4783" s="3"/>
      <c r="G4783" s="5">
        <v>3500.0</v>
      </c>
      <c r="H4783" s="3" t="str">
        <f>IFNA(VLOOKUP(F4783,Promocodes!A:E,4,0),"")</f>
        <v/>
      </c>
      <c r="I4783" s="3"/>
      <c r="J4783" s="5">
        <f t="shared" si="2"/>
        <v>3500</v>
      </c>
      <c r="K4783" s="3" t="str">
        <f>IFNA(VLOOKUP(D4783,Price!$A$2:$C$18,3,0),"")</f>
        <v>услуга</v>
      </c>
      <c r="L4783" s="6">
        <f t="shared" si="3"/>
        <v>6</v>
      </c>
      <c r="M4783" s="6" t="str">
        <f>IFNA(VLOOKUP(F4783,Promocodes!A:B,2,0),"")</f>
        <v/>
      </c>
      <c r="N4783" s="3" t="str">
        <f>IFNA(VLOOKUP(M4783,Promocodes!G:H,2,0),"")</f>
        <v/>
      </c>
      <c r="O4783" s="3" t="str">
        <f>IFNA(VLOOKUP(D4783,Price!$E$2:$F$4,2,0),"")</f>
        <v/>
      </c>
      <c r="P4783" s="7" t="str">
        <f t="shared" si="4"/>
        <v>без промо</v>
      </c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</row>
    <row r="4784" ht="15.75" customHeight="1">
      <c r="A4784" s="3">
        <v>4703.0</v>
      </c>
      <c r="B4784" s="1" t="s">
        <v>16</v>
      </c>
      <c r="C4784" s="1" t="s">
        <v>17</v>
      </c>
      <c r="D4784" s="1" t="s">
        <v>24</v>
      </c>
      <c r="E4784" s="2">
        <v>44362.0</v>
      </c>
      <c r="F4784" s="3"/>
      <c r="G4784" s="5">
        <v>4500.0</v>
      </c>
      <c r="H4784" s="3" t="str">
        <f>IFNA(VLOOKUP(F4784,Promocodes!A:E,4,0),"")</f>
        <v/>
      </c>
      <c r="I4784" s="3"/>
      <c r="J4784" s="5">
        <f t="shared" si="2"/>
        <v>4500</v>
      </c>
      <c r="K4784" s="3" t="str">
        <f>IFNA(VLOOKUP(D4784,Price!$A$2:$C$18,3,0),"")</f>
        <v>услуга</v>
      </c>
      <c r="L4784" s="6">
        <f t="shared" si="3"/>
        <v>6</v>
      </c>
      <c r="M4784" s="6" t="str">
        <f>IFNA(VLOOKUP(F4784,Promocodes!A:B,2,0),"")</f>
        <v/>
      </c>
      <c r="N4784" s="3" t="str">
        <f>IFNA(VLOOKUP(M4784,Promocodes!G:H,2,0),"")</f>
        <v/>
      </c>
      <c r="O4784" s="3" t="str">
        <f>IFNA(VLOOKUP(D4784,Price!$E$2:$F$4,2,0),"")</f>
        <v/>
      </c>
      <c r="P4784" s="7" t="str">
        <f t="shared" si="4"/>
        <v>без промо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</row>
    <row r="4785" ht="15.75" customHeight="1">
      <c r="A4785" s="3">
        <v>4704.0</v>
      </c>
      <c r="B4785" s="1" t="s">
        <v>16</v>
      </c>
      <c r="C4785" s="1" t="s">
        <v>22</v>
      </c>
      <c r="D4785" s="1" t="s">
        <v>25</v>
      </c>
      <c r="E4785" s="2">
        <v>44362.0</v>
      </c>
      <c r="F4785" s="3"/>
      <c r="G4785" s="5">
        <v>300.0</v>
      </c>
      <c r="H4785" s="3" t="str">
        <f>IFNA(VLOOKUP(F4785,Promocodes!A:E,4,0),"")</f>
        <v/>
      </c>
      <c r="I4785" s="3"/>
      <c r="J4785" s="5">
        <f t="shared" si="2"/>
        <v>300</v>
      </c>
      <c r="K4785" s="3" t="str">
        <f>IFNA(VLOOKUP(D4785,Price!$A$2:$C$18,3,0),"")</f>
        <v>товар</v>
      </c>
      <c r="L4785" s="6">
        <f t="shared" si="3"/>
        <v>6</v>
      </c>
      <c r="M4785" s="6" t="str">
        <f>IFNA(VLOOKUP(F4785,Promocodes!A:B,2,0),"")</f>
        <v/>
      </c>
      <c r="N4785" s="3" t="str">
        <f>IFNA(VLOOKUP(M4785,Promocodes!G:H,2,0),"")</f>
        <v/>
      </c>
      <c r="O4785" s="3">
        <f>IFNA(VLOOKUP(D4785,Price!$E$2:$F$4,2,0),"")</f>
        <v>150</v>
      </c>
      <c r="P4785" s="7" t="str">
        <f t="shared" si="4"/>
        <v>без промо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</row>
    <row r="4786" ht="15.75" customHeight="1">
      <c r="A4786" s="3">
        <v>4705.0</v>
      </c>
      <c r="B4786" s="1" t="s">
        <v>16</v>
      </c>
      <c r="C4786" s="1" t="s">
        <v>17</v>
      </c>
      <c r="D4786" s="1" t="s">
        <v>21</v>
      </c>
      <c r="E4786" s="2">
        <v>44362.0</v>
      </c>
      <c r="F4786" s="3"/>
      <c r="G4786" s="5">
        <v>3500.0</v>
      </c>
      <c r="H4786" s="3" t="str">
        <f>IFNA(VLOOKUP(F4786,Promocodes!A:E,4,0),"")</f>
        <v/>
      </c>
      <c r="I4786" s="3"/>
      <c r="J4786" s="5">
        <f t="shared" si="2"/>
        <v>3500</v>
      </c>
      <c r="K4786" s="3" t="str">
        <f>IFNA(VLOOKUP(D4786,Price!$A$2:$C$18,3,0),"")</f>
        <v>услуга</v>
      </c>
      <c r="L4786" s="6">
        <f t="shared" si="3"/>
        <v>6</v>
      </c>
      <c r="M4786" s="6" t="str">
        <f>IFNA(VLOOKUP(F4786,Promocodes!A:B,2,0),"")</f>
        <v/>
      </c>
      <c r="N4786" s="3" t="str">
        <f>IFNA(VLOOKUP(M4786,Promocodes!G:H,2,0),"")</f>
        <v/>
      </c>
      <c r="O4786" s="3" t="str">
        <f>IFNA(VLOOKUP(D4786,Price!$E$2:$F$4,2,0),"")</f>
        <v/>
      </c>
      <c r="P4786" s="7" t="str">
        <f t="shared" si="4"/>
        <v>без промо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</row>
    <row r="4787" ht="15.75" customHeight="1">
      <c r="A4787" s="3">
        <v>4706.0</v>
      </c>
      <c r="B4787" s="1" t="s">
        <v>16</v>
      </c>
      <c r="C4787" s="1" t="s">
        <v>17</v>
      </c>
      <c r="D4787" s="1" t="s">
        <v>18</v>
      </c>
      <c r="E4787" s="2">
        <v>44362.0</v>
      </c>
      <c r="F4787" s="3"/>
      <c r="G4787" s="5">
        <v>1000.0</v>
      </c>
      <c r="H4787" s="3" t="str">
        <f>IFNA(VLOOKUP(F4787,Promocodes!A:E,4,0),"")</f>
        <v/>
      </c>
      <c r="I4787" s="3"/>
      <c r="J4787" s="5">
        <f t="shared" si="2"/>
        <v>1000</v>
      </c>
      <c r="K4787" s="3" t="str">
        <f>IFNA(VLOOKUP(D4787,Price!$A$2:$C$18,3,0),"")</f>
        <v>товар</v>
      </c>
      <c r="L4787" s="6">
        <f t="shared" si="3"/>
        <v>6</v>
      </c>
      <c r="M4787" s="6" t="str">
        <f>IFNA(VLOOKUP(F4787,Promocodes!A:B,2,0),"")</f>
        <v/>
      </c>
      <c r="N4787" s="3" t="str">
        <f>IFNA(VLOOKUP(M4787,Promocodes!G:H,2,0),"")</f>
        <v/>
      </c>
      <c r="O4787" s="3">
        <f>IFNA(VLOOKUP(D4787,Price!$E$2:$F$4,2,0),"")</f>
        <v>500</v>
      </c>
      <c r="P4787" s="7" t="str">
        <f t="shared" si="4"/>
        <v>без промо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</row>
    <row r="4788" ht="15.75" customHeight="1">
      <c r="A4788" s="3">
        <v>4707.0</v>
      </c>
      <c r="B4788" s="1" t="s">
        <v>16</v>
      </c>
      <c r="C4788" s="1" t="s">
        <v>17</v>
      </c>
      <c r="D4788" s="1" t="s">
        <v>24</v>
      </c>
      <c r="E4788" s="2">
        <v>44362.0</v>
      </c>
      <c r="F4788" s="3"/>
      <c r="G4788" s="5">
        <v>4500.0</v>
      </c>
      <c r="H4788" s="3" t="str">
        <f>IFNA(VLOOKUP(F4788,Promocodes!A:E,4,0),"")</f>
        <v/>
      </c>
      <c r="I4788" s="3"/>
      <c r="J4788" s="5">
        <f t="shared" si="2"/>
        <v>4500</v>
      </c>
      <c r="K4788" s="3" t="str">
        <f>IFNA(VLOOKUP(D4788,Price!$A$2:$C$18,3,0),"")</f>
        <v>услуга</v>
      </c>
      <c r="L4788" s="6">
        <f t="shared" si="3"/>
        <v>6</v>
      </c>
      <c r="M4788" s="6" t="str">
        <f>IFNA(VLOOKUP(F4788,Promocodes!A:B,2,0),"")</f>
        <v/>
      </c>
      <c r="N4788" s="3" t="str">
        <f>IFNA(VLOOKUP(M4788,Promocodes!G:H,2,0),"")</f>
        <v/>
      </c>
      <c r="O4788" s="3" t="str">
        <f>IFNA(VLOOKUP(D4788,Price!$E$2:$F$4,2,0),"")</f>
        <v/>
      </c>
      <c r="P4788" s="7" t="str">
        <f t="shared" si="4"/>
        <v>без промо</v>
      </c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</row>
    <row r="4789" ht="15.75" customHeight="1">
      <c r="A4789" s="3">
        <v>4708.0</v>
      </c>
      <c r="B4789" s="1" t="s">
        <v>16</v>
      </c>
      <c r="C4789" s="1" t="s">
        <v>17</v>
      </c>
      <c r="D4789" s="1" t="s">
        <v>23</v>
      </c>
      <c r="E4789" s="2">
        <v>44362.0</v>
      </c>
      <c r="F4789" s="3"/>
      <c r="G4789" s="5">
        <v>5500.0</v>
      </c>
      <c r="H4789" s="3" t="str">
        <f>IFNA(VLOOKUP(F4789,Promocodes!A:E,4,0),"")</f>
        <v/>
      </c>
      <c r="I4789" s="3"/>
      <c r="J4789" s="5">
        <f t="shared" si="2"/>
        <v>5500</v>
      </c>
      <c r="K4789" s="3" t="str">
        <f>IFNA(VLOOKUP(D4789,Price!$A$2:$C$18,3,0),"")</f>
        <v>услуга</v>
      </c>
      <c r="L4789" s="6">
        <f t="shared" si="3"/>
        <v>6</v>
      </c>
      <c r="M4789" s="6" t="str">
        <f>IFNA(VLOOKUP(F4789,Promocodes!A:B,2,0),"")</f>
        <v/>
      </c>
      <c r="N4789" s="3" t="str">
        <f>IFNA(VLOOKUP(M4789,Promocodes!G:H,2,0),"")</f>
        <v/>
      </c>
      <c r="O4789" s="3" t="str">
        <f>IFNA(VLOOKUP(D4789,Price!$E$2:$F$4,2,0),"")</f>
        <v/>
      </c>
      <c r="P4789" s="7" t="str">
        <f t="shared" si="4"/>
        <v>без промо</v>
      </c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</row>
    <row r="4790" ht="15.75" customHeight="1">
      <c r="A4790" s="3">
        <v>4709.0</v>
      </c>
      <c r="B4790" s="1" t="s">
        <v>16</v>
      </c>
      <c r="C4790" s="1" t="s">
        <v>17</v>
      </c>
      <c r="D4790" s="1" t="s">
        <v>24</v>
      </c>
      <c r="E4790" s="2">
        <v>44362.0</v>
      </c>
      <c r="F4790" s="3"/>
      <c r="G4790" s="5">
        <v>4500.0</v>
      </c>
      <c r="H4790" s="3" t="str">
        <f>IFNA(VLOOKUP(F4790,Promocodes!A:E,4,0),"")</f>
        <v/>
      </c>
      <c r="I4790" s="3"/>
      <c r="J4790" s="5">
        <f t="shared" si="2"/>
        <v>4500</v>
      </c>
      <c r="K4790" s="3" t="str">
        <f>IFNA(VLOOKUP(D4790,Price!$A$2:$C$18,3,0),"")</f>
        <v>услуга</v>
      </c>
      <c r="L4790" s="6">
        <f t="shared" si="3"/>
        <v>6</v>
      </c>
      <c r="M4790" s="6" t="str">
        <f>IFNA(VLOOKUP(F4790,Promocodes!A:B,2,0),"")</f>
        <v/>
      </c>
      <c r="N4790" s="3" t="str">
        <f>IFNA(VLOOKUP(M4790,Promocodes!G:H,2,0),"")</f>
        <v/>
      </c>
      <c r="O4790" s="3" t="str">
        <f>IFNA(VLOOKUP(D4790,Price!$E$2:$F$4,2,0),"")</f>
        <v/>
      </c>
      <c r="P4790" s="7" t="str">
        <f t="shared" si="4"/>
        <v>без промо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</row>
    <row r="4791" ht="15.75" customHeight="1">
      <c r="A4791" s="3">
        <v>4710.0</v>
      </c>
      <c r="B4791" s="1" t="s">
        <v>139</v>
      </c>
      <c r="C4791" s="1" t="s">
        <v>17</v>
      </c>
      <c r="D4791" s="1" t="s">
        <v>144</v>
      </c>
      <c r="E4791" s="2">
        <v>44362.0</v>
      </c>
      <c r="F4791" s="3"/>
      <c r="G4791" s="5">
        <v>82500.0</v>
      </c>
      <c r="H4791" s="3" t="str">
        <f>IFNA(VLOOKUP(F4791,Promocodes!A:E,4,0),"")</f>
        <v/>
      </c>
      <c r="I4791" s="3"/>
      <c r="J4791" s="5">
        <f t="shared" si="2"/>
        <v>82500</v>
      </c>
      <c r="K4791" s="3" t="str">
        <f>IFNA(VLOOKUP(D4791,Price!$A$2:$C$18,3,0),"")</f>
        <v/>
      </c>
      <c r="L4791" s="6">
        <f t="shared" si="3"/>
        <v>6</v>
      </c>
      <c r="M4791" s="6" t="str">
        <f>IFNA(VLOOKUP(F4791,Promocodes!A:B,2,0),"")</f>
        <v/>
      </c>
      <c r="N4791" s="3" t="str">
        <f>IFNA(VLOOKUP(M4791,Promocodes!G:H,2,0),"")</f>
        <v/>
      </c>
      <c r="O4791" s="3" t="str">
        <f>IFNA(VLOOKUP(D4791,Price!$E$2:$F$4,2,0),"")</f>
        <v/>
      </c>
      <c r="P4791" s="7" t="str">
        <f t="shared" si="4"/>
        <v/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</row>
    <row r="4792" ht="15.75" customHeight="1">
      <c r="A4792" s="3">
        <v>4711.0</v>
      </c>
      <c r="B4792" s="1" t="s">
        <v>139</v>
      </c>
      <c r="C4792" s="1" t="s">
        <v>17</v>
      </c>
      <c r="D4792" s="1" t="s">
        <v>144</v>
      </c>
      <c r="E4792" s="2">
        <v>44362.0</v>
      </c>
      <c r="F4792" s="3"/>
      <c r="G4792" s="5">
        <v>82500.0</v>
      </c>
      <c r="H4792" s="3" t="str">
        <f>IFNA(VLOOKUP(F4792,Promocodes!A:E,4,0),"")</f>
        <v/>
      </c>
      <c r="I4792" s="3"/>
      <c r="J4792" s="5">
        <f t="shared" si="2"/>
        <v>82500</v>
      </c>
      <c r="K4792" s="3" t="str">
        <f>IFNA(VLOOKUP(D4792,Price!$A$2:$C$18,3,0),"")</f>
        <v/>
      </c>
      <c r="L4792" s="6">
        <f t="shared" si="3"/>
        <v>6</v>
      </c>
      <c r="M4792" s="6" t="str">
        <f>IFNA(VLOOKUP(F4792,Promocodes!A:B,2,0),"")</f>
        <v/>
      </c>
      <c r="N4792" s="3" t="str">
        <f>IFNA(VLOOKUP(M4792,Promocodes!G:H,2,0),"")</f>
        <v/>
      </c>
      <c r="O4792" s="3" t="str">
        <f>IFNA(VLOOKUP(D4792,Price!$E$2:$F$4,2,0),"")</f>
        <v/>
      </c>
      <c r="P4792" s="7" t="str">
        <f t="shared" si="4"/>
        <v/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</row>
    <row r="4793" ht="15.75" customHeight="1">
      <c r="A4793" s="3">
        <v>4712.0</v>
      </c>
      <c r="B4793" s="1" t="s">
        <v>139</v>
      </c>
      <c r="C4793" s="1" t="s">
        <v>17</v>
      </c>
      <c r="D4793" s="1" t="s">
        <v>144</v>
      </c>
      <c r="E4793" s="2">
        <v>44362.0</v>
      </c>
      <c r="F4793" s="3"/>
      <c r="G4793" s="5">
        <v>82500.0</v>
      </c>
      <c r="H4793" s="3" t="str">
        <f>IFNA(VLOOKUP(F4793,Promocodes!A:E,4,0),"")</f>
        <v/>
      </c>
      <c r="I4793" s="3"/>
      <c r="J4793" s="5">
        <f t="shared" si="2"/>
        <v>82500</v>
      </c>
      <c r="K4793" s="3" t="str">
        <f>IFNA(VLOOKUP(D4793,Price!$A$2:$C$18,3,0),"")</f>
        <v/>
      </c>
      <c r="L4793" s="6">
        <f t="shared" si="3"/>
        <v>6</v>
      </c>
      <c r="M4793" s="6" t="str">
        <f>IFNA(VLOOKUP(F4793,Promocodes!A:B,2,0),"")</f>
        <v/>
      </c>
      <c r="N4793" s="3" t="str">
        <f>IFNA(VLOOKUP(M4793,Promocodes!G:H,2,0),"")</f>
        <v/>
      </c>
      <c r="O4793" s="3" t="str">
        <f>IFNA(VLOOKUP(D4793,Price!$E$2:$F$4,2,0),"")</f>
        <v/>
      </c>
      <c r="P4793" s="7" t="str">
        <f t="shared" si="4"/>
        <v/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</row>
    <row r="4794" ht="15.75" customHeight="1">
      <c r="A4794" s="3">
        <v>4713.0</v>
      </c>
      <c r="B4794" s="1" t="s">
        <v>139</v>
      </c>
      <c r="C4794" s="1" t="s">
        <v>17</v>
      </c>
      <c r="D4794" s="1" t="s">
        <v>144</v>
      </c>
      <c r="E4794" s="2">
        <v>44362.0</v>
      </c>
      <c r="F4794" s="3"/>
      <c r="G4794" s="5">
        <v>82500.0</v>
      </c>
      <c r="H4794" s="3" t="str">
        <f>IFNA(VLOOKUP(F4794,Promocodes!A:E,4,0),"")</f>
        <v/>
      </c>
      <c r="I4794" s="3"/>
      <c r="J4794" s="5">
        <f t="shared" si="2"/>
        <v>82500</v>
      </c>
      <c r="K4794" s="3" t="str">
        <f>IFNA(VLOOKUP(D4794,Price!$A$2:$C$18,3,0),"")</f>
        <v/>
      </c>
      <c r="L4794" s="6">
        <f t="shared" si="3"/>
        <v>6</v>
      </c>
      <c r="M4794" s="6" t="str">
        <f>IFNA(VLOOKUP(F4794,Promocodes!A:B,2,0),"")</f>
        <v/>
      </c>
      <c r="N4794" s="3" t="str">
        <f>IFNA(VLOOKUP(M4794,Promocodes!G:H,2,0),"")</f>
        <v/>
      </c>
      <c r="O4794" s="3" t="str">
        <f>IFNA(VLOOKUP(D4794,Price!$E$2:$F$4,2,0),"")</f>
        <v/>
      </c>
      <c r="P4794" s="7" t="str">
        <f t="shared" si="4"/>
        <v/>
      </c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</row>
    <row r="4795" ht="15.75" customHeight="1">
      <c r="A4795" s="3">
        <v>4714.0</v>
      </c>
      <c r="B4795" s="1" t="s">
        <v>139</v>
      </c>
      <c r="C4795" s="1" t="s">
        <v>17</v>
      </c>
      <c r="D4795" s="1" t="s">
        <v>144</v>
      </c>
      <c r="E4795" s="2">
        <v>44362.0</v>
      </c>
      <c r="F4795" s="3"/>
      <c r="G4795" s="5">
        <v>82500.0</v>
      </c>
      <c r="H4795" s="3" t="str">
        <f>IFNA(VLOOKUP(F4795,Promocodes!A:E,4,0),"")</f>
        <v/>
      </c>
      <c r="I4795" s="3"/>
      <c r="J4795" s="5">
        <f t="shared" si="2"/>
        <v>82500</v>
      </c>
      <c r="K4795" s="3" t="str">
        <f>IFNA(VLOOKUP(D4795,Price!$A$2:$C$18,3,0),"")</f>
        <v/>
      </c>
      <c r="L4795" s="6">
        <f t="shared" si="3"/>
        <v>6</v>
      </c>
      <c r="M4795" s="6" t="str">
        <f>IFNA(VLOOKUP(F4795,Promocodes!A:B,2,0),"")</f>
        <v/>
      </c>
      <c r="N4795" s="3" t="str">
        <f>IFNA(VLOOKUP(M4795,Promocodes!G:H,2,0),"")</f>
        <v/>
      </c>
      <c r="O4795" s="3" t="str">
        <f>IFNA(VLOOKUP(D4795,Price!$E$2:$F$4,2,0),"")</f>
        <v/>
      </c>
      <c r="P4795" s="7" t="str">
        <f t="shared" si="4"/>
        <v/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</row>
    <row r="4796" ht="15.75" customHeight="1">
      <c r="A4796" s="3">
        <v>4715.0</v>
      </c>
      <c r="B4796" s="1" t="s">
        <v>139</v>
      </c>
      <c r="C4796" s="1" t="s">
        <v>17</v>
      </c>
      <c r="D4796" s="1" t="s">
        <v>144</v>
      </c>
      <c r="E4796" s="2">
        <v>44362.0</v>
      </c>
      <c r="F4796" s="3"/>
      <c r="G4796" s="5">
        <v>82500.0</v>
      </c>
      <c r="H4796" s="3" t="str">
        <f>IFNA(VLOOKUP(F4796,Promocodes!A:E,4,0),"")</f>
        <v/>
      </c>
      <c r="I4796" s="3"/>
      <c r="J4796" s="5">
        <f t="shared" si="2"/>
        <v>82500</v>
      </c>
      <c r="K4796" s="3" t="str">
        <f>IFNA(VLOOKUP(D4796,Price!$A$2:$C$18,3,0),"")</f>
        <v/>
      </c>
      <c r="L4796" s="6">
        <f t="shared" si="3"/>
        <v>6</v>
      </c>
      <c r="M4796" s="6" t="str">
        <f>IFNA(VLOOKUP(F4796,Promocodes!A:B,2,0),"")</f>
        <v/>
      </c>
      <c r="N4796" s="3" t="str">
        <f>IFNA(VLOOKUP(M4796,Promocodes!G:H,2,0),"")</f>
        <v/>
      </c>
      <c r="O4796" s="3" t="str">
        <f>IFNA(VLOOKUP(D4796,Price!$E$2:$F$4,2,0),"")</f>
        <v/>
      </c>
      <c r="P4796" s="7" t="str">
        <f t="shared" si="4"/>
        <v/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</row>
    <row r="4797" ht="15.75" customHeight="1">
      <c r="A4797" s="3">
        <v>4716.0</v>
      </c>
      <c r="B4797" s="1" t="s">
        <v>139</v>
      </c>
      <c r="C4797" s="1" t="s">
        <v>17</v>
      </c>
      <c r="D4797" s="1" t="s">
        <v>144</v>
      </c>
      <c r="E4797" s="2">
        <v>44362.0</v>
      </c>
      <c r="F4797" s="3"/>
      <c r="G4797" s="5">
        <v>82500.0</v>
      </c>
      <c r="H4797" s="3" t="str">
        <f>IFNA(VLOOKUP(F4797,Promocodes!A:E,4,0),"")</f>
        <v/>
      </c>
      <c r="I4797" s="3"/>
      <c r="J4797" s="5">
        <f t="shared" si="2"/>
        <v>82500</v>
      </c>
      <c r="K4797" s="3" t="str">
        <f>IFNA(VLOOKUP(D4797,Price!$A$2:$C$18,3,0),"")</f>
        <v/>
      </c>
      <c r="L4797" s="6">
        <f t="shared" si="3"/>
        <v>6</v>
      </c>
      <c r="M4797" s="6" t="str">
        <f>IFNA(VLOOKUP(F4797,Promocodes!A:B,2,0),"")</f>
        <v/>
      </c>
      <c r="N4797" s="3" t="str">
        <f>IFNA(VLOOKUP(M4797,Promocodes!G:H,2,0),"")</f>
        <v/>
      </c>
      <c r="O4797" s="3" t="str">
        <f>IFNA(VLOOKUP(D4797,Price!$E$2:$F$4,2,0),"")</f>
        <v/>
      </c>
      <c r="P4797" s="7" t="str">
        <f t="shared" si="4"/>
        <v/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</row>
    <row r="4798" ht="15.75" customHeight="1">
      <c r="A4798" s="3">
        <v>4717.0</v>
      </c>
      <c r="B4798" s="1" t="s">
        <v>139</v>
      </c>
      <c r="C4798" s="1" t="s">
        <v>17</v>
      </c>
      <c r="D4798" s="1" t="s">
        <v>144</v>
      </c>
      <c r="E4798" s="2">
        <v>44362.0</v>
      </c>
      <c r="F4798" s="3"/>
      <c r="G4798" s="5">
        <v>82500.0</v>
      </c>
      <c r="H4798" s="3" t="str">
        <f>IFNA(VLOOKUP(F4798,Promocodes!A:E,4,0),"")</f>
        <v/>
      </c>
      <c r="I4798" s="3"/>
      <c r="J4798" s="5">
        <f t="shared" si="2"/>
        <v>82500</v>
      </c>
      <c r="K4798" s="3" t="str">
        <f>IFNA(VLOOKUP(D4798,Price!$A$2:$C$18,3,0),"")</f>
        <v/>
      </c>
      <c r="L4798" s="6">
        <f t="shared" si="3"/>
        <v>6</v>
      </c>
      <c r="M4798" s="6" t="str">
        <f>IFNA(VLOOKUP(F4798,Promocodes!A:B,2,0),"")</f>
        <v/>
      </c>
      <c r="N4798" s="3" t="str">
        <f>IFNA(VLOOKUP(M4798,Promocodes!G:H,2,0),"")</f>
        <v/>
      </c>
      <c r="O4798" s="3" t="str">
        <f>IFNA(VLOOKUP(D4798,Price!$E$2:$F$4,2,0),"")</f>
        <v/>
      </c>
      <c r="P4798" s="7" t="str">
        <f t="shared" si="4"/>
        <v/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</row>
    <row r="4799" ht="15.75" customHeight="1">
      <c r="A4799" s="3">
        <v>4718.0</v>
      </c>
      <c r="B4799" s="1" t="s">
        <v>16</v>
      </c>
      <c r="C4799" s="1" t="s">
        <v>17</v>
      </c>
      <c r="D4799" s="1" t="s">
        <v>21</v>
      </c>
      <c r="E4799" s="2">
        <v>44363.0</v>
      </c>
      <c r="F4799" s="3"/>
      <c r="G4799" s="5">
        <v>3500.0</v>
      </c>
      <c r="H4799" s="3" t="str">
        <f>IFNA(VLOOKUP(F4799,Promocodes!A:E,4,0),"")</f>
        <v/>
      </c>
      <c r="I4799" s="3"/>
      <c r="J4799" s="5">
        <f t="shared" si="2"/>
        <v>3500</v>
      </c>
      <c r="K4799" s="3" t="str">
        <f>IFNA(VLOOKUP(D4799,Price!$A$2:$C$18,3,0),"")</f>
        <v>услуга</v>
      </c>
      <c r="L4799" s="6">
        <f t="shared" si="3"/>
        <v>6</v>
      </c>
      <c r="M4799" s="6" t="str">
        <f>IFNA(VLOOKUP(F4799,Promocodes!A:B,2,0),"")</f>
        <v/>
      </c>
      <c r="N4799" s="3" t="str">
        <f>IFNA(VLOOKUP(M4799,Promocodes!G:H,2,0),"")</f>
        <v/>
      </c>
      <c r="O4799" s="3" t="str">
        <f>IFNA(VLOOKUP(D4799,Price!$E$2:$F$4,2,0),"")</f>
        <v/>
      </c>
      <c r="P4799" s="7" t="str">
        <f t="shared" si="4"/>
        <v>без промо</v>
      </c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</row>
    <row r="4800" ht="15.75" customHeight="1">
      <c r="A4800" s="3">
        <v>4719.0</v>
      </c>
      <c r="B4800" s="1" t="s">
        <v>16</v>
      </c>
      <c r="C4800" s="1" t="s">
        <v>17</v>
      </c>
      <c r="D4800" s="1" t="s">
        <v>20</v>
      </c>
      <c r="E4800" s="2">
        <v>44363.0</v>
      </c>
      <c r="F4800" s="3"/>
      <c r="G4800" s="5">
        <v>500.0</v>
      </c>
      <c r="H4800" s="3" t="str">
        <f>IFNA(VLOOKUP(F4800,Promocodes!A:E,4,0),"")</f>
        <v/>
      </c>
      <c r="I4800" s="3"/>
      <c r="J4800" s="5">
        <f t="shared" si="2"/>
        <v>500</v>
      </c>
      <c r="K4800" s="3" t="str">
        <f>IFNA(VLOOKUP(D4800,Price!$A$2:$C$18,3,0),"")</f>
        <v>товар</v>
      </c>
      <c r="L4800" s="6">
        <f t="shared" si="3"/>
        <v>6</v>
      </c>
      <c r="M4800" s="6" t="str">
        <f>IFNA(VLOOKUP(F4800,Promocodes!A:B,2,0),"")</f>
        <v/>
      </c>
      <c r="N4800" s="3" t="str">
        <f>IFNA(VLOOKUP(M4800,Promocodes!G:H,2,0),"")</f>
        <v/>
      </c>
      <c r="O4800" s="3">
        <f>IFNA(VLOOKUP(D4800,Price!$E$2:$F$4,2,0),"")</f>
        <v>250</v>
      </c>
      <c r="P4800" s="7" t="str">
        <f t="shared" si="4"/>
        <v>без промо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</row>
    <row r="4801" ht="15.75" customHeight="1">
      <c r="A4801" s="3">
        <v>4721.0</v>
      </c>
      <c r="B4801" s="1" t="s">
        <v>16</v>
      </c>
      <c r="C4801" s="1" t="s">
        <v>17</v>
      </c>
      <c r="D4801" s="1" t="s">
        <v>24</v>
      </c>
      <c r="E4801" s="2">
        <v>44363.0</v>
      </c>
      <c r="F4801" s="3"/>
      <c r="G4801" s="5">
        <v>4500.0</v>
      </c>
      <c r="H4801" s="3" t="str">
        <f>IFNA(VLOOKUP(F4801,Promocodes!A:E,4,0),"")</f>
        <v/>
      </c>
      <c r="I4801" s="3"/>
      <c r="J4801" s="5">
        <f t="shared" si="2"/>
        <v>4500</v>
      </c>
      <c r="K4801" s="3" t="str">
        <f>IFNA(VLOOKUP(D4801,Price!$A$2:$C$18,3,0),"")</f>
        <v>услуга</v>
      </c>
      <c r="L4801" s="6">
        <f t="shared" si="3"/>
        <v>6</v>
      </c>
      <c r="M4801" s="6" t="str">
        <f>IFNA(VLOOKUP(F4801,Promocodes!A:B,2,0),"")</f>
        <v/>
      </c>
      <c r="N4801" s="3" t="str">
        <f>IFNA(VLOOKUP(M4801,Promocodes!G:H,2,0),"")</f>
        <v/>
      </c>
      <c r="O4801" s="3" t="str">
        <f>IFNA(VLOOKUP(D4801,Price!$E$2:$F$4,2,0),"")</f>
        <v/>
      </c>
      <c r="P4801" s="7" t="str">
        <f t="shared" si="4"/>
        <v>без промо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</row>
    <row r="4802" ht="15.75" customHeight="1">
      <c r="A4802" s="3">
        <v>4722.0</v>
      </c>
      <c r="B4802" s="1" t="s">
        <v>16</v>
      </c>
      <c r="C4802" s="1" t="s">
        <v>17</v>
      </c>
      <c r="D4802" s="1" t="s">
        <v>24</v>
      </c>
      <c r="E4802" s="2">
        <v>44363.0</v>
      </c>
      <c r="F4802" s="3"/>
      <c r="G4802" s="5">
        <v>4500.0</v>
      </c>
      <c r="H4802" s="3" t="str">
        <f>IFNA(VLOOKUP(F4802,Promocodes!A:E,4,0),"")</f>
        <v/>
      </c>
      <c r="I4802" s="3"/>
      <c r="J4802" s="5">
        <f t="shared" si="2"/>
        <v>4500</v>
      </c>
      <c r="K4802" s="3" t="str">
        <f>IFNA(VLOOKUP(D4802,Price!$A$2:$C$18,3,0),"")</f>
        <v>услуга</v>
      </c>
      <c r="L4802" s="6">
        <f t="shared" si="3"/>
        <v>6</v>
      </c>
      <c r="M4802" s="6" t="str">
        <f>IFNA(VLOOKUP(F4802,Promocodes!A:B,2,0),"")</f>
        <v/>
      </c>
      <c r="N4802" s="3" t="str">
        <f>IFNA(VLOOKUP(M4802,Promocodes!G:H,2,0),"")</f>
        <v/>
      </c>
      <c r="O4802" s="3" t="str">
        <f>IFNA(VLOOKUP(D4802,Price!$E$2:$F$4,2,0),"")</f>
        <v/>
      </c>
      <c r="P4802" s="7" t="str">
        <f t="shared" si="4"/>
        <v>без промо</v>
      </c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</row>
    <row r="4803" ht="15.75" customHeight="1">
      <c r="A4803" s="3">
        <v>4723.0</v>
      </c>
      <c r="B4803" s="1" t="s">
        <v>16</v>
      </c>
      <c r="C4803" s="1" t="s">
        <v>17</v>
      </c>
      <c r="D4803" s="1" t="s">
        <v>20</v>
      </c>
      <c r="E4803" s="2">
        <v>44363.0</v>
      </c>
      <c r="F4803" s="3"/>
      <c r="G4803" s="5">
        <v>500.0</v>
      </c>
      <c r="H4803" s="3" t="str">
        <f>IFNA(VLOOKUP(F4803,Promocodes!A:E,4,0),"")</f>
        <v/>
      </c>
      <c r="I4803" s="3"/>
      <c r="J4803" s="5">
        <f t="shared" si="2"/>
        <v>500</v>
      </c>
      <c r="K4803" s="3" t="str">
        <f>IFNA(VLOOKUP(D4803,Price!$A$2:$C$18,3,0),"")</f>
        <v>товар</v>
      </c>
      <c r="L4803" s="6">
        <f t="shared" si="3"/>
        <v>6</v>
      </c>
      <c r="M4803" s="6" t="str">
        <f>IFNA(VLOOKUP(F4803,Promocodes!A:B,2,0),"")</f>
        <v/>
      </c>
      <c r="N4803" s="3" t="str">
        <f>IFNA(VLOOKUP(M4803,Promocodes!G:H,2,0),"")</f>
        <v/>
      </c>
      <c r="O4803" s="3">
        <f>IFNA(VLOOKUP(D4803,Price!$E$2:$F$4,2,0),"")</f>
        <v>250</v>
      </c>
      <c r="P4803" s="7" t="str">
        <f t="shared" si="4"/>
        <v>без промо</v>
      </c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</row>
    <row r="4804" ht="15.75" customHeight="1">
      <c r="A4804" s="3">
        <v>4724.0</v>
      </c>
      <c r="B4804" s="1" t="s">
        <v>16</v>
      </c>
      <c r="C4804" s="1" t="s">
        <v>17</v>
      </c>
      <c r="D4804" s="1" t="s">
        <v>21</v>
      </c>
      <c r="E4804" s="2">
        <v>44363.0</v>
      </c>
      <c r="F4804" s="3"/>
      <c r="G4804" s="5">
        <v>3500.0</v>
      </c>
      <c r="H4804" s="3" t="str">
        <f>IFNA(VLOOKUP(F4804,Promocodes!A:E,4,0),"")</f>
        <v/>
      </c>
      <c r="I4804" s="3"/>
      <c r="J4804" s="5">
        <f t="shared" si="2"/>
        <v>3500</v>
      </c>
      <c r="K4804" s="3" t="str">
        <f>IFNA(VLOOKUP(D4804,Price!$A$2:$C$18,3,0),"")</f>
        <v>услуга</v>
      </c>
      <c r="L4804" s="6">
        <f t="shared" si="3"/>
        <v>6</v>
      </c>
      <c r="M4804" s="6" t="str">
        <f>IFNA(VLOOKUP(F4804,Promocodes!A:B,2,0),"")</f>
        <v/>
      </c>
      <c r="N4804" s="3" t="str">
        <f>IFNA(VLOOKUP(M4804,Promocodes!G:H,2,0),"")</f>
        <v/>
      </c>
      <c r="O4804" s="3" t="str">
        <f>IFNA(VLOOKUP(D4804,Price!$E$2:$F$4,2,0),"")</f>
        <v/>
      </c>
      <c r="P4804" s="7" t="str">
        <f t="shared" si="4"/>
        <v>без промо</v>
      </c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</row>
    <row r="4805" ht="15.75" customHeight="1">
      <c r="A4805" s="3">
        <v>4725.0</v>
      </c>
      <c r="B4805" s="1" t="s">
        <v>16</v>
      </c>
      <c r="C4805" s="1" t="s">
        <v>17</v>
      </c>
      <c r="D4805" s="1" t="s">
        <v>23</v>
      </c>
      <c r="E4805" s="2">
        <v>44363.0</v>
      </c>
      <c r="F4805" s="3"/>
      <c r="G4805" s="5">
        <v>5500.0</v>
      </c>
      <c r="H4805" s="3" t="str">
        <f>IFNA(VLOOKUP(F4805,Promocodes!A:E,4,0),"")</f>
        <v/>
      </c>
      <c r="I4805" s="3"/>
      <c r="J4805" s="5">
        <f t="shared" si="2"/>
        <v>5500</v>
      </c>
      <c r="K4805" s="3" t="str">
        <f>IFNA(VLOOKUP(D4805,Price!$A$2:$C$18,3,0),"")</f>
        <v>услуга</v>
      </c>
      <c r="L4805" s="6">
        <f t="shared" si="3"/>
        <v>6</v>
      </c>
      <c r="M4805" s="6" t="str">
        <f>IFNA(VLOOKUP(F4805,Promocodes!A:B,2,0),"")</f>
        <v/>
      </c>
      <c r="N4805" s="3" t="str">
        <f>IFNA(VLOOKUP(M4805,Promocodes!G:H,2,0),"")</f>
        <v/>
      </c>
      <c r="O4805" s="3" t="str">
        <f>IFNA(VLOOKUP(D4805,Price!$E$2:$F$4,2,0),"")</f>
        <v/>
      </c>
      <c r="P4805" s="7" t="str">
        <f t="shared" si="4"/>
        <v>без промо</v>
      </c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</row>
    <row r="4806" ht="15.75" customHeight="1">
      <c r="A4806" s="3">
        <v>4726.0</v>
      </c>
      <c r="B4806" s="1" t="s">
        <v>16</v>
      </c>
      <c r="C4806" s="1" t="s">
        <v>17</v>
      </c>
      <c r="D4806" s="1" t="s">
        <v>24</v>
      </c>
      <c r="E4806" s="2">
        <v>44363.0</v>
      </c>
      <c r="F4806" s="3"/>
      <c r="G4806" s="5">
        <v>4500.0</v>
      </c>
      <c r="H4806" s="3" t="str">
        <f>IFNA(VLOOKUP(F4806,Promocodes!A:E,4,0),"")</f>
        <v/>
      </c>
      <c r="I4806" s="3"/>
      <c r="J4806" s="5">
        <f t="shared" si="2"/>
        <v>4500</v>
      </c>
      <c r="K4806" s="3" t="str">
        <f>IFNA(VLOOKUP(D4806,Price!$A$2:$C$18,3,0),"")</f>
        <v>услуга</v>
      </c>
      <c r="L4806" s="6">
        <f t="shared" si="3"/>
        <v>6</v>
      </c>
      <c r="M4806" s="6" t="str">
        <f>IFNA(VLOOKUP(F4806,Promocodes!A:B,2,0),"")</f>
        <v/>
      </c>
      <c r="N4806" s="3" t="str">
        <f>IFNA(VLOOKUP(M4806,Promocodes!G:H,2,0),"")</f>
        <v/>
      </c>
      <c r="O4806" s="3" t="str">
        <f>IFNA(VLOOKUP(D4806,Price!$E$2:$F$4,2,0),"")</f>
        <v/>
      </c>
      <c r="P4806" s="7" t="str">
        <f t="shared" si="4"/>
        <v>без промо</v>
      </c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</row>
    <row r="4807" ht="15.75" customHeight="1">
      <c r="A4807" s="3">
        <v>4727.0</v>
      </c>
      <c r="B4807" s="1" t="s">
        <v>139</v>
      </c>
      <c r="C4807" s="1" t="s">
        <v>17</v>
      </c>
      <c r="D4807" s="1" t="s">
        <v>143</v>
      </c>
      <c r="E4807" s="2">
        <v>44363.0</v>
      </c>
      <c r="F4807" s="3"/>
      <c r="G4807" s="5">
        <v>500.0</v>
      </c>
      <c r="H4807" s="3" t="str">
        <f>IFNA(VLOOKUP(F4807,Promocodes!A:E,4,0),"")</f>
        <v/>
      </c>
      <c r="I4807" s="3"/>
      <c r="J4807" s="5">
        <f t="shared" si="2"/>
        <v>500</v>
      </c>
      <c r="K4807" s="3" t="str">
        <f>IFNA(VLOOKUP(D4807,Price!$A$2:$C$18,3,0),"")</f>
        <v/>
      </c>
      <c r="L4807" s="6">
        <f t="shared" si="3"/>
        <v>6</v>
      </c>
      <c r="M4807" s="6" t="str">
        <f>IFNA(VLOOKUP(F4807,Promocodes!A:B,2,0),"")</f>
        <v/>
      </c>
      <c r="N4807" s="3" t="str">
        <f>IFNA(VLOOKUP(M4807,Promocodes!G:H,2,0),"")</f>
        <v/>
      </c>
      <c r="O4807" s="3" t="str">
        <f>IFNA(VLOOKUP(D4807,Price!$E$2:$F$4,2,0),"")</f>
        <v/>
      </c>
      <c r="P4807" s="7" t="str">
        <f t="shared" si="4"/>
        <v/>
      </c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</row>
    <row r="4808" ht="15.75" customHeight="1">
      <c r="A4808" s="3">
        <v>4728.0</v>
      </c>
      <c r="B4808" s="1" t="s">
        <v>16</v>
      </c>
      <c r="C4808" s="1" t="s">
        <v>17</v>
      </c>
      <c r="D4808" s="1" t="s">
        <v>23</v>
      </c>
      <c r="E4808" s="2">
        <v>44363.0</v>
      </c>
      <c r="F4808" s="3"/>
      <c r="G4808" s="5">
        <v>5500.0</v>
      </c>
      <c r="H4808" s="3" t="str">
        <f>IFNA(VLOOKUP(F4808,Promocodes!A:E,4,0),"")</f>
        <v/>
      </c>
      <c r="I4808" s="3"/>
      <c r="J4808" s="5">
        <f t="shared" si="2"/>
        <v>5500</v>
      </c>
      <c r="K4808" s="3" t="str">
        <f>IFNA(VLOOKUP(D4808,Price!$A$2:$C$18,3,0),"")</f>
        <v>услуга</v>
      </c>
      <c r="L4808" s="6">
        <f t="shared" si="3"/>
        <v>6</v>
      </c>
      <c r="M4808" s="6" t="str">
        <f>IFNA(VLOOKUP(F4808,Promocodes!A:B,2,0),"")</f>
        <v/>
      </c>
      <c r="N4808" s="3" t="str">
        <f>IFNA(VLOOKUP(M4808,Promocodes!G:H,2,0),"")</f>
        <v/>
      </c>
      <c r="O4808" s="3" t="str">
        <f>IFNA(VLOOKUP(D4808,Price!$E$2:$F$4,2,0),"")</f>
        <v/>
      </c>
      <c r="P4808" s="7" t="str">
        <f t="shared" si="4"/>
        <v>без промо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</row>
    <row r="4809" ht="15.75" customHeight="1">
      <c r="A4809" s="3">
        <v>4729.0</v>
      </c>
      <c r="B4809" s="1" t="s">
        <v>16</v>
      </c>
      <c r="C4809" s="1" t="s">
        <v>17</v>
      </c>
      <c r="D4809" s="1" t="s">
        <v>23</v>
      </c>
      <c r="E4809" s="2">
        <v>44363.0</v>
      </c>
      <c r="F4809" s="3"/>
      <c r="G4809" s="5">
        <v>5500.0</v>
      </c>
      <c r="H4809" s="3" t="str">
        <f>IFNA(VLOOKUP(F4809,Promocodes!A:E,4,0),"")</f>
        <v/>
      </c>
      <c r="I4809" s="3"/>
      <c r="J4809" s="5">
        <f t="shared" si="2"/>
        <v>5500</v>
      </c>
      <c r="K4809" s="3" t="str">
        <f>IFNA(VLOOKUP(D4809,Price!$A$2:$C$18,3,0),"")</f>
        <v>услуга</v>
      </c>
      <c r="L4809" s="6">
        <f t="shared" si="3"/>
        <v>6</v>
      </c>
      <c r="M4809" s="6" t="str">
        <f>IFNA(VLOOKUP(F4809,Promocodes!A:B,2,0),"")</f>
        <v/>
      </c>
      <c r="N4809" s="3" t="str">
        <f>IFNA(VLOOKUP(M4809,Promocodes!G:H,2,0),"")</f>
        <v/>
      </c>
      <c r="O4809" s="3" t="str">
        <f>IFNA(VLOOKUP(D4809,Price!$E$2:$F$4,2,0),"")</f>
        <v/>
      </c>
      <c r="P4809" s="7" t="str">
        <f t="shared" si="4"/>
        <v>без промо</v>
      </c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</row>
    <row r="4810" ht="15.75" customHeight="1">
      <c r="A4810" s="3">
        <v>4730.0</v>
      </c>
      <c r="B4810" s="1" t="s">
        <v>139</v>
      </c>
      <c r="C4810" s="1" t="s">
        <v>22</v>
      </c>
      <c r="D4810" s="1" t="s">
        <v>142</v>
      </c>
      <c r="E4810" s="2">
        <v>44363.0</v>
      </c>
      <c r="F4810" s="3"/>
      <c r="G4810" s="5">
        <v>1000.0</v>
      </c>
      <c r="H4810" s="3" t="str">
        <f>IFNA(VLOOKUP(F4810,Promocodes!A:E,4,0),"")</f>
        <v/>
      </c>
      <c r="I4810" s="3"/>
      <c r="J4810" s="5">
        <f t="shared" si="2"/>
        <v>1000</v>
      </c>
      <c r="K4810" s="3" t="str">
        <f>IFNA(VLOOKUP(D4810,Price!$A$2:$C$18,3,0),"")</f>
        <v/>
      </c>
      <c r="L4810" s="6">
        <f t="shared" si="3"/>
        <v>6</v>
      </c>
      <c r="M4810" s="6" t="str">
        <f>IFNA(VLOOKUP(F4810,Promocodes!A:B,2,0),"")</f>
        <v/>
      </c>
      <c r="N4810" s="3" t="str">
        <f>IFNA(VLOOKUP(M4810,Promocodes!G:H,2,0),"")</f>
        <v/>
      </c>
      <c r="O4810" s="3" t="str">
        <f>IFNA(VLOOKUP(D4810,Price!$E$2:$F$4,2,0),"")</f>
        <v/>
      </c>
      <c r="P4810" s="7" t="str">
        <f t="shared" si="4"/>
        <v/>
      </c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</row>
    <row r="4811" ht="15.75" customHeight="1">
      <c r="A4811" s="3">
        <v>4731.0</v>
      </c>
      <c r="B4811" s="1" t="s">
        <v>139</v>
      </c>
      <c r="C4811" s="1" t="s">
        <v>22</v>
      </c>
      <c r="D4811" s="1" t="s">
        <v>141</v>
      </c>
      <c r="E4811" s="2">
        <v>44363.0</v>
      </c>
      <c r="F4811" s="3"/>
      <c r="G4811" s="5">
        <v>300.0</v>
      </c>
      <c r="H4811" s="3" t="str">
        <f>IFNA(VLOOKUP(F4811,Promocodes!A:E,4,0),"")</f>
        <v/>
      </c>
      <c r="I4811" s="3"/>
      <c r="J4811" s="5">
        <f t="shared" si="2"/>
        <v>300</v>
      </c>
      <c r="K4811" s="3" t="str">
        <f>IFNA(VLOOKUP(D4811,Price!$A$2:$C$18,3,0),"")</f>
        <v/>
      </c>
      <c r="L4811" s="6">
        <f t="shared" si="3"/>
        <v>6</v>
      </c>
      <c r="M4811" s="6" t="str">
        <f>IFNA(VLOOKUP(F4811,Promocodes!A:B,2,0),"")</f>
        <v/>
      </c>
      <c r="N4811" s="3" t="str">
        <f>IFNA(VLOOKUP(M4811,Promocodes!G:H,2,0),"")</f>
        <v/>
      </c>
      <c r="O4811" s="3" t="str">
        <f>IFNA(VLOOKUP(D4811,Price!$E$2:$F$4,2,0),"")</f>
        <v/>
      </c>
      <c r="P4811" s="7" t="str">
        <f t="shared" si="4"/>
        <v/>
      </c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</row>
    <row r="4812" ht="15.75" customHeight="1">
      <c r="A4812" s="3">
        <v>4732.0</v>
      </c>
      <c r="B4812" s="1" t="s">
        <v>16</v>
      </c>
      <c r="C4812" s="1" t="s">
        <v>17</v>
      </c>
      <c r="D4812" s="1" t="s">
        <v>24</v>
      </c>
      <c r="E4812" s="2">
        <v>44363.0</v>
      </c>
      <c r="F4812" s="3"/>
      <c r="G4812" s="5">
        <v>4500.0</v>
      </c>
      <c r="H4812" s="3" t="str">
        <f>IFNA(VLOOKUP(F4812,Promocodes!A:E,4,0),"")</f>
        <v/>
      </c>
      <c r="I4812" s="3"/>
      <c r="J4812" s="5">
        <f t="shared" si="2"/>
        <v>4500</v>
      </c>
      <c r="K4812" s="3" t="str">
        <f>IFNA(VLOOKUP(D4812,Price!$A$2:$C$18,3,0),"")</f>
        <v>услуга</v>
      </c>
      <c r="L4812" s="6">
        <f t="shared" si="3"/>
        <v>6</v>
      </c>
      <c r="M4812" s="6" t="str">
        <f>IFNA(VLOOKUP(F4812,Promocodes!A:B,2,0),"")</f>
        <v/>
      </c>
      <c r="N4812" s="3" t="str">
        <f>IFNA(VLOOKUP(M4812,Promocodes!G:H,2,0),"")</f>
        <v/>
      </c>
      <c r="O4812" s="3" t="str">
        <f>IFNA(VLOOKUP(D4812,Price!$E$2:$F$4,2,0),"")</f>
        <v/>
      </c>
      <c r="P4812" s="7" t="str">
        <f t="shared" si="4"/>
        <v>без промо</v>
      </c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</row>
    <row r="4813" ht="15.75" customHeight="1">
      <c r="A4813" s="3">
        <v>4735.0</v>
      </c>
      <c r="B4813" s="1" t="s">
        <v>16</v>
      </c>
      <c r="C4813" s="1" t="s">
        <v>22</v>
      </c>
      <c r="D4813" s="1" t="s">
        <v>24</v>
      </c>
      <c r="E4813" s="2">
        <v>44363.0</v>
      </c>
      <c r="F4813" s="3"/>
      <c r="G4813" s="5">
        <v>4500.0</v>
      </c>
      <c r="H4813" s="3" t="str">
        <f>IFNA(VLOOKUP(F4813,Promocodes!A:E,4,0),"")</f>
        <v/>
      </c>
      <c r="I4813" s="3"/>
      <c r="J4813" s="5">
        <f t="shared" si="2"/>
        <v>4500</v>
      </c>
      <c r="K4813" s="3" t="str">
        <f>IFNA(VLOOKUP(D4813,Price!$A$2:$C$18,3,0),"")</f>
        <v>услуга</v>
      </c>
      <c r="L4813" s="6">
        <f t="shared" si="3"/>
        <v>6</v>
      </c>
      <c r="M4813" s="6" t="str">
        <f>IFNA(VLOOKUP(F4813,Promocodes!A:B,2,0),"")</f>
        <v/>
      </c>
      <c r="N4813" s="3" t="str">
        <f>IFNA(VLOOKUP(M4813,Promocodes!G:H,2,0),"")</f>
        <v/>
      </c>
      <c r="O4813" s="3" t="str">
        <f>IFNA(VLOOKUP(D4813,Price!$E$2:$F$4,2,0),"")</f>
        <v/>
      </c>
      <c r="P4813" s="7" t="str">
        <f t="shared" si="4"/>
        <v>без промо</v>
      </c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</row>
    <row r="4814" ht="15.75" customHeight="1">
      <c r="A4814" s="3">
        <v>4736.0</v>
      </c>
      <c r="B4814" s="1" t="s">
        <v>16</v>
      </c>
      <c r="C4814" s="1" t="s">
        <v>17</v>
      </c>
      <c r="D4814" s="1" t="s">
        <v>24</v>
      </c>
      <c r="E4814" s="2">
        <v>44363.0</v>
      </c>
      <c r="F4814" s="3"/>
      <c r="G4814" s="5">
        <v>4500.0</v>
      </c>
      <c r="H4814" s="3" t="str">
        <f>IFNA(VLOOKUP(F4814,Promocodes!A:E,4,0),"")</f>
        <v/>
      </c>
      <c r="I4814" s="3"/>
      <c r="J4814" s="5">
        <f t="shared" si="2"/>
        <v>4500</v>
      </c>
      <c r="K4814" s="3" t="str">
        <f>IFNA(VLOOKUP(D4814,Price!$A$2:$C$18,3,0),"")</f>
        <v>услуга</v>
      </c>
      <c r="L4814" s="6">
        <f t="shared" si="3"/>
        <v>6</v>
      </c>
      <c r="M4814" s="6" t="str">
        <f>IFNA(VLOOKUP(F4814,Promocodes!A:B,2,0),"")</f>
        <v/>
      </c>
      <c r="N4814" s="3" t="str">
        <f>IFNA(VLOOKUP(M4814,Promocodes!G:H,2,0),"")</f>
        <v/>
      </c>
      <c r="O4814" s="3" t="str">
        <f>IFNA(VLOOKUP(D4814,Price!$E$2:$F$4,2,0),"")</f>
        <v/>
      </c>
      <c r="P4814" s="7" t="str">
        <f t="shared" si="4"/>
        <v>без промо</v>
      </c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</row>
    <row r="4815" ht="15.75" customHeight="1">
      <c r="A4815" s="3">
        <v>4739.0</v>
      </c>
      <c r="B4815" s="1" t="s">
        <v>16</v>
      </c>
      <c r="C4815" s="1" t="s">
        <v>17</v>
      </c>
      <c r="D4815" s="1" t="s">
        <v>25</v>
      </c>
      <c r="E4815" s="2">
        <v>44363.0</v>
      </c>
      <c r="F4815" s="3"/>
      <c r="G4815" s="5">
        <v>300.0</v>
      </c>
      <c r="H4815" s="3" t="str">
        <f>IFNA(VLOOKUP(F4815,Promocodes!A:E,4,0),"")</f>
        <v/>
      </c>
      <c r="I4815" s="3"/>
      <c r="J4815" s="5">
        <f t="shared" si="2"/>
        <v>300</v>
      </c>
      <c r="K4815" s="3" t="str">
        <f>IFNA(VLOOKUP(D4815,Price!$A$2:$C$18,3,0),"")</f>
        <v>товар</v>
      </c>
      <c r="L4815" s="6">
        <f t="shared" si="3"/>
        <v>6</v>
      </c>
      <c r="M4815" s="6" t="str">
        <f>IFNA(VLOOKUP(F4815,Promocodes!A:B,2,0),"")</f>
        <v/>
      </c>
      <c r="N4815" s="3" t="str">
        <f>IFNA(VLOOKUP(M4815,Promocodes!G:H,2,0),"")</f>
        <v/>
      </c>
      <c r="O4815" s="3">
        <f>IFNA(VLOOKUP(D4815,Price!$E$2:$F$4,2,0),"")</f>
        <v>150</v>
      </c>
      <c r="P4815" s="7" t="str">
        <f t="shared" si="4"/>
        <v>без промо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</row>
    <row r="4816" ht="15.75" customHeight="1">
      <c r="A4816" s="3">
        <v>4740.0</v>
      </c>
      <c r="B4816" s="1" t="s">
        <v>16</v>
      </c>
      <c r="C4816" s="1" t="s">
        <v>17</v>
      </c>
      <c r="D4816" s="1" t="s">
        <v>20</v>
      </c>
      <c r="E4816" s="2">
        <v>44363.0</v>
      </c>
      <c r="F4816" s="3"/>
      <c r="G4816" s="5">
        <v>500.0</v>
      </c>
      <c r="H4816" s="3" t="str">
        <f>IFNA(VLOOKUP(F4816,Promocodes!A:E,4,0),"")</f>
        <v/>
      </c>
      <c r="I4816" s="3"/>
      <c r="J4816" s="5">
        <f t="shared" si="2"/>
        <v>500</v>
      </c>
      <c r="K4816" s="3" t="str">
        <f>IFNA(VLOOKUP(D4816,Price!$A$2:$C$18,3,0),"")</f>
        <v>товар</v>
      </c>
      <c r="L4816" s="6">
        <f t="shared" si="3"/>
        <v>6</v>
      </c>
      <c r="M4816" s="6" t="str">
        <f>IFNA(VLOOKUP(F4816,Promocodes!A:B,2,0),"")</f>
        <v/>
      </c>
      <c r="N4816" s="3" t="str">
        <f>IFNA(VLOOKUP(M4816,Promocodes!G:H,2,0),"")</f>
        <v/>
      </c>
      <c r="O4816" s="3">
        <f>IFNA(VLOOKUP(D4816,Price!$E$2:$F$4,2,0),"")</f>
        <v>250</v>
      </c>
      <c r="P4816" s="7" t="str">
        <f t="shared" si="4"/>
        <v>без промо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</row>
    <row r="4817" ht="15.75" customHeight="1">
      <c r="A4817" s="3">
        <v>4741.0</v>
      </c>
      <c r="B4817" s="1" t="s">
        <v>16</v>
      </c>
      <c r="C4817" s="1" t="s">
        <v>17</v>
      </c>
      <c r="D4817" s="1" t="s">
        <v>23</v>
      </c>
      <c r="E4817" s="2">
        <v>44363.0</v>
      </c>
      <c r="F4817" s="3"/>
      <c r="G4817" s="5">
        <v>5500.0</v>
      </c>
      <c r="H4817" s="3" t="str">
        <f>IFNA(VLOOKUP(F4817,Promocodes!A:E,4,0),"")</f>
        <v/>
      </c>
      <c r="I4817" s="3"/>
      <c r="J4817" s="5">
        <f t="shared" si="2"/>
        <v>5500</v>
      </c>
      <c r="K4817" s="3" t="str">
        <f>IFNA(VLOOKUP(D4817,Price!$A$2:$C$18,3,0),"")</f>
        <v>услуга</v>
      </c>
      <c r="L4817" s="6">
        <f t="shared" si="3"/>
        <v>6</v>
      </c>
      <c r="M4817" s="6" t="str">
        <f>IFNA(VLOOKUP(F4817,Promocodes!A:B,2,0),"")</f>
        <v/>
      </c>
      <c r="N4817" s="3" t="str">
        <f>IFNA(VLOOKUP(M4817,Promocodes!G:H,2,0),"")</f>
        <v/>
      </c>
      <c r="O4817" s="3" t="str">
        <f>IFNA(VLOOKUP(D4817,Price!$E$2:$F$4,2,0),"")</f>
        <v/>
      </c>
      <c r="P4817" s="7" t="str">
        <f t="shared" si="4"/>
        <v>без промо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</row>
    <row r="4818" ht="15.75" customHeight="1">
      <c r="A4818" s="3">
        <v>4742.0</v>
      </c>
      <c r="B4818" s="1" t="s">
        <v>16</v>
      </c>
      <c r="C4818" s="1" t="s">
        <v>17</v>
      </c>
      <c r="D4818" s="1" t="s">
        <v>20</v>
      </c>
      <c r="E4818" s="2">
        <v>44363.0</v>
      </c>
      <c r="F4818" s="3"/>
      <c r="G4818" s="5">
        <v>500.0</v>
      </c>
      <c r="H4818" s="3" t="str">
        <f>IFNA(VLOOKUP(F4818,Promocodes!A:E,4,0),"")</f>
        <v/>
      </c>
      <c r="I4818" s="3"/>
      <c r="J4818" s="5">
        <f t="shared" si="2"/>
        <v>500</v>
      </c>
      <c r="K4818" s="3" t="str">
        <f>IFNA(VLOOKUP(D4818,Price!$A$2:$C$18,3,0),"")</f>
        <v>товар</v>
      </c>
      <c r="L4818" s="6">
        <f t="shared" si="3"/>
        <v>6</v>
      </c>
      <c r="M4818" s="6" t="str">
        <f>IFNA(VLOOKUP(F4818,Promocodes!A:B,2,0),"")</f>
        <v/>
      </c>
      <c r="N4818" s="3" t="str">
        <f>IFNA(VLOOKUP(M4818,Promocodes!G:H,2,0),"")</f>
        <v/>
      </c>
      <c r="O4818" s="3">
        <f>IFNA(VLOOKUP(D4818,Price!$E$2:$F$4,2,0),"")</f>
        <v>250</v>
      </c>
      <c r="P4818" s="7" t="str">
        <f t="shared" si="4"/>
        <v>без промо</v>
      </c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</row>
    <row r="4819" ht="15.75" customHeight="1">
      <c r="A4819" s="3">
        <v>4743.0</v>
      </c>
      <c r="B4819" s="1" t="s">
        <v>16</v>
      </c>
      <c r="C4819" s="1" t="s">
        <v>17</v>
      </c>
      <c r="D4819" s="1" t="s">
        <v>21</v>
      </c>
      <c r="E4819" s="2">
        <v>44363.0</v>
      </c>
      <c r="F4819" s="3"/>
      <c r="G4819" s="5">
        <v>3500.0</v>
      </c>
      <c r="H4819" s="3" t="str">
        <f>IFNA(VLOOKUP(F4819,Promocodes!A:E,4,0),"")</f>
        <v/>
      </c>
      <c r="I4819" s="3"/>
      <c r="J4819" s="5">
        <f t="shared" si="2"/>
        <v>3500</v>
      </c>
      <c r="K4819" s="3" t="str">
        <f>IFNA(VLOOKUP(D4819,Price!$A$2:$C$18,3,0),"")</f>
        <v>услуга</v>
      </c>
      <c r="L4819" s="6">
        <f t="shared" si="3"/>
        <v>6</v>
      </c>
      <c r="M4819" s="6" t="str">
        <f>IFNA(VLOOKUP(F4819,Promocodes!A:B,2,0),"")</f>
        <v/>
      </c>
      <c r="N4819" s="3" t="str">
        <f>IFNA(VLOOKUP(M4819,Promocodes!G:H,2,0),"")</f>
        <v/>
      </c>
      <c r="O4819" s="3" t="str">
        <f>IFNA(VLOOKUP(D4819,Price!$E$2:$F$4,2,0),"")</f>
        <v/>
      </c>
      <c r="P4819" s="7" t="str">
        <f t="shared" si="4"/>
        <v>без промо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</row>
    <row r="4820" ht="15.75" customHeight="1">
      <c r="A4820" s="3">
        <v>4744.0</v>
      </c>
      <c r="B4820" s="1" t="s">
        <v>16</v>
      </c>
      <c r="C4820" s="1" t="s">
        <v>17</v>
      </c>
      <c r="D4820" s="1" t="s">
        <v>24</v>
      </c>
      <c r="E4820" s="2">
        <v>44363.0</v>
      </c>
      <c r="F4820" s="3"/>
      <c r="G4820" s="5">
        <v>4500.0</v>
      </c>
      <c r="H4820" s="3" t="str">
        <f>IFNA(VLOOKUP(F4820,Promocodes!A:E,4,0),"")</f>
        <v/>
      </c>
      <c r="I4820" s="3"/>
      <c r="J4820" s="5">
        <f t="shared" si="2"/>
        <v>4500</v>
      </c>
      <c r="K4820" s="3" t="str">
        <f>IFNA(VLOOKUP(D4820,Price!$A$2:$C$18,3,0),"")</f>
        <v>услуга</v>
      </c>
      <c r="L4820" s="6">
        <f t="shared" si="3"/>
        <v>6</v>
      </c>
      <c r="M4820" s="6" t="str">
        <f>IFNA(VLOOKUP(F4820,Promocodes!A:B,2,0),"")</f>
        <v/>
      </c>
      <c r="N4820" s="3" t="str">
        <f>IFNA(VLOOKUP(M4820,Promocodes!G:H,2,0),"")</f>
        <v/>
      </c>
      <c r="O4820" s="3" t="str">
        <f>IFNA(VLOOKUP(D4820,Price!$E$2:$F$4,2,0),"")</f>
        <v/>
      </c>
      <c r="P4820" s="7" t="str">
        <f t="shared" si="4"/>
        <v>без промо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</row>
    <row r="4821" ht="15.75" customHeight="1">
      <c r="A4821" s="3">
        <v>4745.0</v>
      </c>
      <c r="B4821" s="1" t="s">
        <v>16</v>
      </c>
      <c r="C4821" s="1" t="s">
        <v>17</v>
      </c>
      <c r="D4821" s="1" t="s">
        <v>21</v>
      </c>
      <c r="E4821" s="2">
        <v>44363.0</v>
      </c>
      <c r="F4821" s="3"/>
      <c r="G4821" s="5">
        <v>3500.0</v>
      </c>
      <c r="H4821" s="3" t="str">
        <f>IFNA(VLOOKUP(F4821,Promocodes!A:E,4,0),"")</f>
        <v/>
      </c>
      <c r="I4821" s="3"/>
      <c r="J4821" s="5">
        <f t="shared" si="2"/>
        <v>3500</v>
      </c>
      <c r="K4821" s="3" t="str">
        <f>IFNA(VLOOKUP(D4821,Price!$A$2:$C$18,3,0),"")</f>
        <v>услуга</v>
      </c>
      <c r="L4821" s="6">
        <f t="shared" si="3"/>
        <v>6</v>
      </c>
      <c r="M4821" s="6" t="str">
        <f>IFNA(VLOOKUP(F4821,Promocodes!A:B,2,0),"")</f>
        <v/>
      </c>
      <c r="N4821" s="3" t="str">
        <f>IFNA(VLOOKUP(M4821,Promocodes!G:H,2,0),"")</f>
        <v/>
      </c>
      <c r="O4821" s="3" t="str">
        <f>IFNA(VLOOKUP(D4821,Price!$E$2:$F$4,2,0),"")</f>
        <v/>
      </c>
      <c r="P4821" s="7" t="str">
        <f t="shared" si="4"/>
        <v>без промо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</row>
    <row r="4822" ht="15.75" customHeight="1">
      <c r="A4822" s="3">
        <v>4746.0</v>
      </c>
      <c r="B4822" s="1" t="s">
        <v>16</v>
      </c>
      <c r="C4822" s="1" t="s">
        <v>17</v>
      </c>
      <c r="D4822" s="1" t="s">
        <v>20</v>
      </c>
      <c r="E4822" s="2">
        <v>44363.0</v>
      </c>
      <c r="F4822" s="3"/>
      <c r="G4822" s="5">
        <v>500.0</v>
      </c>
      <c r="H4822" s="3" t="str">
        <f>IFNA(VLOOKUP(F4822,Promocodes!A:E,4,0),"")</f>
        <v/>
      </c>
      <c r="I4822" s="3"/>
      <c r="J4822" s="5">
        <f t="shared" si="2"/>
        <v>500</v>
      </c>
      <c r="K4822" s="3" t="str">
        <f>IFNA(VLOOKUP(D4822,Price!$A$2:$C$18,3,0),"")</f>
        <v>товар</v>
      </c>
      <c r="L4822" s="6">
        <f t="shared" si="3"/>
        <v>6</v>
      </c>
      <c r="M4822" s="6" t="str">
        <f>IFNA(VLOOKUP(F4822,Promocodes!A:B,2,0),"")</f>
        <v/>
      </c>
      <c r="N4822" s="3" t="str">
        <f>IFNA(VLOOKUP(M4822,Promocodes!G:H,2,0),"")</f>
        <v/>
      </c>
      <c r="O4822" s="3">
        <f>IFNA(VLOOKUP(D4822,Price!$E$2:$F$4,2,0),"")</f>
        <v>250</v>
      </c>
      <c r="P4822" s="7" t="str">
        <f t="shared" si="4"/>
        <v>без промо</v>
      </c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</row>
    <row r="4823" ht="15.75" customHeight="1">
      <c r="A4823" s="3">
        <v>4747.0</v>
      </c>
      <c r="B4823" s="1" t="s">
        <v>139</v>
      </c>
      <c r="C4823" s="1" t="s">
        <v>17</v>
      </c>
      <c r="D4823" s="1" t="s">
        <v>141</v>
      </c>
      <c r="E4823" s="2">
        <v>44363.0</v>
      </c>
      <c r="F4823" s="3"/>
      <c r="G4823" s="5">
        <v>300.0</v>
      </c>
      <c r="H4823" s="3" t="str">
        <f>IFNA(VLOOKUP(F4823,Promocodes!A:E,4,0),"")</f>
        <v/>
      </c>
      <c r="I4823" s="3"/>
      <c r="J4823" s="5">
        <f t="shared" si="2"/>
        <v>300</v>
      </c>
      <c r="K4823" s="3" t="str">
        <f>IFNA(VLOOKUP(D4823,Price!$A$2:$C$18,3,0),"")</f>
        <v/>
      </c>
      <c r="L4823" s="6">
        <f t="shared" si="3"/>
        <v>6</v>
      </c>
      <c r="M4823" s="6" t="str">
        <f>IFNA(VLOOKUP(F4823,Promocodes!A:B,2,0),"")</f>
        <v/>
      </c>
      <c r="N4823" s="3" t="str">
        <f>IFNA(VLOOKUP(M4823,Promocodes!G:H,2,0),"")</f>
        <v/>
      </c>
      <c r="O4823" s="3" t="str">
        <f>IFNA(VLOOKUP(D4823,Price!$E$2:$F$4,2,0),"")</f>
        <v/>
      </c>
      <c r="P4823" s="7" t="str">
        <f t="shared" si="4"/>
        <v/>
      </c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</row>
    <row r="4824" ht="15.75" customHeight="1">
      <c r="A4824" s="3">
        <v>4748.0</v>
      </c>
      <c r="B4824" s="1" t="s">
        <v>16</v>
      </c>
      <c r="C4824" s="1" t="s">
        <v>17</v>
      </c>
      <c r="D4824" s="1" t="s">
        <v>18</v>
      </c>
      <c r="E4824" s="2">
        <v>44364.0</v>
      </c>
      <c r="F4824" s="3"/>
      <c r="G4824" s="5">
        <v>1000.0</v>
      </c>
      <c r="H4824" s="3" t="str">
        <f>IFNA(VLOOKUP(F4824,Promocodes!A:E,4,0),"")</f>
        <v/>
      </c>
      <c r="I4824" s="3"/>
      <c r="J4824" s="5">
        <f t="shared" si="2"/>
        <v>1000</v>
      </c>
      <c r="K4824" s="3" t="str">
        <f>IFNA(VLOOKUP(D4824,Price!$A$2:$C$18,3,0),"")</f>
        <v>товар</v>
      </c>
      <c r="L4824" s="6">
        <f t="shared" si="3"/>
        <v>6</v>
      </c>
      <c r="M4824" s="6" t="str">
        <f>IFNA(VLOOKUP(F4824,Promocodes!A:B,2,0),"")</f>
        <v/>
      </c>
      <c r="N4824" s="3" t="str">
        <f>IFNA(VLOOKUP(M4824,Promocodes!G:H,2,0),"")</f>
        <v/>
      </c>
      <c r="O4824" s="3">
        <f>IFNA(VLOOKUP(D4824,Price!$E$2:$F$4,2,0),"")</f>
        <v>500</v>
      </c>
      <c r="P4824" s="7" t="str">
        <f t="shared" si="4"/>
        <v>без промо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</row>
    <row r="4825" ht="15.75" customHeight="1">
      <c r="A4825" s="3">
        <v>4749.0</v>
      </c>
      <c r="B4825" s="1" t="s">
        <v>139</v>
      </c>
      <c r="C4825" s="1" t="s">
        <v>17</v>
      </c>
      <c r="D4825" s="1" t="s">
        <v>141</v>
      </c>
      <c r="E4825" s="2">
        <v>44364.0</v>
      </c>
      <c r="F4825" s="3"/>
      <c r="G4825" s="5">
        <v>300.0</v>
      </c>
      <c r="H4825" s="3" t="str">
        <f>IFNA(VLOOKUP(F4825,Promocodes!A:E,4,0),"")</f>
        <v/>
      </c>
      <c r="I4825" s="3"/>
      <c r="J4825" s="5">
        <f t="shared" si="2"/>
        <v>300</v>
      </c>
      <c r="K4825" s="3" t="str">
        <f>IFNA(VLOOKUP(D4825,Price!$A$2:$C$18,3,0),"")</f>
        <v/>
      </c>
      <c r="L4825" s="6">
        <f t="shared" si="3"/>
        <v>6</v>
      </c>
      <c r="M4825" s="6" t="str">
        <f>IFNA(VLOOKUP(F4825,Promocodes!A:B,2,0),"")</f>
        <v/>
      </c>
      <c r="N4825" s="3" t="str">
        <f>IFNA(VLOOKUP(M4825,Promocodes!G:H,2,0),"")</f>
        <v/>
      </c>
      <c r="O4825" s="3" t="str">
        <f>IFNA(VLOOKUP(D4825,Price!$E$2:$F$4,2,0),"")</f>
        <v/>
      </c>
      <c r="P4825" s="7" t="str">
        <f t="shared" si="4"/>
        <v/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</row>
    <row r="4826" ht="15.75" customHeight="1">
      <c r="A4826" s="3">
        <v>4750.0</v>
      </c>
      <c r="B4826" s="1" t="s">
        <v>16</v>
      </c>
      <c r="C4826" s="1" t="s">
        <v>17</v>
      </c>
      <c r="D4826" s="1" t="s">
        <v>24</v>
      </c>
      <c r="E4826" s="2">
        <v>44364.0</v>
      </c>
      <c r="F4826" s="3"/>
      <c r="G4826" s="5">
        <v>4500.0</v>
      </c>
      <c r="H4826" s="3" t="str">
        <f>IFNA(VLOOKUP(F4826,Promocodes!A:E,4,0),"")</f>
        <v/>
      </c>
      <c r="I4826" s="3"/>
      <c r="J4826" s="5">
        <f t="shared" si="2"/>
        <v>4500</v>
      </c>
      <c r="K4826" s="3" t="str">
        <f>IFNA(VLOOKUP(D4826,Price!$A$2:$C$18,3,0),"")</f>
        <v>услуга</v>
      </c>
      <c r="L4826" s="6">
        <f t="shared" si="3"/>
        <v>6</v>
      </c>
      <c r="M4826" s="6" t="str">
        <f>IFNA(VLOOKUP(F4826,Promocodes!A:B,2,0),"")</f>
        <v/>
      </c>
      <c r="N4826" s="3" t="str">
        <f>IFNA(VLOOKUP(M4826,Promocodes!G:H,2,0),"")</f>
        <v/>
      </c>
      <c r="O4826" s="3" t="str">
        <f>IFNA(VLOOKUP(D4826,Price!$E$2:$F$4,2,0),"")</f>
        <v/>
      </c>
      <c r="P4826" s="7" t="str">
        <f t="shared" si="4"/>
        <v>без промо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</row>
    <row r="4827" ht="15.75" customHeight="1">
      <c r="A4827" s="3">
        <v>4751.0</v>
      </c>
      <c r="B4827" s="1" t="s">
        <v>16</v>
      </c>
      <c r="C4827" s="1" t="s">
        <v>17</v>
      </c>
      <c r="D4827" s="1" t="s">
        <v>23</v>
      </c>
      <c r="E4827" s="2">
        <v>44364.0</v>
      </c>
      <c r="F4827" s="3"/>
      <c r="G4827" s="5">
        <v>5500.0</v>
      </c>
      <c r="H4827" s="3" t="str">
        <f>IFNA(VLOOKUP(F4827,Promocodes!A:E,4,0),"")</f>
        <v/>
      </c>
      <c r="I4827" s="3"/>
      <c r="J4827" s="5">
        <f t="shared" si="2"/>
        <v>5500</v>
      </c>
      <c r="K4827" s="3" t="str">
        <f>IFNA(VLOOKUP(D4827,Price!$A$2:$C$18,3,0),"")</f>
        <v>услуга</v>
      </c>
      <c r="L4827" s="6">
        <f t="shared" si="3"/>
        <v>6</v>
      </c>
      <c r="M4827" s="6" t="str">
        <f>IFNA(VLOOKUP(F4827,Promocodes!A:B,2,0),"")</f>
        <v/>
      </c>
      <c r="N4827" s="3" t="str">
        <f>IFNA(VLOOKUP(M4827,Promocodes!G:H,2,0),"")</f>
        <v/>
      </c>
      <c r="O4827" s="3" t="str">
        <f>IFNA(VLOOKUP(D4827,Price!$E$2:$F$4,2,0),"")</f>
        <v/>
      </c>
      <c r="P4827" s="7" t="str">
        <f t="shared" si="4"/>
        <v>без промо</v>
      </c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</row>
    <row r="4828" ht="15.75" customHeight="1">
      <c r="A4828" s="3">
        <v>4753.0</v>
      </c>
      <c r="B4828" s="1" t="s">
        <v>16</v>
      </c>
      <c r="C4828" s="1" t="s">
        <v>17</v>
      </c>
      <c r="D4828" s="1" t="s">
        <v>24</v>
      </c>
      <c r="E4828" s="2">
        <v>44364.0</v>
      </c>
      <c r="F4828" s="3"/>
      <c r="G4828" s="5">
        <v>4500.0</v>
      </c>
      <c r="H4828" s="3" t="str">
        <f>IFNA(VLOOKUP(F4828,Promocodes!A:E,4,0),"")</f>
        <v/>
      </c>
      <c r="I4828" s="3"/>
      <c r="J4828" s="5">
        <f t="shared" si="2"/>
        <v>4500</v>
      </c>
      <c r="K4828" s="3" t="str">
        <f>IFNA(VLOOKUP(D4828,Price!$A$2:$C$18,3,0),"")</f>
        <v>услуга</v>
      </c>
      <c r="L4828" s="6">
        <f t="shared" si="3"/>
        <v>6</v>
      </c>
      <c r="M4828" s="6" t="str">
        <f>IFNA(VLOOKUP(F4828,Promocodes!A:B,2,0),"")</f>
        <v/>
      </c>
      <c r="N4828" s="3" t="str">
        <f>IFNA(VLOOKUP(M4828,Promocodes!G:H,2,0),"")</f>
        <v/>
      </c>
      <c r="O4828" s="3" t="str">
        <f>IFNA(VLOOKUP(D4828,Price!$E$2:$F$4,2,0),"")</f>
        <v/>
      </c>
      <c r="P4828" s="7" t="str">
        <f t="shared" si="4"/>
        <v>без промо</v>
      </c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</row>
    <row r="4829" ht="15.75" customHeight="1">
      <c r="A4829" s="3">
        <v>4754.0</v>
      </c>
      <c r="B4829" s="1" t="s">
        <v>16</v>
      </c>
      <c r="C4829" s="1" t="s">
        <v>17</v>
      </c>
      <c r="D4829" s="1" t="s">
        <v>21</v>
      </c>
      <c r="E4829" s="2">
        <v>44364.0</v>
      </c>
      <c r="F4829" s="3"/>
      <c r="G4829" s="5">
        <v>3500.0</v>
      </c>
      <c r="H4829" s="3" t="str">
        <f>IFNA(VLOOKUP(F4829,Promocodes!A:E,4,0),"")</f>
        <v/>
      </c>
      <c r="I4829" s="3"/>
      <c r="J4829" s="5">
        <f t="shared" si="2"/>
        <v>3500</v>
      </c>
      <c r="K4829" s="3" t="str">
        <f>IFNA(VLOOKUP(D4829,Price!$A$2:$C$18,3,0),"")</f>
        <v>услуга</v>
      </c>
      <c r="L4829" s="6">
        <f t="shared" si="3"/>
        <v>6</v>
      </c>
      <c r="M4829" s="6" t="str">
        <f>IFNA(VLOOKUP(F4829,Promocodes!A:B,2,0),"")</f>
        <v/>
      </c>
      <c r="N4829" s="3" t="str">
        <f>IFNA(VLOOKUP(M4829,Promocodes!G:H,2,0),"")</f>
        <v/>
      </c>
      <c r="O4829" s="3" t="str">
        <f>IFNA(VLOOKUP(D4829,Price!$E$2:$F$4,2,0),"")</f>
        <v/>
      </c>
      <c r="P4829" s="7" t="str">
        <f t="shared" si="4"/>
        <v>без промо</v>
      </c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</row>
    <row r="4830" ht="15.75" customHeight="1">
      <c r="A4830" s="3">
        <v>4755.0</v>
      </c>
      <c r="B4830" s="1" t="s">
        <v>16</v>
      </c>
      <c r="C4830" s="1" t="s">
        <v>17</v>
      </c>
      <c r="D4830" s="1" t="s">
        <v>23</v>
      </c>
      <c r="E4830" s="2">
        <v>44364.0</v>
      </c>
      <c r="F4830" s="3"/>
      <c r="G4830" s="5">
        <v>5500.0</v>
      </c>
      <c r="H4830" s="3" t="str">
        <f>IFNA(VLOOKUP(F4830,Promocodes!A:E,4,0),"")</f>
        <v/>
      </c>
      <c r="I4830" s="3"/>
      <c r="J4830" s="5">
        <f t="shared" si="2"/>
        <v>5500</v>
      </c>
      <c r="K4830" s="3" t="str">
        <f>IFNA(VLOOKUP(D4830,Price!$A$2:$C$18,3,0),"")</f>
        <v>услуга</v>
      </c>
      <c r="L4830" s="6">
        <f t="shared" si="3"/>
        <v>6</v>
      </c>
      <c r="M4830" s="6" t="str">
        <f>IFNA(VLOOKUP(F4830,Promocodes!A:B,2,0),"")</f>
        <v/>
      </c>
      <c r="N4830" s="3" t="str">
        <f>IFNA(VLOOKUP(M4830,Promocodes!G:H,2,0),"")</f>
        <v/>
      </c>
      <c r="O4830" s="3" t="str">
        <f>IFNA(VLOOKUP(D4830,Price!$E$2:$F$4,2,0),"")</f>
        <v/>
      </c>
      <c r="P4830" s="7" t="str">
        <f t="shared" si="4"/>
        <v>без промо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</row>
    <row r="4831" ht="15.75" customHeight="1">
      <c r="A4831" s="3">
        <v>4756.0</v>
      </c>
      <c r="B4831" s="1" t="s">
        <v>16</v>
      </c>
      <c r="C4831" s="1" t="s">
        <v>17</v>
      </c>
      <c r="D4831" s="1" t="s">
        <v>23</v>
      </c>
      <c r="E4831" s="2">
        <v>44364.0</v>
      </c>
      <c r="F4831" s="3"/>
      <c r="G4831" s="5">
        <v>5500.0</v>
      </c>
      <c r="H4831" s="3" t="str">
        <f>IFNA(VLOOKUP(F4831,Promocodes!A:E,4,0),"")</f>
        <v/>
      </c>
      <c r="I4831" s="3"/>
      <c r="J4831" s="5">
        <f t="shared" si="2"/>
        <v>5500</v>
      </c>
      <c r="K4831" s="3" t="str">
        <f>IFNA(VLOOKUP(D4831,Price!$A$2:$C$18,3,0),"")</f>
        <v>услуга</v>
      </c>
      <c r="L4831" s="6">
        <f t="shared" si="3"/>
        <v>6</v>
      </c>
      <c r="M4831" s="6" t="str">
        <f>IFNA(VLOOKUP(F4831,Promocodes!A:B,2,0),"")</f>
        <v/>
      </c>
      <c r="N4831" s="3" t="str">
        <f>IFNA(VLOOKUP(M4831,Promocodes!G:H,2,0),"")</f>
        <v/>
      </c>
      <c r="O4831" s="3" t="str">
        <f>IFNA(VLOOKUP(D4831,Price!$E$2:$F$4,2,0),"")</f>
        <v/>
      </c>
      <c r="P4831" s="7" t="str">
        <f t="shared" si="4"/>
        <v>без промо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</row>
    <row r="4832" ht="15.75" customHeight="1">
      <c r="A4832" s="3">
        <v>4759.0</v>
      </c>
      <c r="B4832" s="1" t="s">
        <v>16</v>
      </c>
      <c r="C4832" s="1" t="s">
        <v>17</v>
      </c>
      <c r="D4832" s="1" t="s">
        <v>20</v>
      </c>
      <c r="E4832" s="2">
        <v>44364.0</v>
      </c>
      <c r="F4832" s="3"/>
      <c r="G4832" s="5">
        <v>500.0</v>
      </c>
      <c r="H4832" s="3" t="str">
        <f>IFNA(VLOOKUP(F4832,Promocodes!A:E,4,0),"")</f>
        <v/>
      </c>
      <c r="I4832" s="3"/>
      <c r="J4832" s="5">
        <f t="shared" si="2"/>
        <v>500</v>
      </c>
      <c r="K4832" s="3" t="str">
        <f>IFNA(VLOOKUP(D4832,Price!$A$2:$C$18,3,0),"")</f>
        <v>товар</v>
      </c>
      <c r="L4832" s="6">
        <f t="shared" si="3"/>
        <v>6</v>
      </c>
      <c r="M4832" s="6" t="str">
        <f>IFNA(VLOOKUP(F4832,Promocodes!A:B,2,0),"")</f>
        <v/>
      </c>
      <c r="N4832" s="3" t="str">
        <f>IFNA(VLOOKUP(M4832,Promocodes!G:H,2,0),"")</f>
        <v/>
      </c>
      <c r="O4832" s="3">
        <f>IFNA(VLOOKUP(D4832,Price!$E$2:$F$4,2,0),"")</f>
        <v>250</v>
      </c>
      <c r="P4832" s="7" t="str">
        <f t="shared" si="4"/>
        <v>без промо</v>
      </c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</row>
    <row r="4833" ht="15.75" customHeight="1">
      <c r="A4833" s="3">
        <v>4760.0</v>
      </c>
      <c r="B4833" s="1" t="s">
        <v>16</v>
      </c>
      <c r="C4833" s="1" t="s">
        <v>17</v>
      </c>
      <c r="D4833" s="1" t="s">
        <v>21</v>
      </c>
      <c r="E4833" s="2">
        <v>44364.0</v>
      </c>
      <c r="F4833" s="3"/>
      <c r="G4833" s="5">
        <v>3500.0</v>
      </c>
      <c r="H4833" s="3" t="str">
        <f>IFNA(VLOOKUP(F4833,Promocodes!A:E,4,0),"")</f>
        <v/>
      </c>
      <c r="I4833" s="3"/>
      <c r="J4833" s="5">
        <f t="shared" si="2"/>
        <v>3500</v>
      </c>
      <c r="K4833" s="3" t="str">
        <f>IFNA(VLOOKUP(D4833,Price!$A$2:$C$18,3,0),"")</f>
        <v>услуга</v>
      </c>
      <c r="L4833" s="6">
        <f t="shared" si="3"/>
        <v>6</v>
      </c>
      <c r="M4833" s="6" t="str">
        <f>IFNA(VLOOKUP(F4833,Promocodes!A:B,2,0),"")</f>
        <v/>
      </c>
      <c r="N4833" s="3" t="str">
        <f>IFNA(VLOOKUP(M4833,Promocodes!G:H,2,0),"")</f>
        <v/>
      </c>
      <c r="O4833" s="3" t="str">
        <f>IFNA(VLOOKUP(D4833,Price!$E$2:$F$4,2,0),"")</f>
        <v/>
      </c>
      <c r="P4833" s="7" t="str">
        <f t="shared" si="4"/>
        <v>без промо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</row>
    <row r="4834" ht="15.75" customHeight="1">
      <c r="A4834" s="3">
        <v>4762.0</v>
      </c>
      <c r="B4834" s="1" t="s">
        <v>16</v>
      </c>
      <c r="C4834" s="1" t="s">
        <v>17</v>
      </c>
      <c r="D4834" s="1" t="s">
        <v>20</v>
      </c>
      <c r="E4834" s="2">
        <v>44364.0</v>
      </c>
      <c r="F4834" s="3"/>
      <c r="G4834" s="5">
        <v>500.0</v>
      </c>
      <c r="H4834" s="3" t="str">
        <f>IFNA(VLOOKUP(F4834,Promocodes!A:E,4,0),"")</f>
        <v/>
      </c>
      <c r="I4834" s="3"/>
      <c r="J4834" s="5">
        <f t="shared" si="2"/>
        <v>500</v>
      </c>
      <c r="K4834" s="3" t="str">
        <f>IFNA(VLOOKUP(D4834,Price!$A$2:$C$18,3,0),"")</f>
        <v>товар</v>
      </c>
      <c r="L4834" s="6">
        <f t="shared" si="3"/>
        <v>6</v>
      </c>
      <c r="M4834" s="6" t="str">
        <f>IFNA(VLOOKUP(F4834,Promocodes!A:B,2,0),"")</f>
        <v/>
      </c>
      <c r="N4834" s="3" t="str">
        <f>IFNA(VLOOKUP(M4834,Promocodes!G:H,2,0),"")</f>
        <v/>
      </c>
      <c r="O4834" s="3">
        <f>IFNA(VLOOKUP(D4834,Price!$E$2:$F$4,2,0),"")</f>
        <v>250</v>
      </c>
      <c r="P4834" s="7" t="str">
        <f t="shared" si="4"/>
        <v>без промо</v>
      </c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</row>
    <row r="4835" ht="15.75" customHeight="1">
      <c r="A4835" s="3">
        <v>4765.0</v>
      </c>
      <c r="B4835" s="1" t="s">
        <v>16</v>
      </c>
      <c r="C4835" s="1" t="s">
        <v>17</v>
      </c>
      <c r="D4835" s="1" t="s">
        <v>18</v>
      </c>
      <c r="E4835" s="2">
        <v>44364.0</v>
      </c>
      <c r="F4835" s="3"/>
      <c r="G4835" s="5">
        <v>1000.0</v>
      </c>
      <c r="H4835" s="3" t="str">
        <f>IFNA(VLOOKUP(F4835,Promocodes!A:E,4,0),"")</f>
        <v/>
      </c>
      <c r="I4835" s="3"/>
      <c r="J4835" s="5">
        <f t="shared" si="2"/>
        <v>1000</v>
      </c>
      <c r="K4835" s="3" t="str">
        <f>IFNA(VLOOKUP(D4835,Price!$A$2:$C$18,3,0),"")</f>
        <v>товар</v>
      </c>
      <c r="L4835" s="6">
        <f t="shared" si="3"/>
        <v>6</v>
      </c>
      <c r="M4835" s="6" t="str">
        <f>IFNA(VLOOKUP(F4835,Promocodes!A:B,2,0),"")</f>
        <v/>
      </c>
      <c r="N4835" s="3" t="str">
        <f>IFNA(VLOOKUP(M4835,Promocodes!G:H,2,0),"")</f>
        <v/>
      </c>
      <c r="O4835" s="3">
        <f>IFNA(VLOOKUP(D4835,Price!$E$2:$F$4,2,0),"")</f>
        <v>500</v>
      </c>
      <c r="P4835" s="7" t="str">
        <f t="shared" si="4"/>
        <v>без промо</v>
      </c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</row>
    <row r="4836" ht="15.75" customHeight="1">
      <c r="A4836" s="3">
        <v>4766.0</v>
      </c>
      <c r="B4836" s="1" t="s">
        <v>16</v>
      </c>
      <c r="C4836" s="1" t="s">
        <v>17</v>
      </c>
      <c r="D4836" s="1" t="s">
        <v>21</v>
      </c>
      <c r="E4836" s="2">
        <v>44364.0</v>
      </c>
      <c r="F4836" s="3"/>
      <c r="G4836" s="5">
        <v>3500.0</v>
      </c>
      <c r="H4836" s="3" t="str">
        <f>IFNA(VLOOKUP(F4836,Promocodes!A:E,4,0),"")</f>
        <v/>
      </c>
      <c r="I4836" s="3"/>
      <c r="J4836" s="5">
        <f t="shared" si="2"/>
        <v>3500</v>
      </c>
      <c r="K4836" s="3" t="str">
        <f>IFNA(VLOOKUP(D4836,Price!$A$2:$C$18,3,0),"")</f>
        <v>услуга</v>
      </c>
      <c r="L4836" s="6">
        <f t="shared" si="3"/>
        <v>6</v>
      </c>
      <c r="M4836" s="6" t="str">
        <f>IFNA(VLOOKUP(F4836,Promocodes!A:B,2,0),"")</f>
        <v/>
      </c>
      <c r="N4836" s="3" t="str">
        <f>IFNA(VLOOKUP(M4836,Promocodes!G:H,2,0),"")</f>
        <v/>
      </c>
      <c r="O4836" s="3" t="str">
        <f>IFNA(VLOOKUP(D4836,Price!$E$2:$F$4,2,0),"")</f>
        <v/>
      </c>
      <c r="P4836" s="7" t="str">
        <f t="shared" si="4"/>
        <v>без промо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</row>
    <row r="4837" ht="15.75" customHeight="1">
      <c r="A4837" s="3">
        <v>4767.0</v>
      </c>
      <c r="B4837" s="1" t="s">
        <v>139</v>
      </c>
      <c r="C4837" s="1" t="s">
        <v>17</v>
      </c>
      <c r="D4837" s="1" t="s">
        <v>142</v>
      </c>
      <c r="E4837" s="2">
        <v>44364.0</v>
      </c>
      <c r="F4837" s="3"/>
      <c r="G4837" s="5">
        <v>1000.0</v>
      </c>
      <c r="H4837" s="3" t="str">
        <f>IFNA(VLOOKUP(F4837,Promocodes!A:E,4,0),"")</f>
        <v/>
      </c>
      <c r="I4837" s="3"/>
      <c r="J4837" s="5">
        <f t="shared" si="2"/>
        <v>1000</v>
      </c>
      <c r="K4837" s="3" t="str">
        <f>IFNA(VLOOKUP(D4837,Price!$A$2:$C$18,3,0),"")</f>
        <v/>
      </c>
      <c r="L4837" s="6">
        <f t="shared" si="3"/>
        <v>6</v>
      </c>
      <c r="M4837" s="6" t="str">
        <f>IFNA(VLOOKUP(F4837,Promocodes!A:B,2,0),"")</f>
        <v/>
      </c>
      <c r="N4837" s="3" t="str">
        <f>IFNA(VLOOKUP(M4837,Promocodes!G:H,2,0),"")</f>
        <v/>
      </c>
      <c r="O4837" s="3" t="str">
        <f>IFNA(VLOOKUP(D4837,Price!$E$2:$F$4,2,0),"")</f>
        <v/>
      </c>
      <c r="P4837" s="7" t="str">
        <f t="shared" si="4"/>
        <v/>
      </c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</row>
    <row r="4838" ht="15.75" customHeight="1">
      <c r="A4838" s="3">
        <v>4768.0</v>
      </c>
      <c r="B4838" s="1" t="s">
        <v>16</v>
      </c>
      <c r="C4838" s="1" t="s">
        <v>17</v>
      </c>
      <c r="D4838" s="1" t="s">
        <v>21</v>
      </c>
      <c r="E4838" s="2">
        <v>44364.0</v>
      </c>
      <c r="F4838" s="3"/>
      <c r="G4838" s="5">
        <v>3500.0</v>
      </c>
      <c r="H4838" s="3" t="str">
        <f>IFNA(VLOOKUP(F4838,Promocodes!A:E,4,0),"")</f>
        <v/>
      </c>
      <c r="I4838" s="3"/>
      <c r="J4838" s="5">
        <f t="shared" si="2"/>
        <v>3500</v>
      </c>
      <c r="K4838" s="3" t="str">
        <f>IFNA(VLOOKUP(D4838,Price!$A$2:$C$18,3,0),"")</f>
        <v>услуга</v>
      </c>
      <c r="L4838" s="6">
        <f t="shared" si="3"/>
        <v>6</v>
      </c>
      <c r="M4838" s="6" t="str">
        <f>IFNA(VLOOKUP(F4838,Promocodes!A:B,2,0),"")</f>
        <v/>
      </c>
      <c r="N4838" s="3" t="str">
        <f>IFNA(VLOOKUP(M4838,Promocodes!G:H,2,0),"")</f>
        <v/>
      </c>
      <c r="O4838" s="3" t="str">
        <f>IFNA(VLOOKUP(D4838,Price!$E$2:$F$4,2,0),"")</f>
        <v/>
      </c>
      <c r="P4838" s="7" t="str">
        <f t="shared" si="4"/>
        <v>без промо</v>
      </c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</row>
    <row r="4839" ht="15.75" customHeight="1">
      <c r="A4839" s="3">
        <v>4769.0</v>
      </c>
      <c r="B4839" s="1" t="s">
        <v>139</v>
      </c>
      <c r="C4839" s="1" t="s">
        <v>17</v>
      </c>
      <c r="D4839" s="1" t="s">
        <v>143</v>
      </c>
      <c r="E4839" s="2">
        <v>44364.0</v>
      </c>
      <c r="F4839" s="3"/>
      <c r="G4839" s="5">
        <v>500.0</v>
      </c>
      <c r="H4839" s="3" t="str">
        <f>IFNA(VLOOKUP(F4839,Promocodes!A:E,4,0),"")</f>
        <v/>
      </c>
      <c r="I4839" s="3"/>
      <c r="J4839" s="5">
        <f t="shared" si="2"/>
        <v>500</v>
      </c>
      <c r="K4839" s="3" t="str">
        <f>IFNA(VLOOKUP(D4839,Price!$A$2:$C$18,3,0),"")</f>
        <v/>
      </c>
      <c r="L4839" s="6">
        <f t="shared" si="3"/>
        <v>6</v>
      </c>
      <c r="M4839" s="6" t="str">
        <f>IFNA(VLOOKUP(F4839,Promocodes!A:B,2,0),"")</f>
        <v/>
      </c>
      <c r="N4839" s="3" t="str">
        <f>IFNA(VLOOKUP(M4839,Promocodes!G:H,2,0),"")</f>
        <v/>
      </c>
      <c r="O4839" s="3" t="str">
        <f>IFNA(VLOOKUP(D4839,Price!$E$2:$F$4,2,0),"")</f>
        <v/>
      </c>
      <c r="P4839" s="7" t="str">
        <f t="shared" si="4"/>
        <v/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</row>
    <row r="4840" ht="15.75" customHeight="1">
      <c r="A4840" s="3">
        <v>4770.0</v>
      </c>
      <c r="B4840" s="1" t="s">
        <v>16</v>
      </c>
      <c r="C4840" s="1" t="s">
        <v>17</v>
      </c>
      <c r="D4840" s="1" t="s">
        <v>23</v>
      </c>
      <c r="E4840" s="2">
        <v>44364.0</v>
      </c>
      <c r="F4840" s="3"/>
      <c r="G4840" s="5">
        <v>5500.0</v>
      </c>
      <c r="H4840" s="3" t="str">
        <f>IFNA(VLOOKUP(F4840,Promocodes!A:E,4,0),"")</f>
        <v/>
      </c>
      <c r="I4840" s="3"/>
      <c r="J4840" s="5">
        <f t="shared" si="2"/>
        <v>5500</v>
      </c>
      <c r="K4840" s="3" t="str">
        <f>IFNA(VLOOKUP(D4840,Price!$A$2:$C$18,3,0),"")</f>
        <v>услуга</v>
      </c>
      <c r="L4840" s="6">
        <f t="shared" si="3"/>
        <v>6</v>
      </c>
      <c r="M4840" s="6" t="str">
        <f>IFNA(VLOOKUP(F4840,Promocodes!A:B,2,0),"")</f>
        <v/>
      </c>
      <c r="N4840" s="3" t="str">
        <f>IFNA(VLOOKUP(M4840,Promocodes!G:H,2,0),"")</f>
        <v/>
      </c>
      <c r="O4840" s="3" t="str">
        <f>IFNA(VLOOKUP(D4840,Price!$E$2:$F$4,2,0),"")</f>
        <v/>
      </c>
      <c r="P4840" s="7" t="str">
        <f t="shared" si="4"/>
        <v>без промо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</row>
    <row r="4841" ht="15.75" customHeight="1">
      <c r="A4841" s="3">
        <v>4771.0</v>
      </c>
      <c r="B4841" s="1" t="s">
        <v>16</v>
      </c>
      <c r="C4841" s="1" t="s">
        <v>22</v>
      </c>
      <c r="D4841" s="1" t="s">
        <v>21</v>
      </c>
      <c r="E4841" s="2">
        <v>44364.0</v>
      </c>
      <c r="F4841" s="3"/>
      <c r="G4841" s="5">
        <v>3500.0</v>
      </c>
      <c r="H4841" s="3" t="str">
        <f>IFNA(VLOOKUP(F4841,Promocodes!A:E,4,0),"")</f>
        <v/>
      </c>
      <c r="I4841" s="3"/>
      <c r="J4841" s="5">
        <f t="shared" si="2"/>
        <v>3500</v>
      </c>
      <c r="K4841" s="3" t="str">
        <f>IFNA(VLOOKUP(D4841,Price!$A$2:$C$18,3,0),"")</f>
        <v>услуга</v>
      </c>
      <c r="L4841" s="6">
        <f t="shared" si="3"/>
        <v>6</v>
      </c>
      <c r="M4841" s="6" t="str">
        <f>IFNA(VLOOKUP(F4841,Promocodes!A:B,2,0),"")</f>
        <v/>
      </c>
      <c r="N4841" s="3" t="str">
        <f>IFNA(VLOOKUP(M4841,Promocodes!G:H,2,0),"")</f>
        <v/>
      </c>
      <c r="O4841" s="3" t="str">
        <f>IFNA(VLOOKUP(D4841,Price!$E$2:$F$4,2,0),"")</f>
        <v/>
      </c>
      <c r="P4841" s="7" t="str">
        <f t="shared" si="4"/>
        <v>без промо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</row>
    <row r="4842" ht="15.75" customHeight="1">
      <c r="A4842" s="3">
        <v>4772.0</v>
      </c>
      <c r="B4842" s="1" t="s">
        <v>16</v>
      </c>
      <c r="C4842" s="1" t="s">
        <v>22</v>
      </c>
      <c r="D4842" s="1" t="s">
        <v>23</v>
      </c>
      <c r="E4842" s="2">
        <v>44364.0</v>
      </c>
      <c r="F4842" s="3"/>
      <c r="G4842" s="5">
        <v>5500.0</v>
      </c>
      <c r="H4842" s="3" t="str">
        <f>IFNA(VLOOKUP(F4842,Promocodes!A:E,4,0),"")</f>
        <v/>
      </c>
      <c r="I4842" s="3"/>
      <c r="J4842" s="5">
        <f t="shared" si="2"/>
        <v>5500</v>
      </c>
      <c r="K4842" s="3" t="str">
        <f>IFNA(VLOOKUP(D4842,Price!$A$2:$C$18,3,0),"")</f>
        <v>услуга</v>
      </c>
      <c r="L4842" s="6">
        <f t="shared" si="3"/>
        <v>6</v>
      </c>
      <c r="M4842" s="6" t="str">
        <f>IFNA(VLOOKUP(F4842,Promocodes!A:B,2,0),"")</f>
        <v/>
      </c>
      <c r="N4842" s="3" t="str">
        <f>IFNA(VLOOKUP(M4842,Promocodes!G:H,2,0),"")</f>
        <v/>
      </c>
      <c r="O4842" s="3" t="str">
        <f>IFNA(VLOOKUP(D4842,Price!$E$2:$F$4,2,0),"")</f>
        <v/>
      </c>
      <c r="P4842" s="7" t="str">
        <f t="shared" si="4"/>
        <v>без промо</v>
      </c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</row>
    <row r="4843" ht="15.75" customHeight="1">
      <c r="A4843" s="3">
        <v>4773.0</v>
      </c>
      <c r="B4843" s="1" t="s">
        <v>16</v>
      </c>
      <c r="C4843" s="1" t="s">
        <v>17</v>
      </c>
      <c r="D4843" s="1" t="s">
        <v>20</v>
      </c>
      <c r="E4843" s="2">
        <v>44364.0</v>
      </c>
      <c r="F4843" s="3"/>
      <c r="G4843" s="5">
        <v>500.0</v>
      </c>
      <c r="H4843" s="3" t="str">
        <f>IFNA(VLOOKUP(F4843,Promocodes!A:E,4,0),"")</f>
        <v/>
      </c>
      <c r="I4843" s="3"/>
      <c r="J4843" s="5">
        <f t="shared" si="2"/>
        <v>500</v>
      </c>
      <c r="K4843" s="3" t="str">
        <f>IFNA(VLOOKUP(D4843,Price!$A$2:$C$18,3,0),"")</f>
        <v>товар</v>
      </c>
      <c r="L4843" s="6">
        <f t="shared" si="3"/>
        <v>6</v>
      </c>
      <c r="M4843" s="6" t="str">
        <f>IFNA(VLOOKUP(F4843,Promocodes!A:B,2,0),"")</f>
        <v/>
      </c>
      <c r="N4843" s="3" t="str">
        <f>IFNA(VLOOKUP(M4843,Promocodes!G:H,2,0),"")</f>
        <v/>
      </c>
      <c r="O4843" s="3">
        <f>IFNA(VLOOKUP(D4843,Price!$E$2:$F$4,2,0),"")</f>
        <v>250</v>
      </c>
      <c r="P4843" s="7" t="str">
        <f t="shared" si="4"/>
        <v>без промо</v>
      </c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</row>
    <row r="4844" ht="15.75" customHeight="1">
      <c r="A4844" s="3">
        <v>4774.0</v>
      </c>
      <c r="B4844" s="1" t="s">
        <v>16</v>
      </c>
      <c r="C4844" s="1" t="s">
        <v>17</v>
      </c>
      <c r="D4844" s="1" t="s">
        <v>21</v>
      </c>
      <c r="E4844" s="2">
        <v>44364.0</v>
      </c>
      <c r="F4844" s="3"/>
      <c r="G4844" s="5">
        <v>3500.0</v>
      </c>
      <c r="H4844" s="3" t="str">
        <f>IFNA(VLOOKUP(F4844,Promocodes!A:E,4,0),"")</f>
        <v/>
      </c>
      <c r="I4844" s="3"/>
      <c r="J4844" s="5">
        <f t="shared" si="2"/>
        <v>3500</v>
      </c>
      <c r="K4844" s="3" t="str">
        <f>IFNA(VLOOKUP(D4844,Price!$A$2:$C$18,3,0),"")</f>
        <v>услуга</v>
      </c>
      <c r="L4844" s="6">
        <f t="shared" si="3"/>
        <v>6</v>
      </c>
      <c r="M4844" s="6" t="str">
        <f>IFNA(VLOOKUP(F4844,Promocodes!A:B,2,0),"")</f>
        <v/>
      </c>
      <c r="N4844" s="3" t="str">
        <f>IFNA(VLOOKUP(M4844,Promocodes!G:H,2,0),"")</f>
        <v/>
      </c>
      <c r="O4844" s="3" t="str">
        <f>IFNA(VLOOKUP(D4844,Price!$E$2:$F$4,2,0),"")</f>
        <v/>
      </c>
      <c r="P4844" s="7" t="str">
        <f t="shared" si="4"/>
        <v>без промо</v>
      </c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</row>
    <row r="4845" ht="15.75" customHeight="1">
      <c r="A4845" s="3">
        <v>4775.0</v>
      </c>
      <c r="B4845" s="1" t="s">
        <v>16</v>
      </c>
      <c r="C4845" s="1" t="s">
        <v>17</v>
      </c>
      <c r="D4845" s="1" t="s">
        <v>21</v>
      </c>
      <c r="E4845" s="2">
        <v>44364.0</v>
      </c>
      <c r="F4845" s="3"/>
      <c r="G4845" s="5">
        <v>3500.0</v>
      </c>
      <c r="H4845" s="3" t="str">
        <f>IFNA(VLOOKUP(F4845,Promocodes!A:E,4,0),"")</f>
        <v/>
      </c>
      <c r="I4845" s="3"/>
      <c r="J4845" s="5">
        <f t="shared" si="2"/>
        <v>3500</v>
      </c>
      <c r="K4845" s="3" t="str">
        <f>IFNA(VLOOKUP(D4845,Price!$A$2:$C$18,3,0),"")</f>
        <v>услуга</v>
      </c>
      <c r="L4845" s="6">
        <f t="shared" si="3"/>
        <v>6</v>
      </c>
      <c r="M4845" s="6" t="str">
        <f>IFNA(VLOOKUP(F4845,Promocodes!A:B,2,0),"")</f>
        <v/>
      </c>
      <c r="N4845" s="3" t="str">
        <f>IFNA(VLOOKUP(M4845,Promocodes!G:H,2,0),"")</f>
        <v/>
      </c>
      <c r="O4845" s="3" t="str">
        <f>IFNA(VLOOKUP(D4845,Price!$E$2:$F$4,2,0),"")</f>
        <v/>
      </c>
      <c r="P4845" s="7" t="str">
        <f t="shared" si="4"/>
        <v>без промо</v>
      </c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</row>
    <row r="4846" ht="15.75" customHeight="1">
      <c r="A4846" s="3">
        <v>4778.0</v>
      </c>
      <c r="B4846" s="1" t="s">
        <v>16</v>
      </c>
      <c r="C4846" s="1" t="s">
        <v>17</v>
      </c>
      <c r="D4846" s="1" t="s">
        <v>21</v>
      </c>
      <c r="E4846" s="2">
        <v>44365.0</v>
      </c>
      <c r="F4846" s="3"/>
      <c r="G4846" s="5">
        <v>3500.0</v>
      </c>
      <c r="H4846" s="3" t="str">
        <f>IFNA(VLOOKUP(F4846,Promocodes!A:E,4,0),"")</f>
        <v/>
      </c>
      <c r="I4846" s="3"/>
      <c r="J4846" s="5">
        <f t="shared" si="2"/>
        <v>3500</v>
      </c>
      <c r="K4846" s="3" t="str">
        <f>IFNA(VLOOKUP(D4846,Price!$A$2:$C$18,3,0),"")</f>
        <v>услуга</v>
      </c>
      <c r="L4846" s="6">
        <f t="shared" si="3"/>
        <v>6</v>
      </c>
      <c r="M4846" s="6" t="str">
        <f>IFNA(VLOOKUP(F4846,Promocodes!A:B,2,0),"")</f>
        <v/>
      </c>
      <c r="N4846" s="3" t="str">
        <f>IFNA(VLOOKUP(M4846,Promocodes!G:H,2,0),"")</f>
        <v/>
      </c>
      <c r="O4846" s="3" t="str">
        <f>IFNA(VLOOKUP(D4846,Price!$E$2:$F$4,2,0),"")</f>
        <v/>
      </c>
      <c r="P4846" s="7" t="str">
        <f t="shared" si="4"/>
        <v>без промо</v>
      </c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</row>
    <row r="4847" ht="15.75" customHeight="1">
      <c r="A4847" s="3">
        <v>4779.0</v>
      </c>
      <c r="B4847" s="1" t="s">
        <v>139</v>
      </c>
      <c r="C4847" s="1" t="s">
        <v>17</v>
      </c>
      <c r="D4847" s="1" t="s">
        <v>141</v>
      </c>
      <c r="E4847" s="2">
        <v>44365.0</v>
      </c>
      <c r="F4847" s="3"/>
      <c r="G4847" s="5">
        <v>300.0</v>
      </c>
      <c r="H4847" s="3" t="str">
        <f>IFNA(VLOOKUP(F4847,Promocodes!A:E,4,0),"")</f>
        <v/>
      </c>
      <c r="I4847" s="3"/>
      <c r="J4847" s="5">
        <f t="shared" si="2"/>
        <v>300</v>
      </c>
      <c r="K4847" s="3" t="str">
        <f>IFNA(VLOOKUP(D4847,Price!$A$2:$C$18,3,0),"")</f>
        <v/>
      </c>
      <c r="L4847" s="6">
        <f t="shared" si="3"/>
        <v>6</v>
      </c>
      <c r="M4847" s="6" t="str">
        <f>IFNA(VLOOKUP(F4847,Promocodes!A:B,2,0),"")</f>
        <v/>
      </c>
      <c r="N4847" s="3" t="str">
        <f>IFNA(VLOOKUP(M4847,Promocodes!G:H,2,0),"")</f>
        <v/>
      </c>
      <c r="O4847" s="3" t="str">
        <f>IFNA(VLOOKUP(D4847,Price!$E$2:$F$4,2,0),"")</f>
        <v/>
      </c>
      <c r="P4847" s="7" t="str">
        <f t="shared" si="4"/>
        <v/>
      </c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</row>
    <row r="4848" ht="15.75" customHeight="1">
      <c r="A4848" s="3">
        <v>4780.0</v>
      </c>
      <c r="B4848" s="1" t="s">
        <v>16</v>
      </c>
      <c r="C4848" s="1" t="s">
        <v>17</v>
      </c>
      <c r="D4848" s="1" t="s">
        <v>21</v>
      </c>
      <c r="E4848" s="2">
        <v>44365.0</v>
      </c>
      <c r="F4848" s="3"/>
      <c r="G4848" s="5">
        <v>3500.0</v>
      </c>
      <c r="H4848" s="3" t="str">
        <f>IFNA(VLOOKUP(F4848,Promocodes!A:E,4,0),"")</f>
        <v/>
      </c>
      <c r="I4848" s="3"/>
      <c r="J4848" s="5">
        <f t="shared" si="2"/>
        <v>3500</v>
      </c>
      <c r="K4848" s="3" t="str">
        <f>IFNA(VLOOKUP(D4848,Price!$A$2:$C$18,3,0),"")</f>
        <v>услуга</v>
      </c>
      <c r="L4848" s="6">
        <f t="shared" si="3"/>
        <v>6</v>
      </c>
      <c r="M4848" s="6" t="str">
        <f>IFNA(VLOOKUP(F4848,Promocodes!A:B,2,0),"")</f>
        <v/>
      </c>
      <c r="N4848" s="3" t="str">
        <f>IFNA(VLOOKUP(M4848,Promocodes!G:H,2,0),"")</f>
        <v/>
      </c>
      <c r="O4848" s="3" t="str">
        <f>IFNA(VLOOKUP(D4848,Price!$E$2:$F$4,2,0),"")</f>
        <v/>
      </c>
      <c r="P4848" s="7" t="str">
        <f t="shared" si="4"/>
        <v>без промо</v>
      </c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</row>
    <row r="4849" ht="15.75" customHeight="1">
      <c r="A4849" s="3">
        <v>4781.0</v>
      </c>
      <c r="B4849" s="1" t="s">
        <v>16</v>
      </c>
      <c r="C4849" s="1" t="s">
        <v>17</v>
      </c>
      <c r="D4849" s="1" t="s">
        <v>18</v>
      </c>
      <c r="E4849" s="2">
        <v>44365.0</v>
      </c>
      <c r="F4849" s="3"/>
      <c r="G4849" s="5">
        <v>1000.0</v>
      </c>
      <c r="H4849" s="3" t="str">
        <f>IFNA(VLOOKUP(F4849,Promocodes!A:E,4,0),"")</f>
        <v/>
      </c>
      <c r="I4849" s="3"/>
      <c r="J4849" s="5">
        <f t="shared" si="2"/>
        <v>1000</v>
      </c>
      <c r="K4849" s="3" t="str">
        <f>IFNA(VLOOKUP(D4849,Price!$A$2:$C$18,3,0),"")</f>
        <v>товар</v>
      </c>
      <c r="L4849" s="6">
        <f t="shared" si="3"/>
        <v>6</v>
      </c>
      <c r="M4849" s="6" t="str">
        <f>IFNA(VLOOKUP(F4849,Promocodes!A:B,2,0),"")</f>
        <v/>
      </c>
      <c r="N4849" s="3" t="str">
        <f>IFNA(VLOOKUP(M4849,Promocodes!G:H,2,0),"")</f>
        <v/>
      </c>
      <c r="O4849" s="3">
        <f>IFNA(VLOOKUP(D4849,Price!$E$2:$F$4,2,0),"")</f>
        <v>500</v>
      </c>
      <c r="P4849" s="7" t="str">
        <f t="shared" si="4"/>
        <v>без промо</v>
      </c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</row>
    <row r="4850" ht="15.75" customHeight="1">
      <c r="A4850" s="3">
        <v>4782.0</v>
      </c>
      <c r="B4850" s="1" t="s">
        <v>139</v>
      </c>
      <c r="C4850" s="1" t="s">
        <v>17</v>
      </c>
      <c r="D4850" s="1" t="s">
        <v>143</v>
      </c>
      <c r="E4850" s="2">
        <v>44365.0</v>
      </c>
      <c r="F4850" s="3"/>
      <c r="G4850" s="5">
        <v>500.0</v>
      </c>
      <c r="H4850" s="3" t="str">
        <f>IFNA(VLOOKUP(F4850,Promocodes!A:E,4,0),"")</f>
        <v/>
      </c>
      <c r="I4850" s="3"/>
      <c r="J4850" s="5">
        <f t="shared" si="2"/>
        <v>500</v>
      </c>
      <c r="K4850" s="3" t="str">
        <f>IFNA(VLOOKUP(D4850,Price!$A$2:$C$18,3,0),"")</f>
        <v/>
      </c>
      <c r="L4850" s="6">
        <f t="shared" si="3"/>
        <v>6</v>
      </c>
      <c r="M4850" s="6" t="str">
        <f>IFNA(VLOOKUP(F4850,Promocodes!A:B,2,0),"")</f>
        <v/>
      </c>
      <c r="N4850" s="3" t="str">
        <f>IFNA(VLOOKUP(M4850,Promocodes!G:H,2,0),"")</f>
        <v/>
      </c>
      <c r="O4850" s="3" t="str">
        <f>IFNA(VLOOKUP(D4850,Price!$E$2:$F$4,2,0),"")</f>
        <v/>
      </c>
      <c r="P4850" s="7" t="str">
        <f t="shared" si="4"/>
        <v/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</row>
    <row r="4851" ht="15.75" customHeight="1">
      <c r="A4851" s="3">
        <v>4784.0</v>
      </c>
      <c r="B4851" s="1" t="s">
        <v>139</v>
      </c>
      <c r="C4851" s="1" t="s">
        <v>22</v>
      </c>
      <c r="D4851" s="1" t="s">
        <v>141</v>
      </c>
      <c r="E4851" s="2">
        <v>44365.0</v>
      </c>
      <c r="F4851" s="3"/>
      <c r="G4851" s="5">
        <v>300.0</v>
      </c>
      <c r="H4851" s="3" t="str">
        <f>IFNA(VLOOKUP(F4851,Promocodes!A:E,4,0),"")</f>
        <v/>
      </c>
      <c r="I4851" s="3"/>
      <c r="J4851" s="5">
        <f t="shared" si="2"/>
        <v>300</v>
      </c>
      <c r="K4851" s="3" t="str">
        <f>IFNA(VLOOKUP(D4851,Price!$A$2:$C$18,3,0),"")</f>
        <v/>
      </c>
      <c r="L4851" s="6">
        <f t="shared" si="3"/>
        <v>6</v>
      </c>
      <c r="M4851" s="6" t="str">
        <f>IFNA(VLOOKUP(F4851,Promocodes!A:B,2,0),"")</f>
        <v/>
      </c>
      <c r="N4851" s="3" t="str">
        <f>IFNA(VLOOKUP(M4851,Promocodes!G:H,2,0),"")</f>
        <v/>
      </c>
      <c r="O4851" s="3" t="str">
        <f>IFNA(VLOOKUP(D4851,Price!$E$2:$F$4,2,0),"")</f>
        <v/>
      </c>
      <c r="P4851" s="7" t="str">
        <f t="shared" si="4"/>
        <v/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</row>
    <row r="4852" ht="15.75" customHeight="1">
      <c r="A4852" s="3">
        <v>4785.0</v>
      </c>
      <c r="B4852" s="1" t="s">
        <v>16</v>
      </c>
      <c r="C4852" s="1" t="s">
        <v>17</v>
      </c>
      <c r="D4852" s="1" t="s">
        <v>24</v>
      </c>
      <c r="E4852" s="2">
        <v>44365.0</v>
      </c>
      <c r="F4852" s="3"/>
      <c r="G4852" s="5">
        <v>4500.0</v>
      </c>
      <c r="H4852" s="3" t="str">
        <f>IFNA(VLOOKUP(F4852,Promocodes!A:E,4,0),"")</f>
        <v/>
      </c>
      <c r="I4852" s="3"/>
      <c r="J4852" s="5">
        <f t="shared" si="2"/>
        <v>4500</v>
      </c>
      <c r="K4852" s="3" t="str">
        <f>IFNA(VLOOKUP(D4852,Price!$A$2:$C$18,3,0),"")</f>
        <v>услуга</v>
      </c>
      <c r="L4852" s="6">
        <f t="shared" si="3"/>
        <v>6</v>
      </c>
      <c r="M4852" s="6" t="str">
        <f>IFNA(VLOOKUP(F4852,Promocodes!A:B,2,0),"")</f>
        <v/>
      </c>
      <c r="N4852" s="3" t="str">
        <f>IFNA(VLOOKUP(M4852,Promocodes!G:H,2,0),"")</f>
        <v/>
      </c>
      <c r="O4852" s="3" t="str">
        <f>IFNA(VLOOKUP(D4852,Price!$E$2:$F$4,2,0),"")</f>
        <v/>
      </c>
      <c r="P4852" s="7" t="str">
        <f t="shared" si="4"/>
        <v>без промо</v>
      </c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</row>
    <row r="4853" ht="15.75" customHeight="1">
      <c r="A4853" s="3">
        <v>4786.0</v>
      </c>
      <c r="B4853" s="1" t="s">
        <v>16</v>
      </c>
      <c r="C4853" s="1" t="s">
        <v>17</v>
      </c>
      <c r="D4853" s="1" t="s">
        <v>18</v>
      </c>
      <c r="E4853" s="2">
        <v>44365.0</v>
      </c>
      <c r="F4853" s="3"/>
      <c r="G4853" s="5">
        <v>1000.0</v>
      </c>
      <c r="H4853" s="3" t="str">
        <f>IFNA(VLOOKUP(F4853,Promocodes!A:E,4,0),"")</f>
        <v/>
      </c>
      <c r="I4853" s="3"/>
      <c r="J4853" s="5">
        <f t="shared" si="2"/>
        <v>1000</v>
      </c>
      <c r="K4853" s="3" t="str">
        <f>IFNA(VLOOKUP(D4853,Price!$A$2:$C$18,3,0),"")</f>
        <v>товар</v>
      </c>
      <c r="L4853" s="6">
        <f t="shared" si="3"/>
        <v>6</v>
      </c>
      <c r="M4853" s="6" t="str">
        <f>IFNA(VLOOKUP(F4853,Promocodes!A:B,2,0),"")</f>
        <v/>
      </c>
      <c r="N4853" s="3" t="str">
        <f>IFNA(VLOOKUP(M4853,Promocodes!G:H,2,0),"")</f>
        <v/>
      </c>
      <c r="O4853" s="3">
        <f>IFNA(VLOOKUP(D4853,Price!$E$2:$F$4,2,0),"")</f>
        <v>500</v>
      </c>
      <c r="P4853" s="7" t="str">
        <f t="shared" si="4"/>
        <v>без промо</v>
      </c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</row>
    <row r="4854" ht="15.75" customHeight="1">
      <c r="A4854" s="3">
        <v>4787.0</v>
      </c>
      <c r="B4854" s="1" t="s">
        <v>16</v>
      </c>
      <c r="C4854" s="1" t="s">
        <v>17</v>
      </c>
      <c r="D4854" s="1" t="s">
        <v>24</v>
      </c>
      <c r="E4854" s="2">
        <v>44365.0</v>
      </c>
      <c r="F4854" s="3"/>
      <c r="G4854" s="5">
        <v>4500.0</v>
      </c>
      <c r="H4854" s="3" t="str">
        <f>IFNA(VLOOKUP(F4854,Promocodes!A:E,4,0),"")</f>
        <v/>
      </c>
      <c r="I4854" s="3"/>
      <c r="J4854" s="5">
        <f t="shared" si="2"/>
        <v>4500</v>
      </c>
      <c r="K4854" s="3" t="str">
        <f>IFNA(VLOOKUP(D4854,Price!$A$2:$C$18,3,0),"")</f>
        <v>услуга</v>
      </c>
      <c r="L4854" s="6">
        <f t="shared" si="3"/>
        <v>6</v>
      </c>
      <c r="M4854" s="6" t="str">
        <f>IFNA(VLOOKUP(F4854,Promocodes!A:B,2,0),"")</f>
        <v/>
      </c>
      <c r="N4854" s="3" t="str">
        <f>IFNA(VLOOKUP(M4854,Promocodes!G:H,2,0),"")</f>
        <v/>
      </c>
      <c r="O4854" s="3" t="str">
        <f>IFNA(VLOOKUP(D4854,Price!$E$2:$F$4,2,0),"")</f>
        <v/>
      </c>
      <c r="P4854" s="7" t="str">
        <f t="shared" si="4"/>
        <v>без промо</v>
      </c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</row>
    <row r="4855" ht="15.75" customHeight="1">
      <c r="A4855" s="3">
        <v>4788.0</v>
      </c>
      <c r="B4855" s="1" t="s">
        <v>16</v>
      </c>
      <c r="C4855" s="1" t="s">
        <v>17</v>
      </c>
      <c r="D4855" s="1" t="s">
        <v>23</v>
      </c>
      <c r="E4855" s="2">
        <v>44365.0</v>
      </c>
      <c r="F4855" s="3"/>
      <c r="G4855" s="5">
        <v>5500.0</v>
      </c>
      <c r="H4855" s="3" t="str">
        <f>IFNA(VLOOKUP(F4855,Promocodes!A:E,4,0),"")</f>
        <v/>
      </c>
      <c r="I4855" s="3"/>
      <c r="J4855" s="5">
        <f t="shared" si="2"/>
        <v>5500</v>
      </c>
      <c r="K4855" s="3" t="str">
        <f>IFNA(VLOOKUP(D4855,Price!$A$2:$C$18,3,0),"")</f>
        <v>услуга</v>
      </c>
      <c r="L4855" s="6">
        <f t="shared" si="3"/>
        <v>6</v>
      </c>
      <c r="M4855" s="6" t="str">
        <f>IFNA(VLOOKUP(F4855,Promocodes!A:B,2,0),"")</f>
        <v/>
      </c>
      <c r="N4855" s="3" t="str">
        <f>IFNA(VLOOKUP(M4855,Promocodes!G:H,2,0),"")</f>
        <v/>
      </c>
      <c r="O4855" s="3" t="str">
        <f>IFNA(VLOOKUP(D4855,Price!$E$2:$F$4,2,0),"")</f>
        <v/>
      </c>
      <c r="P4855" s="7" t="str">
        <f t="shared" si="4"/>
        <v>без промо</v>
      </c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</row>
    <row r="4856" ht="15.75" customHeight="1">
      <c r="A4856" s="3">
        <v>4790.0</v>
      </c>
      <c r="B4856" s="1" t="s">
        <v>16</v>
      </c>
      <c r="C4856" s="1" t="s">
        <v>17</v>
      </c>
      <c r="D4856" s="1" t="s">
        <v>20</v>
      </c>
      <c r="E4856" s="2">
        <v>44365.0</v>
      </c>
      <c r="F4856" s="3"/>
      <c r="G4856" s="5">
        <v>500.0</v>
      </c>
      <c r="H4856" s="3" t="str">
        <f>IFNA(VLOOKUP(F4856,Promocodes!A:E,4,0),"")</f>
        <v/>
      </c>
      <c r="I4856" s="3"/>
      <c r="J4856" s="5">
        <f t="shared" si="2"/>
        <v>500</v>
      </c>
      <c r="K4856" s="3" t="str">
        <f>IFNA(VLOOKUP(D4856,Price!$A$2:$C$18,3,0),"")</f>
        <v>товар</v>
      </c>
      <c r="L4856" s="6">
        <f t="shared" si="3"/>
        <v>6</v>
      </c>
      <c r="M4856" s="6" t="str">
        <f>IFNA(VLOOKUP(F4856,Promocodes!A:B,2,0),"")</f>
        <v/>
      </c>
      <c r="N4856" s="3" t="str">
        <f>IFNA(VLOOKUP(M4856,Promocodes!G:H,2,0),"")</f>
        <v/>
      </c>
      <c r="O4856" s="3">
        <f>IFNA(VLOOKUP(D4856,Price!$E$2:$F$4,2,0),"")</f>
        <v>250</v>
      </c>
      <c r="P4856" s="7" t="str">
        <f t="shared" si="4"/>
        <v>без промо</v>
      </c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</row>
    <row r="4857" ht="15.75" customHeight="1">
      <c r="A4857" s="3">
        <v>4791.0</v>
      </c>
      <c r="B4857" s="1" t="s">
        <v>139</v>
      </c>
      <c r="C4857" s="1" t="s">
        <v>17</v>
      </c>
      <c r="D4857" s="1" t="s">
        <v>142</v>
      </c>
      <c r="E4857" s="2">
        <v>44365.0</v>
      </c>
      <c r="F4857" s="3"/>
      <c r="G4857" s="5">
        <v>1000.0</v>
      </c>
      <c r="H4857" s="3" t="str">
        <f>IFNA(VLOOKUP(F4857,Promocodes!A:E,4,0),"")</f>
        <v/>
      </c>
      <c r="I4857" s="3"/>
      <c r="J4857" s="5">
        <f t="shared" si="2"/>
        <v>1000</v>
      </c>
      <c r="K4857" s="3" t="str">
        <f>IFNA(VLOOKUP(D4857,Price!$A$2:$C$18,3,0),"")</f>
        <v/>
      </c>
      <c r="L4857" s="6">
        <f t="shared" si="3"/>
        <v>6</v>
      </c>
      <c r="M4857" s="6" t="str">
        <f>IFNA(VLOOKUP(F4857,Promocodes!A:B,2,0),"")</f>
        <v/>
      </c>
      <c r="N4857" s="3" t="str">
        <f>IFNA(VLOOKUP(M4857,Promocodes!G:H,2,0),"")</f>
        <v/>
      </c>
      <c r="O4857" s="3" t="str">
        <f>IFNA(VLOOKUP(D4857,Price!$E$2:$F$4,2,0),"")</f>
        <v/>
      </c>
      <c r="P4857" s="7" t="str">
        <f t="shared" si="4"/>
        <v/>
      </c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</row>
    <row r="4858" ht="15.75" customHeight="1">
      <c r="A4858" s="3">
        <v>4792.0</v>
      </c>
      <c r="B4858" s="1" t="s">
        <v>16</v>
      </c>
      <c r="C4858" s="1" t="s">
        <v>17</v>
      </c>
      <c r="D4858" s="1" t="s">
        <v>20</v>
      </c>
      <c r="E4858" s="2">
        <v>44365.0</v>
      </c>
      <c r="F4858" s="3"/>
      <c r="G4858" s="5">
        <v>500.0</v>
      </c>
      <c r="H4858" s="3" t="str">
        <f>IFNA(VLOOKUP(F4858,Promocodes!A:E,4,0),"")</f>
        <v/>
      </c>
      <c r="I4858" s="3"/>
      <c r="J4858" s="5">
        <f t="shared" si="2"/>
        <v>500</v>
      </c>
      <c r="K4858" s="3" t="str">
        <f>IFNA(VLOOKUP(D4858,Price!$A$2:$C$18,3,0),"")</f>
        <v>товар</v>
      </c>
      <c r="L4858" s="6">
        <f t="shared" si="3"/>
        <v>6</v>
      </c>
      <c r="M4858" s="6" t="str">
        <f>IFNA(VLOOKUP(F4858,Promocodes!A:B,2,0),"")</f>
        <v/>
      </c>
      <c r="N4858" s="3" t="str">
        <f>IFNA(VLOOKUP(M4858,Promocodes!G:H,2,0),"")</f>
        <v/>
      </c>
      <c r="O4858" s="3">
        <f>IFNA(VLOOKUP(D4858,Price!$E$2:$F$4,2,0),"")</f>
        <v>250</v>
      </c>
      <c r="P4858" s="7" t="str">
        <f t="shared" si="4"/>
        <v>без промо</v>
      </c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</row>
    <row r="4859" ht="15.75" customHeight="1">
      <c r="A4859" s="3">
        <v>4793.0</v>
      </c>
      <c r="B4859" s="1" t="s">
        <v>16</v>
      </c>
      <c r="C4859" s="1" t="s">
        <v>17</v>
      </c>
      <c r="D4859" s="1" t="s">
        <v>21</v>
      </c>
      <c r="E4859" s="2">
        <v>44365.0</v>
      </c>
      <c r="F4859" s="3"/>
      <c r="G4859" s="5">
        <v>3500.0</v>
      </c>
      <c r="H4859" s="3" t="str">
        <f>IFNA(VLOOKUP(F4859,Promocodes!A:E,4,0),"")</f>
        <v/>
      </c>
      <c r="I4859" s="3"/>
      <c r="J4859" s="5">
        <f t="shared" si="2"/>
        <v>3500</v>
      </c>
      <c r="K4859" s="3" t="str">
        <f>IFNA(VLOOKUP(D4859,Price!$A$2:$C$18,3,0),"")</f>
        <v>услуга</v>
      </c>
      <c r="L4859" s="6">
        <f t="shared" si="3"/>
        <v>6</v>
      </c>
      <c r="M4859" s="6" t="str">
        <f>IFNA(VLOOKUP(F4859,Promocodes!A:B,2,0),"")</f>
        <v/>
      </c>
      <c r="N4859" s="3" t="str">
        <f>IFNA(VLOOKUP(M4859,Promocodes!G:H,2,0),"")</f>
        <v/>
      </c>
      <c r="O4859" s="3" t="str">
        <f>IFNA(VLOOKUP(D4859,Price!$E$2:$F$4,2,0),"")</f>
        <v/>
      </c>
      <c r="P4859" s="7" t="str">
        <f t="shared" si="4"/>
        <v>без промо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</row>
    <row r="4860" ht="15.75" customHeight="1">
      <c r="A4860" s="3">
        <v>4796.0</v>
      </c>
      <c r="B4860" s="1" t="s">
        <v>139</v>
      </c>
      <c r="C4860" s="1" t="s">
        <v>17</v>
      </c>
      <c r="D4860" s="1" t="s">
        <v>142</v>
      </c>
      <c r="E4860" s="2">
        <v>44365.0</v>
      </c>
      <c r="F4860" s="3"/>
      <c r="G4860" s="5">
        <v>1000.0</v>
      </c>
      <c r="H4860" s="3" t="str">
        <f>IFNA(VLOOKUP(F4860,Promocodes!A:E,4,0),"")</f>
        <v/>
      </c>
      <c r="I4860" s="3"/>
      <c r="J4860" s="5">
        <f t="shared" si="2"/>
        <v>1000</v>
      </c>
      <c r="K4860" s="3" t="str">
        <f>IFNA(VLOOKUP(D4860,Price!$A$2:$C$18,3,0),"")</f>
        <v/>
      </c>
      <c r="L4860" s="6">
        <f t="shared" si="3"/>
        <v>6</v>
      </c>
      <c r="M4860" s="6" t="str">
        <f>IFNA(VLOOKUP(F4860,Promocodes!A:B,2,0),"")</f>
        <v/>
      </c>
      <c r="N4860" s="3" t="str">
        <f>IFNA(VLOOKUP(M4860,Promocodes!G:H,2,0),"")</f>
        <v/>
      </c>
      <c r="O4860" s="3" t="str">
        <f>IFNA(VLOOKUP(D4860,Price!$E$2:$F$4,2,0),"")</f>
        <v/>
      </c>
      <c r="P4860" s="7" t="str">
        <f t="shared" si="4"/>
        <v/>
      </c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</row>
    <row r="4861" ht="15.75" customHeight="1">
      <c r="A4861" s="3">
        <v>4797.0</v>
      </c>
      <c r="B4861" s="1" t="s">
        <v>16</v>
      </c>
      <c r="C4861" s="1" t="s">
        <v>17</v>
      </c>
      <c r="D4861" s="1" t="s">
        <v>24</v>
      </c>
      <c r="E4861" s="2">
        <v>44365.0</v>
      </c>
      <c r="F4861" s="3"/>
      <c r="G4861" s="5">
        <v>4500.0</v>
      </c>
      <c r="H4861" s="3" t="str">
        <f>IFNA(VLOOKUP(F4861,Promocodes!A:E,4,0),"")</f>
        <v/>
      </c>
      <c r="I4861" s="3"/>
      <c r="J4861" s="5">
        <f t="shared" si="2"/>
        <v>4500</v>
      </c>
      <c r="K4861" s="3" t="str">
        <f>IFNA(VLOOKUP(D4861,Price!$A$2:$C$18,3,0),"")</f>
        <v>услуга</v>
      </c>
      <c r="L4861" s="6">
        <f t="shared" si="3"/>
        <v>6</v>
      </c>
      <c r="M4861" s="6" t="str">
        <f>IFNA(VLOOKUP(F4861,Promocodes!A:B,2,0),"")</f>
        <v/>
      </c>
      <c r="N4861" s="3" t="str">
        <f>IFNA(VLOOKUP(M4861,Promocodes!G:H,2,0),"")</f>
        <v/>
      </c>
      <c r="O4861" s="3" t="str">
        <f>IFNA(VLOOKUP(D4861,Price!$E$2:$F$4,2,0),"")</f>
        <v/>
      </c>
      <c r="P4861" s="7" t="str">
        <f t="shared" si="4"/>
        <v>без промо</v>
      </c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</row>
    <row r="4862" ht="15.75" customHeight="1">
      <c r="A4862" s="3">
        <v>4798.0</v>
      </c>
      <c r="B4862" s="1" t="s">
        <v>16</v>
      </c>
      <c r="C4862" s="1" t="s">
        <v>17</v>
      </c>
      <c r="D4862" s="1" t="s">
        <v>23</v>
      </c>
      <c r="E4862" s="2">
        <v>44365.0</v>
      </c>
      <c r="F4862" s="3"/>
      <c r="G4862" s="5">
        <v>5500.0</v>
      </c>
      <c r="H4862" s="3" t="str">
        <f>IFNA(VLOOKUP(F4862,Promocodes!A:E,4,0),"")</f>
        <v/>
      </c>
      <c r="I4862" s="3"/>
      <c r="J4862" s="5">
        <f t="shared" si="2"/>
        <v>5500</v>
      </c>
      <c r="K4862" s="3" t="str">
        <f>IFNA(VLOOKUP(D4862,Price!$A$2:$C$18,3,0),"")</f>
        <v>услуга</v>
      </c>
      <c r="L4862" s="6">
        <f t="shared" si="3"/>
        <v>6</v>
      </c>
      <c r="M4862" s="6" t="str">
        <f>IFNA(VLOOKUP(F4862,Promocodes!A:B,2,0),"")</f>
        <v/>
      </c>
      <c r="N4862" s="3" t="str">
        <f>IFNA(VLOOKUP(M4862,Promocodes!G:H,2,0),"")</f>
        <v/>
      </c>
      <c r="O4862" s="3" t="str">
        <f>IFNA(VLOOKUP(D4862,Price!$E$2:$F$4,2,0),"")</f>
        <v/>
      </c>
      <c r="P4862" s="7" t="str">
        <f t="shared" si="4"/>
        <v>без промо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</row>
    <row r="4863" ht="15.75" customHeight="1">
      <c r="A4863" s="3">
        <v>4800.0</v>
      </c>
      <c r="B4863" s="1" t="s">
        <v>16</v>
      </c>
      <c r="C4863" s="1" t="s">
        <v>17</v>
      </c>
      <c r="D4863" s="1" t="s">
        <v>23</v>
      </c>
      <c r="E4863" s="2">
        <v>44365.0</v>
      </c>
      <c r="F4863" s="3"/>
      <c r="G4863" s="5">
        <v>5500.0</v>
      </c>
      <c r="H4863" s="3" t="str">
        <f>IFNA(VLOOKUP(F4863,Promocodes!A:E,4,0),"")</f>
        <v/>
      </c>
      <c r="I4863" s="3"/>
      <c r="J4863" s="5">
        <f t="shared" si="2"/>
        <v>5500</v>
      </c>
      <c r="K4863" s="3" t="str">
        <f>IFNA(VLOOKUP(D4863,Price!$A$2:$C$18,3,0),"")</f>
        <v>услуга</v>
      </c>
      <c r="L4863" s="6">
        <f t="shared" si="3"/>
        <v>6</v>
      </c>
      <c r="M4863" s="6" t="str">
        <f>IFNA(VLOOKUP(F4863,Promocodes!A:B,2,0),"")</f>
        <v/>
      </c>
      <c r="N4863" s="3" t="str">
        <f>IFNA(VLOOKUP(M4863,Promocodes!G:H,2,0),"")</f>
        <v/>
      </c>
      <c r="O4863" s="3" t="str">
        <f>IFNA(VLOOKUP(D4863,Price!$E$2:$F$4,2,0),"")</f>
        <v/>
      </c>
      <c r="P4863" s="7" t="str">
        <f t="shared" si="4"/>
        <v>без промо</v>
      </c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</row>
    <row r="4864" ht="15.75" customHeight="1">
      <c r="A4864" s="3">
        <v>4801.0</v>
      </c>
      <c r="B4864" s="1" t="s">
        <v>16</v>
      </c>
      <c r="C4864" s="1" t="s">
        <v>17</v>
      </c>
      <c r="D4864" s="1" t="s">
        <v>20</v>
      </c>
      <c r="E4864" s="2">
        <v>44365.0</v>
      </c>
      <c r="F4864" s="3"/>
      <c r="G4864" s="5">
        <v>500.0</v>
      </c>
      <c r="H4864" s="3" t="str">
        <f>IFNA(VLOOKUP(F4864,Promocodes!A:E,4,0),"")</f>
        <v/>
      </c>
      <c r="I4864" s="3"/>
      <c r="J4864" s="5">
        <f t="shared" si="2"/>
        <v>500</v>
      </c>
      <c r="K4864" s="3" t="str">
        <f>IFNA(VLOOKUP(D4864,Price!$A$2:$C$18,3,0),"")</f>
        <v>товар</v>
      </c>
      <c r="L4864" s="6">
        <f t="shared" si="3"/>
        <v>6</v>
      </c>
      <c r="M4864" s="6" t="str">
        <f>IFNA(VLOOKUP(F4864,Promocodes!A:B,2,0),"")</f>
        <v/>
      </c>
      <c r="N4864" s="3" t="str">
        <f>IFNA(VLOOKUP(M4864,Promocodes!G:H,2,0),"")</f>
        <v/>
      </c>
      <c r="O4864" s="3">
        <f>IFNA(VLOOKUP(D4864,Price!$E$2:$F$4,2,0),"")</f>
        <v>250</v>
      </c>
      <c r="P4864" s="7" t="str">
        <f t="shared" si="4"/>
        <v>без промо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</row>
    <row r="4865" ht="15.75" customHeight="1">
      <c r="A4865" s="3">
        <v>4802.0</v>
      </c>
      <c r="B4865" s="1" t="s">
        <v>16</v>
      </c>
      <c r="C4865" s="1" t="s">
        <v>17</v>
      </c>
      <c r="D4865" s="1" t="s">
        <v>18</v>
      </c>
      <c r="E4865" s="2">
        <v>44365.0</v>
      </c>
      <c r="F4865" s="3"/>
      <c r="G4865" s="5">
        <v>1000.0</v>
      </c>
      <c r="H4865" s="3" t="str">
        <f>IFNA(VLOOKUP(F4865,Promocodes!A:E,4,0),"")</f>
        <v/>
      </c>
      <c r="I4865" s="3"/>
      <c r="J4865" s="5">
        <f t="shared" si="2"/>
        <v>1000</v>
      </c>
      <c r="K4865" s="3" t="str">
        <f>IFNA(VLOOKUP(D4865,Price!$A$2:$C$18,3,0),"")</f>
        <v>товар</v>
      </c>
      <c r="L4865" s="6">
        <f t="shared" si="3"/>
        <v>6</v>
      </c>
      <c r="M4865" s="6" t="str">
        <f>IFNA(VLOOKUP(F4865,Promocodes!A:B,2,0),"")</f>
        <v/>
      </c>
      <c r="N4865" s="3" t="str">
        <f>IFNA(VLOOKUP(M4865,Promocodes!G:H,2,0),"")</f>
        <v/>
      </c>
      <c r="O4865" s="3">
        <f>IFNA(VLOOKUP(D4865,Price!$E$2:$F$4,2,0),"")</f>
        <v>500</v>
      </c>
      <c r="P4865" s="7" t="str">
        <f t="shared" si="4"/>
        <v>без промо</v>
      </c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</row>
    <row r="4866" ht="15.75" customHeight="1">
      <c r="A4866" s="3">
        <v>4803.0</v>
      </c>
      <c r="B4866" s="1" t="s">
        <v>16</v>
      </c>
      <c r="C4866" s="1" t="s">
        <v>17</v>
      </c>
      <c r="D4866" s="1" t="s">
        <v>23</v>
      </c>
      <c r="E4866" s="2">
        <v>44365.0</v>
      </c>
      <c r="F4866" s="3"/>
      <c r="G4866" s="5">
        <v>5500.0</v>
      </c>
      <c r="H4866" s="3" t="str">
        <f>IFNA(VLOOKUP(F4866,Promocodes!A:E,4,0),"")</f>
        <v/>
      </c>
      <c r="I4866" s="3"/>
      <c r="J4866" s="5">
        <f t="shared" si="2"/>
        <v>5500</v>
      </c>
      <c r="K4866" s="3" t="str">
        <f>IFNA(VLOOKUP(D4866,Price!$A$2:$C$18,3,0),"")</f>
        <v>услуга</v>
      </c>
      <c r="L4866" s="6">
        <f t="shared" si="3"/>
        <v>6</v>
      </c>
      <c r="M4866" s="6" t="str">
        <f>IFNA(VLOOKUP(F4866,Promocodes!A:B,2,0),"")</f>
        <v/>
      </c>
      <c r="N4866" s="3" t="str">
        <f>IFNA(VLOOKUP(M4866,Promocodes!G:H,2,0),"")</f>
        <v/>
      </c>
      <c r="O4866" s="3" t="str">
        <f>IFNA(VLOOKUP(D4866,Price!$E$2:$F$4,2,0),"")</f>
        <v/>
      </c>
      <c r="P4866" s="7" t="str">
        <f t="shared" si="4"/>
        <v>без промо</v>
      </c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</row>
    <row r="4867" ht="15.75" customHeight="1">
      <c r="A4867" s="3">
        <v>4804.0</v>
      </c>
      <c r="B4867" s="1" t="s">
        <v>16</v>
      </c>
      <c r="C4867" s="1" t="s">
        <v>17</v>
      </c>
      <c r="D4867" s="1" t="s">
        <v>23</v>
      </c>
      <c r="E4867" s="2">
        <v>44365.0</v>
      </c>
      <c r="F4867" s="3"/>
      <c r="G4867" s="5">
        <v>5500.0</v>
      </c>
      <c r="H4867" s="3" t="str">
        <f>IFNA(VLOOKUP(F4867,Promocodes!A:E,4,0),"")</f>
        <v/>
      </c>
      <c r="I4867" s="3"/>
      <c r="J4867" s="5">
        <f t="shared" si="2"/>
        <v>5500</v>
      </c>
      <c r="K4867" s="3" t="str">
        <f>IFNA(VLOOKUP(D4867,Price!$A$2:$C$18,3,0),"")</f>
        <v>услуга</v>
      </c>
      <c r="L4867" s="6">
        <f t="shared" si="3"/>
        <v>6</v>
      </c>
      <c r="M4867" s="6" t="str">
        <f>IFNA(VLOOKUP(F4867,Promocodes!A:B,2,0),"")</f>
        <v/>
      </c>
      <c r="N4867" s="3" t="str">
        <f>IFNA(VLOOKUP(M4867,Promocodes!G:H,2,0),"")</f>
        <v/>
      </c>
      <c r="O4867" s="3" t="str">
        <f>IFNA(VLOOKUP(D4867,Price!$E$2:$F$4,2,0),"")</f>
        <v/>
      </c>
      <c r="P4867" s="7" t="str">
        <f t="shared" si="4"/>
        <v>без промо</v>
      </c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</row>
    <row r="4868" ht="15.75" customHeight="1">
      <c r="A4868" s="3">
        <v>4805.0</v>
      </c>
      <c r="B4868" s="1" t="s">
        <v>16</v>
      </c>
      <c r="C4868" s="1" t="s">
        <v>17</v>
      </c>
      <c r="D4868" s="1" t="s">
        <v>20</v>
      </c>
      <c r="E4868" s="2">
        <v>44365.0</v>
      </c>
      <c r="F4868" s="3"/>
      <c r="G4868" s="5">
        <v>500.0</v>
      </c>
      <c r="H4868" s="3" t="str">
        <f>IFNA(VLOOKUP(F4868,Promocodes!A:E,4,0),"")</f>
        <v/>
      </c>
      <c r="I4868" s="3"/>
      <c r="J4868" s="5">
        <f t="shared" si="2"/>
        <v>500</v>
      </c>
      <c r="K4868" s="3" t="str">
        <f>IFNA(VLOOKUP(D4868,Price!$A$2:$C$18,3,0),"")</f>
        <v>товар</v>
      </c>
      <c r="L4868" s="6">
        <f t="shared" si="3"/>
        <v>6</v>
      </c>
      <c r="M4868" s="6" t="str">
        <f>IFNA(VLOOKUP(F4868,Promocodes!A:B,2,0),"")</f>
        <v/>
      </c>
      <c r="N4868" s="3" t="str">
        <f>IFNA(VLOOKUP(M4868,Promocodes!G:H,2,0),"")</f>
        <v/>
      </c>
      <c r="O4868" s="3">
        <f>IFNA(VLOOKUP(D4868,Price!$E$2:$F$4,2,0),"")</f>
        <v>250</v>
      </c>
      <c r="P4868" s="7" t="str">
        <f t="shared" si="4"/>
        <v>без промо</v>
      </c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</row>
    <row r="4869" ht="15.75" customHeight="1">
      <c r="A4869" s="3">
        <v>4807.0</v>
      </c>
      <c r="B4869" s="1" t="s">
        <v>16</v>
      </c>
      <c r="C4869" s="1" t="s">
        <v>17</v>
      </c>
      <c r="D4869" s="1" t="s">
        <v>20</v>
      </c>
      <c r="E4869" s="2">
        <v>44365.0</v>
      </c>
      <c r="F4869" s="3"/>
      <c r="G4869" s="5">
        <v>500.0</v>
      </c>
      <c r="H4869" s="3" t="str">
        <f>IFNA(VLOOKUP(F4869,Promocodes!A:E,4,0),"")</f>
        <v/>
      </c>
      <c r="I4869" s="3"/>
      <c r="J4869" s="5">
        <f t="shared" si="2"/>
        <v>500</v>
      </c>
      <c r="K4869" s="3" t="str">
        <f>IFNA(VLOOKUP(D4869,Price!$A$2:$C$18,3,0),"")</f>
        <v>товар</v>
      </c>
      <c r="L4869" s="6">
        <f t="shared" si="3"/>
        <v>6</v>
      </c>
      <c r="M4869" s="6" t="str">
        <f>IFNA(VLOOKUP(F4869,Promocodes!A:B,2,0),"")</f>
        <v/>
      </c>
      <c r="N4869" s="3" t="str">
        <f>IFNA(VLOOKUP(M4869,Promocodes!G:H,2,0),"")</f>
        <v/>
      </c>
      <c r="O4869" s="3">
        <f>IFNA(VLOOKUP(D4869,Price!$E$2:$F$4,2,0),"")</f>
        <v>250</v>
      </c>
      <c r="P4869" s="7" t="str">
        <f t="shared" si="4"/>
        <v>без промо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</row>
    <row r="4870" ht="15.75" customHeight="1">
      <c r="A4870" s="3">
        <v>4808.0</v>
      </c>
      <c r="B4870" s="1" t="s">
        <v>16</v>
      </c>
      <c r="C4870" s="1" t="s">
        <v>17</v>
      </c>
      <c r="D4870" s="1" t="s">
        <v>23</v>
      </c>
      <c r="E4870" s="2">
        <v>44366.0</v>
      </c>
      <c r="F4870" s="3"/>
      <c r="G4870" s="5">
        <v>5500.0</v>
      </c>
      <c r="H4870" s="3" t="str">
        <f>IFNA(VLOOKUP(F4870,Promocodes!A:E,4,0),"")</f>
        <v/>
      </c>
      <c r="I4870" s="3"/>
      <c r="J4870" s="5">
        <f t="shared" si="2"/>
        <v>5500</v>
      </c>
      <c r="K4870" s="3" t="str">
        <f>IFNA(VLOOKUP(D4870,Price!$A$2:$C$18,3,0),"")</f>
        <v>услуга</v>
      </c>
      <c r="L4870" s="6">
        <f t="shared" si="3"/>
        <v>6</v>
      </c>
      <c r="M4870" s="6" t="str">
        <f>IFNA(VLOOKUP(F4870,Promocodes!A:B,2,0),"")</f>
        <v/>
      </c>
      <c r="N4870" s="3" t="str">
        <f>IFNA(VLOOKUP(M4870,Promocodes!G:H,2,0),"")</f>
        <v/>
      </c>
      <c r="O4870" s="3" t="str">
        <f>IFNA(VLOOKUP(D4870,Price!$E$2:$F$4,2,0),"")</f>
        <v/>
      </c>
      <c r="P4870" s="7" t="str">
        <f t="shared" si="4"/>
        <v>без промо</v>
      </c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</row>
    <row r="4871" ht="15.75" customHeight="1">
      <c r="A4871" s="3">
        <v>4809.0</v>
      </c>
      <c r="B4871" s="1" t="s">
        <v>16</v>
      </c>
      <c r="C4871" s="1" t="s">
        <v>17</v>
      </c>
      <c r="D4871" s="1" t="s">
        <v>23</v>
      </c>
      <c r="E4871" s="2">
        <v>44366.0</v>
      </c>
      <c r="F4871" s="3"/>
      <c r="G4871" s="5">
        <v>5500.0</v>
      </c>
      <c r="H4871" s="3" t="str">
        <f>IFNA(VLOOKUP(F4871,Promocodes!A:E,4,0),"")</f>
        <v/>
      </c>
      <c r="I4871" s="3"/>
      <c r="J4871" s="5">
        <f t="shared" si="2"/>
        <v>5500</v>
      </c>
      <c r="K4871" s="3" t="str">
        <f>IFNA(VLOOKUP(D4871,Price!$A$2:$C$18,3,0),"")</f>
        <v>услуга</v>
      </c>
      <c r="L4871" s="6">
        <f t="shared" si="3"/>
        <v>6</v>
      </c>
      <c r="M4871" s="6" t="str">
        <f>IFNA(VLOOKUP(F4871,Promocodes!A:B,2,0),"")</f>
        <v/>
      </c>
      <c r="N4871" s="3" t="str">
        <f>IFNA(VLOOKUP(M4871,Promocodes!G:H,2,0),"")</f>
        <v/>
      </c>
      <c r="O4871" s="3" t="str">
        <f>IFNA(VLOOKUP(D4871,Price!$E$2:$F$4,2,0),"")</f>
        <v/>
      </c>
      <c r="P4871" s="7" t="str">
        <f t="shared" si="4"/>
        <v>без промо</v>
      </c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</row>
    <row r="4872" ht="15.75" customHeight="1">
      <c r="A4872" s="3">
        <v>4810.0</v>
      </c>
      <c r="B4872" s="1" t="s">
        <v>16</v>
      </c>
      <c r="C4872" s="1" t="s">
        <v>22</v>
      </c>
      <c r="D4872" s="1" t="s">
        <v>18</v>
      </c>
      <c r="E4872" s="2">
        <v>44366.0</v>
      </c>
      <c r="F4872" s="3"/>
      <c r="G4872" s="5">
        <v>1000.0</v>
      </c>
      <c r="H4872" s="3" t="str">
        <f>IFNA(VLOOKUP(F4872,Promocodes!A:E,4,0),"")</f>
        <v/>
      </c>
      <c r="I4872" s="3"/>
      <c r="J4872" s="5">
        <f t="shared" si="2"/>
        <v>1000</v>
      </c>
      <c r="K4872" s="3" t="str">
        <f>IFNA(VLOOKUP(D4872,Price!$A$2:$C$18,3,0),"")</f>
        <v>товар</v>
      </c>
      <c r="L4872" s="6">
        <f t="shared" si="3"/>
        <v>6</v>
      </c>
      <c r="M4872" s="6" t="str">
        <f>IFNA(VLOOKUP(F4872,Promocodes!A:B,2,0),"")</f>
        <v/>
      </c>
      <c r="N4872" s="3" t="str">
        <f>IFNA(VLOOKUP(M4872,Promocodes!G:H,2,0),"")</f>
        <v/>
      </c>
      <c r="O4872" s="3">
        <f>IFNA(VLOOKUP(D4872,Price!$E$2:$F$4,2,0),"")</f>
        <v>500</v>
      </c>
      <c r="P4872" s="7" t="str">
        <f t="shared" si="4"/>
        <v>без промо</v>
      </c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</row>
    <row r="4873" ht="15.75" customHeight="1">
      <c r="A4873" s="3">
        <v>4811.0</v>
      </c>
      <c r="B4873" s="1" t="s">
        <v>16</v>
      </c>
      <c r="C4873" s="1" t="s">
        <v>17</v>
      </c>
      <c r="D4873" s="1" t="s">
        <v>24</v>
      </c>
      <c r="E4873" s="2">
        <v>44366.0</v>
      </c>
      <c r="F4873" s="3"/>
      <c r="G4873" s="5">
        <v>4500.0</v>
      </c>
      <c r="H4873" s="3" t="str">
        <f>IFNA(VLOOKUP(F4873,Promocodes!A:E,4,0),"")</f>
        <v/>
      </c>
      <c r="I4873" s="3"/>
      <c r="J4873" s="5">
        <f t="shared" si="2"/>
        <v>4500</v>
      </c>
      <c r="K4873" s="3" t="str">
        <f>IFNA(VLOOKUP(D4873,Price!$A$2:$C$18,3,0),"")</f>
        <v>услуга</v>
      </c>
      <c r="L4873" s="6">
        <f t="shared" si="3"/>
        <v>6</v>
      </c>
      <c r="M4873" s="6" t="str">
        <f>IFNA(VLOOKUP(F4873,Promocodes!A:B,2,0),"")</f>
        <v/>
      </c>
      <c r="N4873" s="3" t="str">
        <f>IFNA(VLOOKUP(M4873,Promocodes!G:H,2,0),"")</f>
        <v/>
      </c>
      <c r="O4873" s="3" t="str">
        <f>IFNA(VLOOKUP(D4873,Price!$E$2:$F$4,2,0),"")</f>
        <v/>
      </c>
      <c r="P4873" s="7" t="str">
        <f t="shared" si="4"/>
        <v>без промо</v>
      </c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</row>
    <row r="4874" ht="15.75" customHeight="1">
      <c r="A4874" s="3">
        <v>4812.0</v>
      </c>
      <c r="B4874" s="1" t="s">
        <v>16</v>
      </c>
      <c r="C4874" s="1" t="s">
        <v>17</v>
      </c>
      <c r="D4874" s="1" t="s">
        <v>23</v>
      </c>
      <c r="E4874" s="2">
        <v>44366.0</v>
      </c>
      <c r="F4874" s="3"/>
      <c r="G4874" s="5">
        <v>5500.0</v>
      </c>
      <c r="H4874" s="3" t="str">
        <f>IFNA(VLOOKUP(F4874,Promocodes!A:E,4,0),"")</f>
        <v/>
      </c>
      <c r="I4874" s="3"/>
      <c r="J4874" s="5">
        <f t="shared" si="2"/>
        <v>5500</v>
      </c>
      <c r="K4874" s="3" t="str">
        <f>IFNA(VLOOKUP(D4874,Price!$A$2:$C$18,3,0),"")</f>
        <v>услуга</v>
      </c>
      <c r="L4874" s="6">
        <f t="shared" si="3"/>
        <v>6</v>
      </c>
      <c r="M4874" s="6" t="str">
        <f>IFNA(VLOOKUP(F4874,Promocodes!A:B,2,0),"")</f>
        <v/>
      </c>
      <c r="N4874" s="3" t="str">
        <f>IFNA(VLOOKUP(M4874,Promocodes!G:H,2,0),"")</f>
        <v/>
      </c>
      <c r="O4874" s="3" t="str">
        <f>IFNA(VLOOKUP(D4874,Price!$E$2:$F$4,2,0),"")</f>
        <v/>
      </c>
      <c r="P4874" s="7" t="str">
        <f t="shared" si="4"/>
        <v>без промо</v>
      </c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</row>
    <row r="4875" ht="15.75" customHeight="1">
      <c r="A4875" s="3">
        <v>4813.0</v>
      </c>
      <c r="B4875" s="1" t="s">
        <v>16</v>
      </c>
      <c r="C4875" s="1" t="s">
        <v>17</v>
      </c>
      <c r="D4875" s="1" t="s">
        <v>21</v>
      </c>
      <c r="E4875" s="2">
        <v>44366.0</v>
      </c>
      <c r="F4875" s="3"/>
      <c r="G4875" s="5">
        <v>3500.0</v>
      </c>
      <c r="H4875" s="3" t="str">
        <f>IFNA(VLOOKUP(F4875,Promocodes!A:E,4,0),"")</f>
        <v/>
      </c>
      <c r="I4875" s="3"/>
      <c r="J4875" s="5">
        <f t="shared" si="2"/>
        <v>3500</v>
      </c>
      <c r="K4875" s="3" t="str">
        <f>IFNA(VLOOKUP(D4875,Price!$A$2:$C$18,3,0),"")</f>
        <v>услуга</v>
      </c>
      <c r="L4875" s="6">
        <f t="shared" si="3"/>
        <v>6</v>
      </c>
      <c r="M4875" s="6" t="str">
        <f>IFNA(VLOOKUP(F4875,Promocodes!A:B,2,0),"")</f>
        <v/>
      </c>
      <c r="N4875" s="3" t="str">
        <f>IFNA(VLOOKUP(M4875,Promocodes!G:H,2,0),"")</f>
        <v/>
      </c>
      <c r="O4875" s="3" t="str">
        <f>IFNA(VLOOKUP(D4875,Price!$E$2:$F$4,2,0),"")</f>
        <v/>
      </c>
      <c r="P4875" s="7" t="str">
        <f t="shared" si="4"/>
        <v>без промо</v>
      </c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</row>
    <row r="4876" ht="15.75" customHeight="1">
      <c r="A4876" s="3">
        <v>4814.0</v>
      </c>
      <c r="B4876" s="1" t="s">
        <v>16</v>
      </c>
      <c r="C4876" s="1" t="s">
        <v>22</v>
      </c>
      <c r="D4876" s="1" t="s">
        <v>18</v>
      </c>
      <c r="E4876" s="2">
        <v>44366.0</v>
      </c>
      <c r="F4876" s="3"/>
      <c r="G4876" s="5">
        <v>1000.0</v>
      </c>
      <c r="H4876" s="3" t="str">
        <f>IFNA(VLOOKUP(F4876,Promocodes!A:E,4,0),"")</f>
        <v/>
      </c>
      <c r="I4876" s="3"/>
      <c r="J4876" s="5">
        <f t="shared" si="2"/>
        <v>1000</v>
      </c>
      <c r="K4876" s="3" t="str">
        <f>IFNA(VLOOKUP(D4876,Price!$A$2:$C$18,3,0),"")</f>
        <v>товар</v>
      </c>
      <c r="L4876" s="6">
        <f t="shared" si="3"/>
        <v>6</v>
      </c>
      <c r="M4876" s="6" t="str">
        <f>IFNA(VLOOKUP(F4876,Promocodes!A:B,2,0),"")</f>
        <v/>
      </c>
      <c r="N4876" s="3" t="str">
        <f>IFNA(VLOOKUP(M4876,Promocodes!G:H,2,0),"")</f>
        <v/>
      </c>
      <c r="O4876" s="3">
        <f>IFNA(VLOOKUP(D4876,Price!$E$2:$F$4,2,0),"")</f>
        <v>500</v>
      </c>
      <c r="P4876" s="7" t="str">
        <f t="shared" si="4"/>
        <v>без промо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</row>
    <row r="4877" ht="15.75" customHeight="1">
      <c r="A4877" s="3">
        <v>4815.0</v>
      </c>
      <c r="B4877" s="1" t="s">
        <v>16</v>
      </c>
      <c r="C4877" s="1" t="s">
        <v>17</v>
      </c>
      <c r="D4877" s="1" t="s">
        <v>24</v>
      </c>
      <c r="E4877" s="2">
        <v>44366.0</v>
      </c>
      <c r="F4877" s="3"/>
      <c r="G4877" s="5">
        <v>4500.0</v>
      </c>
      <c r="H4877" s="3" t="str">
        <f>IFNA(VLOOKUP(F4877,Promocodes!A:E,4,0),"")</f>
        <v/>
      </c>
      <c r="I4877" s="3"/>
      <c r="J4877" s="5">
        <f t="shared" si="2"/>
        <v>4500</v>
      </c>
      <c r="K4877" s="3" t="str">
        <f>IFNA(VLOOKUP(D4877,Price!$A$2:$C$18,3,0),"")</f>
        <v>услуга</v>
      </c>
      <c r="L4877" s="6">
        <f t="shared" si="3"/>
        <v>6</v>
      </c>
      <c r="M4877" s="6" t="str">
        <f>IFNA(VLOOKUP(F4877,Promocodes!A:B,2,0),"")</f>
        <v/>
      </c>
      <c r="N4877" s="3" t="str">
        <f>IFNA(VLOOKUP(M4877,Promocodes!G:H,2,0),"")</f>
        <v/>
      </c>
      <c r="O4877" s="3" t="str">
        <f>IFNA(VLOOKUP(D4877,Price!$E$2:$F$4,2,0),"")</f>
        <v/>
      </c>
      <c r="P4877" s="7" t="str">
        <f t="shared" si="4"/>
        <v>без промо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</row>
    <row r="4878" ht="15.75" customHeight="1">
      <c r="A4878" s="3">
        <v>4816.0</v>
      </c>
      <c r="B4878" s="1" t="s">
        <v>16</v>
      </c>
      <c r="C4878" s="1" t="s">
        <v>17</v>
      </c>
      <c r="D4878" s="1" t="s">
        <v>21</v>
      </c>
      <c r="E4878" s="2">
        <v>44366.0</v>
      </c>
      <c r="F4878" s="3"/>
      <c r="G4878" s="5">
        <v>3500.0</v>
      </c>
      <c r="H4878" s="3" t="str">
        <f>IFNA(VLOOKUP(F4878,Promocodes!A:E,4,0),"")</f>
        <v/>
      </c>
      <c r="I4878" s="3"/>
      <c r="J4878" s="5">
        <f t="shared" si="2"/>
        <v>3500</v>
      </c>
      <c r="K4878" s="3" t="str">
        <f>IFNA(VLOOKUP(D4878,Price!$A$2:$C$18,3,0),"")</f>
        <v>услуга</v>
      </c>
      <c r="L4878" s="6">
        <f t="shared" si="3"/>
        <v>6</v>
      </c>
      <c r="M4878" s="6" t="str">
        <f>IFNA(VLOOKUP(F4878,Promocodes!A:B,2,0),"")</f>
        <v/>
      </c>
      <c r="N4878" s="3" t="str">
        <f>IFNA(VLOOKUP(M4878,Promocodes!G:H,2,0),"")</f>
        <v/>
      </c>
      <c r="O4878" s="3" t="str">
        <f>IFNA(VLOOKUP(D4878,Price!$E$2:$F$4,2,0),"")</f>
        <v/>
      </c>
      <c r="P4878" s="7" t="str">
        <f t="shared" si="4"/>
        <v>без промо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</row>
    <row r="4879" ht="15.75" customHeight="1">
      <c r="A4879" s="3">
        <v>4817.0</v>
      </c>
      <c r="B4879" s="1" t="s">
        <v>16</v>
      </c>
      <c r="C4879" s="1" t="s">
        <v>17</v>
      </c>
      <c r="D4879" s="1" t="s">
        <v>23</v>
      </c>
      <c r="E4879" s="2">
        <v>44366.0</v>
      </c>
      <c r="F4879" s="3"/>
      <c r="G4879" s="5">
        <v>5500.0</v>
      </c>
      <c r="H4879" s="3" t="str">
        <f>IFNA(VLOOKUP(F4879,Promocodes!A:E,4,0),"")</f>
        <v/>
      </c>
      <c r="I4879" s="3"/>
      <c r="J4879" s="5">
        <f t="shared" si="2"/>
        <v>5500</v>
      </c>
      <c r="K4879" s="3" t="str">
        <f>IFNA(VLOOKUP(D4879,Price!$A$2:$C$18,3,0),"")</f>
        <v>услуга</v>
      </c>
      <c r="L4879" s="6">
        <f t="shared" si="3"/>
        <v>6</v>
      </c>
      <c r="M4879" s="6" t="str">
        <f>IFNA(VLOOKUP(F4879,Promocodes!A:B,2,0),"")</f>
        <v/>
      </c>
      <c r="N4879" s="3" t="str">
        <f>IFNA(VLOOKUP(M4879,Promocodes!G:H,2,0),"")</f>
        <v/>
      </c>
      <c r="O4879" s="3" t="str">
        <f>IFNA(VLOOKUP(D4879,Price!$E$2:$F$4,2,0),"")</f>
        <v/>
      </c>
      <c r="P4879" s="7" t="str">
        <f t="shared" si="4"/>
        <v>без промо</v>
      </c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</row>
    <row r="4880" ht="15.75" customHeight="1">
      <c r="A4880" s="3">
        <v>4819.0</v>
      </c>
      <c r="B4880" s="1" t="s">
        <v>16</v>
      </c>
      <c r="C4880" s="1" t="s">
        <v>17</v>
      </c>
      <c r="D4880" s="1" t="s">
        <v>20</v>
      </c>
      <c r="E4880" s="2">
        <v>44366.0</v>
      </c>
      <c r="F4880" s="3"/>
      <c r="G4880" s="5">
        <v>500.0</v>
      </c>
      <c r="H4880" s="3" t="str">
        <f>IFNA(VLOOKUP(F4880,Promocodes!A:E,4,0),"")</f>
        <v/>
      </c>
      <c r="I4880" s="3"/>
      <c r="J4880" s="5">
        <f t="shared" si="2"/>
        <v>500</v>
      </c>
      <c r="K4880" s="3" t="str">
        <f>IFNA(VLOOKUP(D4880,Price!$A$2:$C$18,3,0),"")</f>
        <v>товар</v>
      </c>
      <c r="L4880" s="6">
        <f t="shared" si="3"/>
        <v>6</v>
      </c>
      <c r="M4880" s="6" t="str">
        <f>IFNA(VLOOKUP(F4880,Promocodes!A:B,2,0),"")</f>
        <v/>
      </c>
      <c r="N4880" s="3" t="str">
        <f>IFNA(VLOOKUP(M4880,Promocodes!G:H,2,0),"")</f>
        <v/>
      </c>
      <c r="O4880" s="3">
        <f>IFNA(VLOOKUP(D4880,Price!$E$2:$F$4,2,0),"")</f>
        <v>250</v>
      </c>
      <c r="P4880" s="7" t="str">
        <f t="shared" si="4"/>
        <v>без промо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</row>
    <row r="4881" ht="15.75" customHeight="1">
      <c r="A4881" s="3">
        <v>4822.0</v>
      </c>
      <c r="B4881" s="1" t="s">
        <v>139</v>
      </c>
      <c r="C4881" s="1" t="s">
        <v>17</v>
      </c>
      <c r="D4881" s="1" t="s">
        <v>141</v>
      </c>
      <c r="E4881" s="2">
        <v>44366.0</v>
      </c>
      <c r="F4881" s="3"/>
      <c r="G4881" s="5">
        <v>300.0</v>
      </c>
      <c r="H4881" s="3" t="str">
        <f>IFNA(VLOOKUP(F4881,Promocodes!A:E,4,0),"")</f>
        <v/>
      </c>
      <c r="I4881" s="3"/>
      <c r="J4881" s="5">
        <f t="shared" si="2"/>
        <v>300</v>
      </c>
      <c r="K4881" s="3" t="str">
        <f>IFNA(VLOOKUP(D4881,Price!$A$2:$C$18,3,0),"")</f>
        <v/>
      </c>
      <c r="L4881" s="6">
        <f t="shared" si="3"/>
        <v>6</v>
      </c>
      <c r="M4881" s="6" t="str">
        <f>IFNA(VLOOKUP(F4881,Promocodes!A:B,2,0),"")</f>
        <v/>
      </c>
      <c r="N4881" s="3" t="str">
        <f>IFNA(VLOOKUP(M4881,Promocodes!G:H,2,0),"")</f>
        <v/>
      </c>
      <c r="O4881" s="3" t="str">
        <f>IFNA(VLOOKUP(D4881,Price!$E$2:$F$4,2,0),"")</f>
        <v/>
      </c>
      <c r="P4881" s="7" t="str">
        <f t="shared" si="4"/>
        <v/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</row>
    <row r="4882" ht="15.75" customHeight="1">
      <c r="A4882" s="3">
        <v>4823.0</v>
      </c>
      <c r="B4882" s="1" t="s">
        <v>16</v>
      </c>
      <c r="C4882" s="1" t="s">
        <v>17</v>
      </c>
      <c r="D4882" s="1" t="s">
        <v>20</v>
      </c>
      <c r="E4882" s="2">
        <v>44366.0</v>
      </c>
      <c r="F4882" s="3"/>
      <c r="G4882" s="5">
        <v>500.0</v>
      </c>
      <c r="H4882" s="3" t="str">
        <f>IFNA(VLOOKUP(F4882,Promocodes!A:E,4,0),"")</f>
        <v/>
      </c>
      <c r="I4882" s="3"/>
      <c r="J4882" s="5">
        <f t="shared" si="2"/>
        <v>500</v>
      </c>
      <c r="K4882" s="3" t="str">
        <f>IFNA(VLOOKUP(D4882,Price!$A$2:$C$18,3,0),"")</f>
        <v>товар</v>
      </c>
      <c r="L4882" s="6">
        <f t="shared" si="3"/>
        <v>6</v>
      </c>
      <c r="M4882" s="6" t="str">
        <f>IFNA(VLOOKUP(F4882,Promocodes!A:B,2,0),"")</f>
        <v/>
      </c>
      <c r="N4882" s="3" t="str">
        <f>IFNA(VLOOKUP(M4882,Promocodes!G:H,2,0),"")</f>
        <v/>
      </c>
      <c r="O4882" s="3">
        <f>IFNA(VLOOKUP(D4882,Price!$E$2:$F$4,2,0),"")</f>
        <v>250</v>
      </c>
      <c r="P4882" s="7" t="str">
        <f t="shared" si="4"/>
        <v>без промо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</row>
    <row r="4883" ht="15.75" customHeight="1">
      <c r="A4883" s="3">
        <v>4824.0</v>
      </c>
      <c r="B4883" s="1" t="s">
        <v>16</v>
      </c>
      <c r="C4883" s="1" t="s">
        <v>17</v>
      </c>
      <c r="D4883" s="1" t="s">
        <v>18</v>
      </c>
      <c r="E4883" s="2">
        <v>44366.0</v>
      </c>
      <c r="F4883" s="3"/>
      <c r="G4883" s="5">
        <v>1000.0</v>
      </c>
      <c r="H4883" s="3" t="str">
        <f>IFNA(VLOOKUP(F4883,Promocodes!A:E,4,0),"")</f>
        <v/>
      </c>
      <c r="I4883" s="3"/>
      <c r="J4883" s="5">
        <f t="shared" si="2"/>
        <v>1000</v>
      </c>
      <c r="K4883" s="3" t="str">
        <f>IFNA(VLOOKUP(D4883,Price!$A$2:$C$18,3,0),"")</f>
        <v>товар</v>
      </c>
      <c r="L4883" s="6">
        <f t="shared" si="3"/>
        <v>6</v>
      </c>
      <c r="M4883" s="6" t="str">
        <f>IFNA(VLOOKUP(F4883,Promocodes!A:B,2,0),"")</f>
        <v/>
      </c>
      <c r="N4883" s="3" t="str">
        <f>IFNA(VLOOKUP(M4883,Promocodes!G:H,2,0),"")</f>
        <v/>
      </c>
      <c r="O4883" s="3">
        <f>IFNA(VLOOKUP(D4883,Price!$E$2:$F$4,2,0),"")</f>
        <v>500</v>
      </c>
      <c r="P4883" s="7" t="str">
        <f t="shared" si="4"/>
        <v>без промо</v>
      </c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</row>
    <row r="4884" ht="15.75" customHeight="1">
      <c r="A4884" s="3">
        <v>4825.0</v>
      </c>
      <c r="B4884" s="1" t="s">
        <v>16</v>
      </c>
      <c r="C4884" s="1" t="s">
        <v>17</v>
      </c>
      <c r="D4884" s="1" t="s">
        <v>21</v>
      </c>
      <c r="E4884" s="2">
        <v>44366.0</v>
      </c>
      <c r="F4884" s="3"/>
      <c r="G4884" s="5">
        <v>3500.0</v>
      </c>
      <c r="H4884" s="3" t="str">
        <f>IFNA(VLOOKUP(F4884,Promocodes!A:E,4,0),"")</f>
        <v/>
      </c>
      <c r="I4884" s="3"/>
      <c r="J4884" s="5">
        <f t="shared" si="2"/>
        <v>3500</v>
      </c>
      <c r="K4884" s="3" t="str">
        <f>IFNA(VLOOKUP(D4884,Price!$A$2:$C$18,3,0),"")</f>
        <v>услуга</v>
      </c>
      <c r="L4884" s="6">
        <f t="shared" si="3"/>
        <v>6</v>
      </c>
      <c r="M4884" s="6" t="str">
        <f>IFNA(VLOOKUP(F4884,Promocodes!A:B,2,0),"")</f>
        <v/>
      </c>
      <c r="N4884" s="3" t="str">
        <f>IFNA(VLOOKUP(M4884,Promocodes!G:H,2,0),"")</f>
        <v/>
      </c>
      <c r="O4884" s="3" t="str">
        <f>IFNA(VLOOKUP(D4884,Price!$E$2:$F$4,2,0),"")</f>
        <v/>
      </c>
      <c r="P4884" s="7" t="str">
        <f t="shared" si="4"/>
        <v>без промо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</row>
    <row r="4885" ht="15.75" customHeight="1">
      <c r="A4885" s="3">
        <v>4826.0</v>
      </c>
      <c r="B4885" s="1" t="s">
        <v>139</v>
      </c>
      <c r="C4885" s="1" t="s">
        <v>17</v>
      </c>
      <c r="D4885" s="1" t="s">
        <v>143</v>
      </c>
      <c r="E4885" s="2">
        <v>44366.0</v>
      </c>
      <c r="F4885" s="3"/>
      <c r="G4885" s="5">
        <v>500.0</v>
      </c>
      <c r="H4885" s="3" t="str">
        <f>IFNA(VLOOKUP(F4885,Promocodes!A:E,4,0),"")</f>
        <v/>
      </c>
      <c r="I4885" s="3"/>
      <c r="J4885" s="5">
        <f t="shared" si="2"/>
        <v>500</v>
      </c>
      <c r="K4885" s="3" t="str">
        <f>IFNA(VLOOKUP(D4885,Price!$A$2:$C$18,3,0),"")</f>
        <v/>
      </c>
      <c r="L4885" s="6">
        <f t="shared" si="3"/>
        <v>6</v>
      </c>
      <c r="M4885" s="6" t="str">
        <f>IFNA(VLOOKUP(F4885,Promocodes!A:B,2,0),"")</f>
        <v/>
      </c>
      <c r="N4885" s="3" t="str">
        <f>IFNA(VLOOKUP(M4885,Promocodes!G:H,2,0),"")</f>
        <v/>
      </c>
      <c r="O4885" s="3" t="str">
        <f>IFNA(VLOOKUP(D4885,Price!$E$2:$F$4,2,0),"")</f>
        <v/>
      </c>
      <c r="P4885" s="7" t="str">
        <f t="shared" si="4"/>
        <v/>
      </c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</row>
    <row r="4886" ht="15.75" customHeight="1">
      <c r="A4886" s="3">
        <v>4827.0</v>
      </c>
      <c r="B4886" s="1" t="s">
        <v>16</v>
      </c>
      <c r="C4886" s="1" t="s">
        <v>17</v>
      </c>
      <c r="D4886" s="1" t="s">
        <v>20</v>
      </c>
      <c r="E4886" s="2">
        <v>44366.0</v>
      </c>
      <c r="F4886" s="3"/>
      <c r="G4886" s="5">
        <v>500.0</v>
      </c>
      <c r="H4886" s="3" t="str">
        <f>IFNA(VLOOKUP(F4886,Promocodes!A:E,4,0),"")</f>
        <v/>
      </c>
      <c r="I4886" s="3"/>
      <c r="J4886" s="5">
        <f t="shared" si="2"/>
        <v>500</v>
      </c>
      <c r="K4886" s="3" t="str">
        <f>IFNA(VLOOKUP(D4886,Price!$A$2:$C$18,3,0),"")</f>
        <v>товар</v>
      </c>
      <c r="L4886" s="6">
        <f t="shared" si="3"/>
        <v>6</v>
      </c>
      <c r="M4886" s="6" t="str">
        <f>IFNA(VLOOKUP(F4886,Promocodes!A:B,2,0),"")</f>
        <v/>
      </c>
      <c r="N4886" s="3" t="str">
        <f>IFNA(VLOOKUP(M4886,Promocodes!G:H,2,0),"")</f>
        <v/>
      </c>
      <c r="O4886" s="3">
        <f>IFNA(VLOOKUP(D4886,Price!$E$2:$F$4,2,0),"")</f>
        <v>250</v>
      </c>
      <c r="P4886" s="7" t="str">
        <f t="shared" si="4"/>
        <v>без промо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</row>
    <row r="4887" ht="15.75" customHeight="1">
      <c r="A4887" s="3">
        <v>4828.0</v>
      </c>
      <c r="B4887" s="1" t="s">
        <v>16</v>
      </c>
      <c r="C4887" s="1" t="s">
        <v>22</v>
      </c>
      <c r="D4887" s="1" t="s">
        <v>25</v>
      </c>
      <c r="E4887" s="2">
        <v>44366.0</v>
      </c>
      <c r="F4887" s="3"/>
      <c r="G4887" s="5">
        <v>300.0</v>
      </c>
      <c r="H4887" s="3" t="str">
        <f>IFNA(VLOOKUP(F4887,Promocodes!A:E,4,0),"")</f>
        <v/>
      </c>
      <c r="I4887" s="3"/>
      <c r="J4887" s="5">
        <f t="shared" si="2"/>
        <v>300</v>
      </c>
      <c r="K4887" s="3" t="str">
        <f>IFNA(VLOOKUP(D4887,Price!$A$2:$C$18,3,0),"")</f>
        <v>товар</v>
      </c>
      <c r="L4887" s="6">
        <f t="shared" si="3"/>
        <v>6</v>
      </c>
      <c r="M4887" s="6" t="str">
        <f>IFNA(VLOOKUP(F4887,Promocodes!A:B,2,0),"")</f>
        <v/>
      </c>
      <c r="N4887" s="3" t="str">
        <f>IFNA(VLOOKUP(M4887,Promocodes!G:H,2,0),"")</f>
        <v/>
      </c>
      <c r="O4887" s="3">
        <f>IFNA(VLOOKUP(D4887,Price!$E$2:$F$4,2,0),"")</f>
        <v>150</v>
      </c>
      <c r="P4887" s="7" t="str">
        <f t="shared" si="4"/>
        <v>без промо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</row>
    <row r="4888" ht="15.75" customHeight="1">
      <c r="A4888" s="3">
        <v>4829.0</v>
      </c>
      <c r="B4888" s="1" t="s">
        <v>139</v>
      </c>
      <c r="C4888" s="1" t="s">
        <v>17</v>
      </c>
      <c r="D4888" s="1" t="s">
        <v>143</v>
      </c>
      <c r="E4888" s="2">
        <v>44366.0</v>
      </c>
      <c r="F4888" s="3"/>
      <c r="G4888" s="5">
        <v>500.0</v>
      </c>
      <c r="H4888" s="3" t="str">
        <f>IFNA(VLOOKUP(F4888,Promocodes!A:E,4,0),"")</f>
        <v/>
      </c>
      <c r="I4888" s="3"/>
      <c r="J4888" s="5">
        <f t="shared" si="2"/>
        <v>500</v>
      </c>
      <c r="K4888" s="3" t="str">
        <f>IFNA(VLOOKUP(D4888,Price!$A$2:$C$18,3,0),"")</f>
        <v/>
      </c>
      <c r="L4888" s="6">
        <f t="shared" si="3"/>
        <v>6</v>
      </c>
      <c r="M4888" s="6" t="str">
        <f>IFNA(VLOOKUP(F4888,Promocodes!A:B,2,0),"")</f>
        <v/>
      </c>
      <c r="N4888" s="3" t="str">
        <f>IFNA(VLOOKUP(M4888,Promocodes!G:H,2,0),"")</f>
        <v/>
      </c>
      <c r="O4888" s="3" t="str">
        <f>IFNA(VLOOKUP(D4888,Price!$E$2:$F$4,2,0),"")</f>
        <v/>
      </c>
      <c r="P4888" s="7" t="str">
        <f t="shared" si="4"/>
        <v/>
      </c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</row>
    <row r="4889" ht="15.75" customHeight="1">
      <c r="A4889" s="3">
        <v>4830.0</v>
      </c>
      <c r="B4889" s="1" t="s">
        <v>16</v>
      </c>
      <c r="C4889" s="1" t="s">
        <v>17</v>
      </c>
      <c r="D4889" s="1" t="s">
        <v>24</v>
      </c>
      <c r="E4889" s="2">
        <v>44366.0</v>
      </c>
      <c r="F4889" s="3"/>
      <c r="G4889" s="5">
        <v>4500.0</v>
      </c>
      <c r="H4889" s="3" t="str">
        <f>IFNA(VLOOKUP(F4889,Promocodes!A:E,4,0),"")</f>
        <v/>
      </c>
      <c r="I4889" s="3"/>
      <c r="J4889" s="5">
        <f t="shared" si="2"/>
        <v>4500</v>
      </c>
      <c r="K4889" s="3" t="str">
        <f>IFNA(VLOOKUP(D4889,Price!$A$2:$C$18,3,0),"")</f>
        <v>услуга</v>
      </c>
      <c r="L4889" s="6">
        <f t="shared" si="3"/>
        <v>6</v>
      </c>
      <c r="M4889" s="6" t="str">
        <f>IFNA(VLOOKUP(F4889,Promocodes!A:B,2,0),"")</f>
        <v/>
      </c>
      <c r="N4889" s="3" t="str">
        <f>IFNA(VLOOKUP(M4889,Promocodes!G:H,2,0),"")</f>
        <v/>
      </c>
      <c r="O4889" s="3" t="str">
        <f>IFNA(VLOOKUP(D4889,Price!$E$2:$F$4,2,0),"")</f>
        <v/>
      </c>
      <c r="P4889" s="7" t="str">
        <f t="shared" si="4"/>
        <v>без промо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</row>
    <row r="4890" ht="15.75" customHeight="1">
      <c r="A4890" s="3">
        <v>4831.0</v>
      </c>
      <c r="B4890" s="1" t="s">
        <v>16</v>
      </c>
      <c r="C4890" s="1" t="s">
        <v>17</v>
      </c>
      <c r="D4890" s="1" t="s">
        <v>24</v>
      </c>
      <c r="E4890" s="2">
        <v>44366.0</v>
      </c>
      <c r="F4890" s="3"/>
      <c r="G4890" s="5">
        <v>4500.0</v>
      </c>
      <c r="H4890" s="3" t="str">
        <f>IFNA(VLOOKUP(F4890,Promocodes!A:E,4,0),"")</f>
        <v/>
      </c>
      <c r="I4890" s="3"/>
      <c r="J4890" s="5">
        <f t="shared" si="2"/>
        <v>4500</v>
      </c>
      <c r="K4890" s="3" t="str">
        <f>IFNA(VLOOKUP(D4890,Price!$A$2:$C$18,3,0),"")</f>
        <v>услуга</v>
      </c>
      <c r="L4890" s="6">
        <f t="shared" si="3"/>
        <v>6</v>
      </c>
      <c r="M4890" s="6" t="str">
        <f>IFNA(VLOOKUP(F4890,Promocodes!A:B,2,0),"")</f>
        <v/>
      </c>
      <c r="N4890" s="3" t="str">
        <f>IFNA(VLOOKUP(M4890,Promocodes!G:H,2,0),"")</f>
        <v/>
      </c>
      <c r="O4890" s="3" t="str">
        <f>IFNA(VLOOKUP(D4890,Price!$E$2:$F$4,2,0),"")</f>
        <v/>
      </c>
      <c r="P4890" s="7" t="str">
        <f t="shared" si="4"/>
        <v>без промо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</row>
    <row r="4891" ht="15.75" customHeight="1">
      <c r="A4891" s="3">
        <v>4832.0</v>
      </c>
      <c r="B4891" s="1" t="s">
        <v>16</v>
      </c>
      <c r="C4891" s="1" t="s">
        <v>17</v>
      </c>
      <c r="D4891" s="1" t="s">
        <v>20</v>
      </c>
      <c r="E4891" s="2">
        <v>44366.0</v>
      </c>
      <c r="F4891" s="3"/>
      <c r="G4891" s="5">
        <v>500.0</v>
      </c>
      <c r="H4891" s="3" t="str">
        <f>IFNA(VLOOKUP(F4891,Promocodes!A:E,4,0),"")</f>
        <v/>
      </c>
      <c r="I4891" s="3"/>
      <c r="J4891" s="5">
        <f t="shared" si="2"/>
        <v>500</v>
      </c>
      <c r="K4891" s="3" t="str">
        <f>IFNA(VLOOKUP(D4891,Price!$A$2:$C$18,3,0),"")</f>
        <v>товар</v>
      </c>
      <c r="L4891" s="6">
        <f t="shared" si="3"/>
        <v>6</v>
      </c>
      <c r="M4891" s="6" t="str">
        <f>IFNA(VLOOKUP(F4891,Promocodes!A:B,2,0),"")</f>
        <v/>
      </c>
      <c r="N4891" s="3" t="str">
        <f>IFNA(VLOOKUP(M4891,Promocodes!G:H,2,0),"")</f>
        <v/>
      </c>
      <c r="O4891" s="3">
        <f>IFNA(VLOOKUP(D4891,Price!$E$2:$F$4,2,0),"")</f>
        <v>250</v>
      </c>
      <c r="P4891" s="7" t="str">
        <f t="shared" si="4"/>
        <v>без промо</v>
      </c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</row>
    <row r="4892" ht="15.75" customHeight="1">
      <c r="A4892" s="3">
        <v>4833.0</v>
      </c>
      <c r="B4892" s="1" t="s">
        <v>16</v>
      </c>
      <c r="C4892" s="1" t="s">
        <v>22</v>
      </c>
      <c r="D4892" s="1" t="s">
        <v>23</v>
      </c>
      <c r="E4892" s="2">
        <v>44366.0</v>
      </c>
      <c r="F4892" s="3"/>
      <c r="G4892" s="5">
        <v>5500.0</v>
      </c>
      <c r="H4892" s="3" t="str">
        <f>IFNA(VLOOKUP(F4892,Promocodes!A:E,4,0),"")</f>
        <v/>
      </c>
      <c r="I4892" s="3"/>
      <c r="J4892" s="5">
        <f t="shared" si="2"/>
        <v>5500</v>
      </c>
      <c r="K4892" s="3" t="str">
        <f>IFNA(VLOOKUP(D4892,Price!$A$2:$C$18,3,0),"")</f>
        <v>услуга</v>
      </c>
      <c r="L4892" s="6">
        <f t="shared" si="3"/>
        <v>6</v>
      </c>
      <c r="M4892" s="6" t="str">
        <f>IFNA(VLOOKUP(F4892,Promocodes!A:B,2,0),"")</f>
        <v/>
      </c>
      <c r="N4892" s="3" t="str">
        <f>IFNA(VLOOKUP(M4892,Promocodes!G:H,2,0),"")</f>
        <v/>
      </c>
      <c r="O4892" s="3" t="str">
        <f>IFNA(VLOOKUP(D4892,Price!$E$2:$F$4,2,0),"")</f>
        <v/>
      </c>
      <c r="P4892" s="7" t="str">
        <f t="shared" si="4"/>
        <v>без промо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</row>
    <row r="4893" ht="15.75" customHeight="1">
      <c r="A4893" s="3">
        <v>4834.0</v>
      </c>
      <c r="B4893" s="1" t="s">
        <v>16</v>
      </c>
      <c r="C4893" s="1" t="s">
        <v>17</v>
      </c>
      <c r="D4893" s="1" t="s">
        <v>24</v>
      </c>
      <c r="E4893" s="2">
        <v>44366.0</v>
      </c>
      <c r="F4893" s="3"/>
      <c r="G4893" s="5">
        <v>4500.0</v>
      </c>
      <c r="H4893" s="3" t="str">
        <f>IFNA(VLOOKUP(F4893,Promocodes!A:E,4,0),"")</f>
        <v/>
      </c>
      <c r="I4893" s="3"/>
      <c r="J4893" s="5">
        <f t="shared" si="2"/>
        <v>4500</v>
      </c>
      <c r="K4893" s="3" t="str">
        <f>IFNA(VLOOKUP(D4893,Price!$A$2:$C$18,3,0),"")</f>
        <v>услуга</v>
      </c>
      <c r="L4893" s="6">
        <f t="shared" si="3"/>
        <v>6</v>
      </c>
      <c r="M4893" s="6" t="str">
        <f>IFNA(VLOOKUP(F4893,Promocodes!A:B,2,0),"")</f>
        <v/>
      </c>
      <c r="N4893" s="3" t="str">
        <f>IFNA(VLOOKUP(M4893,Promocodes!G:H,2,0),"")</f>
        <v/>
      </c>
      <c r="O4893" s="3" t="str">
        <f>IFNA(VLOOKUP(D4893,Price!$E$2:$F$4,2,0),"")</f>
        <v/>
      </c>
      <c r="P4893" s="7" t="str">
        <f t="shared" si="4"/>
        <v>без промо</v>
      </c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</row>
    <row r="4894" ht="15.75" customHeight="1">
      <c r="A4894" s="3">
        <v>4835.0</v>
      </c>
      <c r="B4894" s="1" t="s">
        <v>139</v>
      </c>
      <c r="C4894" s="1" t="s">
        <v>17</v>
      </c>
      <c r="D4894" s="1" t="s">
        <v>143</v>
      </c>
      <c r="E4894" s="2">
        <v>44366.0</v>
      </c>
      <c r="F4894" s="3"/>
      <c r="G4894" s="5">
        <v>500.0</v>
      </c>
      <c r="H4894" s="3" t="str">
        <f>IFNA(VLOOKUP(F4894,Promocodes!A:E,4,0),"")</f>
        <v/>
      </c>
      <c r="I4894" s="3"/>
      <c r="J4894" s="5">
        <f t="shared" si="2"/>
        <v>500</v>
      </c>
      <c r="K4894" s="3" t="str">
        <f>IFNA(VLOOKUP(D4894,Price!$A$2:$C$18,3,0),"")</f>
        <v/>
      </c>
      <c r="L4894" s="6">
        <f t="shared" si="3"/>
        <v>6</v>
      </c>
      <c r="M4894" s="6" t="str">
        <f>IFNA(VLOOKUP(F4894,Promocodes!A:B,2,0),"")</f>
        <v/>
      </c>
      <c r="N4894" s="3" t="str">
        <f>IFNA(VLOOKUP(M4894,Promocodes!G:H,2,0),"")</f>
        <v/>
      </c>
      <c r="O4894" s="3" t="str">
        <f>IFNA(VLOOKUP(D4894,Price!$E$2:$F$4,2,0),"")</f>
        <v/>
      </c>
      <c r="P4894" s="7" t="str">
        <f t="shared" si="4"/>
        <v/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</row>
    <row r="4895" ht="15.75" customHeight="1">
      <c r="A4895" s="3">
        <v>4836.0</v>
      </c>
      <c r="B4895" s="1" t="s">
        <v>16</v>
      </c>
      <c r="C4895" s="1" t="s">
        <v>22</v>
      </c>
      <c r="D4895" s="1" t="s">
        <v>25</v>
      </c>
      <c r="E4895" s="2">
        <v>44366.0</v>
      </c>
      <c r="F4895" s="3"/>
      <c r="G4895" s="5">
        <v>300.0</v>
      </c>
      <c r="H4895" s="3" t="str">
        <f>IFNA(VLOOKUP(F4895,Promocodes!A:E,4,0),"")</f>
        <v/>
      </c>
      <c r="I4895" s="3"/>
      <c r="J4895" s="5">
        <f t="shared" si="2"/>
        <v>300</v>
      </c>
      <c r="K4895" s="3" t="str">
        <f>IFNA(VLOOKUP(D4895,Price!$A$2:$C$18,3,0),"")</f>
        <v>товар</v>
      </c>
      <c r="L4895" s="6">
        <f t="shared" si="3"/>
        <v>6</v>
      </c>
      <c r="M4895" s="6" t="str">
        <f>IFNA(VLOOKUP(F4895,Promocodes!A:B,2,0),"")</f>
        <v/>
      </c>
      <c r="N4895" s="3" t="str">
        <f>IFNA(VLOOKUP(M4895,Promocodes!G:H,2,0),"")</f>
        <v/>
      </c>
      <c r="O4895" s="3">
        <f>IFNA(VLOOKUP(D4895,Price!$E$2:$F$4,2,0),"")</f>
        <v>150</v>
      </c>
      <c r="P4895" s="7" t="str">
        <f t="shared" si="4"/>
        <v>без промо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</row>
    <row r="4896" ht="15.75" customHeight="1">
      <c r="A4896" s="3">
        <v>4838.0</v>
      </c>
      <c r="B4896" s="1" t="s">
        <v>139</v>
      </c>
      <c r="C4896" s="1" t="s">
        <v>17</v>
      </c>
      <c r="D4896" s="1" t="s">
        <v>143</v>
      </c>
      <c r="E4896" s="2">
        <v>44367.0</v>
      </c>
      <c r="F4896" s="3"/>
      <c r="G4896" s="5">
        <v>500.0</v>
      </c>
      <c r="H4896" s="3" t="str">
        <f>IFNA(VLOOKUP(F4896,Promocodes!A:E,4,0),"")</f>
        <v/>
      </c>
      <c r="I4896" s="3"/>
      <c r="J4896" s="5">
        <f t="shared" si="2"/>
        <v>500</v>
      </c>
      <c r="K4896" s="3" t="str">
        <f>IFNA(VLOOKUP(D4896,Price!$A$2:$C$18,3,0),"")</f>
        <v/>
      </c>
      <c r="L4896" s="6">
        <f t="shared" si="3"/>
        <v>6</v>
      </c>
      <c r="M4896" s="6" t="str">
        <f>IFNA(VLOOKUP(F4896,Promocodes!A:B,2,0),"")</f>
        <v/>
      </c>
      <c r="N4896" s="3" t="str">
        <f>IFNA(VLOOKUP(M4896,Promocodes!G:H,2,0),"")</f>
        <v/>
      </c>
      <c r="O4896" s="3" t="str">
        <f>IFNA(VLOOKUP(D4896,Price!$E$2:$F$4,2,0),"")</f>
        <v/>
      </c>
      <c r="P4896" s="7" t="str">
        <f t="shared" si="4"/>
        <v/>
      </c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</row>
    <row r="4897" ht="15.75" customHeight="1">
      <c r="A4897" s="3">
        <v>4839.0</v>
      </c>
      <c r="B4897" s="1" t="s">
        <v>139</v>
      </c>
      <c r="C4897" s="1" t="s">
        <v>17</v>
      </c>
      <c r="D4897" s="1" t="s">
        <v>142</v>
      </c>
      <c r="E4897" s="2">
        <v>44367.0</v>
      </c>
      <c r="F4897" s="3"/>
      <c r="G4897" s="5">
        <v>1000.0</v>
      </c>
      <c r="H4897" s="3" t="str">
        <f>IFNA(VLOOKUP(F4897,Promocodes!A:E,4,0),"")</f>
        <v/>
      </c>
      <c r="I4897" s="3"/>
      <c r="J4897" s="5">
        <f t="shared" si="2"/>
        <v>1000</v>
      </c>
      <c r="K4897" s="3" t="str">
        <f>IFNA(VLOOKUP(D4897,Price!$A$2:$C$18,3,0),"")</f>
        <v/>
      </c>
      <c r="L4897" s="6">
        <f t="shared" si="3"/>
        <v>6</v>
      </c>
      <c r="M4897" s="6" t="str">
        <f>IFNA(VLOOKUP(F4897,Promocodes!A:B,2,0),"")</f>
        <v/>
      </c>
      <c r="N4897" s="3" t="str">
        <f>IFNA(VLOOKUP(M4897,Promocodes!G:H,2,0),"")</f>
        <v/>
      </c>
      <c r="O4897" s="3" t="str">
        <f>IFNA(VLOOKUP(D4897,Price!$E$2:$F$4,2,0),"")</f>
        <v/>
      </c>
      <c r="P4897" s="7" t="str">
        <f t="shared" si="4"/>
        <v/>
      </c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</row>
    <row r="4898" ht="15.75" customHeight="1">
      <c r="A4898" s="3">
        <v>4840.0</v>
      </c>
      <c r="B4898" s="1" t="s">
        <v>16</v>
      </c>
      <c r="C4898" s="1" t="s">
        <v>17</v>
      </c>
      <c r="D4898" s="1" t="s">
        <v>23</v>
      </c>
      <c r="E4898" s="2">
        <v>44367.0</v>
      </c>
      <c r="F4898" s="3"/>
      <c r="G4898" s="5">
        <v>5500.0</v>
      </c>
      <c r="H4898" s="3" t="str">
        <f>IFNA(VLOOKUP(F4898,Promocodes!A:E,4,0),"")</f>
        <v/>
      </c>
      <c r="I4898" s="3"/>
      <c r="J4898" s="5">
        <f t="shared" si="2"/>
        <v>5500</v>
      </c>
      <c r="K4898" s="3" t="str">
        <f>IFNA(VLOOKUP(D4898,Price!$A$2:$C$18,3,0),"")</f>
        <v>услуга</v>
      </c>
      <c r="L4898" s="6">
        <f t="shared" si="3"/>
        <v>6</v>
      </c>
      <c r="M4898" s="6" t="str">
        <f>IFNA(VLOOKUP(F4898,Promocodes!A:B,2,0),"")</f>
        <v/>
      </c>
      <c r="N4898" s="3" t="str">
        <f>IFNA(VLOOKUP(M4898,Promocodes!G:H,2,0),"")</f>
        <v/>
      </c>
      <c r="O4898" s="3" t="str">
        <f>IFNA(VLOOKUP(D4898,Price!$E$2:$F$4,2,0),"")</f>
        <v/>
      </c>
      <c r="P4898" s="7" t="str">
        <f t="shared" si="4"/>
        <v>без промо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</row>
    <row r="4899" ht="15.75" customHeight="1">
      <c r="A4899" s="3">
        <v>4841.0</v>
      </c>
      <c r="B4899" s="1" t="s">
        <v>16</v>
      </c>
      <c r="C4899" s="1" t="s">
        <v>22</v>
      </c>
      <c r="D4899" s="1" t="s">
        <v>23</v>
      </c>
      <c r="E4899" s="2">
        <v>44367.0</v>
      </c>
      <c r="F4899" s="3"/>
      <c r="G4899" s="5">
        <v>5500.0</v>
      </c>
      <c r="H4899" s="3" t="str">
        <f>IFNA(VLOOKUP(F4899,Promocodes!A:E,4,0),"")</f>
        <v/>
      </c>
      <c r="I4899" s="3"/>
      <c r="J4899" s="5">
        <f t="shared" si="2"/>
        <v>5500</v>
      </c>
      <c r="K4899" s="3" t="str">
        <f>IFNA(VLOOKUP(D4899,Price!$A$2:$C$18,3,0),"")</f>
        <v>услуга</v>
      </c>
      <c r="L4899" s="6">
        <f t="shared" si="3"/>
        <v>6</v>
      </c>
      <c r="M4899" s="6" t="str">
        <f>IFNA(VLOOKUP(F4899,Promocodes!A:B,2,0),"")</f>
        <v/>
      </c>
      <c r="N4899" s="3" t="str">
        <f>IFNA(VLOOKUP(M4899,Promocodes!G:H,2,0),"")</f>
        <v/>
      </c>
      <c r="O4899" s="3" t="str">
        <f>IFNA(VLOOKUP(D4899,Price!$E$2:$F$4,2,0),"")</f>
        <v/>
      </c>
      <c r="P4899" s="7" t="str">
        <f t="shared" si="4"/>
        <v>без промо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</row>
    <row r="4900" ht="15.75" customHeight="1">
      <c r="A4900" s="3">
        <v>4842.0</v>
      </c>
      <c r="B4900" s="1" t="s">
        <v>16</v>
      </c>
      <c r="C4900" s="1" t="s">
        <v>17</v>
      </c>
      <c r="D4900" s="1" t="s">
        <v>24</v>
      </c>
      <c r="E4900" s="2">
        <v>44367.0</v>
      </c>
      <c r="F4900" s="3"/>
      <c r="G4900" s="5">
        <v>4500.0</v>
      </c>
      <c r="H4900" s="3" t="str">
        <f>IFNA(VLOOKUP(F4900,Promocodes!A:E,4,0),"")</f>
        <v/>
      </c>
      <c r="I4900" s="3"/>
      <c r="J4900" s="5">
        <f t="shared" si="2"/>
        <v>4500</v>
      </c>
      <c r="K4900" s="3" t="str">
        <f>IFNA(VLOOKUP(D4900,Price!$A$2:$C$18,3,0),"")</f>
        <v>услуга</v>
      </c>
      <c r="L4900" s="6">
        <f t="shared" si="3"/>
        <v>6</v>
      </c>
      <c r="M4900" s="6" t="str">
        <f>IFNA(VLOOKUP(F4900,Promocodes!A:B,2,0),"")</f>
        <v/>
      </c>
      <c r="N4900" s="3" t="str">
        <f>IFNA(VLOOKUP(M4900,Promocodes!G:H,2,0),"")</f>
        <v/>
      </c>
      <c r="O4900" s="3" t="str">
        <f>IFNA(VLOOKUP(D4900,Price!$E$2:$F$4,2,0),"")</f>
        <v/>
      </c>
      <c r="P4900" s="7" t="str">
        <f t="shared" si="4"/>
        <v>без промо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</row>
    <row r="4901" ht="15.75" customHeight="1">
      <c r="A4901" s="3">
        <v>4843.0</v>
      </c>
      <c r="B4901" s="1" t="s">
        <v>16</v>
      </c>
      <c r="C4901" s="1" t="s">
        <v>17</v>
      </c>
      <c r="D4901" s="1" t="s">
        <v>23</v>
      </c>
      <c r="E4901" s="2">
        <v>44367.0</v>
      </c>
      <c r="F4901" s="3"/>
      <c r="G4901" s="5">
        <v>5500.0</v>
      </c>
      <c r="H4901" s="3" t="str">
        <f>IFNA(VLOOKUP(F4901,Promocodes!A:E,4,0),"")</f>
        <v/>
      </c>
      <c r="I4901" s="3"/>
      <c r="J4901" s="5">
        <f t="shared" si="2"/>
        <v>5500</v>
      </c>
      <c r="K4901" s="3" t="str">
        <f>IFNA(VLOOKUP(D4901,Price!$A$2:$C$18,3,0),"")</f>
        <v>услуга</v>
      </c>
      <c r="L4901" s="6">
        <f t="shared" si="3"/>
        <v>6</v>
      </c>
      <c r="M4901" s="6" t="str">
        <f>IFNA(VLOOKUP(F4901,Promocodes!A:B,2,0),"")</f>
        <v/>
      </c>
      <c r="N4901" s="3" t="str">
        <f>IFNA(VLOOKUP(M4901,Promocodes!G:H,2,0),"")</f>
        <v/>
      </c>
      <c r="O4901" s="3" t="str">
        <f>IFNA(VLOOKUP(D4901,Price!$E$2:$F$4,2,0),"")</f>
        <v/>
      </c>
      <c r="P4901" s="7" t="str">
        <f t="shared" si="4"/>
        <v>без промо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</row>
    <row r="4902" ht="15.75" customHeight="1">
      <c r="A4902" s="3">
        <v>4844.0</v>
      </c>
      <c r="B4902" s="1" t="s">
        <v>16</v>
      </c>
      <c r="C4902" s="1" t="s">
        <v>17</v>
      </c>
      <c r="D4902" s="1" t="s">
        <v>24</v>
      </c>
      <c r="E4902" s="2">
        <v>44367.0</v>
      </c>
      <c r="F4902" s="3"/>
      <c r="G4902" s="5">
        <v>4500.0</v>
      </c>
      <c r="H4902" s="3" t="str">
        <f>IFNA(VLOOKUP(F4902,Promocodes!A:E,4,0),"")</f>
        <v/>
      </c>
      <c r="I4902" s="3"/>
      <c r="J4902" s="5">
        <f t="shared" si="2"/>
        <v>4500</v>
      </c>
      <c r="K4902" s="3" t="str">
        <f>IFNA(VLOOKUP(D4902,Price!$A$2:$C$18,3,0),"")</f>
        <v>услуга</v>
      </c>
      <c r="L4902" s="6">
        <f t="shared" si="3"/>
        <v>6</v>
      </c>
      <c r="M4902" s="6" t="str">
        <f>IFNA(VLOOKUP(F4902,Promocodes!A:B,2,0),"")</f>
        <v/>
      </c>
      <c r="N4902" s="3" t="str">
        <f>IFNA(VLOOKUP(M4902,Promocodes!G:H,2,0),"")</f>
        <v/>
      </c>
      <c r="O4902" s="3" t="str">
        <f>IFNA(VLOOKUP(D4902,Price!$E$2:$F$4,2,0),"")</f>
        <v/>
      </c>
      <c r="P4902" s="7" t="str">
        <f t="shared" si="4"/>
        <v>без промо</v>
      </c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</row>
    <row r="4903" ht="15.75" customHeight="1">
      <c r="A4903" s="3">
        <v>4845.0</v>
      </c>
      <c r="B4903" s="1" t="s">
        <v>16</v>
      </c>
      <c r="C4903" s="1" t="s">
        <v>17</v>
      </c>
      <c r="D4903" s="1" t="s">
        <v>24</v>
      </c>
      <c r="E4903" s="2">
        <v>44367.0</v>
      </c>
      <c r="F4903" s="3"/>
      <c r="G4903" s="5">
        <v>4500.0</v>
      </c>
      <c r="H4903" s="3" t="str">
        <f>IFNA(VLOOKUP(F4903,Promocodes!A:E,4,0),"")</f>
        <v/>
      </c>
      <c r="I4903" s="3"/>
      <c r="J4903" s="5">
        <f t="shared" si="2"/>
        <v>4500</v>
      </c>
      <c r="K4903" s="3" t="str">
        <f>IFNA(VLOOKUP(D4903,Price!$A$2:$C$18,3,0),"")</f>
        <v>услуга</v>
      </c>
      <c r="L4903" s="6">
        <f t="shared" si="3"/>
        <v>6</v>
      </c>
      <c r="M4903" s="6" t="str">
        <f>IFNA(VLOOKUP(F4903,Promocodes!A:B,2,0),"")</f>
        <v/>
      </c>
      <c r="N4903" s="3" t="str">
        <f>IFNA(VLOOKUP(M4903,Promocodes!G:H,2,0),"")</f>
        <v/>
      </c>
      <c r="O4903" s="3" t="str">
        <f>IFNA(VLOOKUP(D4903,Price!$E$2:$F$4,2,0),"")</f>
        <v/>
      </c>
      <c r="P4903" s="7" t="str">
        <f t="shared" si="4"/>
        <v>без промо</v>
      </c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</row>
    <row r="4904" ht="15.75" customHeight="1">
      <c r="A4904" s="3">
        <v>4846.0</v>
      </c>
      <c r="B4904" s="1" t="s">
        <v>16</v>
      </c>
      <c r="C4904" s="1" t="s">
        <v>17</v>
      </c>
      <c r="D4904" s="1" t="s">
        <v>23</v>
      </c>
      <c r="E4904" s="2">
        <v>44367.0</v>
      </c>
      <c r="F4904" s="3"/>
      <c r="G4904" s="5">
        <v>5500.0</v>
      </c>
      <c r="H4904" s="3" t="str">
        <f>IFNA(VLOOKUP(F4904,Promocodes!A:E,4,0),"")</f>
        <v/>
      </c>
      <c r="I4904" s="3"/>
      <c r="J4904" s="5">
        <f t="shared" si="2"/>
        <v>5500</v>
      </c>
      <c r="K4904" s="3" t="str">
        <f>IFNA(VLOOKUP(D4904,Price!$A$2:$C$18,3,0),"")</f>
        <v>услуга</v>
      </c>
      <c r="L4904" s="6">
        <f t="shared" si="3"/>
        <v>6</v>
      </c>
      <c r="M4904" s="6" t="str">
        <f>IFNA(VLOOKUP(F4904,Promocodes!A:B,2,0),"")</f>
        <v/>
      </c>
      <c r="N4904" s="3" t="str">
        <f>IFNA(VLOOKUP(M4904,Promocodes!G:H,2,0),"")</f>
        <v/>
      </c>
      <c r="O4904" s="3" t="str">
        <f>IFNA(VLOOKUP(D4904,Price!$E$2:$F$4,2,0),"")</f>
        <v/>
      </c>
      <c r="P4904" s="7" t="str">
        <f t="shared" si="4"/>
        <v>без промо</v>
      </c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</row>
    <row r="4905" ht="15.75" customHeight="1">
      <c r="A4905" s="3">
        <v>4847.0</v>
      </c>
      <c r="B4905" s="1" t="s">
        <v>16</v>
      </c>
      <c r="C4905" s="1" t="s">
        <v>17</v>
      </c>
      <c r="D4905" s="1" t="s">
        <v>23</v>
      </c>
      <c r="E4905" s="2">
        <v>44367.0</v>
      </c>
      <c r="F4905" s="3"/>
      <c r="G4905" s="5">
        <v>5500.0</v>
      </c>
      <c r="H4905" s="3" t="str">
        <f>IFNA(VLOOKUP(F4905,Promocodes!A:E,4,0),"")</f>
        <v/>
      </c>
      <c r="I4905" s="3"/>
      <c r="J4905" s="5">
        <f t="shared" si="2"/>
        <v>5500</v>
      </c>
      <c r="K4905" s="3" t="str">
        <f>IFNA(VLOOKUP(D4905,Price!$A$2:$C$18,3,0),"")</f>
        <v>услуга</v>
      </c>
      <c r="L4905" s="6">
        <f t="shared" si="3"/>
        <v>6</v>
      </c>
      <c r="M4905" s="6" t="str">
        <f>IFNA(VLOOKUP(F4905,Promocodes!A:B,2,0),"")</f>
        <v/>
      </c>
      <c r="N4905" s="3" t="str">
        <f>IFNA(VLOOKUP(M4905,Promocodes!G:H,2,0),"")</f>
        <v/>
      </c>
      <c r="O4905" s="3" t="str">
        <f>IFNA(VLOOKUP(D4905,Price!$E$2:$F$4,2,0),"")</f>
        <v/>
      </c>
      <c r="P4905" s="7" t="str">
        <f t="shared" si="4"/>
        <v>без промо</v>
      </c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</row>
    <row r="4906" ht="15.75" customHeight="1">
      <c r="A4906" s="3">
        <v>4848.0</v>
      </c>
      <c r="B4906" s="1" t="s">
        <v>16</v>
      </c>
      <c r="C4906" s="1" t="s">
        <v>17</v>
      </c>
      <c r="D4906" s="1" t="s">
        <v>21</v>
      </c>
      <c r="E4906" s="2">
        <v>44367.0</v>
      </c>
      <c r="F4906" s="3"/>
      <c r="G4906" s="5">
        <v>3500.0</v>
      </c>
      <c r="H4906" s="3" t="str">
        <f>IFNA(VLOOKUP(F4906,Promocodes!A:E,4,0),"")</f>
        <v/>
      </c>
      <c r="I4906" s="3"/>
      <c r="J4906" s="5">
        <f t="shared" si="2"/>
        <v>3500</v>
      </c>
      <c r="K4906" s="3" t="str">
        <f>IFNA(VLOOKUP(D4906,Price!$A$2:$C$18,3,0),"")</f>
        <v>услуга</v>
      </c>
      <c r="L4906" s="6">
        <f t="shared" si="3"/>
        <v>6</v>
      </c>
      <c r="M4906" s="6" t="str">
        <f>IFNA(VLOOKUP(F4906,Promocodes!A:B,2,0),"")</f>
        <v/>
      </c>
      <c r="N4906" s="3" t="str">
        <f>IFNA(VLOOKUP(M4906,Promocodes!G:H,2,0),"")</f>
        <v/>
      </c>
      <c r="O4906" s="3" t="str">
        <f>IFNA(VLOOKUP(D4906,Price!$E$2:$F$4,2,0),"")</f>
        <v/>
      </c>
      <c r="P4906" s="7" t="str">
        <f t="shared" si="4"/>
        <v>без промо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</row>
    <row r="4907" ht="15.75" customHeight="1">
      <c r="A4907" s="3">
        <v>4849.0</v>
      </c>
      <c r="B4907" s="1" t="s">
        <v>16</v>
      </c>
      <c r="C4907" s="1" t="s">
        <v>22</v>
      </c>
      <c r="D4907" s="1" t="s">
        <v>23</v>
      </c>
      <c r="E4907" s="2">
        <v>44367.0</v>
      </c>
      <c r="F4907" s="3"/>
      <c r="G4907" s="5">
        <v>5500.0</v>
      </c>
      <c r="H4907" s="3" t="str">
        <f>IFNA(VLOOKUP(F4907,Promocodes!A:E,4,0),"")</f>
        <v/>
      </c>
      <c r="I4907" s="3"/>
      <c r="J4907" s="5">
        <f t="shared" si="2"/>
        <v>5500</v>
      </c>
      <c r="K4907" s="3" t="str">
        <f>IFNA(VLOOKUP(D4907,Price!$A$2:$C$18,3,0),"")</f>
        <v>услуга</v>
      </c>
      <c r="L4907" s="6">
        <f t="shared" si="3"/>
        <v>6</v>
      </c>
      <c r="M4907" s="6" t="str">
        <f>IFNA(VLOOKUP(F4907,Promocodes!A:B,2,0),"")</f>
        <v/>
      </c>
      <c r="N4907" s="3" t="str">
        <f>IFNA(VLOOKUP(M4907,Promocodes!G:H,2,0),"")</f>
        <v/>
      </c>
      <c r="O4907" s="3" t="str">
        <f>IFNA(VLOOKUP(D4907,Price!$E$2:$F$4,2,0),"")</f>
        <v/>
      </c>
      <c r="P4907" s="7" t="str">
        <f t="shared" si="4"/>
        <v>без промо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</row>
    <row r="4908" ht="15.75" customHeight="1">
      <c r="A4908" s="3">
        <v>4851.0</v>
      </c>
      <c r="B4908" s="1" t="s">
        <v>16</v>
      </c>
      <c r="C4908" s="1" t="s">
        <v>17</v>
      </c>
      <c r="D4908" s="1" t="s">
        <v>23</v>
      </c>
      <c r="E4908" s="2">
        <v>44367.0</v>
      </c>
      <c r="F4908" s="3"/>
      <c r="G4908" s="5">
        <v>5500.0</v>
      </c>
      <c r="H4908" s="3" t="str">
        <f>IFNA(VLOOKUP(F4908,Promocodes!A:E,4,0),"")</f>
        <v/>
      </c>
      <c r="I4908" s="3"/>
      <c r="J4908" s="5">
        <f t="shared" si="2"/>
        <v>5500</v>
      </c>
      <c r="K4908" s="3" t="str">
        <f>IFNA(VLOOKUP(D4908,Price!$A$2:$C$18,3,0),"")</f>
        <v>услуга</v>
      </c>
      <c r="L4908" s="6">
        <f t="shared" si="3"/>
        <v>6</v>
      </c>
      <c r="M4908" s="6" t="str">
        <f>IFNA(VLOOKUP(F4908,Promocodes!A:B,2,0),"")</f>
        <v/>
      </c>
      <c r="N4908" s="3" t="str">
        <f>IFNA(VLOOKUP(M4908,Promocodes!G:H,2,0),"")</f>
        <v/>
      </c>
      <c r="O4908" s="3" t="str">
        <f>IFNA(VLOOKUP(D4908,Price!$E$2:$F$4,2,0),"")</f>
        <v/>
      </c>
      <c r="P4908" s="7" t="str">
        <f t="shared" si="4"/>
        <v>без промо</v>
      </c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</row>
    <row r="4909" ht="15.75" customHeight="1">
      <c r="A4909" s="3">
        <v>4852.0</v>
      </c>
      <c r="B4909" s="1" t="s">
        <v>16</v>
      </c>
      <c r="C4909" s="1" t="s">
        <v>17</v>
      </c>
      <c r="D4909" s="1" t="s">
        <v>24</v>
      </c>
      <c r="E4909" s="2">
        <v>44367.0</v>
      </c>
      <c r="F4909" s="3"/>
      <c r="G4909" s="5">
        <v>4500.0</v>
      </c>
      <c r="H4909" s="3" t="str">
        <f>IFNA(VLOOKUP(F4909,Promocodes!A:E,4,0),"")</f>
        <v/>
      </c>
      <c r="I4909" s="3"/>
      <c r="J4909" s="5">
        <f t="shared" si="2"/>
        <v>4500</v>
      </c>
      <c r="K4909" s="3" t="str">
        <f>IFNA(VLOOKUP(D4909,Price!$A$2:$C$18,3,0),"")</f>
        <v>услуга</v>
      </c>
      <c r="L4909" s="6">
        <f t="shared" si="3"/>
        <v>6</v>
      </c>
      <c r="M4909" s="6" t="str">
        <f>IFNA(VLOOKUP(F4909,Promocodes!A:B,2,0),"")</f>
        <v/>
      </c>
      <c r="N4909" s="3" t="str">
        <f>IFNA(VLOOKUP(M4909,Promocodes!G:H,2,0),"")</f>
        <v/>
      </c>
      <c r="O4909" s="3" t="str">
        <f>IFNA(VLOOKUP(D4909,Price!$E$2:$F$4,2,0),"")</f>
        <v/>
      </c>
      <c r="P4909" s="7" t="str">
        <f t="shared" si="4"/>
        <v>без промо</v>
      </c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</row>
    <row r="4910" ht="15.75" customHeight="1">
      <c r="A4910" s="3">
        <v>4853.0</v>
      </c>
      <c r="B4910" s="1" t="s">
        <v>16</v>
      </c>
      <c r="C4910" s="1" t="s">
        <v>17</v>
      </c>
      <c r="D4910" s="1" t="s">
        <v>21</v>
      </c>
      <c r="E4910" s="2">
        <v>44367.0</v>
      </c>
      <c r="F4910" s="3"/>
      <c r="G4910" s="5">
        <v>3500.0</v>
      </c>
      <c r="H4910" s="3" t="str">
        <f>IFNA(VLOOKUP(F4910,Promocodes!A:E,4,0),"")</f>
        <v/>
      </c>
      <c r="I4910" s="3"/>
      <c r="J4910" s="5">
        <f t="shared" si="2"/>
        <v>3500</v>
      </c>
      <c r="K4910" s="3" t="str">
        <f>IFNA(VLOOKUP(D4910,Price!$A$2:$C$18,3,0),"")</f>
        <v>услуга</v>
      </c>
      <c r="L4910" s="6">
        <f t="shared" si="3"/>
        <v>6</v>
      </c>
      <c r="M4910" s="6" t="str">
        <f>IFNA(VLOOKUP(F4910,Promocodes!A:B,2,0),"")</f>
        <v/>
      </c>
      <c r="N4910" s="3" t="str">
        <f>IFNA(VLOOKUP(M4910,Promocodes!G:H,2,0),"")</f>
        <v/>
      </c>
      <c r="O4910" s="3" t="str">
        <f>IFNA(VLOOKUP(D4910,Price!$E$2:$F$4,2,0),"")</f>
        <v/>
      </c>
      <c r="P4910" s="7" t="str">
        <f t="shared" si="4"/>
        <v>без промо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</row>
    <row r="4911" ht="15.75" customHeight="1">
      <c r="A4911" s="3">
        <v>4855.0</v>
      </c>
      <c r="B4911" s="1" t="s">
        <v>16</v>
      </c>
      <c r="C4911" s="1" t="s">
        <v>17</v>
      </c>
      <c r="D4911" s="1" t="s">
        <v>21</v>
      </c>
      <c r="E4911" s="2">
        <v>44367.0</v>
      </c>
      <c r="F4911" s="3"/>
      <c r="G4911" s="5">
        <v>3500.0</v>
      </c>
      <c r="H4911" s="3" t="str">
        <f>IFNA(VLOOKUP(F4911,Promocodes!A:E,4,0),"")</f>
        <v/>
      </c>
      <c r="I4911" s="3"/>
      <c r="J4911" s="5">
        <f t="shared" si="2"/>
        <v>3500</v>
      </c>
      <c r="K4911" s="3" t="str">
        <f>IFNA(VLOOKUP(D4911,Price!$A$2:$C$18,3,0),"")</f>
        <v>услуга</v>
      </c>
      <c r="L4911" s="6">
        <f t="shared" si="3"/>
        <v>6</v>
      </c>
      <c r="M4911" s="6" t="str">
        <f>IFNA(VLOOKUP(F4911,Promocodes!A:B,2,0),"")</f>
        <v/>
      </c>
      <c r="N4911" s="3" t="str">
        <f>IFNA(VLOOKUP(M4911,Promocodes!G:H,2,0),"")</f>
        <v/>
      </c>
      <c r="O4911" s="3" t="str">
        <f>IFNA(VLOOKUP(D4911,Price!$E$2:$F$4,2,0),"")</f>
        <v/>
      </c>
      <c r="P4911" s="7" t="str">
        <f t="shared" si="4"/>
        <v>без промо</v>
      </c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</row>
    <row r="4912" ht="15.75" customHeight="1">
      <c r="A4912" s="3">
        <v>4856.0</v>
      </c>
      <c r="B4912" s="1" t="s">
        <v>16</v>
      </c>
      <c r="C4912" s="1" t="s">
        <v>17</v>
      </c>
      <c r="D4912" s="1" t="s">
        <v>21</v>
      </c>
      <c r="E4912" s="2">
        <v>44367.0</v>
      </c>
      <c r="F4912" s="3"/>
      <c r="G4912" s="5">
        <v>3500.0</v>
      </c>
      <c r="H4912" s="3" t="str">
        <f>IFNA(VLOOKUP(F4912,Promocodes!A:E,4,0),"")</f>
        <v/>
      </c>
      <c r="I4912" s="3"/>
      <c r="J4912" s="5">
        <f t="shared" si="2"/>
        <v>3500</v>
      </c>
      <c r="K4912" s="3" t="str">
        <f>IFNA(VLOOKUP(D4912,Price!$A$2:$C$18,3,0),"")</f>
        <v>услуга</v>
      </c>
      <c r="L4912" s="6">
        <f t="shared" si="3"/>
        <v>6</v>
      </c>
      <c r="M4912" s="6" t="str">
        <f>IFNA(VLOOKUP(F4912,Promocodes!A:B,2,0),"")</f>
        <v/>
      </c>
      <c r="N4912" s="3" t="str">
        <f>IFNA(VLOOKUP(M4912,Promocodes!G:H,2,0),"")</f>
        <v/>
      </c>
      <c r="O4912" s="3" t="str">
        <f>IFNA(VLOOKUP(D4912,Price!$E$2:$F$4,2,0),"")</f>
        <v/>
      </c>
      <c r="P4912" s="7" t="str">
        <f t="shared" si="4"/>
        <v>без промо</v>
      </c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</row>
    <row r="4913" ht="15.75" customHeight="1">
      <c r="A4913" s="3">
        <v>4857.0</v>
      </c>
      <c r="B4913" s="1" t="s">
        <v>16</v>
      </c>
      <c r="C4913" s="1" t="s">
        <v>17</v>
      </c>
      <c r="D4913" s="1" t="s">
        <v>23</v>
      </c>
      <c r="E4913" s="2">
        <v>44367.0</v>
      </c>
      <c r="F4913" s="3"/>
      <c r="G4913" s="5">
        <v>5500.0</v>
      </c>
      <c r="H4913" s="3" t="str">
        <f>IFNA(VLOOKUP(F4913,Promocodes!A:E,4,0),"")</f>
        <v/>
      </c>
      <c r="I4913" s="3"/>
      <c r="J4913" s="5">
        <f t="shared" si="2"/>
        <v>5500</v>
      </c>
      <c r="K4913" s="3" t="str">
        <f>IFNA(VLOOKUP(D4913,Price!$A$2:$C$18,3,0),"")</f>
        <v>услуга</v>
      </c>
      <c r="L4913" s="6">
        <f t="shared" si="3"/>
        <v>6</v>
      </c>
      <c r="M4913" s="6" t="str">
        <f>IFNA(VLOOKUP(F4913,Promocodes!A:B,2,0),"")</f>
        <v/>
      </c>
      <c r="N4913" s="3" t="str">
        <f>IFNA(VLOOKUP(M4913,Promocodes!G:H,2,0),"")</f>
        <v/>
      </c>
      <c r="O4913" s="3" t="str">
        <f>IFNA(VLOOKUP(D4913,Price!$E$2:$F$4,2,0),"")</f>
        <v/>
      </c>
      <c r="P4913" s="7" t="str">
        <f t="shared" si="4"/>
        <v>без промо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</row>
    <row r="4914" ht="15.75" customHeight="1">
      <c r="A4914" s="3">
        <v>4858.0</v>
      </c>
      <c r="B4914" s="1" t="s">
        <v>16</v>
      </c>
      <c r="C4914" s="1" t="s">
        <v>17</v>
      </c>
      <c r="D4914" s="1" t="s">
        <v>24</v>
      </c>
      <c r="E4914" s="2">
        <v>44367.0</v>
      </c>
      <c r="F4914" s="3"/>
      <c r="G4914" s="5">
        <v>4500.0</v>
      </c>
      <c r="H4914" s="3" t="str">
        <f>IFNA(VLOOKUP(F4914,Promocodes!A:E,4,0),"")</f>
        <v/>
      </c>
      <c r="I4914" s="3"/>
      <c r="J4914" s="5">
        <f t="shared" si="2"/>
        <v>4500</v>
      </c>
      <c r="K4914" s="3" t="str">
        <f>IFNA(VLOOKUP(D4914,Price!$A$2:$C$18,3,0),"")</f>
        <v>услуга</v>
      </c>
      <c r="L4914" s="6">
        <f t="shared" si="3"/>
        <v>6</v>
      </c>
      <c r="M4914" s="6" t="str">
        <f>IFNA(VLOOKUP(F4914,Promocodes!A:B,2,0),"")</f>
        <v/>
      </c>
      <c r="N4914" s="3" t="str">
        <f>IFNA(VLOOKUP(M4914,Promocodes!G:H,2,0),"")</f>
        <v/>
      </c>
      <c r="O4914" s="3" t="str">
        <f>IFNA(VLOOKUP(D4914,Price!$E$2:$F$4,2,0),"")</f>
        <v/>
      </c>
      <c r="P4914" s="7" t="str">
        <f t="shared" si="4"/>
        <v>без промо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</row>
    <row r="4915" ht="15.75" customHeight="1">
      <c r="A4915" s="3">
        <v>4859.0</v>
      </c>
      <c r="B4915" s="1" t="s">
        <v>16</v>
      </c>
      <c r="C4915" s="1" t="s">
        <v>17</v>
      </c>
      <c r="D4915" s="1" t="s">
        <v>23</v>
      </c>
      <c r="E4915" s="2">
        <v>44367.0</v>
      </c>
      <c r="F4915" s="3"/>
      <c r="G4915" s="5">
        <v>5500.0</v>
      </c>
      <c r="H4915" s="3" t="str">
        <f>IFNA(VLOOKUP(F4915,Promocodes!A:E,4,0),"")</f>
        <v/>
      </c>
      <c r="I4915" s="3"/>
      <c r="J4915" s="5">
        <f t="shared" si="2"/>
        <v>5500</v>
      </c>
      <c r="K4915" s="3" t="str">
        <f>IFNA(VLOOKUP(D4915,Price!$A$2:$C$18,3,0),"")</f>
        <v>услуга</v>
      </c>
      <c r="L4915" s="6">
        <f t="shared" si="3"/>
        <v>6</v>
      </c>
      <c r="M4915" s="6" t="str">
        <f>IFNA(VLOOKUP(F4915,Promocodes!A:B,2,0),"")</f>
        <v/>
      </c>
      <c r="N4915" s="3" t="str">
        <f>IFNA(VLOOKUP(M4915,Promocodes!G:H,2,0),"")</f>
        <v/>
      </c>
      <c r="O4915" s="3" t="str">
        <f>IFNA(VLOOKUP(D4915,Price!$E$2:$F$4,2,0),"")</f>
        <v/>
      </c>
      <c r="P4915" s="7" t="str">
        <f t="shared" si="4"/>
        <v>без промо</v>
      </c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</row>
    <row r="4916" ht="15.75" customHeight="1">
      <c r="A4916" s="3">
        <v>4860.0</v>
      </c>
      <c r="B4916" s="1" t="s">
        <v>16</v>
      </c>
      <c r="C4916" s="1" t="s">
        <v>22</v>
      </c>
      <c r="D4916" s="1" t="s">
        <v>24</v>
      </c>
      <c r="E4916" s="2">
        <v>44367.0</v>
      </c>
      <c r="F4916" s="3"/>
      <c r="G4916" s="5">
        <v>4500.0</v>
      </c>
      <c r="H4916" s="3" t="str">
        <f>IFNA(VLOOKUP(F4916,Promocodes!A:E,4,0),"")</f>
        <v/>
      </c>
      <c r="I4916" s="3"/>
      <c r="J4916" s="5">
        <f t="shared" si="2"/>
        <v>4500</v>
      </c>
      <c r="K4916" s="3" t="str">
        <f>IFNA(VLOOKUP(D4916,Price!$A$2:$C$18,3,0),"")</f>
        <v>услуга</v>
      </c>
      <c r="L4916" s="6">
        <f t="shared" si="3"/>
        <v>6</v>
      </c>
      <c r="M4916" s="6" t="str">
        <f>IFNA(VLOOKUP(F4916,Promocodes!A:B,2,0),"")</f>
        <v/>
      </c>
      <c r="N4916" s="3" t="str">
        <f>IFNA(VLOOKUP(M4916,Promocodes!G:H,2,0),"")</f>
        <v/>
      </c>
      <c r="O4916" s="3" t="str">
        <f>IFNA(VLOOKUP(D4916,Price!$E$2:$F$4,2,0),"")</f>
        <v/>
      </c>
      <c r="P4916" s="7" t="str">
        <f t="shared" si="4"/>
        <v>без промо</v>
      </c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</row>
    <row r="4917" ht="15.75" customHeight="1">
      <c r="A4917" s="3">
        <v>4861.0</v>
      </c>
      <c r="B4917" s="1" t="s">
        <v>16</v>
      </c>
      <c r="C4917" s="1" t="s">
        <v>22</v>
      </c>
      <c r="D4917" s="1" t="s">
        <v>24</v>
      </c>
      <c r="E4917" s="2">
        <v>44367.0</v>
      </c>
      <c r="F4917" s="3"/>
      <c r="G4917" s="5">
        <v>4500.0</v>
      </c>
      <c r="H4917" s="3" t="str">
        <f>IFNA(VLOOKUP(F4917,Promocodes!A:E,4,0),"")</f>
        <v/>
      </c>
      <c r="I4917" s="3"/>
      <c r="J4917" s="5">
        <f t="shared" si="2"/>
        <v>4500</v>
      </c>
      <c r="K4917" s="3" t="str">
        <f>IFNA(VLOOKUP(D4917,Price!$A$2:$C$18,3,0),"")</f>
        <v>услуга</v>
      </c>
      <c r="L4917" s="6">
        <f t="shared" si="3"/>
        <v>6</v>
      </c>
      <c r="M4917" s="6" t="str">
        <f>IFNA(VLOOKUP(F4917,Promocodes!A:B,2,0),"")</f>
        <v/>
      </c>
      <c r="N4917" s="3" t="str">
        <f>IFNA(VLOOKUP(M4917,Promocodes!G:H,2,0),"")</f>
        <v/>
      </c>
      <c r="O4917" s="3" t="str">
        <f>IFNA(VLOOKUP(D4917,Price!$E$2:$F$4,2,0),"")</f>
        <v/>
      </c>
      <c r="P4917" s="7" t="str">
        <f t="shared" si="4"/>
        <v>без промо</v>
      </c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</row>
    <row r="4918" ht="15.75" customHeight="1">
      <c r="A4918" s="3">
        <v>4862.0</v>
      </c>
      <c r="B4918" s="1" t="s">
        <v>16</v>
      </c>
      <c r="C4918" s="1" t="s">
        <v>17</v>
      </c>
      <c r="D4918" s="1" t="s">
        <v>21</v>
      </c>
      <c r="E4918" s="2">
        <v>44367.0</v>
      </c>
      <c r="F4918" s="3"/>
      <c r="G4918" s="5">
        <v>3500.0</v>
      </c>
      <c r="H4918" s="3" t="str">
        <f>IFNA(VLOOKUP(F4918,Promocodes!A:E,4,0),"")</f>
        <v/>
      </c>
      <c r="I4918" s="3"/>
      <c r="J4918" s="5">
        <f t="shared" si="2"/>
        <v>3500</v>
      </c>
      <c r="K4918" s="3" t="str">
        <f>IFNA(VLOOKUP(D4918,Price!$A$2:$C$18,3,0),"")</f>
        <v>услуга</v>
      </c>
      <c r="L4918" s="6">
        <f t="shared" si="3"/>
        <v>6</v>
      </c>
      <c r="M4918" s="6" t="str">
        <f>IFNA(VLOOKUP(F4918,Promocodes!A:B,2,0),"")</f>
        <v/>
      </c>
      <c r="N4918" s="3" t="str">
        <f>IFNA(VLOOKUP(M4918,Promocodes!G:H,2,0),"")</f>
        <v/>
      </c>
      <c r="O4918" s="3" t="str">
        <f>IFNA(VLOOKUP(D4918,Price!$E$2:$F$4,2,0),"")</f>
        <v/>
      </c>
      <c r="P4918" s="7" t="str">
        <f t="shared" si="4"/>
        <v>без промо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</row>
    <row r="4919" ht="15.75" customHeight="1">
      <c r="A4919" s="3">
        <v>4863.0</v>
      </c>
      <c r="B4919" s="1" t="s">
        <v>16</v>
      </c>
      <c r="C4919" s="1" t="s">
        <v>17</v>
      </c>
      <c r="D4919" s="1" t="s">
        <v>23</v>
      </c>
      <c r="E4919" s="2">
        <v>44367.0</v>
      </c>
      <c r="F4919" s="3"/>
      <c r="G4919" s="5">
        <v>5500.0</v>
      </c>
      <c r="H4919" s="3" t="str">
        <f>IFNA(VLOOKUP(F4919,Promocodes!A:E,4,0),"")</f>
        <v/>
      </c>
      <c r="I4919" s="3"/>
      <c r="J4919" s="5">
        <f t="shared" si="2"/>
        <v>5500</v>
      </c>
      <c r="K4919" s="3" t="str">
        <f>IFNA(VLOOKUP(D4919,Price!$A$2:$C$18,3,0),"")</f>
        <v>услуга</v>
      </c>
      <c r="L4919" s="6">
        <f t="shared" si="3"/>
        <v>6</v>
      </c>
      <c r="M4919" s="6" t="str">
        <f>IFNA(VLOOKUP(F4919,Promocodes!A:B,2,0),"")</f>
        <v/>
      </c>
      <c r="N4919" s="3" t="str">
        <f>IFNA(VLOOKUP(M4919,Promocodes!G:H,2,0),"")</f>
        <v/>
      </c>
      <c r="O4919" s="3" t="str">
        <f>IFNA(VLOOKUP(D4919,Price!$E$2:$F$4,2,0),"")</f>
        <v/>
      </c>
      <c r="P4919" s="7" t="str">
        <f t="shared" si="4"/>
        <v>без промо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</row>
    <row r="4920" ht="15.75" customHeight="1">
      <c r="A4920" s="3">
        <v>4864.0</v>
      </c>
      <c r="B4920" s="1" t="s">
        <v>16</v>
      </c>
      <c r="C4920" s="1" t="s">
        <v>22</v>
      </c>
      <c r="D4920" s="1" t="s">
        <v>21</v>
      </c>
      <c r="E4920" s="2">
        <v>44367.0</v>
      </c>
      <c r="F4920" s="3"/>
      <c r="G4920" s="5">
        <v>3500.0</v>
      </c>
      <c r="H4920" s="3" t="str">
        <f>IFNA(VLOOKUP(F4920,Promocodes!A:E,4,0),"")</f>
        <v/>
      </c>
      <c r="I4920" s="3"/>
      <c r="J4920" s="5">
        <f t="shared" si="2"/>
        <v>3500</v>
      </c>
      <c r="K4920" s="3" t="str">
        <f>IFNA(VLOOKUP(D4920,Price!$A$2:$C$18,3,0),"")</f>
        <v>услуга</v>
      </c>
      <c r="L4920" s="6">
        <f t="shared" si="3"/>
        <v>6</v>
      </c>
      <c r="M4920" s="6" t="str">
        <f>IFNA(VLOOKUP(F4920,Promocodes!A:B,2,0),"")</f>
        <v/>
      </c>
      <c r="N4920" s="3" t="str">
        <f>IFNA(VLOOKUP(M4920,Promocodes!G:H,2,0),"")</f>
        <v/>
      </c>
      <c r="O4920" s="3" t="str">
        <f>IFNA(VLOOKUP(D4920,Price!$E$2:$F$4,2,0),"")</f>
        <v/>
      </c>
      <c r="P4920" s="7" t="str">
        <f t="shared" si="4"/>
        <v>без промо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</row>
    <row r="4921" ht="15.75" customHeight="1">
      <c r="A4921" s="3">
        <v>4865.0</v>
      </c>
      <c r="B4921" s="1" t="s">
        <v>139</v>
      </c>
      <c r="C4921" s="1" t="s">
        <v>17</v>
      </c>
      <c r="D4921" s="1" t="s">
        <v>142</v>
      </c>
      <c r="E4921" s="2">
        <v>44367.0</v>
      </c>
      <c r="F4921" s="3"/>
      <c r="G4921" s="5">
        <v>1000.0</v>
      </c>
      <c r="H4921" s="3" t="str">
        <f>IFNA(VLOOKUP(F4921,Promocodes!A:E,4,0),"")</f>
        <v/>
      </c>
      <c r="I4921" s="3"/>
      <c r="J4921" s="5">
        <f t="shared" si="2"/>
        <v>1000</v>
      </c>
      <c r="K4921" s="3" t="str">
        <f>IFNA(VLOOKUP(D4921,Price!$A$2:$C$18,3,0),"")</f>
        <v/>
      </c>
      <c r="L4921" s="6">
        <f t="shared" si="3"/>
        <v>6</v>
      </c>
      <c r="M4921" s="6" t="str">
        <f>IFNA(VLOOKUP(F4921,Promocodes!A:B,2,0),"")</f>
        <v/>
      </c>
      <c r="N4921" s="3" t="str">
        <f>IFNA(VLOOKUP(M4921,Promocodes!G:H,2,0),"")</f>
        <v/>
      </c>
      <c r="O4921" s="3" t="str">
        <f>IFNA(VLOOKUP(D4921,Price!$E$2:$F$4,2,0),"")</f>
        <v/>
      </c>
      <c r="P4921" s="7" t="str">
        <f t="shared" si="4"/>
        <v/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</row>
    <row r="4922" ht="15.75" customHeight="1">
      <c r="A4922" s="3">
        <v>4866.0</v>
      </c>
      <c r="B4922" s="1" t="s">
        <v>139</v>
      </c>
      <c r="C4922" s="1" t="s">
        <v>17</v>
      </c>
      <c r="D4922" s="1" t="s">
        <v>142</v>
      </c>
      <c r="E4922" s="2">
        <v>44367.0</v>
      </c>
      <c r="F4922" s="3"/>
      <c r="G4922" s="5">
        <v>1000.0</v>
      </c>
      <c r="H4922" s="3" t="str">
        <f>IFNA(VLOOKUP(F4922,Promocodes!A:E,4,0),"")</f>
        <v/>
      </c>
      <c r="I4922" s="3"/>
      <c r="J4922" s="5">
        <f t="shared" si="2"/>
        <v>1000</v>
      </c>
      <c r="K4922" s="3" t="str">
        <f>IFNA(VLOOKUP(D4922,Price!$A$2:$C$18,3,0),"")</f>
        <v/>
      </c>
      <c r="L4922" s="6">
        <f t="shared" si="3"/>
        <v>6</v>
      </c>
      <c r="M4922" s="6" t="str">
        <f>IFNA(VLOOKUP(F4922,Promocodes!A:B,2,0),"")</f>
        <v/>
      </c>
      <c r="N4922" s="3" t="str">
        <f>IFNA(VLOOKUP(M4922,Promocodes!G:H,2,0),"")</f>
        <v/>
      </c>
      <c r="O4922" s="3" t="str">
        <f>IFNA(VLOOKUP(D4922,Price!$E$2:$F$4,2,0),"")</f>
        <v/>
      </c>
      <c r="P4922" s="7" t="str">
        <f t="shared" si="4"/>
        <v/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</row>
    <row r="4923" ht="15.75" customHeight="1">
      <c r="A4923" s="3">
        <v>4867.0</v>
      </c>
      <c r="B4923" s="1" t="s">
        <v>16</v>
      </c>
      <c r="C4923" s="1" t="s">
        <v>17</v>
      </c>
      <c r="D4923" s="1" t="s">
        <v>21</v>
      </c>
      <c r="E4923" s="2">
        <v>44367.0</v>
      </c>
      <c r="F4923" s="3"/>
      <c r="G4923" s="5">
        <v>3500.0</v>
      </c>
      <c r="H4923" s="3" t="str">
        <f>IFNA(VLOOKUP(F4923,Promocodes!A:E,4,0),"")</f>
        <v/>
      </c>
      <c r="I4923" s="3"/>
      <c r="J4923" s="5">
        <f t="shared" si="2"/>
        <v>3500</v>
      </c>
      <c r="K4923" s="3" t="str">
        <f>IFNA(VLOOKUP(D4923,Price!$A$2:$C$18,3,0),"")</f>
        <v>услуга</v>
      </c>
      <c r="L4923" s="6">
        <f t="shared" si="3"/>
        <v>6</v>
      </c>
      <c r="M4923" s="6" t="str">
        <f>IFNA(VLOOKUP(F4923,Promocodes!A:B,2,0),"")</f>
        <v/>
      </c>
      <c r="N4923" s="3" t="str">
        <f>IFNA(VLOOKUP(M4923,Promocodes!G:H,2,0),"")</f>
        <v/>
      </c>
      <c r="O4923" s="3" t="str">
        <f>IFNA(VLOOKUP(D4923,Price!$E$2:$F$4,2,0),"")</f>
        <v/>
      </c>
      <c r="P4923" s="7" t="str">
        <f t="shared" si="4"/>
        <v>без промо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</row>
    <row r="4924" ht="15.75" customHeight="1">
      <c r="A4924" s="3">
        <v>4870.0</v>
      </c>
      <c r="B4924" s="1" t="s">
        <v>16</v>
      </c>
      <c r="C4924" s="1" t="s">
        <v>17</v>
      </c>
      <c r="D4924" s="1" t="s">
        <v>23</v>
      </c>
      <c r="E4924" s="2">
        <v>44368.0</v>
      </c>
      <c r="F4924" s="3"/>
      <c r="G4924" s="5">
        <v>5500.0</v>
      </c>
      <c r="H4924" s="3" t="str">
        <f>IFNA(VLOOKUP(F4924,Promocodes!A:E,4,0),"")</f>
        <v/>
      </c>
      <c r="I4924" s="3"/>
      <c r="J4924" s="5">
        <f t="shared" si="2"/>
        <v>5500</v>
      </c>
      <c r="K4924" s="3" t="str">
        <f>IFNA(VLOOKUP(D4924,Price!$A$2:$C$18,3,0),"")</f>
        <v>услуга</v>
      </c>
      <c r="L4924" s="6">
        <f t="shared" si="3"/>
        <v>6</v>
      </c>
      <c r="M4924" s="6" t="str">
        <f>IFNA(VLOOKUP(F4924,Promocodes!A:B,2,0),"")</f>
        <v/>
      </c>
      <c r="N4924" s="3" t="str">
        <f>IFNA(VLOOKUP(M4924,Promocodes!G:H,2,0),"")</f>
        <v/>
      </c>
      <c r="O4924" s="3" t="str">
        <f>IFNA(VLOOKUP(D4924,Price!$E$2:$F$4,2,0),"")</f>
        <v/>
      </c>
      <c r="P4924" s="7" t="str">
        <f t="shared" si="4"/>
        <v>без промо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</row>
    <row r="4925" ht="15.75" customHeight="1">
      <c r="A4925" s="3">
        <v>4871.0</v>
      </c>
      <c r="B4925" s="1" t="s">
        <v>16</v>
      </c>
      <c r="C4925" s="1" t="s">
        <v>17</v>
      </c>
      <c r="D4925" s="1" t="s">
        <v>18</v>
      </c>
      <c r="E4925" s="2">
        <v>44368.0</v>
      </c>
      <c r="F4925" s="3"/>
      <c r="G4925" s="5">
        <v>1000.0</v>
      </c>
      <c r="H4925" s="3" t="str">
        <f>IFNA(VLOOKUP(F4925,Promocodes!A:E,4,0),"")</f>
        <v/>
      </c>
      <c r="I4925" s="3"/>
      <c r="J4925" s="5">
        <f t="shared" si="2"/>
        <v>1000</v>
      </c>
      <c r="K4925" s="3" t="str">
        <f>IFNA(VLOOKUP(D4925,Price!$A$2:$C$18,3,0),"")</f>
        <v>товар</v>
      </c>
      <c r="L4925" s="6">
        <f t="shared" si="3"/>
        <v>6</v>
      </c>
      <c r="M4925" s="6" t="str">
        <f>IFNA(VLOOKUP(F4925,Promocodes!A:B,2,0),"")</f>
        <v/>
      </c>
      <c r="N4925" s="3" t="str">
        <f>IFNA(VLOOKUP(M4925,Promocodes!G:H,2,0),"")</f>
        <v/>
      </c>
      <c r="O4925" s="3">
        <f>IFNA(VLOOKUP(D4925,Price!$E$2:$F$4,2,0),"")</f>
        <v>500</v>
      </c>
      <c r="P4925" s="7" t="str">
        <f t="shared" si="4"/>
        <v>без промо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</row>
    <row r="4926" ht="15.75" customHeight="1">
      <c r="A4926" s="3">
        <v>4872.0</v>
      </c>
      <c r="B4926" s="1" t="s">
        <v>16</v>
      </c>
      <c r="C4926" s="1" t="s">
        <v>22</v>
      </c>
      <c r="D4926" s="1" t="s">
        <v>21</v>
      </c>
      <c r="E4926" s="2">
        <v>44368.0</v>
      </c>
      <c r="F4926" s="3"/>
      <c r="G4926" s="5">
        <v>3500.0</v>
      </c>
      <c r="H4926" s="3" t="str">
        <f>IFNA(VLOOKUP(F4926,Promocodes!A:E,4,0),"")</f>
        <v/>
      </c>
      <c r="I4926" s="3"/>
      <c r="J4926" s="5">
        <f t="shared" si="2"/>
        <v>3500</v>
      </c>
      <c r="K4926" s="3" t="str">
        <f>IFNA(VLOOKUP(D4926,Price!$A$2:$C$18,3,0),"")</f>
        <v>услуга</v>
      </c>
      <c r="L4926" s="6">
        <f t="shared" si="3"/>
        <v>6</v>
      </c>
      <c r="M4926" s="6" t="str">
        <f>IFNA(VLOOKUP(F4926,Promocodes!A:B,2,0),"")</f>
        <v/>
      </c>
      <c r="N4926" s="3" t="str">
        <f>IFNA(VLOOKUP(M4926,Promocodes!G:H,2,0),"")</f>
        <v/>
      </c>
      <c r="O4926" s="3" t="str">
        <f>IFNA(VLOOKUP(D4926,Price!$E$2:$F$4,2,0),"")</f>
        <v/>
      </c>
      <c r="P4926" s="7" t="str">
        <f t="shared" si="4"/>
        <v>без промо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</row>
    <row r="4927" ht="15.75" customHeight="1">
      <c r="A4927" s="3">
        <v>4873.0</v>
      </c>
      <c r="B4927" s="1" t="s">
        <v>16</v>
      </c>
      <c r="C4927" s="1" t="s">
        <v>17</v>
      </c>
      <c r="D4927" s="1" t="s">
        <v>21</v>
      </c>
      <c r="E4927" s="2">
        <v>44368.0</v>
      </c>
      <c r="F4927" s="3"/>
      <c r="G4927" s="5">
        <v>3500.0</v>
      </c>
      <c r="H4927" s="3" t="str">
        <f>IFNA(VLOOKUP(F4927,Promocodes!A:E,4,0),"")</f>
        <v/>
      </c>
      <c r="I4927" s="3"/>
      <c r="J4927" s="5">
        <f t="shared" si="2"/>
        <v>3500</v>
      </c>
      <c r="K4927" s="3" t="str">
        <f>IFNA(VLOOKUP(D4927,Price!$A$2:$C$18,3,0),"")</f>
        <v>услуга</v>
      </c>
      <c r="L4927" s="6">
        <f t="shared" si="3"/>
        <v>6</v>
      </c>
      <c r="M4927" s="6" t="str">
        <f>IFNA(VLOOKUP(F4927,Promocodes!A:B,2,0),"")</f>
        <v/>
      </c>
      <c r="N4927" s="3" t="str">
        <f>IFNA(VLOOKUP(M4927,Promocodes!G:H,2,0),"")</f>
        <v/>
      </c>
      <c r="O4927" s="3" t="str">
        <f>IFNA(VLOOKUP(D4927,Price!$E$2:$F$4,2,0),"")</f>
        <v/>
      </c>
      <c r="P4927" s="7" t="str">
        <f t="shared" si="4"/>
        <v>без промо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</row>
    <row r="4928" ht="15.75" customHeight="1">
      <c r="A4928" s="3">
        <v>4874.0</v>
      </c>
      <c r="B4928" s="1" t="s">
        <v>16</v>
      </c>
      <c r="C4928" s="1" t="s">
        <v>17</v>
      </c>
      <c r="D4928" s="1" t="s">
        <v>21</v>
      </c>
      <c r="E4928" s="2">
        <v>44368.0</v>
      </c>
      <c r="F4928" s="3"/>
      <c r="G4928" s="5">
        <v>3500.0</v>
      </c>
      <c r="H4928" s="3" t="str">
        <f>IFNA(VLOOKUP(F4928,Promocodes!A:E,4,0),"")</f>
        <v/>
      </c>
      <c r="I4928" s="3"/>
      <c r="J4928" s="5">
        <f t="shared" si="2"/>
        <v>3500</v>
      </c>
      <c r="K4928" s="3" t="str">
        <f>IFNA(VLOOKUP(D4928,Price!$A$2:$C$18,3,0),"")</f>
        <v>услуга</v>
      </c>
      <c r="L4928" s="6">
        <f t="shared" si="3"/>
        <v>6</v>
      </c>
      <c r="M4928" s="6" t="str">
        <f>IFNA(VLOOKUP(F4928,Promocodes!A:B,2,0),"")</f>
        <v/>
      </c>
      <c r="N4928" s="3" t="str">
        <f>IFNA(VLOOKUP(M4928,Promocodes!G:H,2,0),"")</f>
        <v/>
      </c>
      <c r="O4928" s="3" t="str">
        <f>IFNA(VLOOKUP(D4928,Price!$E$2:$F$4,2,0),"")</f>
        <v/>
      </c>
      <c r="P4928" s="7" t="str">
        <f t="shared" si="4"/>
        <v>без промо</v>
      </c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</row>
    <row r="4929" ht="15.75" customHeight="1">
      <c r="A4929" s="3">
        <v>4875.0</v>
      </c>
      <c r="B4929" s="1" t="s">
        <v>16</v>
      </c>
      <c r="C4929" s="1" t="s">
        <v>17</v>
      </c>
      <c r="D4929" s="1" t="s">
        <v>23</v>
      </c>
      <c r="E4929" s="2">
        <v>44368.0</v>
      </c>
      <c r="F4929" s="3"/>
      <c r="G4929" s="5">
        <v>5500.0</v>
      </c>
      <c r="H4929" s="3" t="str">
        <f>IFNA(VLOOKUP(F4929,Promocodes!A:E,4,0),"")</f>
        <v/>
      </c>
      <c r="I4929" s="3"/>
      <c r="J4929" s="5">
        <f t="shared" si="2"/>
        <v>5500</v>
      </c>
      <c r="K4929" s="3" t="str">
        <f>IFNA(VLOOKUP(D4929,Price!$A$2:$C$18,3,0),"")</f>
        <v>услуга</v>
      </c>
      <c r="L4929" s="6">
        <f t="shared" si="3"/>
        <v>6</v>
      </c>
      <c r="M4929" s="6" t="str">
        <f>IFNA(VLOOKUP(F4929,Promocodes!A:B,2,0),"")</f>
        <v/>
      </c>
      <c r="N4929" s="3" t="str">
        <f>IFNA(VLOOKUP(M4929,Promocodes!G:H,2,0),"")</f>
        <v/>
      </c>
      <c r="O4929" s="3" t="str">
        <f>IFNA(VLOOKUP(D4929,Price!$E$2:$F$4,2,0),"")</f>
        <v/>
      </c>
      <c r="P4929" s="7" t="str">
        <f t="shared" si="4"/>
        <v>без промо</v>
      </c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</row>
    <row r="4930" ht="15.75" customHeight="1">
      <c r="A4930" s="3">
        <v>4876.0</v>
      </c>
      <c r="B4930" s="1" t="s">
        <v>16</v>
      </c>
      <c r="C4930" s="1" t="s">
        <v>17</v>
      </c>
      <c r="D4930" s="1" t="s">
        <v>21</v>
      </c>
      <c r="E4930" s="2">
        <v>44368.0</v>
      </c>
      <c r="F4930" s="3"/>
      <c r="G4930" s="5">
        <v>3500.0</v>
      </c>
      <c r="H4930" s="3" t="str">
        <f>IFNA(VLOOKUP(F4930,Promocodes!A:E,4,0),"")</f>
        <v/>
      </c>
      <c r="I4930" s="3"/>
      <c r="J4930" s="5">
        <f t="shared" si="2"/>
        <v>3500</v>
      </c>
      <c r="K4930" s="3" t="str">
        <f>IFNA(VLOOKUP(D4930,Price!$A$2:$C$18,3,0),"")</f>
        <v>услуга</v>
      </c>
      <c r="L4930" s="6">
        <f t="shared" si="3"/>
        <v>6</v>
      </c>
      <c r="M4930" s="6" t="str">
        <f>IFNA(VLOOKUP(F4930,Promocodes!A:B,2,0),"")</f>
        <v/>
      </c>
      <c r="N4930" s="3" t="str">
        <f>IFNA(VLOOKUP(M4930,Promocodes!G:H,2,0),"")</f>
        <v/>
      </c>
      <c r="O4930" s="3" t="str">
        <f>IFNA(VLOOKUP(D4930,Price!$E$2:$F$4,2,0),"")</f>
        <v/>
      </c>
      <c r="P4930" s="7" t="str">
        <f t="shared" si="4"/>
        <v>без промо</v>
      </c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</row>
    <row r="4931" ht="15.75" customHeight="1">
      <c r="A4931" s="3">
        <v>4877.0</v>
      </c>
      <c r="B4931" s="1" t="s">
        <v>16</v>
      </c>
      <c r="C4931" s="1" t="s">
        <v>17</v>
      </c>
      <c r="D4931" s="1" t="s">
        <v>21</v>
      </c>
      <c r="E4931" s="2">
        <v>44368.0</v>
      </c>
      <c r="F4931" s="3"/>
      <c r="G4931" s="5">
        <v>3500.0</v>
      </c>
      <c r="H4931" s="3" t="str">
        <f>IFNA(VLOOKUP(F4931,Promocodes!A:E,4,0),"")</f>
        <v/>
      </c>
      <c r="I4931" s="3"/>
      <c r="J4931" s="5">
        <f t="shared" si="2"/>
        <v>3500</v>
      </c>
      <c r="K4931" s="3" t="str">
        <f>IFNA(VLOOKUP(D4931,Price!$A$2:$C$18,3,0),"")</f>
        <v>услуга</v>
      </c>
      <c r="L4931" s="6">
        <f t="shared" si="3"/>
        <v>6</v>
      </c>
      <c r="M4931" s="6" t="str">
        <f>IFNA(VLOOKUP(F4931,Promocodes!A:B,2,0),"")</f>
        <v/>
      </c>
      <c r="N4931" s="3" t="str">
        <f>IFNA(VLOOKUP(M4931,Promocodes!G:H,2,0),"")</f>
        <v/>
      </c>
      <c r="O4931" s="3" t="str">
        <f>IFNA(VLOOKUP(D4931,Price!$E$2:$F$4,2,0),"")</f>
        <v/>
      </c>
      <c r="P4931" s="7" t="str">
        <f t="shared" si="4"/>
        <v>без промо</v>
      </c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</row>
    <row r="4932" ht="15.75" customHeight="1">
      <c r="A4932" s="3">
        <v>4878.0</v>
      </c>
      <c r="B4932" s="1" t="s">
        <v>139</v>
      </c>
      <c r="C4932" s="1" t="s">
        <v>17</v>
      </c>
      <c r="D4932" s="1" t="s">
        <v>142</v>
      </c>
      <c r="E4932" s="2">
        <v>44368.0</v>
      </c>
      <c r="F4932" s="3"/>
      <c r="G4932" s="5">
        <v>1000.0</v>
      </c>
      <c r="H4932" s="3" t="str">
        <f>IFNA(VLOOKUP(F4932,Promocodes!A:E,4,0),"")</f>
        <v/>
      </c>
      <c r="I4932" s="3"/>
      <c r="J4932" s="5">
        <f t="shared" si="2"/>
        <v>1000</v>
      </c>
      <c r="K4932" s="3" t="str">
        <f>IFNA(VLOOKUP(D4932,Price!$A$2:$C$18,3,0),"")</f>
        <v/>
      </c>
      <c r="L4932" s="6">
        <f t="shared" si="3"/>
        <v>6</v>
      </c>
      <c r="M4932" s="6" t="str">
        <f>IFNA(VLOOKUP(F4932,Promocodes!A:B,2,0),"")</f>
        <v/>
      </c>
      <c r="N4932" s="3" t="str">
        <f>IFNA(VLOOKUP(M4932,Promocodes!G:H,2,0),"")</f>
        <v/>
      </c>
      <c r="O4932" s="3" t="str">
        <f>IFNA(VLOOKUP(D4932,Price!$E$2:$F$4,2,0),"")</f>
        <v/>
      </c>
      <c r="P4932" s="7" t="str">
        <f t="shared" si="4"/>
        <v/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</row>
    <row r="4933" ht="15.75" customHeight="1">
      <c r="A4933" s="3">
        <v>4879.0</v>
      </c>
      <c r="B4933" s="1" t="s">
        <v>16</v>
      </c>
      <c r="C4933" s="1" t="s">
        <v>17</v>
      </c>
      <c r="D4933" s="1" t="s">
        <v>23</v>
      </c>
      <c r="E4933" s="2">
        <v>44368.0</v>
      </c>
      <c r="F4933" s="3"/>
      <c r="G4933" s="5">
        <v>5500.0</v>
      </c>
      <c r="H4933" s="3" t="str">
        <f>IFNA(VLOOKUP(F4933,Promocodes!A:E,4,0),"")</f>
        <v/>
      </c>
      <c r="I4933" s="3"/>
      <c r="J4933" s="5">
        <f t="shared" si="2"/>
        <v>5500</v>
      </c>
      <c r="K4933" s="3" t="str">
        <f>IFNA(VLOOKUP(D4933,Price!$A$2:$C$18,3,0),"")</f>
        <v>услуга</v>
      </c>
      <c r="L4933" s="6">
        <f t="shared" si="3"/>
        <v>6</v>
      </c>
      <c r="M4933" s="6" t="str">
        <f>IFNA(VLOOKUP(F4933,Promocodes!A:B,2,0),"")</f>
        <v/>
      </c>
      <c r="N4933" s="3" t="str">
        <f>IFNA(VLOOKUP(M4933,Promocodes!G:H,2,0),"")</f>
        <v/>
      </c>
      <c r="O4933" s="3" t="str">
        <f>IFNA(VLOOKUP(D4933,Price!$E$2:$F$4,2,0),"")</f>
        <v/>
      </c>
      <c r="P4933" s="7" t="str">
        <f t="shared" si="4"/>
        <v>без промо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</row>
    <row r="4934" ht="15.75" customHeight="1">
      <c r="A4934" s="3">
        <v>4881.0</v>
      </c>
      <c r="B4934" s="1" t="s">
        <v>16</v>
      </c>
      <c r="C4934" s="1" t="s">
        <v>17</v>
      </c>
      <c r="D4934" s="1" t="s">
        <v>24</v>
      </c>
      <c r="E4934" s="2">
        <v>44368.0</v>
      </c>
      <c r="F4934" s="3"/>
      <c r="G4934" s="5">
        <v>4500.0</v>
      </c>
      <c r="H4934" s="3" t="str">
        <f>IFNA(VLOOKUP(F4934,Promocodes!A:E,4,0),"")</f>
        <v/>
      </c>
      <c r="I4934" s="3"/>
      <c r="J4934" s="5">
        <f t="shared" si="2"/>
        <v>4500</v>
      </c>
      <c r="K4934" s="3" t="str">
        <f>IFNA(VLOOKUP(D4934,Price!$A$2:$C$18,3,0),"")</f>
        <v>услуга</v>
      </c>
      <c r="L4934" s="6">
        <f t="shared" si="3"/>
        <v>6</v>
      </c>
      <c r="M4934" s="6" t="str">
        <f>IFNA(VLOOKUP(F4934,Promocodes!A:B,2,0),"")</f>
        <v/>
      </c>
      <c r="N4934" s="3" t="str">
        <f>IFNA(VLOOKUP(M4934,Promocodes!G:H,2,0),"")</f>
        <v/>
      </c>
      <c r="O4934" s="3" t="str">
        <f>IFNA(VLOOKUP(D4934,Price!$E$2:$F$4,2,0),"")</f>
        <v/>
      </c>
      <c r="P4934" s="7" t="str">
        <f t="shared" si="4"/>
        <v>без промо</v>
      </c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</row>
    <row r="4935" ht="15.75" customHeight="1">
      <c r="A4935" s="3">
        <v>4883.0</v>
      </c>
      <c r="B4935" s="1" t="s">
        <v>16</v>
      </c>
      <c r="C4935" s="1" t="s">
        <v>17</v>
      </c>
      <c r="D4935" s="1" t="s">
        <v>24</v>
      </c>
      <c r="E4935" s="2">
        <v>44368.0</v>
      </c>
      <c r="F4935" s="3"/>
      <c r="G4935" s="5">
        <v>4500.0</v>
      </c>
      <c r="H4935" s="3" t="str">
        <f>IFNA(VLOOKUP(F4935,Promocodes!A:E,4,0),"")</f>
        <v/>
      </c>
      <c r="I4935" s="3"/>
      <c r="J4935" s="5">
        <f t="shared" si="2"/>
        <v>4500</v>
      </c>
      <c r="K4935" s="3" t="str">
        <f>IFNA(VLOOKUP(D4935,Price!$A$2:$C$18,3,0),"")</f>
        <v>услуга</v>
      </c>
      <c r="L4935" s="6">
        <f t="shared" si="3"/>
        <v>6</v>
      </c>
      <c r="M4935" s="6" t="str">
        <f>IFNA(VLOOKUP(F4935,Promocodes!A:B,2,0),"")</f>
        <v/>
      </c>
      <c r="N4935" s="3" t="str">
        <f>IFNA(VLOOKUP(M4935,Promocodes!G:H,2,0),"")</f>
        <v/>
      </c>
      <c r="O4935" s="3" t="str">
        <f>IFNA(VLOOKUP(D4935,Price!$E$2:$F$4,2,0),"")</f>
        <v/>
      </c>
      <c r="P4935" s="7" t="str">
        <f t="shared" si="4"/>
        <v>без промо</v>
      </c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</row>
    <row r="4936" ht="15.75" customHeight="1">
      <c r="A4936" s="3">
        <v>4884.0</v>
      </c>
      <c r="B4936" s="1" t="s">
        <v>139</v>
      </c>
      <c r="C4936" s="1" t="s">
        <v>17</v>
      </c>
      <c r="D4936" s="1" t="s">
        <v>142</v>
      </c>
      <c r="E4936" s="2">
        <v>44368.0</v>
      </c>
      <c r="F4936" s="3"/>
      <c r="G4936" s="5">
        <v>1000.0</v>
      </c>
      <c r="H4936" s="3" t="str">
        <f>IFNA(VLOOKUP(F4936,Promocodes!A:E,4,0),"")</f>
        <v/>
      </c>
      <c r="I4936" s="3"/>
      <c r="J4936" s="5">
        <f t="shared" si="2"/>
        <v>1000</v>
      </c>
      <c r="K4936" s="3" t="str">
        <f>IFNA(VLOOKUP(D4936,Price!$A$2:$C$18,3,0),"")</f>
        <v/>
      </c>
      <c r="L4936" s="6">
        <f t="shared" si="3"/>
        <v>6</v>
      </c>
      <c r="M4936" s="6" t="str">
        <f>IFNA(VLOOKUP(F4936,Promocodes!A:B,2,0),"")</f>
        <v/>
      </c>
      <c r="N4936" s="3" t="str">
        <f>IFNA(VLOOKUP(M4936,Promocodes!G:H,2,0),"")</f>
        <v/>
      </c>
      <c r="O4936" s="3" t="str">
        <f>IFNA(VLOOKUP(D4936,Price!$E$2:$F$4,2,0),"")</f>
        <v/>
      </c>
      <c r="P4936" s="7" t="str">
        <f t="shared" si="4"/>
        <v/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</row>
    <row r="4937" ht="15.75" customHeight="1">
      <c r="A4937" s="3">
        <v>4886.0</v>
      </c>
      <c r="B4937" s="1" t="s">
        <v>16</v>
      </c>
      <c r="C4937" s="1" t="s">
        <v>17</v>
      </c>
      <c r="D4937" s="1" t="s">
        <v>20</v>
      </c>
      <c r="E4937" s="2">
        <v>44368.0</v>
      </c>
      <c r="F4937" s="3"/>
      <c r="G4937" s="5">
        <v>500.0</v>
      </c>
      <c r="H4937" s="3" t="str">
        <f>IFNA(VLOOKUP(F4937,Promocodes!A:E,4,0),"")</f>
        <v/>
      </c>
      <c r="I4937" s="3"/>
      <c r="J4937" s="5">
        <f t="shared" si="2"/>
        <v>500</v>
      </c>
      <c r="K4937" s="3" t="str">
        <f>IFNA(VLOOKUP(D4937,Price!$A$2:$C$18,3,0),"")</f>
        <v>товар</v>
      </c>
      <c r="L4937" s="6">
        <f t="shared" si="3"/>
        <v>6</v>
      </c>
      <c r="M4937" s="6" t="str">
        <f>IFNA(VLOOKUP(F4937,Promocodes!A:B,2,0),"")</f>
        <v/>
      </c>
      <c r="N4937" s="3" t="str">
        <f>IFNA(VLOOKUP(M4937,Promocodes!G:H,2,0),"")</f>
        <v/>
      </c>
      <c r="O4937" s="3">
        <f>IFNA(VLOOKUP(D4937,Price!$E$2:$F$4,2,0),"")</f>
        <v>250</v>
      </c>
      <c r="P4937" s="7" t="str">
        <f t="shared" si="4"/>
        <v>без промо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</row>
    <row r="4938" ht="15.75" customHeight="1">
      <c r="A4938" s="3">
        <v>4887.0</v>
      </c>
      <c r="B4938" s="1" t="s">
        <v>16</v>
      </c>
      <c r="C4938" s="1" t="s">
        <v>22</v>
      </c>
      <c r="D4938" s="1" t="s">
        <v>24</v>
      </c>
      <c r="E4938" s="2">
        <v>44368.0</v>
      </c>
      <c r="F4938" s="3"/>
      <c r="G4938" s="5">
        <v>4500.0</v>
      </c>
      <c r="H4938" s="3" t="str">
        <f>IFNA(VLOOKUP(F4938,Promocodes!A:E,4,0),"")</f>
        <v/>
      </c>
      <c r="I4938" s="3"/>
      <c r="J4938" s="5">
        <f t="shared" si="2"/>
        <v>4500</v>
      </c>
      <c r="K4938" s="3" t="str">
        <f>IFNA(VLOOKUP(D4938,Price!$A$2:$C$18,3,0),"")</f>
        <v>услуга</v>
      </c>
      <c r="L4938" s="6">
        <f t="shared" si="3"/>
        <v>6</v>
      </c>
      <c r="M4938" s="6" t="str">
        <f>IFNA(VLOOKUP(F4938,Promocodes!A:B,2,0),"")</f>
        <v/>
      </c>
      <c r="N4938" s="3" t="str">
        <f>IFNA(VLOOKUP(M4938,Promocodes!G:H,2,0),"")</f>
        <v/>
      </c>
      <c r="O4938" s="3" t="str">
        <f>IFNA(VLOOKUP(D4938,Price!$E$2:$F$4,2,0),"")</f>
        <v/>
      </c>
      <c r="P4938" s="7" t="str">
        <f t="shared" si="4"/>
        <v>без промо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</row>
    <row r="4939" ht="15.75" customHeight="1">
      <c r="A4939" s="3">
        <v>4888.0</v>
      </c>
      <c r="B4939" s="1" t="s">
        <v>16</v>
      </c>
      <c r="C4939" s="1" t="s">
        <v>17</v>
      </c>
      <c r="D4939" s="1" t="s">
        <v>23</v>
      </c>
      <c r="E4939" s="2">
        <v>44368.0</v>
      </c>
      <c r="F4939" s="3"/>
      <c r="G4939" s="5">
        <v>5500.0</v>
      </c>
      <c r="H4939" s="3" t="str">
        <f>IFNA(VLOOKUP(F4939,Promocodes!A:E,4,0),"")</f>
        <v/>
      </c>
      <c r="I4939" s="3"/>
      <c r="J4939" s="5">
        <f t="shared" si="2"/>
        <v>5500</v>
      </c>
      <c r="K4939" s="3" t="str">
        <f>IFNA(VLOOKUP(D4939,Price!$A$2:$C$18,3,0),"")</f>
        <v>услуга</v>
      </c>
      <c r="L4939" s="6">
        <f t="shared" si="3"/>
        <v>6</v>
      </c>
      <c r="M4939" s="6" t="str">
        <f>IFNA(VLOOKUP(F4939,Promocodes!A:B,2,0),"")</f>
        <v/>
      </c>
      <c r="N4939" s="3" t="str">
        <f>IFNA(VLOOKUP(M4939,Promocodes!G:H,2,0),"")</f>
        <v/>
      </c>
      <c r="O4939" s="3" t="str">
        <f>IFNA(VLOOKUP(D4939,Price!$E$2:$F$4,2,0),"")</f>
        <v/>
      </c>
      <c r="P4939" s="7" t="str">
        <f t="shared" si="4"/>
        <v>без промо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</row>
    <row r="4940" ht="15.75" customHeight="1">
      <c r="A4940" s="3">
        <v>4889.0</v>
      </c>
      <c r="B4940" s="1" t="s">
        <v>16</v>
      </c>
      <c r="C4940" s="1" t="s">
        <v>17</v>
      </c>
      <c r="D4940" s="1" t="s">
        <v>18</v>
      </c>
      <c r="E4940" s="2">
        <v>44368.0</v>
      </c>
      <c r="F4940" s="3"/>
      <c r="G4940" s="5">
        <v>1000.0</v>
      </c>
      <c r="H4940" s="3" t="str">
        <f>IFNA(VLOOKUP(F4940,Promocodes!A:E,4,0),"")</f>
        <v/>
      </c>
      <c r="I4940" s="3"/>
      <c r="J4940" s="5">
        <f t="shared" si="2"/>
        <v>1000</v>
      </c>
      <c r="K4940" s="3" t="str">
        <f>IFNA(VLOOKUP(D4940,Price!$A$2:$C$18,3,0),"")</f>
        <v>товар</v>
      </c>
      <c r="L4940" s="6">
        <f t="shared" si="3"/>
        <v>6</v>
      </c>
      <c r="M4940" s="6" t="str">
        <f>IFNA(VLOOKUP(F4940,Promocodes!A:B,2,0),"")</f>
        <v/>
      </c>
      <c r="N4940" s="3" t="str">
        <f>IFNA(VLOOKUP(M4940,Promocodes!G:H,2,0),"")</f>
        <v/>
      </c>
      <c r="O4940" s="3">
        <f>IFNA(VLOOKUP(D4940,Price!$E$2:$F$4,2,0),"")</f>
        <v>500</v>
      </c>
      <c r="P4940" s="7" t="str">
        <f t="shared" si="4"/>
        <v>без промо</v>
      </c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</row>
    <row r="4941" ht="15.75" customHeight="1">
      <c r="A4941" s="3">
        <v>4890.0</v>
      </c>
      <c r="B4941" s="1" t="s">
        <v>16</v>
      </c>
      <c r="C4941" s="1" t="s">
        <v>17</v>
      </c>
      <c r="D4941" s="1" t="s">
        <v>21</v>
      </c>
      <c r="E4941" s="2">
        <v>44368.0</v>
      </c>
      <c r="F4941" s="3"/>
      <c r="G4941" s="5">
        <v>3500.0</v>
      </c>
      <c r="H4941" s="3" t="str">
        <f>IFNA(VLOOKUP(F4941,Promocodes!A:E,4,0),"")</f>
        <v/>
      </c>
      <c r="I4941" s="3"/>
      <c r="J4941" s="5">
        <f t="shared" si="2"/>
        <v>3500</v>
      </c>
      <c r="K4941" s="3" t="str">
        <f>IFNA(VLOOKUP(D4941,Price!$A$2:$C$18,3,0),"")</f>
        <v>услуга</v>
      </c>
      <c r="L4941" s="6">
        <f t="shared" si="3"/>
        <v>6</v>
      </c>
      <c r="M4941" s="6" t="str">
        <f>IFNA(VLOOKUP(F4941,Promocodes!A:B,2,0),"")</f>
        <v/>
      </c>
      <c r="N4941" s="3" t="str">
        <f>IFNA(VLOOKUP(M4941,Promocodes!G:H,2,0),"")</f>
        <v/>
      </c>
      <c r="O4941" s="3" t="str">
        <f>IFNA(VLOOKUP(D4941,Price!$E$2:$F$4,2,0),"")</f>
        <v/>
      </c>
      <c r="P4941" s="7" t="str">
        <f t="shared" si="4"/>
        <v>без промо</v>
      </c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</row>
    <row r="4942" ht="15.75" customHeight="1">
      <c r="A4942" s="3">
        <v>4891.0</v>
      </c>
      <c r="B4942" s="1" t="s">
        <v>16</v>
      </c>
      <c r="C4942" s="1" t="s">
        <v>17</v>
      </c>
      <c r="D4942" s="1" t="s">
        <v>24</v>
      </c>
      <c r="E4942" s="2">
        <v>44368.0</v>
      </c>
      <c r="F4942" s="3"/>
      <c r="G4942" s="5">
        <v>4500.0</v>
      </c>
      <c r="H4942" s="3" t="str">
        <f>IFNA(VLOOKUP(F4942,Promocodes!A:E,4,0),"")</f>
        <v/>
      </c>
      <c r="I4942" s="3"/>
      <c r="J4942" s="5">
        <f t="shared" si="2"/>
        <v>4500</v>
      </c>
      <c r="K4942" s="3" t="str">
        <f>IFNA(VLOOKUP(D4942,Price!$A$2:$C$18,3,0),"")</f>
        <v>услуга</v>
      </c>
      <c r="L4942" s="6">
        <f t="shared" si="3"/>
        <v>6</v>
      </c>
      <c r="M4942" s="6" t="str">
        <f>IFNA(VLOOKUP(F4942,Promocodes!A:B,2,0),"")</f>
        <v/>
      </c>
      <c r="N4942" s="3" t="str">
        <f>IFNA(VLOOKUP(M4942,Promocodes!G:H,2,0),"")</f>
        <v/>
      </c>
      <c r="O4942" s="3" t="str">
        <f>IFNA(VLOOKUP(D4942,Price!$E$2:$F$4,2,0),"")</f>
        <v/>
      </c>
      <c r="P4942" s="7" t="str">
        <f t="shared" si="4"/>
        <v>без промо</v>
      </c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</row>
    <row r="4943" ht="15.75" customHeight="1">
      <c r="A4943" s="3">
        <v>4892.0</v>
      </c>
      <c r="B4943" s="1" t="s">
        <v>139</v>
      </c>
      <c r="C4943" s="1" t="s">
        <v>17</v>
      </c>
      <c r="D4943" s="1" t="s">
        <v>141</v>
      </c>
      <c r="E4943" s="2">
        <v>44368.0</v>
      </c>
      <c r="F4943" s="3"/>
      <c r="G4943" s="5">
        <v>300.0</v>
      </c>
      <c r="H4943" s="3" t="str">
        <f>IFNA(VLOOKUP(F4943,Promocodes!A:E,4,0),"")</f>
        <v/>
      </c>
      <c r="I4943" s="3"/>
      <c r="J4943" s="5">
        <f t="shared" si="2"/>
        <v>300</v>
      </c>
      <c r="K4943" s="3" t="str">
        <f>IFNA(VLOOKUP(D4943,Price!$A$2:$C$18,3,0),"")</f>
        <v/>
      </c>
      <c r="L4943" s="6">
        <f t="shared" si="3"/>
        <v>6</v>
      </c>
      <c r="M4943" s="6" t="str">
        <f>IFNA(VLOOKUP(F4943,Promocodes!A:B,2,0),"")</f>
        <v/>
      </c>
      <c r="N4943" s="3" t="str">
        <f>IFNA(VLOOKUP(M4943,Promocodes!G:H,2,0),"")</f>
        <v/>
      </c>
      <c r="O4943" s="3" t="str">
        <f>IFNA(VLOOKUP(D4943,Price!$E$2:$F$4,2,0),"")</f>
        <v/>
      </c>
      <c r="P4943" s="7" t="str">
        <f t="shared" si="4"/>
        <v/>
      </c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</row>
    <row r="4944" ht="15.75" customHeight="1">
      <c r="A4944" s="3">
        <v>4893.0</v>
      </c>
      <c r="B4944" s="1" t="s">
        <v>16</v>
      </c>
      <c r="C4944" s="1" t="s">
        <v>17</v>
      </c>
      <c r="D4944" s="1" t="s">
        <v>23</v>
      </c>
      <c r="E4944" s="2">
        <v>44368.0</v>
      </c>
      <c r="F4944" s="3"/>
      <c r="G4944" s="5">
        <v>5500.0</v>
      </c>
      <c r="H4944" s="3" t="str">
        <f>IFNA(VLOOKUP(F4944,Promocodes!A:E,4,0),"")</f>
        <v/>
      </c>
      <c r="I4944" s="3"/>
      <c r="J4944" s="5">
        <f t="shared" si="2"/>
        <v>5500</v>
      </c>
      <c r="K4944" s="3" t="str">
        <f>IFNA(VLOOKUP(D4944,Price!$A$2:$C$18,3,0),"")</f>
        <v>услуга</v>
      </c>
      <c r="L4944" s="6">
        <f t="shared" si="3"/>
        <v>6</v>
      </c>
      <c r="M4944" s="6" t="str">
        <f>IFNA(VLOOKUP(F4944,Promocodes!A:B,2,0),"")</f>
        <v/>
      </c>
      <c r="N4944" s="3" t="str">
        <f>IFNA(VLOOKUP(M4944,Promocodes!G:H,2,0),"")</f>
        <v/>
      </c>
      <c r="O4944" s="3" t="str">
        <f>IFNA(VLOOKUP(D4944,Price!$E$2:$F$4,2,0),"")</f>
        <v/>
      </c>
      <c r="P4944" s="7" t="str">
        <f t="shared" si="4"/>
        <v>без промо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</row>
    <row r="4945" ht="15.75" customHeight="1">
      <c r="A4945" s="3">
        <v>4894.0</v>
      </c>
      <c r="B4945" s="1" t="s">
        <v>16</v>
      </c>
      <c r="C4945" s="1" t="s">
        <v>17</v>
      </c>
      <c r="D4945" s="1" t="s">
        <v>24</v>
      </c>
      <c r="E4945" s="2">
        <v>44368.0</v>
      </c>
      <c r="F4945" s="3"/>
      <c r="G4945" s="5">
        <v>4500.0</v>
      </c>
      <c r="H4945" s="3" t="str">
        <f>IFNA(VLOOKUP(F4945,Promocodes!A:E,4,0),"")</f>
        <v/>
      </c>
      <c r="I4945" s="3"/>
      <c r="J4945" s="5">
        <f t="shared" si="2"/>
        <v>4500</v>
      </c>
      <c r="K4945" s="3" t="str">
        <f>IFNA(VLOOKUP(D4945,Price!$A$2:$C$18,3,0),"")</f>
        <v>услуга</v>
      </c>
      <c r="L4945" s="6">
        <f t="shared" si="3"/>
        <v>6</v>
      </c>
      <c r="M4945" s="6" t="str">
        <f>IFNA(VLOOKUP(F4945,Promocodes!A:B,2,0),"")</f>
        <v/>
      </c>
      <c r="N4945" s="3" t="str">
        <f>IFNA(VLOOKUP(M4945,Promocodes!G:H,2,0),"")</f>
        <v/>
      </c>
      <c r="O4945" s="3" t="str">
        <f>IFNA(VLOOKUP(D4945,Price!$E$2:$F$4,2,0),"")</f>
        <v/>
      </c>
      <c r="P4945" s="7" t="str">
        <f t="shared" si="4"/>
        <v>без промо</v>
      </c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</row>
    <row r="4946" ht="15.75" customHeight="1">
      <c r="A4946" s="3">
        <v>4895.0</v>
      </c>
      <c r="B4946" s="1" t="s">
        <v>139</v>
      </c>
      <c r="C4946" s="1" t="s">
        <v>17</v>
      </c>
      <c r="D4946" s="1" t="s">
        <v>142</v>
      </c>
      <c r="E4946" s="2">
        <v>44368.0</v>
      </c>
      <c r="F4946" s="3"/>
      <c r="G4946" s="5">
        <v>1000.0</v>
      </c>
      <c r="H4946" s="3" t="str">
        <f>IFNA(VLOOKUP(F4946,Promocodes!A:E,4,0),"")</f>
        <v/>
      </c>
      <c r="I4946" s="3"/>
      <c r="J4946" s="5">
        <f t="shared" si="2"/>
        <v>1000</v>
      </c>
      <c r="K4946" s="3" t="str">
        <f>IFNA(VLOOKUP(D4946,Price!$A$2:$C$18,3,0),"")</f>
        <v/>
      </c>
      <c r="L4946" s="6">
        <f t="shared" si="3"/>
        <v>6</v>
      </c>
      <c r="M4946" s="6" t="str">
        <f>IFNA(VLOOKUP(F4946,Promocodes!A:B,2,0),"")</f>
        <v/>
      </c>
      <c r="N4946" s="3" t="str">
        <f>IFNA(VLOOKUP(M4946,Promocodes!G:H,2,0),"")</f>
        <v/>
      </c>
      <c r="O4946" s="3" t="str">
        <f>IFNA(VLOOKUP(D4946,Price!$E$2:$F$4,2,0),"")</f>
        <v/>
      </c>
      <c r="P4946" s="7" t="str">
        <f t="shared" si="4"/>
        <v/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</row>
    <row r="4947" ht="15.75" customHeight="1">
      <c r="A4947" s="3">
        <v>4896.0</v>
      </c>
      <c r="B4947" s="1" t="s">
        <v>16</v>
      </c>
      <c r="C4947" s="1" t="s">
        <v>17</v>
      </c>
      <c r="D4947" s="1" t="s">
        <v>23</v>
      </c>
      <c r="E4947" s="2">
        <v>44368.0</v>
      </c>
      <c r="F4947" s="3"/>
      <c r="G4947" s="5">
        <v>5500.0</v>
      </c>
      <c r="H4947" s="3" t="str">
        <f>IFNA(VLOOKUP(F4947,Promocodes!A:E,4,0),"")</f>
        <v/>
      </c>
      <c r="I4947" s="3"/>
      <c r="J4947" s="5">
        <f t="shared" si="2"/>
        <v>5500</v>
      </c>
      <c r="K4947" s="3" t="str">
        <f>IFNA(VLOOKUP(D4947,Price!$A$2:$C$18,3,0),"")</f>
        <v>услуга</v>
      </c>
      <c r="L4947" s="6">
        <f t="shared" si="3"/>
        <v>6</v>
      </c>
      <c r="M4947" s="6" t="str">
        <f>IFNA(VLOOKUP(F4947,Promocodes!A:B,2,0),"")</f>
        <v/>
      </c>
      <c r="N4947" s="3" t="str">
        <f>IFNA(VLOOKUP(M4947,Promocodes!G:H,2,0),"")</f>
        <v/>
      </c>
      <c r="O4947" s="3" t="str">
        <f>IFNA(VLOOKUP(D4947,Price!$E$2:$F$4,2,0),"")</f>
        <v/>
      </c>
      <c r="P4947" s="7" t="str">
        <f t="shared" si="4"/>
        <v>без промо</v>
      </c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</row>
    <row r="4948" ht="15.75" customHeight="1">
      <c r="A4948" s="3">
        <v>4897.0</v>
      </c>
      <c r="B4948" s="1" t="s">
        <v>16</v>
      </c>
      <c r="C4948" s="1" t="s">
        <v>22</v>
      </c>
      <c r="D4948" s="1" t="s">
        <v>24</v>
      </c>
      <c r="E4948" s="2">
        <v>44368.0</v>
      </c>
      <c r="F4948" s="3"/>
      <c r="G4948" s="5">
        <v>4500.0</v>
      </c>
      <c r="H4948" s="3" t="str">
        <f>IFNA(VLOOKUP(F4948,Promocodes!A:E,4,0),"")</f>
        <v/>
      </c>
      <c r="I4948" s="3"/>
      <c r="J4948" s="5">
        <f t="shared" si="2"/>
        <v>4500</v>
      </c>
      <c r="K4948" s="3" t="str">
        <f>IFNA(VLOOKUP(D4948,Price!$A$2:$C$18,3,0),"")</f>
        <v>услуга</v>
      </c>
      <c r="L4948" s="6">
        <f t="shared" si="3"/>
        <v>6</v>
      </c>
      <c r="M4948" s="6" t="str">
        <f>IFNA(VLOOKUP(F4948,Promocodes!A:B,2,0),"")</f>
        <v/>
      </c>
      <c r="N4948" s="3" t="str">
        <f>IFNA(VLOOKUP(M4948,Promocodes!G:H,2,0),"")</f>
        <v/>
      </c>
      <c r="O4948" s="3" t="str">
        <f>IFNA(VLOOKUP(D4948,Price!$E$2:$F$4,2,0),"")</f>
        <v/>
      </c>
      <c r="P4948" s="7" t="str">
        <f t="shared" si="4"/>
        <v>без промо</v>
      </c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</row>
    <row r="4949" ht="15.75" customHeight="1">
      <c r="A4949" s="3">
        <v>4898.0</v>
      </c>
      <c r="B4949" s="1" t="s">
        <v>16</v>
      </c>
      <c r="C4949" s="1" t="s">
        <v>17</v>
      </c>
      <c r="D4949" s="1" t="s">
        <v>24</v>
      </c>
      <c r="E4949" s="2">
        <v>44369.0</v>
      </c>
      <c r="F4949" s="3"/>
      <c r="G4949" s="5">
        <v>4500.0</v>
      </c>
      <c r="H4949" s="3" t="str">
        <f>IFNA(VLOOKUP(F4949,Promocodes!A:E,4,0),"")</f>
        <v/>
      </c>
      <c r="I4949" s="3"/>
      <c r="J4949" s="5">
        <f t="shared" si="2"/>
        <v>4500</v>
      </c>
      <c r="K4949" s="3" t="str">
        <f>IFNA(VLOOKUP(D4949,Price!$A$2:$C$18,3,0),"")</f>
        <v>услуга</v>
      </c>
      <c r="L4949" s="6">
        <f t="shared" si="3"/>
        <v>6</v>
      </c>
      <c r="M4949" s="6" t="str">
        <f>IFNA(VLOOKUP(F4949,Promocodes!A:B,2,0),"")</f>
        <v/>
      </c>
      <c r="N4949" s="3" t="str">
        <f>IFNA(VLOOKUP(M4949,Promocodes!G:H,2,0),"")</f>
        <v/>
      </c>
      <c r="O4949" s="3" t="str">
        <f>IFNA(VLOOKUP(D4949,Price!$E$2:$F$4,2,0),"")</f>
        <v/>
      </c>
      <c r="P4949" s="7" t="str">
        <f t="shared" si="4"/>
        <v>без промо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</row>
    <row r="4950" ht="15.75" customHeight="1">
      <c r="A4950" s="3">
        <v>4899.0</v>
      </c>
      <c r="B4950" s="1" t="s">
        <v>16</v>
      </c>
      <c r="C4950" s="1" t="s">
        <v>17</v>
      </c>
      <c r="D4950" s="1" t="s">
        <v>24</v>
      </c>
      <c r="E4950" s="2">
        <v>44369.0</v>
      </c>
      <c r="F4950" s="3"/>
      <c r="G4950" s="5">
        <v>4500.0</v>
      </c>
      <c r="H4950" s="3" t="str">
        <f>IFNA(VLOOKUP(F4950,Promocodes!A:E,4,0),"")</f>
        <v/>
      </c>
      <c r="I4950" s="3"/>
      <c r="J4950" s="5">
        <f t="shared" si="2"/>
        <v>4500</v>
      </c>
      <c r="K4950" s="3" t="str">
        <f>IFNA(VLOOKUP(D4950,Price!$A$2:$C$18,3,0),"")</f>
        <v>услуга</v>
      </c>
      <c r="L4950" s="6">
        <f t="shared" si="3"/>
        <v>6</v>
      </c>
      <c r="M4950" s="6" t="str">
        <f>IFNA(VLOOKUP(F4950,Promocodes!A:B,2,0),"")</f>
        <v/>
      </c>
      <c r="N4950" s="3" t="str">
        <f>IFNA(VLOOKUP(M4950,Promocodes!G:H,2,0),"")</f>
        <v/>
      </c>
      <c r="O4950" s="3" t="str">
        <f>IFNA(VLOOKUP(D4950,Price!$E$2:$F$4,2,0),"")</f>
        <v/>
      </c>
      <c r="P4950" s="7" t="str">
        <f t="shared" si="4"/>
        <v>без промо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</row>
    <row r="4951" ht="15.75" customHeight="1">
      <c r="A4951" s="3">
        <v>4900.0</v>
      </c>
      <c r="B4951" s="1" t="s">
        <v>16</v>
      </c>
      <c r="C4951" s="1" t="s">
        <v>22</v>
      </c>
      <c r="D4951" s="1" t="s">
        <v>23</v>
      </c>
      <c r="E4951" s="2">
        <v>44369.0</v>
      </c>
      <c r="F4951" s="3"/>
      <c r="G4951" s="5">
        <v>5500.0</v>
      </c>
      <c r="H4951" s="3" t="str">
        <f>IFNA(VLOOKUP(F4951,Promocodes!A:E,4,0),"")</f>
        <v/>
      </c>
      <c r="I4951" s="3"/>
      <c r="J4951" s="5">
        <f t="shared" si="2"/>
        <v>5500</v>
      </c>
      <c r="K4951" s="3" t="str">
        <f>IFNA(VLOOKUP(D4951,Price!$A$2:$C$18,3,0),"")</f>
        <v>услуга</v>
      </c>
      <c r="L4951" s="6">
        <f t="shared" si="3"/>
        <v>6</v>
      </c>
      <c r="M4951" s="6" t="str">
        <f>IFNA(VLOOKUP(F4951,Promocodes!A:B,2,0),"")</f>
        <v/>
      </c>
      <c r="N4951" s="3" t="str">
        <f>IFNA(VLOOKUP(M4951,Promocodes!G:H,2,0),"")</f>
        <v/>
      </c>
      <c r="O4951" s="3" t="str">
        <f>IFNA(VLOOKUP(D4951,Price!$E$2:$F$4,2,0),"")</f>
        <v/>
      </c>
      <c r="P4951" s="7" t="str">
        <f t="shared" si="4"/>
        <v>без промо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</row>
    <row r="4952" ht="15.75" customHeight="1">
      <c r="A4952" s="3">
        <v>4902.0</v>
      </c>
      <c r="B4952" s="1" t="s">
        <v>16</v>
      </c>
      <c r="C4952" s="1" t="s">
        <v>17</v>
      </c>
      <c r="D4952" s="1" t="s">
        <v>23</v>
      </c>
      <c r="E4952" s="2">
        <v>44369.0</v>
      </c>
      <c r="F4952" s="3"/>
      <c r="G4952" s="5">
        <v>5500.0</v>
      </c>
      <c r="H4952" s="3" t="str">
        <f>IFNA(VLOOKUP(F4952,Promocodes!A:E,4,0),"")</f>
        <v/>
      </c>
      <c r="I4952" s="3"/>
      <c r="J4952" s="5">
        <f t="shared" si="2"/>
        <v>5500</v>
      </c>
      <c r="K4952" s="3" t="str">
        <f>IFNA(VLOOKUP(D4952,Price!$A$2:$C$18,3,0),"")</f>
        <v>услуга</v>
      </c>
      <c r="L4952" s="6">
        <f t="shared" si="3"/>
        <v>6</v>
      </c>
      <c r="M4952" s="6" t="str">
        <f>IFNA(VLOOKUP(F4952,Promocodes!A:B,2,0),"")</f>
        <v/>
      </c>
      <c r="N4952" s="3" t="str">
        <f>IFNA(VLOOKUP(M4952,Promocodes!G:H,2,0),"")</f>
        <v/>
      </c>
      <c r="O4952" s="3" t="str">
        <f>IFNA(VLOOKUP(D4952,Price!$E$2:$F$4,2,0),"")</f>
        <v/>
      </c>
      <c r="P4952" s="7" t="str">
        <f t="shared" si="4"/>
        <v>без промо</v>
      </c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</row>
    <row r="4953" ht="15.75" customHeight="1">
      <c r="A4953" s="3">
        <v>4903.0</v>
      </c>
      <c r="B4953" s="1" t="s">
        <v>16</v>
      </c>
      <c r="C4953" s="1" t="s">
        <v>22</v>
      </c>
      <c r="D4953" s="1" t="s">
        <v>18</v>
      </c>
      <c r="E4953" s="2">
        <v>44369.0</v>
      </c>
      <c r="F4953" s="3"/>
      <c r="G4953" s="5">
        <v>1000.0</v>
      </c>
      <c r="H4953" s="3" t="str">
        <f>IFNA(VLOOKUP(F4953,Promocodes!A:E,4,0),"")</f>
        <v/>
      </c>
      <c r="I4953" s="3"/>
      <c r="J4953" s="5">
        <f t="shared" si="2"/>
        <v>1000</v>
      </c>
      <c r="K4953" s="3" t="str">
        <f>IFNA(VLOOKUP(D4953,Price!$A$2:$C$18,3,0),"")</f>
        <v>товар</v>
      </c>
      <c r="L4953" s="6">
        <f t="shared" si="3"/>
        <v>6</v>
      </c>
      <c r="M4953" s="6" t="str">
        <f>IFNA(VLOOKUP(F4953,Promocodes!A:B,2,0),"")</f>
        <v/>
      </c>
      <c r="N4953" s="3" t="str">
        <f>IFNA(VLOOKUP(M4953,Promocodes!G:H,2,0),"")</f>
        <v/>
      </c>
      <c r="O4953" s="3">
        <f>IFNA(VLOOKUP(D4953,Price!$E$2:$F$4,2,0),"")</f>
        <v>500</v>
      </c>
      <c r="P4953" s="7" t="str">
        <f t="shared" si="4"/>
        <v>без промо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</row>
    <row r="4954" ht="15.75" customHeight="1">
      <c r="A4954" s="3">
        <v>4904.0</v>
      </c>
      <c r="B4954" s="1" t="s">
        <v>139</v>
      </c>
      <c r="C4954" s="1" t="s">
        <v>17</v>
      </c>
      <c r="D4954" s="1" t="s">
        <v>143</v>
      </c>
      <c r="E4954" s="2">
        <v>44369.0</v>
      </c>
      <c r="F4954" s="3"/>
      <c r="G4954" s="5">
        <v>500.0</v>
      </c>
      <c r="H4954" s="3" t="str">
        <f>IFNA(VLOOKUP(F4954,Promocodes!A:E,4,0),"")</f>
        <v/>
      </c>
      <c r="I4954" s="3"/>
      <c r="J4954" s="5">
        <f t="shared" si="2"/>
        <v>500</v>
      </c>
      <c r="K4954" s="3" t="str">
        <f>IFNA(VLOOKUP(D4954,Price!$A$2:$C$18,3,0),"")</f>
        <v/>
      </c>
      <c r="L4954" s="6">
        <f t="shared" si="3"/>
        <v>6</v>
      </c>
      <c r="M4954" s="6" t="str">
        <f>IFNA(VLOOKUP(F4954,Promocodes!A:B,2,0),"")</f>
        <v/>
      </c>
      <c r="N4954" s="3" t="str">
        <f>IFNA(VLOOKUP(M4954,Promocodes!G:H,2,0),"")</f>
        <v/>
      </c>
      <c r="O4954" s="3" t="str">
        <f>IFNA(VLOOKUP(D4954,Price!$E$2:$F$4,2,0),"")</f>
        <v/>
      </c>
      <c r="P4954" s="7" t="str">
        <f t="shared" si="4"/>
        <v/>
      </c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</row>
    <row r="4955" ht="15.75" customHeight="1">
      <c r="A4955" s="3">
        <v>4905.0</v>
      </c>
      <c r="B4955" s="1" t="s">
        <v>139</v>
      </c>
      <c r="C4955" s="1" t="s">
        <v>17</v>
      </c>
      <c r="D4955" s="1" t="s">
        <v>141</v>
      </c>
      <c r="E4955" s="2">
        <v>44369.0</v>
      </c>
      <c r="F4955" s="3"/>
      <c r="G4955" s="5">
        <v>300.0</v>
      </c>
      <c r="H4955" s="3" t="str">
        <f>IFNA(VLOOKUP(F4955,Promocodes!A:E,4,0),"")</f>
        <v/>
      </c>
      <c r="I4955" s="3"/>
      <c r="J4955" s="5">
        <f t="shared" si="2"/>
        <v>300</v>
      </c>
      <c r="K4955" s="3" t="str">
        <f>IFNA(VLOOKUP(D4955,Price!$A$2:$C$18,3,0),"")</f>
        <v/>
      </c>
      <c r="L4955" s="6">
        <f t="shared" si="3"/>
        <v>6</v>
      </c>
      <c r="M4955" s="6" t="str">
        <f>IFNA(VLOOKUP(F4955,Promocodes!A:B,2,0),"")</f>
        <v/>
      </c>
      <c r="N4955" s="3" t="str">
        <f>IFNA(VLOOKUP(M4955,Promocodes!G:H,2,0),"")</f>
        <v/>
      </c>
      <c r="O4955" s="3" t="str">
        <f>IFNA(VLOOKUP(D4955,Price!$E$2:$F$4,2,0),"")</f>
        <v/>
      </c>
      <c r="P4955" s="7" t="str">
        <f t="shared" si="4"/>
        <v/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</row>
    <row r="4956" ht="15.75" customHeight="1">
      <c r="A4956" s="3">
        <v>4906.0</v>
      </c>
      <c r="B4956" s="1" t="s">
        <v>16</v>
      </c>
      <c r="C4956" s="1" t="s">
        <v>17</v>
      </c>
      <c r="D4956" s="1" t="s">
        <v>23</v>
      </c>
      <c r="E4956" s="2">
        <v>44369.0</v>
      </c>
      <c r="F4956" s="3"/>
      <c r="G4956" s="5">
        <v>5500.0</v>
      </c>
      <c r="H4956" s="3" t="str">
        <f>IFNA(VLOOKUP(F4956,Promocodes!A:E,4,0),"")</f>
        <v/>
      </c>
      <c r="I4956" s="3"/>
      <c r="J4956" s="5">
        <f t="shared" si="2"/>
        <v>5500</v>
      </c>
      <c r="K4956" s="3" t="str">
        <f>IFNA(VLOOKUP(D4956,Price!$A$2:$C$18,3,0),"")</f>
        <v>услуга</v>
      </c>
      <c r="L4956" s="6">
        <f t="shared" si="3"/>
        <v>6</v>
      </c>
      <c r="M4956" s="6" t="str">
        <f>IFNA(VLOOKUP(F4956,Promocodes!A:B,2,0),"")</f>
        <v/>
      </c>
      <c r="N4956" s="3" t="str">
        <f>IFNA(VLOOKUP(M4956,Promocodes!G:H,2,0),"")</f>
        <v/>
      </c>
      <c r="O4956" s="3" t="str">
        <f>IFNA(VLOOKUP(D4956,Price!$E$2:$F$4,2,0),"")</f>
        <v/>
      </c>
      <c r="P4956" s="7" t="str">
        <f t="shared" si="4"/>
        <v>без промо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</row>
    <row r="4957" ht="15.75" customHeight="1">
      <c r="A4957" s="3">
        <v>4907.0</v>
      </c>
      <c r="B4957" s="1" t="s">
        <v>16</v>
      </c>
      <c r="C4957" s="1" t="s">
        <v>17</v>
      </c>
      <c r="D4957" s="1" t="s">
        <v>21</v>
      </c>
      <c r="E4957" s="2">
        <v>44369.0</v>
      </c>
      <c r="F4957" s="3"/>
      <c r="G4957" s="5">
        <v>3500.0</v>
      </c>
      <c r="H4957" s="3" t="str">
        <f>IFNA(VLOOKUP(F4957,Promocodes!A:E,4,0),"")</f>
        <v/>
      </c>
      <c r="I4957" s="3"/>
      <c r="J4957" s="5">
        <f t="shared" si="2"/>
        <v>3500</v>
      </c>
      <c r="K4957" s="3" t="str">
        <f>IFNA(VLOOKUP(D4957,Price!$A$2:$C$18,3,0),"")</f>
        <v>услуга</v>
      </c>
      <c r="L4957" s="6">
        <f t="shared" si="3"/>
        <v>6</v>
      </c>
      <c r="M4957" s="6" t="str">
        <f>IFNA(VLOOKUP(F4957,Promocodes!A:B,2,0),"")</f>
        <v/>
      </c>
      <c r="N4957" s="3" t="str">
        <f>IFNA(VLOOKUP(M4957,Promocodes!G:H,2,0),"")</f>
        <v/>
      </c>
      <c r="O4957" s="3" t="str">
        <f>IFNA(VLOOKUP(D4957,Price!$E$2:$F$4,2,0),"")</f>
        <v/>
      </c>
      <c r="P4957" s="7" t="str">
        <f t="shared" si="4"/>
        <v>без промо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</row>
    <row r="4958" ht="15.75" customHeight="1">
      <c r="A4958" s="3">
        <v>4908.0</v>
      </c>
      <c r="B4958" s="1" t="s">
        <v>16</v>
      </c>
      <c r="C4958" s="1" t="s">
        <v>17</v>
      </c>
      <c r="D4958" s="1" t="s">
        <v>18</v>
      </c>
      <c r="E4958" s="2">
        <v>44369.0</v>
      </c>
      <c r="F4958" s="3"/>
      <c r="G4958" s="5">
        <v>1000.0</v>
      </c>
      <c r="H4958" s="3" t="str">
        <f>IFNA(VLOOKUP(F4958,Promocodes!A:E,4,0),"")</f>
        <v/>
      </c>
      <c r="I4958" s="3"/>
      <c r="J4958" s="5">
        <f t="shared" si="2"/>
        <v>1000</v>
      </c>
      <c r="K4958" s="3" t="str">
        <f>IFNA(VLOOKUP(D4958,Price!$A$2:$C$18,3,0),"")</f>
        <v>товар</v>
      </c>
      <c r="L4958" s="6">
        <f t="shared" si="3"/>
        <v>6</v>
      </c>
      <c r="M4958" s="6" t="str">
        <f>IFNA(VLOOKUP(F4958,Promocodes!A:B,2,0),"")</f>
        <v/>
      </c>
      <c r="N4958" s="3" t="str">
        <f>IFNA(VLOOKUP(M4958,Promocodes!G:H,2,0),"")</f>
        <v/>
      </c>
      <c r="O4958" s="3">
        <f>IFNA(VLOOKUP(D4958,Price!$E$2:$F$4,2,0),"")</f>
        <v>500</v>
      </c>
      <c r="P4958" s="7" t="str">
        <f t="shared" si="4"/>
        <v>без промо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</row>
    <row r="4959" ht="15.75" customHeight="1">
      <c r="A4959" s="3">
        <v>4909.0</v>
      </c>
      <c r="B4959" s="1" t="s">
        <v>16</v>
      </c>
      <c r="C4959" s="1" t="s">
        <v>17</v>
      </c>
      <c r="D4959" s="1" t="s">
        <v>23</v>
      </c>
      <c r="E4959" s="2">
        <v>44369.0</v>
      </c>
      <c r="F4959" s="3"/>
      <c r="G4959" s="5">
        <v>5500.0</v>
      </c>
      <c r="H4959" s="3" t="str">
        <f>IFNA(VLOOKUP(F4959,Promocodes!A:E,4,0),"")</f>
        <v/>
      </c>
      <c r="I4959" s="3"/>
      <c r="J4959" s="5">
        <f t="shared" si="2"/>
        <v>5500</v>
      </c>
      <c r="K4959" s="3" t="str">
        <f>IFNA(VLOOKUP(D4959,Price!$A$2:$C$18,3,0),"")</f>
        <v>услуга</v>
      </c>
      <c r="L4959" s="6">
        <f t="shared" si="3"/>
        <v>6</v>
      </c>
      <c r="M4959" s="6" t="str">
        <f>IFNA(VLOOKUP(F4959,Promocodes!A:B,2,0),"")</f>
        <v/>
      </c>
      <c r="N4959" s="3" t="str">
        <f>IFNA(VLOOKUP(M4959,Promocodes!G:H,2,0),"")</f>
        <v/>
      </c>
      <c r="O4959" s="3" t="str">
        <f>IFNA(VLOOKUP(D4959,Price!$E$2:$F$4,2,0),"")</f>
        <v/>
      </c>
      <c r="P4959" s="7" t="str">
        <f t="shared" si="4"/>
        <v>без промо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</row>
    <row r="4960" ht="15.75" customHeight="1">
      <c r="A4960" s="3">
        <v>4910.0</v>
      </c>
      <c r="B4960" s="1" t="s">
        <v>16</v>
      </c>
      <c r="C4960" s="1" t="s">
        <v>17</v>
      </c>
      <c r="D4960" s="1" t="s">
        <v>21</v>
      </c>
      <c r="E4960" s="2">
        <v>44369.0</v>
      </c>
      <c r="F4960" s="3"/>
      <c r="G4960" s="5">
        <v>3500.0</v>
      </c>
      <c r="H4960" s="3" t="str">
        <f>IFNA(VLOOKUP(F4960,Promocodes!A:E,4,0),"")</f>
        <v/>
      </c>
      <c r="I4960" s="3"/>
      <c r="J4960" s="5">
        <f t="shared" si="2"/>
        <v>3500</v>
      </c>
      <c r="K4960" s="3" t="str">
        <f>IFNA(VLOOKUP(D4960,Price!$A$2:$C$18,3,0),"")</f>
        <v>услуга</v>
      </c>
      <c r="L4960" s="6">
        <f t="shared" si="3"/>
        <v>6</v>
      </c>
      <c r="M4960" s="6" t="str">
        <f>IFNA(VLOOKUP(F4960,Promocodes!A:B,2,0),"")</f>
        <v/>
      </c>
      <c r="N4960" s="3" t="str">
        <f>IFNA(VLOOKUP(M4960,Promocodes!G:H,2,0),"")</f>
        <v/>
      </c>
      <c r="O4960" s="3" t="str">
        <f>IFNA(VLOOKUP(D4960,Price!$E$2:$F$4,2,0),"")</f>
        <v/>
      </c>
      <c r="P4960" s="7" t="str">
        <f t="shared" si="4"/>
        <v>без промо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</row>
    <row r="4961" ht="15.75" customHeight="1">
      <c r="A4961" s="3">
        <v>4911.0</v>
      </c>
      <c r="B4961" s="1" t="s">
        <v>16</v>
      </c>
      <c r="C4961" s="1" t="s">
        <v>17</v>
      </c>
      <c r="D4961" s="1" t="s">
        <v>23</v>
      </c>
      <c r="E4961" s="2">
        <v>44369.0</v>
      </c>
      <c r="F4961" s="3"/>
      <c r="G4961" s="5">
        <v>5500.0</v>
      </c>
      <c r="H4961" s="3" t="str">
        <f>IFNA(VLOOKUP(F4961,Promocodes!A:E,4,0),"")</f>
        <v/>
      </c>
      <c r="I4961" s="3"/>
      <c r="J4961" s="5">
        <f t="shared" si="2"/>
        <v>5500</v>
      </c>
      <c r="K4961" s="3" t="str">
        <f>IFNA(VLOOKUP(D4961,Price!$A$2:$C$18,3,0),"")</f>
        <v>услуга</v>
      </c>
      <c r="L4961" s="6">
        <f t="shared" si="3"/>
        <v>6</v>
      </c>
      <c r="M4961" s="6" t="str">
        <f>IFNA(VLOOKUP(F4961,Promocodes!A:B,2,0),"")</f>
        <v/>
      </c>
      <c r="N4961" s="3" t="str">
        <f>IFNA(VLOOKUP(M4961,Promocodes!G:H,2,0),"")</f>
        <v/>
      </c>
      <c r="O4961" s="3" t="str">
        <f>IFNA(VLOOKUP(D4961,Price!$E$2:$F$4,2,0),"")</f>
        <v/>
      </c>
      <c r="P4961" s="7" t="str">
        <f t="shared" si="4"/>
        <v>без промо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</row>
    <row r="4962" ht="15.75" customHeight="1">
      <c r="A4962" s="3">
        <v>4915.0</v>
      </c>
      <c r="B4962" s="1" t="s">
        <v>16</v>
      </c>
      <c r="C4962" s="1" t="s">
        <v>17</v>
      </c>
      <c r="D4962" s="1" t="s">
        <v>21</v>
      </c>
      <c r="E4962" s="2">
        <v>44369.0</v>
      </c>
      <c r="F4962" s="3"/>
      <c r="G4962" s="5">
        <v>3500.0</v>
      </c>
      <c r="H4962" s="3" t="str">
        <f>IFNA(VLOOKUP(F4962,Promocodes!A:E,4,0),"")</f>
        <v/>
      </c>
      <c r="I4962" s="3"/>
      <c r="J4962" s="5">
        <f t="shared" si="2"/>
        <v>3500</v>
      </c>
      <c r="K4962" s="3" t="str">
        <f>IFNA(VLOOKUP(D4962,Price!$A$2:$C$18,3,0),"")</f>
        <v>услуга</v>
      </c>
      <c r="L4962" s="6">
        <f t="shared" si="3"/>
        <v>6</v>
      </c>
      <c r="M4962" s="6" t="str">
        <f>IFNA(VLOOKUP(F4962,Promocodes!A:B,2,0),"")</f>
        <v/>
      </c>
      <c r="N4962" s="3" t="str">
        <f>IFNA(VLOOKUP(M4962,Promocodes!G:H,2,0),"")</f>
        <v/>
      </c>
      <c r="O4962" s="3" t="str">
        <f>IFNA(VLOOKUP(D4962,Price!$E$2:$F$4,2,0),"")</f>
        <v/>
      </c>
      <c r="P4962" s="7" t="str">
        <f t="shared" si="4"/>
        <v>без промо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</row>
    <row r="4963" ht="15.75" customHeight="1">
      <c r="A4963" s="3">
        <v>4916.0</v>
      </c>
      <c r="B4963" s="1" t="s">
        <v>16</v>
      </c>
      <c r="C4963" s="1" t="s">
        <v>22</v>
      </c>
      <c r="D4963" s="1" t="s">
        <v>23</v>
      </c>
      <c r="E4963" s="2">
        <v>44369.0</v>
      </c>
      <c r="F4963" s="3"/>
      <c r="G4963" s="5">
        <v>5500.0</v>
      </c>
      <c r="H4963" s="3" t="str">
        <f>IFNA(VLOOKUP(F4963,Promocodes!A:E,4,0),"")</f>
        <v/>
      </c>
      <c r="I4963" s="3"/>
      <c r="J4963" s="5">
        <f t="shared" si="2"/>
        <v>5500</v>
      </c>
      <c r="K4963" s="3" t="str">
        <f>IFNA(VLOOKUP(D4963,Price!$A$2:$C$18,3,0),"")</f>
        <v>услуга</v>
      </c>
      <c r="L4963" s="6">
        <f t="shared" si="3"/>
        <v>6</v>
      </c>
      <c r="M4963" s="6" t="str">
        <f>IFNA(VLOOKUP(F4963,Promocodes!A:B,2,0),"")</f>
        <v/>
      </c>
      <c r="N4963" s="3" t="str">
        <f>IFNA(VLOOKUP(M4963,Promocodes!G:H,2,0),"")</f>
        <v/>
      </c>
      <c r="O4963" s="3" t="str">
        <f>IFNA(VLOOKUP(D4963,Price!$E$2:$F$4,2,0),"")</f>
        <v/>
      </c>
      <c r="P4963" s="7" t="str">
        <f t="shared" si="4"/>
        <v>без промо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</row>
    <row r="4964" ht="15.75" customHeight="1">
      <c r="A4964" s="3">
        <v>4917.0</v>
      </c>
      <c r="B4964" s="1" t="s">
        <v>139</v>
      </c>
      <c r="C4964" s="1" t="s">
        <v>17</v>
      </c>
      <c r="D4964" s="1" t="s">
        <v>141</v>
      </c>
      <c r="E4964" s="2">
        <v>44369.0</v>
      </c>
      <c r="F4964" s="3"/>
      <c r="G4964" s="5">
        <v>300.0</v>
      </c>
      <c r="H4964" s="3" t="str">
        <f>IFNA(VLOOKUP(F4964,Promocodes!A:E,4,0),"")</f>
        <v/>
      </c>
      <c r="I4964" s="3"/>
      <c r="J4964" s="5">
        <f t="shared" si="2"/>
        <v>300</v>
      </c>
      <c r="K4964" s="3" t="str">
        <f>IFNA(VLOOKUP(D4964,Price!$A$2:$C$18,3,0),"")</f>
        <v/>
      </c>
      <c r="L4964" s="6">
        <f t="shared" si="3"/>
        <v>6</v>
      </c>
      <c r="M4964" s="6" t="str">
        <f>IFNA(VLOOKUP(F4964,Promocodes!A:B,2,0),"")</f>
        <v/>
      </c>
      <c r="N4964" s="3" t="str">
        <f>IFNA(VLOOKUP(M4964,Promocodes!G:H,2,0),"")</f>
        <v/>
      </c>
      <c r="O4964" s="3" t="str">
        <f>IFNA(VLOOKUP(D4964,Price!$E$2:$F$4,2,0),"")</f>
        <v/>
      </c>
      <c r="P4964" s="7" t="str">
        <f t="shared" si="4"/>
        <v/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</row>
    <row r="4965" ht="15.75" customHeight="1">
      <c r="A4965" s="3">
        <v>4919.0</v>
      </c>
      <c r="B4965" s="1" t="s">
        <v>16</v>
      </c>
      <c r="C4965" s="1" t="s">
        <v>22</v>
      </c>
      <c r="D4965" s="1" t="s">
        <v>21</v>
      </c>
      <c r="E4965" s="2">
        <v>44369.0</v>
      </c>
      <c r="F4965" s="3"/>
      <c r="G4965" s="5">
        <v>3500.0</v>
      </c>
      <c r="H4965" s="3" t="str">
        <f>IFNA(VLOOKUP(F4965,Promocodes!A:E,4,0),"")</f>
        <v/>
      </c>
      <c r="I4965" s="3"/>
      <c r="J4965" s="5">
        <f t="shared" si="2"/>
        <v>3500</v>
      </c>
      <c r="K4965" s="3" t="str">
        <f>IFNA(VLOOKUP(D4965,Price!$A$2:$C$18,3,0),"")</f>
        <v>услуга</v>
      </c>
      <c r="L4965" s="6">
        <f t="shared" si="3"/>
        <v>6</v>
      </c>
      <c r="M4965" s="6" t="str">
        <f>IFNA(VLOOKUP(F4965,Promocodes!A:B,2,0),"")</f>
        <v/>
      </c>
      <c r="N4965" s="3" t="str">
        <f>IFNA(VLOOKUP(M4965,Promocodes!G:H,2,0),"")</f>
        <v/>
      </c>
      <c r="O4965" s="3" t="str">
        <f>IFNA(VLOOKUP(D4965,Price!$E$2:$F$4,2,0),"")</f>
        <v/>
      </c>
      <c r="P4965" s="7" t="str">
        <f t="shared" si="4"/>
        <v>без промо</v>
      </c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</row>
    <row r="4966" ht="15.75" customHeight="1">
      <c r="A4966" s="3">
        <v>4921.0</v>
      </c>
      <c r="B4966" s="1" t="s">
        <v>16</v>
      </c>
      <c r="C4966" s="1" t="s">
        <v>17</v>
      </c>
      <c r="D4966" s="1" t="s">
        <v>23</v>
      </c>
      <c r="E4966" s="2">
        <v>44369.0</v>
      </c>
      <c r="F4966" s="3"/>
      <c r="G4966" s="5">
        <v>5500.0</v>
      </c>
      <c r="H4966" s="3" t="str">
        <f>IFNA(VLOOKUP(F4966,Promocodes!A:E,4,0),"")</f>
        <v/>
      </c>
      <c r="I4966" s="3"/>
      <c r="J4966" s="5">
        <f t="shared" si="2"/>
        <v>5500</v>
      </c>
      <c r="K4966" s="3" t="str">
        <f>IFNA(VLOOKUP(D4966,Price!$A$2:$C$18,3,0),"")</f>
        <v>услуга</v>
      </c>
      <c r="L4966" s="6">
        <f t="shared" si="3"/>
        <v>6</v>
      </c>
      <c r="M4966" s="6" t="str">
        <f>IFNA(VLOOKUP(F4966,Promocodes!A:B,2,0),"")</f>
        <v/>
      </c>
      <c r="N4966" s="3" t="str">
        <f>IFNA(VLOOKUP(M4966,Promocodes!G:H,2,0),"")</f>
        <v/>
      </c>
      <c r="O4966" s="3" t="str">
        <f>IFNA(VLOOKUP(D4966,Price!$E$2:$F$4,2,0),"")</f>
        <v/>
      </c>
      <c r="P4966" s="7" t="str">
        <f t="shared" si="4"/>
        <v>без промо</v>
      </c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</row>
    <row r="4967" ht="15.75" customHeight="1">
      <c r="A4967" s="3">
        <v>4922.0</v>
      </c>
      <c r="B4967" s="1" t="s">
        <v>16</v>
      </c>
      <c r="C4967" s="1" t="s">
        <v>17</v>
      </c>
      <c r="D4967" s="1" t="s">
        <v>24</v>
      </c>
      <c r="E4967" s="2">
        <v>44369.0</v>
      </c>
      <c r="F4967" s="3"/>
      <c r="G4967" s="5">
        <v>4500.0</v>
      </c>
      <c r="H4967" s="3" t="str">
        <f>IFNA(VLOOKUP(F4967,Promocodes!A:E,4,0),"")</f>
        <v/>
      </c>
      <c r="I4967" s="3"/>
      <c r="J4967" s="5">
        <f t="shared" si="2"/>
        <v>4500</v>
      </c>
      <c r="K4967" s="3" t="str">
        <f>IFNA(VLOOKUP(D4967,Price!$A$2:$C$18,3,0),"")</f>
        <v>услуга</v>
      </c>
      <c r="L4967" s="6">
        <f t="shared" si="3"/>
        <v>6</v>
      </c>
      <c r="M4967" s="6" t="str">
        <f>IFNA(VLOOKUP(F4967,Promocodes!A:B,2,0),"")</f>
        <v/>
      </c>
      <c r="N4967" s="3" t="str">
        <f>IFNA(VLOOKUP(M4967,Promocodes!G:H,2,0),"")</f>
        <v/>
      </c>
      <c r="O4967" s="3" t="str">
        <f>IFNA(VLOOKUP(D4967,Price!$E$2:$F$4,2,0),"")</f>
        <v/>
      </c>
      <c r="P4967" s="7" t="str">
        <f t="shared" si="4"/>
        <v>без промо</v>
      </c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</row>
    <row r="4968" ht="15.75" customHeight="1">
      <c r="A4968" s="3">
        <v>4923.0</v>
      </c>
      <c r="B4968" s="1" t="s">
        <v>16</v>
      </c>
      <c r="C4968" s="1" t="s">
        <v>22</v>
      </c>
      <c r="D4968" s="1" t="s">
        <v>24</v>
      </c>
      <c r="E4968" s="2">
        <v>44369.0</v>
      </c>
      <c r="F4968" s="3"/>
      <c r="G4968" s="5">
        <v>4500.0</v>
      </c>
      <c r="H4968" s="3" t="str">
        <f>IFNA(VLOOKUP(F4968,Promocodes!A:E,4,0),"")</f>
        <v/>
      </c>
      <c r="I4968" s="3"/>
      <c r="J4968" s="5">
        <f t="shared" si="2"/>
        <v>4500</v>
      </c>
      <c r="K4968" s="3" t="str">
        <f>IFNA(VLOOKUP(D4968,Price!$A$2:$C$18,3,0),"")</f>
        <v>услуга</v>
      </c>
      <c r="L4968" s="6">
        <f t="shared" si="3"/>
        <v>6</v>
      </c>
      <c r="M4968" s="6" t="str">
        <f>IFNA(VLOOKUP(F4968,Promocodes!A:B,2,0),"")</f>
        <v/>
      </c>
      <c r="N4968" s="3" t="str">
        <f>IFNA(VLOOKUP(M4968,Promocodes!G:H,2,0),"")</f>
        <v/>
      </c>
      <c r="O4968" s="3" t="str">
        <f>IFNA(VLOOKUP(D4968,Price!$E$2:$F$4,2,0),"")</f>
        <v/>
      </c>
      <c r="P4968" s="7" t="str">
        <f t="shared" si="4"/>
        <v>без промо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</row>
    <row r="4969" ht="15.75" customHeight="1">
      <c r="A4969" s="3">
        <v>4924.0</v>
      </c>
      <c r="B4969" s="1" t="s">
        <v>139</v>
      </c>
      <c r="C4969" s="1" t="s">
        <v>17</v>
      </c>
      <c r="D4969" s="1" t="s">
        <v>143</v>
      </c>
      <c r="E4969" s="2">
        <v>44369.0</v>
      </c>
      <c r="F4969" s="3"/>
      <c r="G4969" s="5">
        <v>500.0</v>
      </c>
      <c r="H4969" s="3" t="str">
        <f>IFNA(VLOOKUP(F4969,Promocodes!A:E,4,0),"")</f>
        <v/>
      </c>
      <c r="I4969" s="3"/>
      <c r="J4969" s="5">
        <f t="shared" si="2"/>
        <v>500</v>
      </c>
      <c r="K4969" s="3" t="str">
        <f>IFNA(VLOOKUP(D4969,Price!$A$2:$C$18,3,0),"")</f>
        <v/>
      </c>
      <c r="L4969" s="6">
        <f t="shared" si="3"/>
        <v>6</v>
      </c>
      <c r="M4969" s="6" t="str">
        <f>IFNA(VLOOKUP(F4969,Promocodes!A:B,2,0),"")</f>
        <v/>
      </c>
      <c r="N4969" s="3" t="str">
        <f>IFNA(VLOOKUP(M4969,Promocodes!G:H,2,0),"")</f>
        <v/>
      </c>
      <c r="O4969" s="3" t="str">
        <f>IFNA(VLOOKUP(D4969,Price!$E$2:$F$4,2,0),"")</f>
        <v/>
      </c>
      <c r="P4969" s="7" t="str">
        <f t="shared" si="4"/>
        <v/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</row>
    <row r="4970" ht="15.75" customHeight="1">
      <c r="A4970" s="3">
        <v>4925.0</v>
      </c>
      <c r="B4970" s="1" t="s">
        <v>16</v>
      </c>
      <c r="C4970" s="1" t="s">
        <v>17</v>
      </c>
      <c r="D4970" s="1" t="s">
        <v>21</v>
      </c>
      <c r="E4970" s="2">
        <v>44369.0</v>
      </c>
      <c r="F4970" s="3"/>
      <c r="G4970" s="5">
        <v>3500.0</v>
      </c>
      <c r="H4970" s="3" t="str">
        <f>IFNA(VLOOKUP(F4970,Promocodes!A:E,4,0),"")</f>
        <v/>
      </c>
      <c r="I4970" s="3"/>
      <c r="J4970" s="5">
        <f t="shared" si="2"/>
        <v>3500</v>
      </c>
      <c r="K4970" s="3" t="str">
        <f>IFNA(VLOOKUP(D4970,Price!$A$2:$C$18,3,0),"")</f>
        <v>услуга</v>
      </c>
      <c r="L4970" s="6">
        <f t="shared" si="3"/>
        <v>6</v>
      </c>
      <c r="M4970" s="6" t="str">
        <f>IFNA(VLOOKUP(F4970,Promocodes!A:B,2,0),"")</f>
        <v/>
      </c>
      <c r="N4970" s="3" t="str">
        <f>IFNA(VLOOKUP(M4970,Promocodes!G:H,2,0),"")</f>
        <v/>
      </c>
      <c r="O4970" s="3" t="str">
        <f>IFNA(VLOOKUP(D4970,Price!$E$2:$F$4,2,0),"")</f>
        <v/>
      </c>
      <c r="P4970" s="7" t="str">
        <f t="shared" si="4"/>
        <v>без промо</v>
      </c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</row>
    <row r="4971" ht="15.75" customHeight="1">
      <c r="A4971" s="3">
        <v>4926.0</v>
      </c>
      <c r="B4971" s="1" t="s">
        <v>16</v>
      </c>
      <c r="C4971" s="1" t="s">
        <v>17</v>
      </c>
      <c r="D4971" s="1" t="s">
        <v>24</v>
      </c>
      <c r="E4971" s="2">
        <v>44369.0</v>
      </c>
      <c r="F4971" s="3"/>
      <c r="G4971" s="5">
        <v>4500.0</v>
      </c>
      <c r="H4971" s="3" t="str">
        <f>IFNA(VLOOKUP(F4971,Promocodes!A:E,4,0),"")</f>
        <v/>
      </c>
      <c r="I4971" s="3"/>
      <c r="J4971" s="5">
        <f t="shared" si="2"/>
        <v>4500</v>
      </c>
      <c r="K4971" s="3" t="str">
        <f>IFNA(VLOOKUP(D4971,Price!$A$2:$C$18,3,0),"")</f>
        <v>услуга</v>
      </c>
      <c r="L4971" s="6">
        <f t="shared" si="3"/>
        <v>6</v>
      </c>
      <c r="M4971" s="6" t="str">
        <f>IFNA(VLOOKUP(F4971,Promocodes!A:B,2,0),"")</f>
        <v/>
      </c>
      <c r="N4971" s="3" t="str">
        <f>IFNA(VLOOKUP(M4971,Promocodes!G:H,2,0),"")</f>
        <v/>
      </c>
      <c r="O4971" s="3" t="str">
        <f>IFNA(VLOOKUP(D4971,Price!$E$2:$F$4,2,0),"")</f>
        <v/>
      </c>
      <c r="P4971" s="7" t="str">
        <f t="shared" si="4"/>
        <v>без промо</v>
      </c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</row>
    <row r="4972" ht="15.75" customHeight="1">
      <c r="A4972" s="3">
        <v>4927.0</v>
      </c>
      <c r="B4972" s="1" t="s">
        <v>16</v>
      </c>
      <c r="C4972" s="1" t="s">
        <v>17</v>
      </c>
      <c r="D4972" s="1" t="s">
        <v>18</v>
      </c>
      <c r="E4972" s="2">
        <v>44369.0</v>
      </c>
      <c r="F4972" s="3"/>
      <c r="G4972" s="5">
        <v>1000.0</v>
      </c>
      <c r="H4972" s="3" t="str">
        <f>IFNA(VLOOKUP(F4972,Promocodes!A:E,4,0),"")</f>
        <v/>
      </c>
      <c r="I4972" s="3"/>
      <c r="J4972" s="5">
        <f t="shared" si="2"/>
        <v>1000</v>
      </c>
      <c r="K4972" s="3" t="str">
        <f>IFNA(VLOOKUP(D4972,Price!$A$2:$C$18,3,0),"")</f>
        <v>товар</v>
      </c>
      <c r="L4972" s="6">
        <f t="shared" si="3"/>
        <v>6</v>
      </c>
      <c r="M4972" s="6" t="str">
        <f>IFNA(VLOOKUP(F4972,Promocodes!A:B,2,0),"")</f>
        <v/>
      </c>
      <c r="N4972" s="3" t="str">
        <f>IFNA(VLOOKUP(M4972,Promocodes!G:H,2,0),"")</f>
        <v/>
      </c>
      <c r="O4972" s="3">
        <f>IFNA(VLOOKUP(D4972,Price!$E$2:$F$4,2,0),"")</f>
        <v>500</v>
      </c>
      <c r="P4972" s="7" t="str">
        <f t="shared" si="4"/>
        <v>без промо</v>
      </c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</row>
    <row r="4973" ht="15.75" customHeight="1">
      <c r="A4973" s="3">
        <v>4928.0</v>
      </c>
      <c r="B4973" s="1" t="s">
        <v>16</v>
      </c>
      <c r="C4973" s="1" t="s">
        <v>17</v>
      </c>
      <c r="D4973" s="1" t="s">
        <v>24</v>
      </c>
      <c r="E4973" s="2">
        <v>44370.0</v>
      </c>
      <c r="F4973" s="3"/>
      <c r="G4973" s="5">
        <v>4500.0</v>
      </c>
      <c r="H4973" s="3" t="str">
        <f>IFNA(VLOOKUP(F4973,Promocodes!A:E,4,0),"")</f>
        <v/>
      </c>
      <c r="I4973" s="3"/>
      <c r="J4973" s="5">
        <f t="shared" si="2"/>
        <v>4500</v>
      </c>
      <c r="K4973" s="3" t="str">
        <f>IFNA(VLOOKUP(D4973,Price!$A$2:$C$18,3,0),"")</f>
        <v>услуга</v>
      </c>
      <c r="L4973" s="6">
        <f t="shared" si="3"/>
        <v>6</v>
      </c>
      <c r="M4973" s="6" t="str">
        <f>IFNA(VLOOKUP(F4973,Promocodes!A:B,2,0),"")</f>
        <v/>
      </c>
      <c r="N4973" s="3" t="str">
        <f>IFNA(VLOOKUP(M4973,Promocodes!G:H,2,0),"")</f>
        <v/>
      </c>
      <c r="O4973" s="3" t="str">
        <f>IFNA(VLOOKUP(D4973,Price!$E$2:$F$4,2,0),"")</f>
        <v/>
      </c>
      <c r="P4973" s="7" t="str">
        <f t="shared" si="4"/>
        <v>без промо</v>
      </c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</row>
    <row r="4974" ht="15.75" customHeight="1">
      <c r="A4974" s="3">
        <v>4929.0</v>
      </c>
      <c r="B4974" s="1" t="s">
        <v>16</v>
      </c>
      <c r="C4974" s="1" t="s">
        <v>17</v>
      </c>
      <c r="D4974" s="1" t="s">
        <v>24</v>
      </c>
      <c r="E4974" s="2">
        <v>44370.0</v>
      </c>
      <c r="F4974" s="3"/>
      <c r="G4974" s="5">
        <v>4500.0</v>
      </c>
      <c r="H4974" s="3" t="str">
        <f>IFNA(VLOOKUP(F4974,Promocodes!A:E,4,0),"")</f>
        <v/>
      </c>
      <c r="I4974" s="3"/>
      <c r="J4974" s="5">
        <f t="shared" si="2"/>
        <v>4500</v>
      </c>
      <c r="K4974" s="3" t="str">
        <f>IFNA(VLOOKUP(D4974,Price!$A$2:$C$18,3,0),"")</f>
        <v>услуга</v>
      </c>
      <c r="L4974" s="6">
        <f t="shared" si="3"/>
        <v>6</v>
      </c>
      <c r="M4974" s="6" t="str">
        <f>IFNA(VLOOKUP(F4974,Promocodes!A:B,2,0),"")</f>
        <v/>
      </c>
      <c r="N4974" s="3" t="str">
        <f>IFNA(VLOOKUP(M4974,Promocodes!G:H,2,0),"")</f>
        <v/>
      </c>
      <c r="O4974" s="3" t="str">
        <f>IFNA(VLOOKUP(D4974,Price!$E$2:$F$4,2,0),"")</f>
        <v/>
      </c>
      <c r="P4974" s="7" t="str">
        <f t="shared" si="4"/>
        <v>без промо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</row>
    <row r="4975" ht="15.75" customHeight="1">
      <c r="A4975" s="3">
        <v>4930.0</v>
      </c>
      <c r="B4975" s="1" t="s">
        <v>16</v>
      </c>
      <c r="C4975" s="1" t="s">
        <v>17</v>
      </c>
      <c r="D4975" s="1" t="s">
        <v>21</v>
      </c>
      <c r="E4975" s="2">
        <v>44370.0</v>
      </c>
      <c r="F4975" s="3"/>
      <c r="G4975" s="5">
        <v>3500.0</v>
      </c>
      <c r="H4975" s="3" t="str">
        <f>IFNA(VLOOKUP(F4975,Promocodes!A:E,4,0),"")</f>
        <v/>
      </c>
      <c r="I4975" s="3"/>
      <c r="J4975" s="5">
        <f t="shared" si="2"/>
        <v>3500</v>
      </c>
      <c r="K4975" s="3" t="str">
        <f>IFNA(VLOOKUP(D4975,Price!$A$2:$C$18,3,0),"")</f>
        <v>услуга</v>
      </c>
      <c r="L4975" s="6">
        <f t="shared" si="3"/>
        <v>6</v>
      </c>
      <c r="M4975" s="6" t="str">
        <f>IFNA(VLOOKUP(F4975,Promocodes!A:B,2,0),"")</f>
        <v/>
      </c>
      <c r="N4975" s="3" t="str">
        <f>IFNA(VLOOKUP(M4975,Promocodes!G:H,2,0),"")</f>
        <v/>
      </c>
      <c r="O4975" s="3" t="str">
        <f>IFNA(VLOOKUP(D4975,Price!$E$2:$F$4,2,0),"")</f>
        <v/>
      </c>
      <c r="P4975" s="7" t="str">
        <f t="shared" si="4"/>
        <v>без промо</v>
      </c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</row>
    <row r="4976" ht="15.75" customHeight="1">
      <c r="A4976" s="3">
        <v>4931.0</v>
      </c>
      <c r="B4976" s="1" t="s">
        <v>139</v>
      </c>
      <c r="C4976" s="1" t="s">
        <v>17</v>
      </c>
      <c r="D4976" s="1" t="s">
        <v>142</v>
      </c>
      <c r="E4976" s="2">
        <v>44370.0</v>
      </c>
      <c r="F4976" s="3"/>
      <c r="G4976" s="5">
        <v>1000.0</v>
      </c>
      <c r="H4976" s="3" t="str">
        <f>IFNA(VLOOKUP(F4976,Promocodes!A:E,4,0),"")</f>
        <v/>
      </c>
      <c r="I4976" s="3"/>
      <c r="J4976" s="5">
        <f t="shared" si="2"/>
        <v>1000</v>
      </c>
      <c r="K4976" s="3" t="str">
        <f>IFNA(VLOOKUP(D4976,Price!$A$2:$C$18,3,0),"")</f>
        <v/>
      </c>
      <c r="L4976" s="6">
        <f t="shared" si="3"/>
        <v>6</v>
      </c>
      <c r="M4976" s="6" t="str">
        <f>IFNA(VLOOKUP(F4976,Promocodes!A:B,2,0),"")</f>
        <v/>
      </c>
      <c r="N4976" s="3" t="str">
        <f>IFNA(VLOOKUP(M4976,Promocodes!G:H,2,0),"")</f>
        <v/>
      </c>
      <c r="O4976" s="3" t="str">
        <f>IFNA(VLOOKUP(D4976,Price!$E$2:$F$4,2,0),"")</f>
        <v/>
      </c>
      <c r="P4976" s="7" t="str">
        <f t="shared" si="4"/>
        <v/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</row>
    <row r="4977" ht="15.75" customHeight="1">
      <c r="A4977" s="3">
        <v>4932.0</v>
      </c>
      <c r="B4977" s="1" t="s">
        <v>16</v>
      </c>
      <c r="C4977" s="1" t="s">
        <v>17</v>
      </c>
      <c r="D4977" s="1" t="s">
        <v>21</v>
      </c>
      <c r="E4977" s="2">
        <v>44370.0</v>
      </c>
      <c r="F4977" s="3"/>
      <c r="G4977" s="5">
        <v>3500.0</v>
      </c>
      <c r="H4977" s="3" t="str">
        <f>IFNA(VLOOKUP(F4977,Promocodes!A:E,4,0),"")</f>
        <v/>
      </c>
      <c r="I4977" s="3"/>
      <c r="J4977" s="5">
        <f t="shared" si="2"/>
        <v>3500</v>
      </c>
      <c r="K4977" s="3" t="str">
        <f>IFNA(VLOOKUP(D4977,Price!$A$2:$C$18,3,0),"")</f>
        <v>услуга</v>
      </c>
      <c r="L4977" s="6">
        <f t="shared" si="3"/>
        <v>6</v>
      </c>
      <c r="M4977" s="6" t="str">
        <f>IFNA(VLOOKUP(F4977,Promocodes!A:B,2,0),"")</f>
        <v/>
      </c>
      <c r="N4977" s="3" t="str">
        <f>IFNA(VLOOKUP(M4977,Promocodes!G:H,2,0),"")</f>
        <v/>
      </c>
      <c r="O4977" s="3" t="str">
        <f>IFNA(VLOOKUP(D4977,Price!$E$2:$F$4,2,0),"")</f>
        <v/>
      </c>
      <c r="P4977" s="7" t="str">
        <f t="shared" si="4"/>
        <v>без промо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</row>
    <row r="4978" ht="15.75" customHeight="1">
      <c r="A4978" s="3">
        <v>4934.0</v>
      </c>
      <c r="B4978" s="1" t="s">
        <v>139</v>
      </c>
      <c r="C4978" s="1" t="s">
        <v>17</v>
      </c>
      <c r="D4978" s="1" t="s">
        <v>141</v>
      </c>
      <c r="E4978" s="2">
        <v>44370.0</v>
      </c>
      <c r="F4978" s="3"/>
      <c r="G4978" s="5">
        <v>300.0</v>
      </c>
      <c r="H4978" s="3" t="str">
        <f>IFNA(VLOOKUP(F4978,Promocodes!A:E,4,0),"")</f>
        <v/>
      </c>
      <c r="I4978" s="3"/>
      <c r="J4978" s="5">
        <f t="shared" si="2"/>
        <v>300</v>
      </c>
      <c r="K4978" s="3" t="str">
        <f>IFNA(VLOOKUP(D4978,Price!$A$2:$C$18,3,0),"")</f>
        <v/>
      </c>
      <c r="L4978" s="6">
        <f t="shared" si="3"/>
        <v>6</v>
      </c>
      <c r="M4978" s="6" t="str">
        <f>IFNA(VLOOKUP(F4978,Promocodes!A:B,2,0),"")</f>
        <v/>
      </c>
      <c r="N4978" s="3" t="str">
        <f>IFNA(VLOOKUP(M4978,Promocodes!G:H,2,0),"")</f>
        <v/>
      </c>
      <c r="O4978" s="3" t="str">
        <f>IFNA(VLOOKUP(D4978,Price!$E$2:$F$4,2,0),"")</f>
        <v/>
      </c>
      <c r="P4978" s="7" t="str">
        <f t="shared" si="4"/>
        <v/>
      </c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</row>
    <row r="4979" ht="15.75" customHeight="1">
      <c r="A4979" s="3">
        <v>4935.0</v>
      </c>
      <c r="B4979" s="1" t="s">
        <v>16</v>
      </c>
      <c r="C4979" s="1" t="s">
        <v>17</v>
      </c>
      <c r="D4979" s="1" t="s">
        <v>21</v>
      </c>
      <c r="E4979" s="2">
        <v>44370.0</v>
      </c>
      <c r="F4979" s="3"/>
      <c r="G4979" s="5">
        <v>3500.0</v>
      </c>
      <c r="H4979" s="3" t="str">
        <f>IFNA(VLOOKUP(F4979,Promocodes!A:E,4,0),"")</f>
        <v/>
      </c>
      <c r="I4979" s="3"/>
      <c r="J4979" s="5">
        <f t="shared" si="2"/>
        <v>3500</v>
      </c>
      <c r="K4979" s="3" t="str">
        <f>IFNA(VLOOKUP(D4979,Price!$A$2:$C$18,3,0),"")</f>
        <v>услуга</v>
      </c>
      <c r="L4979" s="6">
        <f t="shared" si="3"/>
        <v>6</v>
      </c>
      <c r="M4979" s="6" t="str">
        <f>IFNA(VLOOKUP(F4979,Promocodes!A:B,2,0),"")</f>
        <v/>
      </c>
      <c r="N4979" s="3" t="str">
        <f>IFNA(VLOOKUP(M4979,Promocodes!G:H,2,0),"")</f>
        <v/>
      </c>
      <c r="O4979" s="3" t="str">
        <f>IFNA(VLOOKUP(D4979,Price!$E$2:$F$4,2,0),"")</f>
        <v/>
      </c>
      <c r="P4979" s="7" t="str">
        <f t="shared" si="4"/>
        <v>без промо</v>
      </c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</row>
    <row r="4980" ht="15.75" customHeight="1">
      <c r="A4980" s="3">
        <v>4936.0</v>
      </c>
      <c r="B4980" s="1" t="s">
        <v>16</v>
      </c>
      <c r="C4980" s="1" t="s">
        <v>22</v>
      </c>
      <c r="D4980" s="1" t="s">
        <v>21</v>
      </c>
      <c r="E4980" s="2">
        <v>44370.0</v>
      </c>
      <c r="F4980" s="3"/>
      <c r="G4980" s="5">
        <v>3500.0</v>
      </c>
      <c r="H4980" s="3" t="str">
        <f>IFNA(VLOOKUP(F4980,Promocodes!A:E,4,0),"")</f>
        <v/>
      </c>
      <c r="I4980" s="3"/>
      <c r="J4980" s="5">
        <f t="shared" si="2"/>
        <v>3500</v>
      </c>
      <c r="K4980" s="3" t="str">
        <f>IFNA(VLOOKUP(D4980,Price!$A$2:$C$18,3,0),"")</f>
        <v>услуга</v>
      </c>
      <c r="L4980" s="6">
        <f t="shared" si="3"/>
        <v>6</v>
      </c>
      <c r="M4980" s="6" t="str">
        <f>IFNA(VLOOKUP(F4980,Promocodes!A:B,2,0),"")</f>
        <v/>
      </c>
      <c r="N4980" s="3" t="str">
        <f>IFNA(VLOOKUP(M4980,Promocodes!G:H,2,0),"")</f>
        <v/>
      </c>
      <c r="O4980" s="3" t="str">
        <f>IFNA(VLOOKUP(D4980,Price!$E$2:$F$4,2,0),"")</f>
        <v/>
      </c>
      <c r="P4980" s="7" t="str">
        <f t="shared" si="4"/>
        <v>без промо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</row>
    <row r="4981" ht="15.75" customHeight="1">
      <c r="A4981" s="3">
        <v>4937.0</v>
      </c>
      <c r="B4981" s="1" t="s">
        <v>16</v>
      </c>
      <c r="C4981" s="1" t="s">
        <v>17</v>
      </c>
      <c r="D4981" s="1" t="s">
        <v>24</v>
      </c>
      <c r="E4981" s="2">
        <v>44370.0</v>
      </c>
      <c r="F4981" s="3"/>
      <c r="G4981" s="5">
        <v>4500.0</v>
      </c>
      <c r="H4981" s="3" t="str">
        <f>IFNA(VLOOKUP(F4981,Promocodes!A:E,4,0),"")</f>
        <v/>
      </c>
      <c r="I4981" s="3"/>
      <c r="J4981" s="5">
        <f t="shared" si="2"/>
        <v>4500</v>
      </c>
      <c r="K4981" s="3" t="str">
        <f>IFNA(VLOOKUP(D4981,Price!$A$2:$C$18,3,0),"")</f>
        <v>услуга</v>
      </c>
      <c r="L4981" s="6">
        <f t="shared" si="3"/>
        <v>6</v>
      </c>
      <c r="M4981" s="6" t="str">
        <f>IFNA(VLOOKUP(F4981,Promocodes!A:B,2,0),"")</f>
        <v/>
      </c>
      <c r="N4981" s="3" t="str">
        <f>IFNA(VLOOKUP(M4981,Promocodes!G:H,2,0),"")</f>
        <v/>
      </c>
      <c r="O4981" s="3" t="str">
        <f>IFNA(VLOOKUP(D4981,Price!$E$2:$F$4,2,0),"")</f>
        <v/>
      </c>
      <c r="P4981" s="7" t="str">
        <f t="shared" si="4"/>
        <v>без промо</v>
      </c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</row>
    <row r="4982" ht="15.75" customHeight="1">
      <c r="A4982" s="3">
        <v>4938.0</v>
      </c>
      <c r="B4982" s="1" t="s">
        <v>139</v>
      </c>
      <c r="C4982" s="1" t="s">
        <v>17</v>
      </c>
      <c r="D4982" s="1" t="s">
        <v>142</v>
      </c>
      <c r="E4982" s="2">
        <v>44370.0</v>
      </c>
      <c r="F4982" s="3"/>
      <c r="G4982" s="5">
        <v>1000.0</v>
      </c>
      <c r="H4982" s="3" t="str">
        <f>IFNA(VLOOKUP(F4982,Promocodes!A:E,4,0),"")</f>
        <v/>
      </c>
      <c r="I4982" s="3"/>
      <c r="J4982" s="5">
        <f t="shared" si="2"/>
        <v>1000</v>
      </c>
      <c r="K4982" s="3" t="str">
        <f>IFNA(VLOOKUP(D4982,Price!$A$2:$C$18,3,0),"")</f>
        <v/>
      </c>
      <c r="L4982" s="6">
        <f t="shared" si="3"/>
        <v>6</v>
      </c>
      <c r="M4982" s="6" t="str">
        <f>IFNA(VLOOKUP(F4982,Promocodes!A:B,2,0),"")</f>
        <v/>
      </c>
      <c r="N4982" s="3" t="str">
        <f>IFNA(VLOOKUP(M4982,Promocodes!G:H,2,0),"")</f>
        <v/>
      </c>
      <c r="O4982" s="3" t="str">
        <f>IFNA(VLOOKUP(D4982,Price!$E$2:$F$4,2,0),"")</f>
        <v/>
      </c>
      <c r="P4982" s="7" t="str">
        <f t="shared" si="4"/>
        <v/>
      </c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</row>
    <row r="4983" ht="15.75" customHeight="1">
      <c r="A4983" s="3">
        <v>4939.0</v>
      </c>
      <c r="B4983" s="1" t="s">
        <v>16</v>
      </c>
      <c r="C4983" s="1" t="s">
        <v>17</v>
      </c>
      <c r="D4983" s="1" t="s">
        <v>21</v>
      </c>
      <c r="E4983" s="2">
        <v>44370.0</v>
      </c>
      <c r="F4983" s="3"/>
      <c r="G4983" s="5">
        <v>3500.0</v>
      </c>
      <c r="H4983" s="3" t="str">
        <f>IFNA(VLOOKUP(F4983,Promocodes!A:E,4,0),"")</f>
        <v/>
      </c>
      <c r="I4983" s="3"/>
      <c r="J4983" s="5">
        <f t="shared" si="2"/>
        <v>3500</v>
      </c>
      <c r="K4983" s="3" t="str">
        <f>IFNA(VLOOKUP(D4983,Price!$A$2:$C$18,3,0),"")</f>
        <v>услуга</v>
      </c>
      <c r="L4983" s="6">
        <f t="shared" si="3"/>
        <v>6</v>
      </c>
      <c r="M4983" s="6" t="str">
        <f>IFNA(VLOOKUP(F4983,Promocodes!A:B,2,0),"")</f>
        <v/>
      </c>
      <c r="N4983" s="3" t="str">
        <f>IFNA(VLOOKUP(M4983,Promocodes!G:H,2,0),"")</f>
        <v/>
      </c>
      <c r="O4983" s="3" t="str">
        <f>IFNA(VLOOKUP(D4983,Price!$E$2:$F$4,2,0),"")</f>
        <v/>
      </c>
      <c r="P4983" s="7" t="str">
        <f t="shared" si="4"/>
        <v>без промо</v>
      </c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</row>
    <row r="4984" ht="15.75" customHeight="1">
      <c r="A4984" s="3">
        <v>4940.0</v>
      </c>
      <c r="B4984" s="1" t="s">
        <v>16</v>
      </c>
      <c r="C4984" s="1" t="s">
        <v>17</v>
      </c>
      <c r="D4984" s="1" t="s">
        <v>21</v>
      </c>
      <c r="E4984" s="2">
        <v>44370.0</v>
      </c>
      <c r="F4984" s="3"/>
      <c r="G4984" s="5">
        <v>3500.0</v>
      </c>
      <c r="H4984" s="3" t="str">
        <f>IFNA(VLOOKUP(F4984,Promocodes!A:E,4,0),"")</f>
        <v/>
      </c>
      <c r="I4984" s="3"/>
      <c r="J4984" s="5">
        <f t="shared" si="2"/>
        <v>3500</v>
      </c>
      <c r="K4984" s="3" t="str">
        <f>IFNA(VLOOKUP(D4984,Price!$A$2:$C$18,3,0),"")</f>
        <v>услуга</v>
      </c>
      <c r="L4984" s="6">
        <f t="shared" si="3"/>
        <v>6</v>
      </c>
      <c r="M4984" s="6" t="str">
        <f>IFNA(VLOOKUP(F4984,Promocodes!A:B,2,0),"")</f>
        <v/>
      </c>
      <c r="N4984" s="3" t="str">
        <f>IFNA(VLOOKUP(M4984,Promocodes!G:H,2,0),"")</f>
        <v/>
      </c>
      <c r="O4984" s="3" t="str">
        <f>IFNA(VLOOKUP(D4984,Price!$E$2:$F$4,2,0),"")</f>
        <v/>
      </c>
      <c r="P4984" s="7" t="str">
        <f t="shared" si="4"/>
        <v>без промо</v>
      </c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</row>
    <row r="4985" ht="15.75" customHeight="1">
      <c r="A4985" s="3">
        <v>4941.0</v>
      </c>
      <c r="B4985" s="1" t="s">
        <v>16</v>
      </c>
      <c r="C4985" s="1" t="s">
        <v>22</v>
      </c>
      <c r="D4985" s="1" t="s">
        <v>23</v>
      </c>
      <c r="E4985" s="2">
        <v>44370.0</v>
      </c>
      <c r="F4985" s="3"/>
      <c r="G4985" s="5">
        <v>5500.0</v>
      </c>
      <c r="H4985" s="3" t="str">
        <f>IFNA(VLOOKUP(F4985,Promocodes!A:E,4,0),"")</f>
        <v/>
      </c>
      <c r="I4985" s="3"/>
      <c r="J4985" s="5">
        <f t="shared" si="2"/>
        <v>5500</v>
      </c>
      <c r="K4985" s="3" t="str">
        <f>IFNA(VLOOKUP(D4985,Price!$A$2:$C$18,3,0),"")</f>
        <v>услуга</v>
      </c>
      <c r="L4985" s="6">
        <f t="shared" si="3"/>
        <v>6</v>
      </c>
      <c r="M4985" s="6" t="str">
        <f>IFNA(VLOOKUP(F4985,Promocodes!A:B,2,0),"")</f>
        <v/>
      </c>
      <c r="N4985" s="3" t="str">
        <f>IFNA(VLOOKUP(M4985,Promocodes!G:H,2,0),"")</f>
        <v/>
      </c>
      <c r="O4985" s="3" t="str">
        <f>IFNA(VLOOKUP(D4985,Price!$E$2:$F$4,2,0),"")</f>
        <v/>
      </c>
      <c r="P4985" s="7" t="str">
        <f t="shared" si="4"/>
        <v>без промо</v>
      </c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</row>
    <row r="4986" ht="15.75" customHeight="1">
      <c r="A4986" s="3">
        <v>4944.0</v>
      </c>
      <c r="B4986" s="1" t="s">
        <v>16</v>
      </c>
      <c r="C4986" s="1" t="s">
        <v>17</v>
      </c>
      <c r="D4986" s="1" t="s">
        <v>21</v>
      </c>
      <c r="E4986" s="2">
        <v>44370.0</v>
      </c>
      <c r="F4986" s="3"/>
      <c r="G4986" s="5">
        <v>3500.0</v>
      </c>
      <c r="H4986" s="3" t="str">
        <f>IFNA(VLOOKUP(F4986,Promocodes!A:E,4,0),"")</f>
        <v/>
      </c>
      <c r="I4986" s="3"/>
      <c r="J4986" s="5">
        <f t="shared" si="2"/>
        <v>3500</v>
      </c>
      <c r="K4986" s="3" t="str">
        <f>IFNA(VLOOKUP(D4986,Price!$A$2:$C$18,3,0),"")</f>
        <v>услуга</v>
      </c>
      <c r="L4986" s="6">
        <f t="shared" si="3"/>
        <v>6</v>
      </c>
      <c r="M4986" s="6" t="str">
        <f>IFNA(VLOOKUP(F4986,Promocodes!A:B,2,0),"")</f>
        <v/>
      </c>
      <c r="N4986" s="3" t="str">
        <f>IFNA(VLOOKUP(M4986,Promocodes!G:H,2,0),"")</f>
        <v/>
      </c>
      <c r="O4986" s="3" t="str">
        <f>IFNA(VLOOKUP(D4986,Price!$E$2:$F$4,2,0),"")</f>
        <v/>
      </c>
      <c r="P4986" s="7" t="str">
        <f t="shared" si="4"/>
        <v>без промо</v>
      </c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</row>
    <row r="4987" ht="15.75" customHeight="1">
      <c r="A4987" s="3">
        <v>4945.0</v>
      </c>
      <c r="B4987" s="1" t="s">
        <v>16</v>
      </c>
      <c r="C4987" s="1" t="s">
        <v>17</v>
      </c>
      <c r="D4987" s="1" t="s">
        <v>18</v>
      </c>
      <c r="E4987" s="2">
        <v>44370.0</v>
      </c>
      <c r="F4987" s="3"/>
      <c r="G4987" s="5">
        <v>1000.0</v>
      </c>
      <c r="H4987" s="3" t="str">
        <f>IFNA(VLOOKUP(F4987,Promocodes!A:E,4,0),"")</f>
        <v/>
      </c>
      <c r="I4987" s="3"/>
      <c r="J4987" s="5">
        <f t="shared" si="2"/>
        <v>1000</v>
      </c>
      <c r="K4987" s="3" t="str">
        <f>IFNA(VLOOKUP(D4987,Price!$A$2:$C$18,3,0),"")</f>
        <v>товар</v>
      </c>
      <c r="L4987" s="6">
        <f t="shared" si="3"/>
        <v>6</v>
      </c>
      <c r="M4987" s="6" t="str">
        <f>IFNA(VLOOKUP(F4987,Promocodes!A:B,2,0),"")</f>
        <v/>
      </c>
      <c r="N4987" s="3" t="str">
        <f>IFNA(VLOOKUP(M4987,Promocodes!G:H,2,0),"")</f>
        <v/>
      </c>
      <c r="O4987" s="3">
        <f>IFNA(VLOOKUP(D4987,Price!$E$2:$F$4,2,0),"")</f>
        <v>500</v>
      </c>
      <c r="P4987" s="7" t="str">
        <f t="shared" si="4"/>
        <v>без промо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</row>
    <row r="4988" ht="15.75" customHeight="1">
      <c r="A4988" s="3">
        <v>4946.0</v>
      </c>
      <c r="B4988" s="1" t="s">
        <v>16</v>
      </c>
      <c r="C4988" s="1" t="s">
        <v>17</v>
      </c>
      <c r="D4988" s="1" t="s">
        <v>18</v>
      </c>
      <c r="E4988" s="2">
        <v>44370.0</v>
      </c>
      <c r="F4988" s="3"/>
      <c r="G4988" s="5">
        <v>1000.0</v>
      </c>
      <c r="H4988" s="3" t="str">
        <f>IFNA(VLOOKUP(F4988,Promocodes!A:E,4,0),"")</f>
        <v/>
      </c>
      <c r="I4988" s="3"/>
      <c r="J4988" s="5">
        <f t="shared" si="2"/>
        <v>1000</v>
      </c>
      <c r="K4988" s="3" t="str">
        <f>IFNA(VLOOKUP(D4988,Price!$A$2:$C$18,3,0),"")</f>
        <v>товар</v>
      </c>
      <c r="L4988" s="6">
        <f t="shared" si="3"/>
        <v>6</v>
      </c>
      <c r="M4988" s="6" t="str">
        <f>IFNA(VLOOKUP(F4988,Promocodes!A:B,2,0),"")</f>
        <v/>
      </c>
      <c r="N4988" s="3" t="str">
        <f>IFNA(VLOOKUP(M4988,Promocodes!G:H,2,0),"")</f>
        <v/>
      </c>
      <c r="O4988" s="3">
        <f>IFNA(VLOOKUP(D4988,Price!$E$2:$F$4,2,0),"")</f>
        <v>500</v>
      </c>
      <c r="P4988" s="7" t="str">
        <f t="shared" si="4"/>
        <v>без промо</v>
      </c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</row>
    <row r="4989" ht="15.75" customHeight="1">
      <c r="A4989" s="3">
        <v>4947.0</v>
      </c>
      <c r="B4989" s="1" t="s">
        <v>139</v>
      </c>
      <c r="C4989" s="1" t="s">
        <v>17</v>
      </c>
      <c r="D4989" s="1" t="s">
        <v>147</v>
      </c>
      <c r="E4989" s="2">
        <v>44370.0</v>
      </c>
      <c r="F4989" s="3"/>
      <c r="G4989" s="5">
        <v>70000.0</v>
      </c>
      <c r="H4989" s="3" t="str">
        <f>IFNA(VLOOKUP(F4989,Promocodes!A:E,4,0),"")</f>
        <v/>
      </c>
      <c r="I4989" s="3"/>
      <c r="J4989" s="5">
        <f t="shared" si="2"/>
        <v>70000</v>
      </c>
      <c r="K4989" s="3" t="str">
        <f>IFNA(VLOOKUP(D4989,Price!$A$2:$C$18,3,0),"")</f>
        <v/>
      </c>
      <c r="L4989" s="6">
        <f t="shared" si="3"/>
        <v>6</v>
      </c>
      <c r="M4989" s="6" t="str">
        <f>IFNA(VLOOKUP(F4989,Promocodes!A:B,2,0),"")</f>
        <v/>
      </c>
      <c r="N4989" s="3" t="str">
        <f>IFNA(VLOOKUP(M4989,Promocodes!G:H,2,0),"")</f>
        <v/>
      </c>
      <c r="O4989" s="3" t="str">
        <f>IFNA(VLOOKUP(D4989,Price!$E$2:$F$4,2,0),"")</f>
        <v/>
      </c>
      <c r="P4989" s="7" t="str">
        <f t="shared" si="4"/>
        <v/>
      </c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</row>
    <row r="4990" ht="15.75" customHeight="1">
      <c r="A4990" s="3">
        <v>4948.0</v>
      </c>
      <c r="B4990" s="1" t="s">
        <v>139</v>
      </c>
      <c r="C4990" s="1" t="s">
        <v>17</v>
      </c>
      <c r="D4990" s="1" t="s">
        <v>148</v>
      </c>
      <c r="E4990" s="2">
        <v>44370.0</v>
      </c>
      <c r="F4990" s="3"/>
      <c r="G4990" s="5">
        <v>7000.0</v>
      </c>
      <c r="H4990" s="3" t="str">
        <f>IFNA(VLOOKUP(F4990,Promocodes!A:E,4,0),"")</f>
        <v/>
      </c>
      <c r="I4990" s="3"/>
      <c r="J4990" s="5">
        <f t="shared" si="2"/>
        <v>7000</v>
      </c>
      <c r="K4990" s="3" t="str">
        <f>IFNA(VLOOKUP(D4990,Price!$A$2:$C$18,3,0),"")</f>
        <v/>
      </c>
      <c r="L4990" s="6">
        <f t="shared" si="3"/>
        <v>6</v>
      </c>
      <c r="M4990" s="6" t="str">
        <f>IFNA(VLOOKUP(F4990,Promocodes!A:B,2,0),"")</f>
        <v/>
      </c>
      <c r="N4990" s="3" t="str">
        <f>IFNA(VLOOKUP(M4990,Promocodes!G:H,2,0),"")</f>
        <v/>
      </c>
      <c r="O4990" s="3" t="str">
        <f>IFNA(VLOOKUP(D4990,Price!$E$2:$F$4,2,0),"")</f>
        <v/>
      </c>
      <c r="P4990" s="7" t="str">
        <f t="shared" si="4"/>
        <v/>
      </c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</row>
    <row r="4991" ht="15.75" customHeight="1">
      <c r="A4991" s="3">
        <v>4949.0</v>
      </c>
      <c r="B4991" s="1" t="s">
        <v>16</v>
      </c>
      <c r="C4991" s="1" t="s">
        <v>17</v>
      </c>
      <c r="D4991" s="1" t="s">
        <v>23</v>
      </c>
      <c r="E4991" s="2">
        <v>44370.0</v>
      </c>
      <c r="F4991" s="3"/>
      <c r="G4991" s="5">
        <v>5500.0</v>
      </c>
      <c r="H4991" s="3" t="str">
        <f>IFNA(VLOOKUP(F4991,Promocodes!A:E,4,0),"")</f>
        <v/>
      </c>
      <c r="I4991" s="3"/>
      <c r="J4991" s="5">
        <f t="shared" si="2"/>
        <v>5500</v>
      </c>
      <c r="K4991" s="3" t="str">
        <f>IFNA(VLOOKUP(D4991,Price!$A$2:$C$18,3,0),"")</f>
        <v>услуга</v>
      </c>
      <c r="L4991" s="6">
        <f t="shared" si="3"/>
        <v>6</v>
      </c>
      <c r="M4991" s="6" t="str">
        <f>IFNA(VLOOKUP(F4991,Promocodes!A:B,2,0),"")</f>
        <v/>
      </c>
      <c r="N4991" s="3" t="str">
        <f>IFNA(VLOOKUP(M4991,Promocodes!G:H,2,0),"")</f>
        <v/>
      </c>
      <c r="O4991" s="3" t="str">
        <f>IFNA(VLOOKUP(D4991,Price!$E$2:$F$4,2,0),"")</f>
        <v/>
      </c>
      <c r="P4991" s="7" t="str">
        <f t="shared" si="4"/>
        <v>без промо</v>
      </c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</row>
    <row r="4992" ht="15.75" customHeight="1">
      <c r="A4992" s="3">
        <v>4951.0</v>
      </c>
      <c r="B4992" s="1" t="s">
        <v>16</v>
      </c>
      <c r="C4992" s="1" t="s">
        <v>17</v>
      </c>
      <c r="D4992" s="1" t="s">
        <v>18</v>
      </c>
      <c r="E4992" s="2">
        <v>44370.0</v>
      </c>
      <c r="F4992" s="3"/>
      <c r="G4992" s="5">
        <v>1000.0</v>
      </c>
      <c r="H4992" s="3" t="str">
        <f>IFNA(VLOOKUP(F4992,Promocodes!A:E,4,0),"")</f>
        <v/>
      </c>
      <c r="I4992" s="3"/>
      <c r="J4992" s="5">
        <f t="shared" si="2"/>
        <v>1000</v>
      </c>
      <c r="K4992" s="3" t="str">
        <f>IFNA(VLOOKUP(D4992,Price!$A$2:$C$18,3,0),"")</f>
        <v>товар</v>
      </c>
      <c r="L4992" s="6">
        <f t="shared" si="3"/>
        <v>6</v>
      </c>
      <c r="M4992" s="6" t="str">
        <f>IFNA(VLOOKUP(F4992,Promocodes!A:B,2,0),"")</f>
        <v/>
      </c>
      <c r="N4992" s="3" t="str">
        <f>IFNA(VLOOKUP(M4992,Promocodes!G:H,2,0),"")</f>
        <v/>
      </c>
      <c r="O4992" s="3">
        <f>IFNA(VLOOKUP(D4992,Price!$E$2:$F$4,2,0),"")</f>
        <v>500</v>
      </c>
      <c r="P4992" s="7" t="str">
        <f t="shared" si="4"/>
        <v>без промо</v>
      </c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</row>
    <row r="4993" ht="15.75" customHeight="1">
      <c r="A4993" s="3">
        <v>4952.0</v>
      </c>
      <c r="B4993" s="1" t="s">
        <v>139</v>
      </c>
      <c r="C4993" s="1" t="s">
        <v>17</v>
      </c>
      <c r="D4993" s="1" t="s">
        <v>142</v>
      </c>
      <c r="E4993" s="2">
        <v>44370.0</v>
      </c>
      <c r="F4993" s="3"/>
      <c r="G4993" s="5">
        <v>1000.0</v>
      </c>
      <c r="H4993" s="3" t="str">
        <f>IFNA(VLOOKUP(F4993,Promocodes!A:E,4,0),"")</f>
        <v/>
      </c>
      <c r="I4993" s="3"/>
      <c r="J4993" s="5">
        <f t="shared" si="2"/>
        <v>1000</v>
      </c>
      <c r="K4993" s="3" t="str">
        <f>IFNA(VLOOKUP(D4993,Price!$A$2:$C$18,3,0),"")</f>
        <v/>
      </c>
      <c r="L4993" s="6">
        <f t="shared" si="3"/>
        <v>6</v>
      </c>
      <c r="M4993" s="6" t="str">
        <f>IFNA(VLOOKUP(F4993,Promocodes!A:B,2,0),"")</f>
        <v/>
      </c>
      <c r="N4993" s="3" t="str">
        <f>IFNA(VLOOKUP(M4993,Promocodes!G:H,2,0),"")</f>
        <v/>
      </c>
      <c r="O4993" s="3" t="str">
        <f>IFNA(VLOOKUP(D4993,Price!$E$2:$F$4,2,0),"")</f>
        <v/>
      </c>
      <c r="P4993" s="7" t="str">
        <f t="shared" si="4"/>
        <v/>
      </c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</row>
    <row r="4994" ht="15.75" customHeight="1">
      <c r="A4994" s="3">
        <v>4953.0</v>
      </c>
      <c r="B4994" s="1" t="s">
        <v>139</v>
      </c>
      <c r="C4994" s="1" t="s">
        <v>22</v>
      </c>
      <c r="D4994" s="1" t="s">
        <v>141</v>
      </c>
      <c r="E4994" s="2">
        <v>44370.0</v>
      </c>
      <c r="F4994" s="3"/>
      <c r="G4994" s="5">
        <v>300.0</v>
      </c>
      <c r="H4994" s="3" t="str">
        <f>IFNA(VLOOKUP(F4994,Promocodes!A:E,4,0),"")</f>
        <v/>
      </c>
      <c r="I4994" s="3"/>
      <c r="J4994" s="5">
        <f t="shared" si="2"/>
        <v>300</v>
      </c>
      <c r="K4994" s="3" t="str">
        <f>IFNA(VLOOKUP(D4994,Price!$A$2:$C$18,3,0),"")</f>
        <v/>
      </c>
      <c r="L4994" s="6">
        <f t="shared" si="3"/>
        <v>6</v>
      </c>
      <c r="M4994" s="6" t="str">
        <f>IFNA(VLOOKUP(F4994,Promocodes!A:B,2,0),"")</f>
        <v/>
      </c>
      <c r="N4994" s="3" t="str">
        <f>IFNA(VLOOKUP(M4994,Promocodes!G:H,2,0),"")</f>
        <v/>
      </c>
      <c r="O4994" s="3" t="str">
        <f>IFNA(VLOOKUP(D4994,Price!$E$2:$F$4,2,0),"")</f>
        <v/>
      </c>
      <c r="P4994" s="7" t="str">
        <f t="shared" si="4"/>
        <v/>
      </c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</row>
    <row r="4995" ht="15.75" customHeight="1">
      <c r="A4995" s="3">
        <v>4954.0</v>
      </c>
      <c r="B4995" s="1" t="s">
        <v>16</v>
      </c>
      <c r="C4995" s="1" t="s">
        <v>17</v>
      </c>
      <c r="D4995" s="1" t="s">
        <v>24</v>
      </c>
      <c r="E4995" s="2">
        <v>44370.0</v>
      </c>
      <c r="F4995" s="3"/>
      <c r="G4995" s="5">
        <v>4500.0</v>
      </c>
      <c r="H4995" s="3" t="str">
        <f>IFNA(VLOOKUP(F4995,Promocodes!A:E,4,0),"")</f>
        <v/>
      </c>
      <c r="I4995" s="3"/>
      <c r="J4995" s="5">
        <f t="shared" si="2"/>
        <v>4500</v>
      </c>
      <c r="K4995" s="3" t="str">
        <f>IFNA(VLOOKUP(D4995,Price!$A$2:$C$18,3,0),"")</f>
        <v>услуга</v>
      </c>
      <c r="L4995" s="6">
        <f t="shared" si="3"/>
        <v>6</v>
      </c>
      <c r="M4995" s="6" t="str">
        <f>IFNA(VLOOKUP(F4995,Promocodes!A:B,2,0),"")</f>
        <v/>
      </c>
      <c r="N4995" s="3" t="str">
        <f>IFNA(VLOOKUP(M4995,Promocodes!G:H,2,0),"")</f>
        <v/>
      </c>
      <c r="O4995" s="3" t="str">
        <f>IFNA(VLOOKUP(D4995,Price!$E$2:$F$4,2,0),"")</f>
        <v/>
      </c>
      <c r="P4995" s="7" t="str">
        <f t="shared" si="4"/>
        <v>без промо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</row>
    <row r="4996" ht="15.75" customHeight="1">
      <c r="A4996" s="3">
        <v>4955.0</v>
      </c>
      <c r="B4996" s="1" t="s">
        <v>139</v>
      </c>
      <c r="C4996" s="1" t="s">
        <v>22</v>
      </c>
      <c r="D4996" s="1" t="s">
        <v>142</v>
      </c>
      <c r="E4996" s="2">
        <v>44370.0</v>
      </c>
      <c r="F4996" s="3"/>
      <c r="G4996" s="5">
        <v>1000.0</v>
      </c>
      <c r="H4996" s="3" t="str">
        <f>IFNA(VLOOKUP(F4996,Promocodes!A:E,4,0),"")</f>
        <v/>
      </c>
      <c r="I4996" s="3"/>
      <c r="J4996" s="5">
        <f t="shared" si="2"/>
        <v>1000</v>
      </c>
      <c r="K4996" s="3" t="str">
        <f>IFNA(VLOOKUP(D4996,Price!$A$2:$C$18,3,0),"")</f>
        <v/>
      </c>
      <c r="L4996" s="6">
        <f t="shared" si="3"/>
        <v>6</v>
      </c>
      <c r="M4996" s="6" t="str">
        <f>IFNA(VLOOKUP(F4996,Promocodes!A:B,2,0),"")</f>
        <v/>
      </c>
      <c r="N4996" s="3" t="str">
        <f>IFNA(VLOOKUP(M4996,Promocodes!G:H,2,0),"")</f>
        <v/>
      </c>
      <c r="O4996" s="3" t="str">
        <f>IFNA(VLOOKUP(D4996,Price!$E$2:$F$4,2,0),"")</f>
        <v/>
      </c>
      <c r="P4996" s="7" t="str">
        <f t="shared" si="4"/>
        <v/>
      </c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</row>
    <row r="4997" ht="15.75" customHeight="1">
      <c r="A4997" s="3">
        <v>4956.0</v>
      </c>
      <c r="B4997" s="1" t="s">
        <v>16</v>
      </c>
      <c r="C4997" s="1" t="s">
        <v>17</v>
      </c>
      <c r="D4997" s="1" t="s">
        <v>23</v>
      </c>
      <c r="E4997" s="2">
        <v>44370.0</v>
      </c>
      <c r="F4997" s="3"/>
      <c r="G4997" s="5">
        <v>5500.0</v>
      </c>
      <c r="H4997" s="3" t="str">
        <f>IFNA(VLOOKUP(F4997,Promocodes!A:E,4,0),"")</f>
        <v/>
      </c>
      <c r="I4997" s="3"/>
      <c r="J4997" s="5">
        <f t="shared" si="2"/>
        <v>5500</v>
      </c>
      <c r="K4997" s="3" t="str">
        <f>IFNA(VLOOKUP(D4997,Price!$A$2:$C$18,3,0),"")</f>
        <v>услуга</v>
      </c>
      <c r="L4997" s="6">
        <f t="shared" si="3"/>
        <v>6</v>
      </c>
      <c r="M4997" s="6" t="str">
        <f>IFNA(VLOOKUP(F4997,Promocodes!A:B,2,0),"")</f>
        <v/>
      </c>
      <c r="N4997" s="3" t="str">
        <f>IFNA(VLOOKUP(M4997,Promocodes!G:H,2,0),"")</f>
        <v/>
      </c>
      <c r="O4997" s="3" t="str">
        <f>IFNA(VLOOKUP(D4997,Price!$E$2:$F$4,2,0),"")</f>
        <v/>
      </c>
      <c r="P4997" s="7" t="str">
        <f t="shared" si="4"/>
        <v>без промо</v>
      </c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</row>
    <row r="4998" ht="15.75" customHeight="1">
      <c r="A4998" s="3">
        <v>4957.0</v>
      </c>
      <c r="B4998" s="1" t="s">
        <v>16</v>
      </c>
      <c r="C4998" s="1" t="s">
        <v>17</v>
      </c>
      <c r="D4998" s="1" t="s">
        <v>18</v>
      </c>
      <c r="E4998" s="2">
        <v>44370.0</v>
      </c>
      <c r="F4998" s="3"/>
      <c r="G4998" s="5">
        <v>1000.0</v>
      </c>
      <c r="H4998" s="3" t="str">
        <f>IFNA(VLOOKUP(F4998,Promocodes!A:E,4,0),"")</f>
        <v/>
      </c>
      <c r="I4998" s="3"/>
      <c r="J4998" s="5">
        <f t="shared" si="2"/>
        <v>1000</v>
      </c>
      <c r="K4998" s="3" t="str">
        <f>IFNA(VLOOKUP(D4998,Price!$A$2:$C$18,3,0),"")</f>
        <v>товар</v>
      </c>
      <c r="L4998" s="6">
        <f t="shared" si="3"/>
        <v>6</v>
      </c>
      <c r="M4998" s="6" t="str">
        <f>IFNA(VLOOKUP(F4998,Promocodes!A:B,2,0),"")</f>
        <v/>
      </c>
      <c r="N4998" s="3" t="str">
        <f>IFNA(VLOOKUP(M4998,Promocodes!G:H,2,0),"")</f>
        <v/>
      </c>
      <c r="O4998" s="3">
        <f>IFNA(VLOOKUP(D4998,Price!$E$2:$F$4,2,0),"")</f>
        <v>500</v>
      </c>
      <c r="P4998" s="7" t="str">
        <f t="shared" si="4"/>
        <v>без промо</v>
      </c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</row>
    <row r="4999" ht="15.75" customHeight="1">
      <c r="A4999" s="3">
        <v>4958.0</v>
      </c>
      <c r="B4999" s="1" t="s">
        <v>16</v>
      </c>
      <c r="C4999" s="1" t="s">
        <v>22</v>
      </c>
      <c r="D4999" s="1" t="s">
        <v>25</v>
      </c>
      <c r="E4999" s="2">
        <v>44370.0</v>
      </c>
      <c r="F4999" s="3"/>
      <c r="G4999" s="5">
        <v>300.0</v>
      </c>
      <c r="H4999" s="3" t="str">
        <f>IFNA(VLOOKUP(F4999,Promocodes!A:E,4,0),"")</f>
        <v/>
      </c>
      <c r="I4999" s="3"/>
      <c r="J4999" s="5">
        <f t="shared" si="2"/>
        <v>300</v>
      </c>
      <c r="K4999" s="3" t="str">
        <f>IFNA(VLOOKUP(D4999,Price!$A$2:$C$18,3,0),"")</f>
        <v>товар</v>
      </c>
      <c r="L4999" s="6">
        <f t="shared" si="3"/>
        <v>6</v>
      </c>
      <c r="M4999" s="6" t="str">
        <f>IFNA(VLOOKUP(F4999,Promocodes!A:B,2,0),"")</f>
        <v/>
      </c>
      <c r="N4999" s="3" t="str">
        <f>IFNA(VLOOKUP(M4999,Promocodes!G:H,2,0),"")</f>
        <v/>
      </c>
      <c r="O4999" s="3">
        <f>IFNA(VLOOKUP(D4999,Price!$E$2:$F$4,2,0),"")</f>
        <v>150</v>
      </c>
      <c r="P4999" s="7" t="str">
        <f t="shared" si="4"/>
        <v>без промо</v>
      </c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</row>
    <row r="5000" ht="15.75" customHeight="1">
      <c r="A5000" s="3">
        <v>4959.0</v>
      </c>
      <c r="B5000" s="1" t="s">
        <v>16</v>
      </c>
      <c r="C5000" s="1" t="s">
        <v>17</v>
      </c>
      <c r="D5000" s="1" t="s">
        <v>24</v>
      </c>
      <c r="E5000" s="2">
        <v>44370.0</v>
      </c>
      <c r="F5000" s="3"/>
      <c r="G5000" s="5">
        <v>4500.0</v>
      </c>
      <c r="H5000" s="3" t="str">
        <f>IFNA(VLOOKUP(F5000,Promocodes!A:E,4,0),"")</f>
        <v/>
      </c>
      <c r="I5000" s="3"/>
      <c r="J5000" s="5">
        <f t="shared" si="2"/>
        <v>4500</v>
      </c>
      <c r="K5000" s="3" t="str">
        <f>IFNA(VLOOKUP(D5000,Price!$A$2:$C$18,3,0),"")</f>
        <v>услуга</v>
      </c>
      <c r="L5000" s="6">
        <f t="shared" si="3"/>
        <v>6</v>
      </c>
      <c r="M5000" s="6" t="str">
        <f>IFNA(VLOOKUP(F5000,Promocodes!A:B,2,0),"")</f>
        <v/>
      </c>
      <c r="N5000" s="3" t="str">
        <f>IFNA(VLOOKUP(M5000,Promocodes!G:H,2,0),"")</f>
        <v/>
      </c>
      <c r="O5000" s="3" t="str">
        <f>IFNA(VLOOKUP(D5000,Price!$E$2:$F$4,2,0),"")</f>
        <v/>
      </c>
      <c r="P5000" s="7" t="str">
        <f t="shared" si="4"/>
        <v>без промо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</row>
    <row r="5001" ht="15.75" customHeight="1">
      <c r="A5001" s="3">
        <v>4960.0</v>
      </c>
      <c r="B5001" s="1" t="s">
        <v>16</v>
      </c>
      <c r="C5001" s="1" t="s">
        <v>17</v>
      </c>
      <c r="D5001" s="1" t="s">
        <v>23</v>
      </c>
      <c r="E5001" s="2">
        <v>44371.0</v>
      </c>
      <c r="F5001" s="3"/>
      <c r="G5001" s="5">
        <v>5500.0</v>
      </c>
      <c r="H5001" s="3" t="str">
        <f>IFNA(VLOOKUP(F5001,Promocodes!A:E,4,0),"")</f>
        <v/>
      </c>
      <c r="I5001" s="3"/>
      <c r="J5001" s="5">
        <f t="shared" si="2"/>
        <v>5500</v>
      </c>
      <c r="K5001" s="3" t="str">
        <f>IFNA(VLOOKUP(D5001,Price!$A$2:$C$18,3,0),"")</f>
        <v>услуга</v>
      </c>
      <c r="L5001" s="6">
        <f t="shared" si="3"/>
        <v>6</v>
      </c>
      <c r="M5001" s="6" t="str">
        <f>IFNA(VLOOKUP(F5001,Promocodes!A:B,2,0),"")</f>
        <v/>
      </c>
      <c r="N5001" s="3" t="str">
        <f>IFNA(VLOOKUP(M5001,Promocodes!G:H,2,0),"")</f>
        <v/>
      </c>
      <c r="O5001" s="3" t="str">
        <f>IFNA(VLOOKUP(D5001,Price!$E$2:$F$4,2,0),"")</f>
        <v/>
      </c>
      <c r="P5001" s="7" t="str">
        <f t="shared" si="4"/>
        <v>без промо</v>
      </c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</row>
    <row r="5002" ht="15.75" customHeight="1">
      <c r="A5002" s="3">
        <v>4962.0</v>
      </c>
      <c r="B5002" s="1" t="s">
        <v>16</v>
      </c>
      <c r="C5002" s="1" t="s">
        <v>17</v>
      </c>
      <c r="D5002" s="1" t="s">
        <v>21</v>
      </c>
      <c r="E5002" s="2">
        <v>44371.0</v>
      </c>
      <c r="F5002" s="3"/>
      <c r="G5002" s="5">
        <v>3500.0</v>
      </c>
      <c r="H5002" s="3" t="str">
        <f>IFNA(VLOOKUP(F5002,Promocodes!A:E,4,0),"")</f>
        <v/>
      </c>
      <c r="I5002" s="3"/>
      <c r="J5002" s="5">
        <f t="shared" si="2"/>
        <v>3500</v>
      </c>
      <c r="K5002" s="3" t="str">
        <f>IFNA(VLOOKUP(D5002,Price!$A$2:$C$18,3,0),"")</f>
        <v>услуга</v>
      </c>
      <c r="L5002" s="6">
        <f t="shared" si="3"/>
        <v>6</v>
      </c>
      <c r="M5002" s="6" t="str">
        <f>IFNA(VLOOKUP(F5002,Promocodes!A:B,2,0),"")</f>
        <v/>
      </c>
      <c r="N5002" s="3" t="str">
        <f>IFNA(VLOOKUP(M5002,Promocodes!G:H,2,0),"")</f>
        <v/>
      </c>
      <c r="O5002" s="3" t="str">
        <f>IFNA(VLOOKUP(D5002,Price!$E$2:$F$4,2,0),"")</f>
        <v/>
      </c>
      <c r="P5002" s="7" t="str">
        <f t="shared" si="4"/>
        <v>без промо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</row>
    <row r="5003" ht="15.75" customHeight="1">
      <c r="A5003" s="3">
        <v>4963.0</v>
      </c>
      <c r="B5003" s="1" t="s">
        <v>139</v>
      </c>
      <c r="C5003" s="1" t="s">
        <v>17</v>
      </c>
      <c r="D5003" s="1" t="s">
        <v>143</v>
      </c>
      <c r="E5003" s="2">
        <v>44371.0</v>
      </c>
      <c r="F5003" s="3"/>
      <c r="G5003" s="5">
        <v>500.0</v>
      </c>
      <c r="H5003" s="3" t="str">
        <f>IFNA(VLOOKUP(F5003,Promocodes!A:E,4,0),"")</f>
        <v/>
      </c>
      <c r="I5003" s="3"/>
      <c r="J5003" s="5">
        <f t="shared" si="2"/>
        <v>500</v>
      </c>
      <c r="K5003" s="3" t="str">
        <f>IFNA(VLOOKUP(D5003,Price!$A$2:$C$18,3,0),"")</f>
        <v/>
      </c>
      <c r="L5003" s="6">
        <f t="shared" si="3"/>
        <v>6</v>
      </c>
      <c r="M5003" s="6" t="str">
        <f>IFNA(VLOOKUP(F5003,Promocodes!A:B,2,0),"")</f>
        <v/>
      </c>
      <c r="N5003" s="3" t="str">
        <f>IFNA(VLOOKUP(M5003,Promocodes!G:H,2,0),"")</f>
        <v/>
      </c>
      <c r="O5003" s="3" t="str">
        <f>IFNA(VLOOKUP(D5003,Price!$E$2:$F$4,2,0),"")</f>
        <v/>
      </c>
      <c r="P5003" s="7" t="str">
        <f t="shared" si="4"/>
        <v/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</row>
    <row r="5004" ht="15.75" customHeight="1">
      <c r="A5004" s="3">
        <v>4964.0</v>
      </c>
      <c r="B5004" s="1" t="s">
        <v>16</v>
      </c>
      <c r="C5004" s="1" t="s">
        <v>17</v>
      </c>
      <c r="D5004" s="1" t="s">
        <v>25</v>
      </c>
      <c r="E5004" s="2">
        <v>44371.0</v>
      </c>
      <c r="F5004" s="3"/>
      <c r="G5004" s="5">
        <v>300.0</v>
      </c>
      <c r="H5004" s="3" t="str">
        <f>IFNA(VLOOKUP(F5004,Promocodes!A:E,4,0),"")</f>
        <v/>
      </c>
      <c r="I5004" s="3"/>
      <c r="J5004" s="5">
        <f t="shared" si="2"/>
        <v>300</v>
      </c>
      <c r="K5004" s="3" t="str">
        <f>IFNA(VLOOKUP(D5004,Price!$A$2:$C$18,3,0),"")</f>
        <v>товар</v>
      </c>
      <c r="L5004" s="6">
        <f t="shared" si="3"/>
        <v>6</v>
      </c>
      <c r="M5004" s="6" t="str">
        <f>IFNA(VLOOKUP(F5004,Promocodes!A:B,2,0),"")</f>
        <v/>
      </c>
      <c r="N5004" s="3" t="str">
        <f>IFNA(VLOOKUP(M5004,Promocodes!G:H,2,0),"")</f>
        <v/>
      </c>
      <c r="O5004" s="3">
        <f>IFNA(VLOOKUP(D5004,Price!$E$2:$F$4,2,0),"")</f>
        <v>150</v>
      </c>
      <c r="P5004" s="7" t="str">
        <f t="shared" si="4"/>
        <v>без промо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</row>
    <row r="5005" ht="15.75" customHeight="1">
      <c r="A5005" s="3">
        <v>4965.0</v>
      </c>
      <c r="B5005" s="1" t="s">
        <v>16</v>
      </c>
      <c r="C5005" s="1" t="s">
        <v>17</v>
      </c>
      <c r="D5005" s="1" t="s">
        <v>21</v>
      </c>
      <c r="E5005" s="2">
        <v>44371.0</v>
      </c>
      <c r="F5005" s="3"/>
      <c r="G5005" s="5">
        <v>3500.0</v>
      </c>
      <c r="H5005" s="3" t="str">
        <f>IFNA(VLOOKUP(F5005,Promocodes!A:E,4,0),"")</f>
        <v/>
      </c>
      <c r="I5005" s="3"/>
      <c r="J5005" s="5">
        <f t="shared" si="2"/>
        <v>3500</v>
      </c>
      <c r="K5005" s="3" t="str">
        <f>IFNA(VLOOKUP(D5005,Price!$A$2:$C$18,3,0),"")</f>
        <v>услуга</v>
      </c>
      <c r="L5005" s="6">
        <f t="shared" si="3"/>
        <v>6</v>
      </c>
      <c r="M5005" s="6" t="str">
        <f>IFNA(VLOOKUP(F5005,Promocodes!A:B,2,0),"")</f>
        <v/>
      </c>
      <c r="N5005" s="3" t="str">
        <f>IFNA(VLOOKUP(M5005,Promocodes!G:H,2,0),"")</f>
        <v/>
      </c>
      <c r="O5005" s="3" t="str">
        <f>IFNA(VLOOKUP(D5005,Price!$E$2:$F$4,2,0),"")</f>
        <v/>
      </c>
      <c r="P5005" s="7" t="str">
        <f t="shared" si="4"/>
        <v>без промо</v>
      </c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</row>
    <row r="5006" ht="15.75" customHeight="1">
      <c r="A5006" s="3">
        <v>4966.0</v>
      </c>
      <c r="B5006" s="1" t="s">
        <v>16</v>
      </c>
      <c r="C5006" s="1" t="s">
        <v>17</v>
      </c>
      <c r="D5006" s="1" t="s">
        <v>24</v>
      </c>
      <c r="E5006" s="2">
        <v>44371.0</v>
      </c>
      <c r="F5006" s="3"/>
      <c r="G5006" s="5">
        <v>4500.0</v>
      </c>
      <c r="H5006" s="3" t="str">
        <f>IFNA(VLOOKUP(F5006,Promocodes!A:E,4,0),"")</f>
        <v/>
      </c>
      <c r="I5006" s="3"/>
      <c r="J5006" s="5">
        <f t="shared" si="2"/>
        <v>4500</v>
      </c>
      <c r="K5006" s="3" t="str">
        <f>IFNA(VLOOKUP(D5006,Price!$A$2:$C$18,3,0),"")</f>
        <v>услуга</v>
      </c>
      <c r="L5006" s="6">
        <f t="shared" si="3"/>
        <v>6</v>
      </c>
      <c r="M5006" s="6" t="str">
        <f>IFNA(VLOOKUP(F5006,Promocodes!A:B,2,0),"")</f>
        <v/>
      </c>
      <c r="N5006" s="3" t="str">
        <f>IFNA(VLOOKUP(M5006,Promocodes!G:H,2,0),"")</f>
        <v/>
      </c>
      <c r="O5006" s="3" t="str">
        <f>IFNA(VLOOKUP(D5006,Price!$E$2:$F$4,2,0),"")</f>
        <v/>
      </c>
      <c r="P5006" s="7" t="str">
        <f t="shared" si="4"/>
        <v>без промо</v>
      </c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</row>
    <row r="5007" ht="15.75" customHeight="1">
      <c r="A5007" s="3">
        <v>4967.0</v>
      </c>
      <c r="B5007" s="1" t="s">
        <v>16</v>
      </c>
      <c r="C5007" s="1" t="s">
        <v>17</v>
      </c>
      <c r="D5007" s="1" t="s">
        <v>24</v>
      </c>
      <c r="E5007" s="2">
        <v>44371.0</v>
      </c>
      <c r="F5007" s="3"/>
      <c r="G5007" s="5">
        <v>4500.0</v>
      </c>
      <c r="H5007" s="3" t="str">
        <f>IFNA(VLOOKUP(F5007,Promocodes!A:E,4,0),"")</f>
        <v/>
      </c>
      <c r="I5007" s="3"/>
      <c r="J5007" s="5">
        <f t="shared" si="2"/>
        <v>4500</v>
      </c>
      <c r="K5007" s="3" t="str">
        <f>IFNA(VLOOKUP(D5007,Price!$A$2:$C$18,3,0),"")</f>
        <v>услуга</v>
      </c>
      <c r="L5007" s="6">
        <f t="shared" si="3"/>
        <v>6</v>
      </c>
      <c r="M5007" s="6" t="str">
        <f>IFNA(VLOOKUP(F5007,Promocodes!A:B,2,0),"")</f>
        <v/>
      </c>
      <c r="N5007" s="3" t="str">
        <f>IFNA(VLOOKUP(M5007,Promocodes!G:H,2,0),"")</f>
        <v/>
      </c>
      <c r="O5007" s="3" t="str">
        <f>IFNA(VLOOKUP(D5007,Price!$E$2:$F$4,2,0),"")</f>
        <v/>
      </c>
      <c r="P5007" s="7" t="str">
        <f t="shared" si="4"/>
        <v>без промо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</row>
    <row r="5008" ht="15.75" customHeight="1">
      <c r="A5008" s="3">
        <v>4968.0</v>
      </c>
      <c r="B5008" s="1" t="s">
        <v>16</v>
      </c>
      <c r="C5008" s="1" t="s">
        <v>17</v>
      </c>
      <c r="D5008" s="1" t="s">
        <v>24</v>
      </c>
      <c r="E5008" s="2">
        <v>44371.0</v>
      </c>
      <c r="F5008" s="3"/>
      <c r="G5008" s="5">
        <v>4500.0</v>
      </c>
      <c r="H5008" s="3" t="str">
        <f>IFNA(VLOOKUP(F5008,Promocodes!A:E,4,0),"")</f>
        <v/>
      </c>
      <c r="I5008" s="3"/>
      <c r="J5008" s="5">
        <f t="shared" si="2"/>
        <v>4500</v>
      </c>
      <c r="K5008" s="3" t="str">
        <f>IFNA(VLOOKUP(D5008,Price!$A$2:$C$18,3,0),"")</f>
        <v>услуга</v>
      </c>
      <c r="L5008" s="6">
        <f t="shared" si="3"/>
        <v>6</v>
      </c>
      <c r="M5008" s="6" t="str">
        <f>IFNA(VLOOKUP(F5008,Promocodes!A:B,2,0),"")</f>
        <v/>
      </c>
      <c r="N5008" s="3" t="str">
        <f>IFNA(VLOOKUP(M5008,Promocodes!G:H,2,0),"")</f>
        <v/>
      </c>
      <c r="O5008" s="3" t="str">
        <f>IFNA(VLOOKUP(D5008,Price!$E$2:$F$4,2,0),"")</f>
        <v/>
      </c>
      <c r="P5008" s="7" t="str">
        <f t="shared" si="4"/>
        <v>без промо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</row>
    <row r="5009" ht="15.75" customHeight="1">
      <c r="A5009" s="3">
        <v>4969.0</v>
      </c>
      <c r="B5009" s="1" t="s">
        <v>16</v>
      </c>
      <c r="C5009" s="1" t="s">
        <v>17</v>
      </c>
      <c r="D5009" s="1" t="s">
        <v>20</v>
      </c>
      <c r="E5009" s="2">
        <v>44371.0</v>
      </c>
      <c r="F5009" s="3"/>
      <c r="G5009" s="5">
        <v>500.0</v>
      </c>
      <c r="H5009" s="3" t="str">
        <f>IFNA(VLOOKUP(F5009,Promocodes!A:E,4,0),"")</f>
        <v/>
      </c>
      <c r="I5009" s="3"/>
      <c r="J5009" s="5">
        <f t="shared" si="2"/>
        <v>500</v>
      </c>
      <c r="K5009" s="3" t="str">
        <f>IFNA(VLOOKUP(D5009,Price!$A$2:$C$18,3,0),"")</f>
        <v>товар</v>
      </c>
      <c r="L5009" s="6">
        <f t="shared" si="3"/>
        <v>6</v>
      </c>
      <c r="M5009" s="6" t="str">
        <f>IFNA(VLOOKUP(F5009,Promocodes!A:B,2,0),"")</f>
        <v/>
      </c>
      <c r="N5009" s="3" t="str">
        <f>IFNA(VLOOKUP(M5009,Promocodes!G:H,2,0),"")</f>
        <v/>
      </c>
      <c r="O5009" s="3">
        <f>IFNA(VLOOKUP(D5009,Price!$E$2:$F$4,2,0),"")</f>
        <v>250</v>
      </c>
      <c r="P5009" s="7" t="str">
        <f t="shared" si="4"/>
        <v>без промо</v>
      </c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</row>
    <row r="5010" ht="15.75" customHeight="1">
      <c r="A5010" s="3">
        <v>4970.0</v>
      </c>
      <c r="B5010" s="1" t="s">
        <v>16</v>
      </c>
      <c r="C5010" s="1" t="s">
        <v>17</v>
      </c>
      <c r="D5010" s="1" t="s">
        <v>23</v>
      </c>
      <c r="E5010" s="2">
        <v>44371.0</v>
      </c>
      <c r="F5010" s="3"/>
      <c r="G5010" s="5">
        <v>5500.0</v>
      </c>
      <c r="H5010" s="3" t="str">
        <f>IFNA(VLOOKUP(F5010,Promocodes!A:E,4,0),"")</f>
        <v/>
      </c>
      <c r="I5010" s="3"/>
      <c r="J5010" s="5">
        <f t="shared" si="2"/>
        <v>5500</v>
      </c>
      <c r="K5010" s="3" t="str">
        <f>IFNA(VLOOKUP(D5010,Price!$A$2:$C$18,3,0),"")</f>
        <v>услуга</v>
      </c>
      <c r="L5010" s="6">
        <f t="shared" si="3"/>
        <v>6</v>
      </c>
      <c r="M5010" s="6" t="str">
        <f>IFNA(VLOOKUP(F5010,Promocodes!A:B,2,0),"")</f>
        <v/>
      </c>
      <c r="N5010" s="3" t="str">
        <f>IFNA(VLOOKUP(M5010,Promocodes!G:H,2,0),"")</f>
        <v/>
      </c>
      <c r="O5010" s="3" t="str">
        <f>IFNA(VLOOKUP(D5010,Price!$E$2:$F$4,2,0),"")</f>
        <v/>
      </c>
      <c r="P5010" s="7" t="str">
        <f t="shared" si="4"/>
        <v>без промо</v>
      </c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</row>
    <row r="5011" ht="15.75" customHeight="1">
      <c r="A5011" s="3">
        <v>4971.0</v>
      </c>
      <c r="B5011" s="1" t="s">
        <v>16</v>
      </c>
      <c r="C5011" s="1" t="s">
        <v>17</v>
      </c>
      <c r="D5011" s="1" t="s">
        <v>23</v>
      </c>
      <c r="E5011" s="2">
        <v>44371.0</v>
      </c>
      <c r="F5011" s="3"/>
      <c r="G5011" s="5">
        <v>5500.0</v>
      </c>
      <c r="H5011" s="3" t="str">
        <f>IFNA(VLOOKUP(F5011,Promocodes!A:E,4,0),"")</f>
        <v/>
      </c>
      <c r="I5011" s="3"/>
      <c r="J5011" s="5">
        <f t="shared" si="2"/>
        <v>5500</v>
      </c>
      <c r="K5011" s="3" t="str">
        <f>IFNA(VLOOKUP(D5011,Price!$A$2:$C$18,3,0),"")</f>
        <v>услуга</v>
      </c>
      <c r="L5011" s="6">
        <f t="shared" si="3"/>
        <v>6</v>
      </c>
      <c r="M5011" s="6" t="str">
        <f>IFNA(VLOOKUP(F5011,Promocodes!A:B,2,0),"")</f>
        <v/>
      </c>
      <c r="N5011" s="3" t="str">
        <f>IFNA(VLOOKUP(M5011,Promocodes!G:H,2,0),"")</f>
        <v/>
      </c>
      <c r="O5011" s="3" t="str">
        <f>IFNA(VLOOKUP(D5011,Price!$E$2:$F$4,2,0),"")</f>
        <v/>
      </c>
      <c r="P5011" s="7" t="str">
        <f t="shared" si="4"/>
        <v>без промо</v>
      </c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</row>
    <row r="5012" ht="15.75" customHeight="1">
      <c r="A5012" s="3">
        <v>4972.0</v>
      </c>
      <c r="B5012" s="1" t="s">
        <v>16</v>
      </c>
      <c r="C5012" s="1" t="s">
        <v>17</v>
      </c>
      <c r="D5012" s="1" t="s">
        <v>20</v>
      </c>
      <c r="E5012" s="2">
        <v>44371.0</v>
      </c>
      <c r="F5012" s="3"/>
      <c r="G5012" s="5">
        <v>500.0</v>
      </c>
      <c r="H5012" s="3" t="str">
        <f>IFNA(VLOOKUP(F5012,Promocodes!A:E,4,0),"")</f>
        <v/>
      </c>
      <c r="I5012" s="3"/>
      <c r="J5012" s="5">
        <f t="shared" si="2"/>
        <v>500</v>
      </c>
      <c r="K5012" s="3" t="str">
        <f>IFNA(VLOOKUP(D5012,Price!$A$2:$C$18,3,0),"")</f>
        <v>товар</v>
      </c>
      <c r="L5012" s="6">
        <f t="shared" si="3"/>
        <v>6</v>
      </c>
      <c r="M5012" s="6" t="str">
        <f>IFNA(VLOOKUP(F5012,Promocodes!A:B,2,0),"")</f>
        <v/>
      </c>
      <c r="N5012" s="3" t="str">
        <f>IFNA(VLOOKUP(M5012,Promocodes!G:H,2,0),"")</f>
        <v/>
      </c>
      <c r="O5012" s="3">
        <f>IFNA(VLOOKUP(D5012,Price!$E$2:$F$4,2,0),"")</f>
        <v>250</v>
      </c>
      <c r="P5012" s="7" t="str">
        <f t="shared" si="4"/>
        <v>без промо</v>
      </c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</row>
    <row r="5013" ht="15.75" customHeight="1">
      <c r="A5013" s="3">
        <v>4973.0</v>
      </c>
      <c r="B5013" s="1" t="s">
        <v>16</v>
      </c>
      <c r="C5013" s="1" t="s">
        <v>17</v>
      </c>
      <c r="D5013" s="1" t="s">
        <v>25</v>
      </c>
      <c r="E5013" s="2">
        <v>44371.0</v>
      </c>
      <c r="F5013" s="3"/>
      <c r="G5013" s="5">
        <v>300.0</v>
      </c>
      <c r="H5013" s="3" t="str">
        <f>IFNA(VLOOKUP(F5013,Promocodes!A:E,4,0),"")</f>
        <v/>
      </c>
      <c r="I5013" s="3"/>
      <c r="J5013" s="5">
        <f t="shared" si="2"/>
        <v>300</v>
      </c>
      <c r="K5013" s="3" t="str">
        <f>IFNA(VLOOKUP(D5013,Price!$A$2:$C$18,3,0),"")</f>
        <v>товар</v>
      </c>
      <c r="L5013" s="6">
        <f t="shared" si="3"/>
        <v>6</v>
      </c>
      <c r="M5013" s="6" t="str">
        <f>IFNA(VLOOKUP(F5013,Promocodes!A:B,2,0),"")</f>
        <v/>
      </c>
      <c r="N5013" s="3" t="str">
        <f>IFNA(VLOOKUP(M5013,Promocodes!G:H,2,0),"")</f>
        <v/>
      </c>
      <c r="O5013" s="3">
        <f>IFNA(VLOOKUP(D5013,Price!$E$2:$F$4,2,0),"")</f>
        <v>150</v>
      </c>
      <c r="P5013" s="7" t="str">
        <f t="shared" si="4"/>
        <v>без промо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</row>
    <row r="5014" ht="15.75" customHeight="1">
      <c r="A5014" s="3">
        <v>4974.0</v>
      </c>
      <c r="B5014" s="1" t="s">
        <v>139</v>
      </c>
      <c r="C5014" s="1" t="s">
        <v>22</v>
      </c>
      <c r="D5014" s="1" t="s">
        <v>141</v>
      </c>
      <c r="E5014" s="2">
        <v>44371.0</v>
      </c>
      <c r="F5014" s="3"/>
      <c r="G5014" s="5">
        <v>300.0</v>
      </c>
      <c r="H5014" s="3" t="str">
        <f>IFNA(VLOOKUP(F5014,Promocodes!A:E,4,0),"")</f>
        <v/>
      </c>
      <c r="I5014" s="3"/>
      <c r="J5014" s="5">
        <f t="shared" si="2"/>
        <v>300</v>
      </c>
      <c r="K5014" s="3" t="str">
        <f>IFNA(VLOOKUP(D5014,Price!$A$2:$C$18,3,0),"")</f>
        <v/>
      </c>
      <c r="L5014" s="6">
        <f t="shared" si="3"/>
        <v>6</v>
      </c>
      <c r="M5014" s="6" t="str">
        <f>IFNA(VLOOKUP(F5014,Promocodes!A:B,2,0),"")</f>
        <v/>
      </c>
      <c r="N5014" s="3" t="str">
        <f>IFNA(VLOOKUP(M5014,Promocodes!G:H,2,0),"")</f>
        <v/>
      </c>
      <c r="O5014" s="3" t="str">
        <f>IFNA(VLOOKUP(D5014,Price!$E$2:$F$4,2,0),"")</f>
        <v/>
      </c>
      <c r="P5014" s="7" t="str">
        <f t="shared" si="4"/>
        <v/>
      </c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</row>
    <row r="5015" ht="15.75" customHeight="1">
      <c r="A5015" s="3">
        <v>4975.0</v>
      </c>
      <c r="B5015" s="1" t="s">
        <v>16</v>
      </c>
      <c r="C5015" s="1" t="s">
        <v>22</v>
      </c>
      <c r="D5015" s="1" t="s">
        <v>21</v>
      </c>
      <c r="E5015" s="2">
        <v>44371.0</v>
      </c>
      <c r="F5015" s="3"/>
      <c r="G5015" s="5">
        <v>3500.0</v>
      </c>
      <c r="H5015" s="3" t="str">
        <f>IFNA(VLOOKUP(F5015,Promocodes!A:E,4,0),"")</f>
        <v/>
      </c>
      <c r="I5015" s="3"/>
      <c r="J5015" s="5">
        <f t="shared" si="2"/>
        <v>3500</v>
      </c>
      <c r="K5015" s="3" t="str">
        <f>IFNA(VLOOKUP(D5015,Price!$A$2:$C$18,3,0),"")</f>
        <v>услуга</v>
      </c>
      <c r="L5015" s="6">
        <f t="shared" si="3"/>
        <v>6</v>
      </c>
      <c r="M5015" s="6" t="str">
        <f>IFNA(VLOOKUP(F5015,Promocodes!A:B,2,0),"")</f>
        <v/>
      </c>
      <c r="N5015" s="3" t="str">
        <f>IFNA(VLOOKUP(M5015,Promocodes!G:H,2,0),"")</f>
        <v/>
      </c>
      <c r="O5015" s="3" t="str">
        <f>IFNA(VLOOKUP(D5015,Price!$E$2:$F$4,2,0),"")</f>
        <v/>
      </c>
      <c r="P5015" s="7" t="str">
        <f t="shared" si="4"/>
        <v>без промо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</row>
    <row r="5016" ht="15.75" customHeight="1">
      <c r="A5016" s="3">
        <v>4976.0</v>
      </c>
      <c r="B5016" s="1" t="s">
        <v>16</v>
      </c>
      <c r="C5016" s="1" t="s">
        <v>17</v>
      </c>
      <c r="D5016" s="1" t="s">
        <v>24</v>
      </c>
      <c r="E5016" s="2">
        <v>44371.0</v>
      </c>
      <c r="F5016" s="3"/>
      <c r="G5016" s="5">
        <v>4500.0</v>
      </c>
      <c r="H5016" s="3" t="str">
        <f>IFNA(VLOOKUP(F5016,Promocodes!A:E,4,0),"")</f>
        <v/>
      </c>
      <c r="I5016" s="3"/>
      <c r="J5016" s="5">
        <f t="shared" si="2"/>
        <v>4500</v>
      </c>
      <c r="K5016" s="3" t="str">
        <f>IFNA(VLOOKUP(D5016,Price!$A$2:$C$18,3,0),"")</f>
        <v>услуга</v>
      </c>
      <c r="L5016" s="6">
        <f t="shared" si="3"/>
        <v>6</v>
      </c>
      <c r="M5016" s="6" t="str">
        <f>IFNA(VLOOKUP(F5016,Promocodes!A:B,2,0),"")</f>
        <v/>
      </c>
      <c r="N5016" s="3" t="str">
        <f>IFNA(VLOOKUP(M5016,Promocodes!G:H,2,0),"")</f>
        <v/>
      </c>
      <c r="O5016" s="3" t="str">
        <f>IFNA(VLOOKUP(D5016,Price!$E$2:$F$4,2,0),"")</f>
        <v/>
      </c>
      <c r="P5016" s="7" t="str">
        <f t="shared" si="4"/>
        <v>без промо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</row>
    <row r="5017" ht="15.75" customHeight="1">
      <c r="A5017" s="3">
        <v>4977.0</v>
      </c>
      <c r="B5017" s="1" t="s">
        <v>16</v>
      </c>
      <c r="C5017" s="1" t="s">
        <v>17</v>
      </c>
      <c r="D5017" s="1" t="s">
        <v>18</v>
      </c>
      <c r="E5017" s="2">
        <v>44371.0</v>
      </c>
      <c r="F5017" s="3"/>
      <c r="G5017" s="5">
        <v>1000.0</v>
      </c>
      <c r="H5017" s="3" t="str">
        <f>IFNA(VLOOKUP(F5017,Promocodes!A:E,4,0),"")</f>
        <v/>
      </c>
      <c r="I5017" s="3"/>
      <c r="J5017" s="5">
        <f t="shared" si="2"/>
        <v>1000</v>
      </c>
      <c r="K5017" s="3" t="str">
        <f>IFNA(VLOOKUP(D5017,Price!$A$2:$C$18,3,0),"")</f>
        <v>товар</v>
      </c>
      <c r="L5017" s="6">
        <f t="shared" si="3"/>
        <v>6</v>
      </c>
      <c r="M5017" s="6" t="str">
        <f>IFNA(VLOOKUP(F5017,Promocodes!A:B,2,0),"")</f>
        <v/>
      </c>
      <c r="N5017" s="3" t="str">
        <f>IFNA(VLOOKUP(M5017,Promocodes!G:H,2,0),"")</f>
        <v/>
      </c>
      <c r="O5017" s="3">
        <f>IFNA(VLOOKUP(D5017,Price!$E$2:$F$4,2,0),"")</f>
        <v>500</v>
      </c>
      <c r="P5017" s="7" t="str">
        <f t="shared" si="4"/>
        <v>без промо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</row>
    <row r="5018" ht="15.75" customHeight="1">
      <c r="A5018" s="3">
        <v>4979.0</v>
      </c>
      <c r="B5018" s="1" t="s">
        <v>16</v>
      </c>
      <c r="C5018" s="1" t="s">
        <v>22</v>
      </c>
      <c r="D5018" s="1" t="s">
        <v>25</v>
      </c>
      <c r="E5018" s="2">
        <v>44371.0</v>
      </c>
      <c r="F5018" s="3"/>
      <c r="G5018" s="5">
        <v>300.0</v>
      </c>
      <c r="H5018" s="3" t="str">
        <f>IFNA(VLOOKUP(F5018,Promocodes!A:E,4,0),"")</f>
        <v/>
      </c>
      <c r="I5018" s="3"/>
      <c r="J5018" s="5">
        <f t="shared" si="2"/>
        <v>300</v>
      </c>
      <c r="K5018" s="3" t="str">
        <f>IFNA(VLOOKUP(D5018,Price!$A$2:$C$18,3,0),"")</f>
        <v>товар</v>
      </c>
      <c r="L5018" s="6">
        <f t="shared" si="3"/>
        <v>6</v>
      </c>
      <c r="M5018" s="6" t="str">
        <f>IFNA(VLOOKUP(F5018,Promocodes!A:B,2,0),"")</f>
        <v/>
      </c>
      <c r="N5018" s="3" t="str">
        <f>IFNA(VLOOKUP(M5018,Promocodes!G:H,2,0),"")</f>
        <v/>
      </c>
      <c r="O5018" s="3">
        <f>IFNA(VLOOKUP(D5018,Price!$E$2:$F$4,2,0),"")</f>
        <v>150</v>
      </c>
      <c r="P5018" s="7" t="str">
        <f t="shared" si="4"/>
        <v>без промо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</row>
    <row r="5019" ht="15.75" customHeight="1">
      <c r="A5019" s="3">
        <v>4980.0</v>
      </c>
      <c r="B5019" s="1" t="s">
        <v>16</v>
      </c>
      <c r="C5019" s="1" t="s">
        <v>17</v>
      </c>
      <c r="D5019" s="1" t="s">
        <v>21</v>
      </c>
      <c r="E5019" s="2">
        <v>44371.0</v>
      </c>
      <c r="F5019" s="3"/>
      <c r="G5019" s="5">
        <v>3500.0</v>
      </c>
      <c r="H5019" s="3" t="str">
        <f>IFNA(VLOOKUP(F5019,Promocodes!A:E,4,0),"")</f>
        <v/>
      </c>
      <c r="I5019" s="3"/>
      <c r="J5019" s="5">
        <f t="shared" si="2"/>
        <v>3500</v>
      </c>
      <c r="K5019" s="3" t="str">
        <f>IFNA(VLOOKUP(D5019,Price!$A$2:$C$18,3,0),"")</f>
        <v>услуга</v>
      </c>
      <c r="L5019" s="6">
        <f t="shared" si="3"/>
        <v>6</v>
      </c>
      <c r="M5019" s="6" t="str">
        <f>IFNA(VLOOKUP(F5019,Promocodes!A:B,2,0),"")</f>
        <v/>
      </c>
      <c r="N5019" s="3" t="str">
        <f>IFNA(VLOOKUP(M5019,Promocodes!G:H,2,0),"")</f>
        <v/>
      </c>
      <c r="O5019" s="3" t="str">
        <f>IFNA(VLOOKUP(D5019,Price!$E$2:$F$4,2,0),"")</f>
        <v/>
      </c>
      <c r="P5019" s="7" t="str">
        <f t="shared" si="4"/>
        <v>без промо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</row>
    <row r="5020" ht="15.75" customHeight="1">
      <c r="A5020" s="3">
        <v>4981.0</v>
      </c>
      <c r="B5020" s="1" t="s">
        <v>16</v>
      </c>
      <c r="C5020" s="1" t="s">
        <v>17</v>
      </c>
      <c r="D5020" s="1" t="s">
        <v>25</v>
      </c>
      <c r="E5020" s="2">
        <v>44371.0</v>
      </c>
      <c r="F5020" s="3"/>
      <c r="G5020" s="5">
        <v>300.0</v>
      </c>
      <c r="H5020" s="3" t="str">
        <f>IFNA(VLOOKUP(F5020,Promocodes!A:E,4,0),"")</f>
        <v/>
      </c>
      <c r="I5020" s="3"/>
      <c r="J5020" s="5">
        <f t="shared" si="2"/>
        <v>300</v>
      </c>
      <c r="K5020" s="3" t="str">
        <f>IFNA(VLOOKUP(D5020,Price!$A$2:$C$18,3,0),"")</f>
        <v>товар</v>
      </c>
      <c r="L5020" s="6">
        <f t="shared" si="3"/>
        <v>6</v>
      </c>
      <c r="M5020" s="6" t="str">
        <f>IFNA(VLOOKUP(F5020,Promocodes!A:B,2,0),"")</f>
        <v/>
      </c>
      <c r="N5020" s="3" t="str">
        <f>IFNA(VLOOKUP(M5020,Promocodes!G:H,2,0),"")</f>
        <v/>
      </c>
      <c r="O5020" s="3">
        <f>IFNA(VLOOKUP(D5020,Price!$E$2:$F$4,2,0),"")</f>
        <v>150</v>
      </c>
      <c r="P5020" s="7" t="str">
        <f t="shared" si="4"/>
        <v>без промо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</row>
    <row r="5021" ht="15.75" customHeight="1">
      <c r="A5021" s="3">
        <v>4982.0</v>
      </c>
      <c r="B5021" s="1" t="s">
        <v>139</v>
      </c>
      <c r="C5021" s="1" t="s">
        <v>17</v>
      </c>
      <c r="D5021" s="1" t="s">
        <v>143</v>
      </c>
      <c r="E5021" s="2">
        <v>44371.0</v>
      </c>
      <c r="F5021" s="3"/>
      <c r="G5021" s="5">
        <v>500.0</v>
      </c>
      <c r="H5021" s="3" t="str">
        <f>IFNA(VLOOKUP(F5021,Promocodes!A:E,4,0),"")</f>
        <v/>
      </c>
      <c r="I5021" s="3"/>
      <c r="J5021" s="5">
        <f t="shared" si="2"/>
        <v>500</v>
      </c>
      <c r="K5021" s="3" t="str">
        <f>IFNA(VLOOKUP(D5021,Price!$A$2:$C$18,3,0),"")</f>
        <v/>
      </c>
      <c r="L5021" s="6">
        <f t="shared" si="3"/>
        <v>6</v>
      </c>
      <c r="M5021" s="6" t="str">
        <f>IFNA(VLOOKUP(F5021,Promocodes!A:B,2,0),"")</f>
        <v/>
      </c>
      <c r="N5021" s="3" t="str">
        <f>IFNA(VLOOKUP(M5021,Promocodes!G:H,2,0),"")</f>
        <v/>
      </c>
      <c r="O5021" s="3" t="str">
        <f>IFNA(VLOOKUP(D5021,Price!$E$2:$F$4,2,0),"")</f>
        <v/>
      </c>
      <c r="P5021" s="7" t="str">
        <f t="shared" si="4"/>
        <v/>
      </c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</row>
    <row r="5022" ht="15.75" customHeight="1">
      <c r="A5022" s="3">
        <v>4983.0</v>
      </c>
      <c r="B5022" s="1" t="s">
        <v>139</v>
      </c>
      <c r="C5022" s="1" t="s">
        <v>17</v>
      </c>
      <c r="D5022" s="1" t="s">
        <v>141</v>
      </c>
      <c r="E5022" s="2">
        <v>44371.0</v>
      </c>
      <c r="F5022" s="3"/>
      <c r="G5022" s="5">
        <v>300.0</v>
      </c>
      <c r="H5022" s="3" t="str">
        <f>IFNA(VLOOKUP(F5022,Promocodes!A:E,4,0),"")</f>
        <v/>
      </c>
      <c r="I5022" s="3"/>
      <c r="J5022" s="5">
        <f t="shared" si="2"/>
        <v>300</v>
      </c>
      <c r="K5022" s="3" t="str">
        <f>IFNA(VLOOKUP(D5022,Price!$A$2:$C$18,3,0),"")</f>
        <v/>
      </c>
      <c r="L5022" s="6">
        <f t="shared" si="3"/>
        <v>6</v>
      </c>
      <c r="M5022" s="6" t="str">
        <f>IFNA(VLOOKUP(F5022,Promocodes!A:B,2,0),"")</f>
        <v/>
      </c>
      <c r="N5022" s="3" t="str">
        <f>IFNA(VLOOKUP(M5022,Promocodes!G:H,2,0),"")</f>
        <v/>
      </c>
      <c r="O5022" s="3" t="str">
        <f>IFNA(VLOOKUP(D5022,Price!$E$2:$F$4,2,0),"")</f>
        <v/>
      </c>
      <c r="P5022" s="7" t="str">
        <f t="shared" si="4"/>
        <v/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</row>
    <row r="5023" ht="15.75" customHeight="1">
      <c r="A5023" s="3">
        <v>4984.0</v>
      </c>
      <c r="B5023" s="1" t="s">
        <v>16</v>
      </c>
      <c r="C5023" s="1" t="s">
        <v>17</v>
      </c>
      <c r="D5023" s="1" t="s">
        <v>24</v>
      </c>
      <c r="E5023" s="2">
        <v>44371.0</v>
      </c>
      <c r="F5023" s="3"/>
      <c r="G5023" s="5">
        <v>4500.0</v>
      </c>
      <c r="H5023" s="3" t="str">
        <f>IFNA(VLOOKUP(F5023,Promocodes!A:E,4,0),"")</f>
        <v/>
      </c>
      <c r="I5023" s="3"/>
      <c r="J5023" s="5">
        <f t="shared" si="2"/>
        <v>4500</v>
      </c>
      <c r="K5023" s="3" t="str">
        <f>IFNA(VLOOKUP(D5023,Price!$A$2:$C$18,3,0),"")</f>
        <v>услуга</v>
      </c>
      <c r="L5023" s="6">
        <f t="shared" si="3"/>
        <v>6</v>
      </c>
      <c r="M5023" s="6" t="str">
        <f>IFNA(VLOOKUP(F5023,Promocodes!A:B,2,0),"")</f>
        <v/>
      </c>
      <c r="N5023" s="3" t="str">
        <f>IFNA(VLOOKUP(M5023,Promocodes!G:H,2,0),"")</f>
        <v/>
      </c>
      <c r="O5023" s="3" t="str">
        <f>IFNA(VLOOKUP(D5023,Price!$E$2:$F$4,2,0),"")</f>
        <v/>
      </c>
      <c r="P5023" s="7" t="str">
        <f t="shared" si="4"/>
        <v>без промо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</row>
    <row r="5024" ht="15.75" customHeight="1">
      <c r="A5024" s="3">
        <v>4985.0</v>
      </c>
      <c r="B5024" s="1" t="s">
        <v>16</v>
      </c>
      <c r="C5024" s="1" t="s">
        <v>22</v>
      </c>
      <c r="D5024" s="1" t="s">
        <v>23</v>
      </c>
      <c r="E5024" s="2">
        <v>44371.0</v>
      </c>
      <c r="F5024" s="3"/>
      <c r="G5024" s="5">
        <v>5500.0</v>
      </c>
      <c r="H5024" s="3" t="str">
        <f>IFNA(VLOOKUP(F5024,Promocodes!A:E,4,0),"")</f>
        <v/>
      </c>
      <c r="I5024" s="3"/>
      <c r="J5024" s="5">
        <f t="shared" si="2"/>
        <v>5500</v>
      </c>
      <c r="K5024" s="3" t="str">
        <f>IFNA(VLOOKUP(D5024,Price!$A$2:$C$18,3,0),"")</f>
        <v>услуга</v>
      </c>
      <c r="L5024" s="6">
        <f t="shared" si="3"/>
        <v>6</v>
      </c>
      <c r="M5024" s="6" t="str">
        <f>IFNA(VLOOKUP(F5024,Promocodes!A:B,2,0),"")</f>
        <v/>
      </c>
      <c r="N5024" s="3" t="str">
        <f>IFNA(VLOOKUP(M5024,Promocodes!G:H,2,0),"")</f>
        <v/>
      </c>
      <c r="O5024" s="3" t="str">
        <f>IFNA(VLOOKUP(D5024,Price!$E$2:$F$4,2,0),"")</f>
        <v/>
      </c>
      <c r="P5024" s="7" t="str">
        <f t="shared" si="4"/>
        <v>без промо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</row>
    <row r="5025" ht="15.75" customHeight="1">
      <c r="A5025" s="3">
        <v>4986.0</v>
      </c>
      <c r="B5025" s="1" t="s">
        <v>16</v>
      </c>
      <c r="C5025" s="1" t="s">
        <v>17</v>
      </c>
      <c r="D5025" s="1" t="s">
        <v>23</v>
      </c>
      <c r="E5025" s="2">
        <v>44371.0</v>
      </c>
      <c r="F5025" s="3"/>
      <c r="G5025" s="5">
        <v>5500.0</v>
      </c>
      <c r="H5025" s="3" t="str">
        <f>IFNA(VLOOKUP(F5025,Promocodes!A:E,4,0),"")</f>
        <v/>
      </c>
      <c r="I5025" s="3"/>
      <c r="J5025" s="5">
        <f t="shared" si="2"/>
        <v>5500</v>
      </c>
      <c r="K5025" s="3" t="str">
        <f>IFNA(VLOOKUP(D5025,Price!$A$2:$C$18,3,0),"")</f>
        <v>услуга</v>
      </c>
      <c r="L5025" s="6">
        <f t="shared" si="3"/>
        <v>6</v>
      </c>
      <c r="M5025" s="6" t="str">
        <f>IFNA(VLOOKUP(F5025,Promocodes!A:B,2,0),"")</f>
        <v/>
      </c>
      <c r="N5025" s="3" t="str">
        <f>IFNA(VLOOKUP(M5025,Promocodes!G:H,2,0),"")</f>
        <v/>
      </c>
      <c r="O5025" s="3" t="str">
        <f>IFNA(VLOOKUP(D5025,Price!$E$2:$F$4,2,0),"")</f>
        <v/>
      </c>
      <c r="P5025" s="7" t="str">
        <f t="shared" si="4"/>
        <v>без промо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</row>
    <row r="5026" ht="15.75" customHeight="1">
      <c r="A5026" s="3">
        <v>4987.0</v>
      </c>
      <c r="B5026" s="1" t="s">
        <v>16</v>
      </c>
      <c r="C5026" s="1" t="s">
        <v>17</v>
      </c>
      <c r="D5026" s="1" t="s">
        <v>21</v>
      </c>
      <c r="E5026" s="2">
        <v>44371.0</v>
      </c>
      <c r="F5026" s="3"/>
      <c r="G5026" s="5">
        <v>3500.0</v>
      </c>
      <c r="H5026" s="3" t="str">
        <f>IFNA(VLOOKUP(F5026,Promocodes!A:E,4,0),"")</f>
        <v/>
      </c>
      <c r="I5026" s="3"/>
      <c r="J5026" s="5">
        <f t="shared" si="2"/>
        <v>3500</v>
      </c>
      <c r="K5026" s="3" t="str">
        <f>IFNA(VLOOKUP(D5026,Price!$A$2:$C$18,3,0),"")</f>
        <v>услуга</v>
      </c>
      <c r="L5026" s="6">
        <f t="shared" si="3"/>
        <v>6</v>
      </c>
      <c r="M5026" s="6" t="str">
        <f>IFNA(VLOOKUP(F5026,Promocodes!A:B,2,0),"")</f>
        <v/>
      </c>
      <c r="N5026" s="3" t="str">
        <f>IFNA(VLOOKUP(M5026,Promocodes!G:H,2,0),"")</f>
        <v/>
      </c>
      <c r="O5026" s="3" t="str">
        <f>IFNA(VLOOKUP(D5026,Price!$E$2:$F$4,2,0),"")</f>
        <v/>
      </c>
      <c r="P5026" s="7" t="str">
        <f t="shared" si="4"/>
        <v>без промо</v>
      </c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</row>
    <row r="5027" ht="15.75" customHeight="1">
      <c r="A5027" s="3">
        <v>4988.0</v>
      </c>
      <c r="B5027" s="1" t="s">
        <v>16</v>
      </c>
      <c r="C5027" s="1" t="s">
        <v>17</v>
      </c>
      <c r="D5027" s="1" t="s">
        <v>23</v>
      </c>
      <c r="E5027" s="2">
        <v>44371.0</v>
      </c>
      <c r="F5027" s="3"/>
      <c r="G5027" s="5">
        <v>5500.0</v>
      </c>
      <c r="H5027" s="3" t="str">
        <f>IFNA(VLOOKUP(F5027,Promocodes!A:E,4,0),"")</f>
        <v/>
      </c>
      <c r="I5027" s="3"/>
      <c r="J5027" s="5">
        <f t="shared" si="2"/>
        <v>5500</v>
      </c>
      <c r="K5027" s="3" t="str">
        <f>IFNA(VLOOKUP(D5027,Price!$A$2:$C$18,3,0),"")</f>
        <v>услуга</v>
      </c>
      <c r="L5027" s="6">
        <f t="shared" si="3"/>
        <v>6</v>
      </c>
      <c r="M5027" s="6" t="str">
        <f>IFNA(VLOOKUP(F5027,Promocodes!A:B,2,0),"")</f>
        <v/>
      </c>
      <c r="N5027" s="3" t="str">
        <f>IFNA(VLOOKUP(M5027,Promocodes!G:H,2,0),"")</f>
        <v/>
      </c>
      <c r="O5027" s="3" t="str">
        <f>IFNA(VLOOKUP(D5027,Price!$E$2:$F$4,2,0),"")</f>
        <v/>
      </c>
      <c r="P5027" s="7" t="str">
        <f t="shared" si="4"/>
        <v>без промо</v>
      </c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</row>
    <row r="5028" ht="15.75" customHeight="1">
      <c r="A5028" s="3">
        <v>4989.0</v>
      </c>
      <c r="B5028" s="1" t="s">
        <v>16</v>
      </c>
      <c r="C5028" s="1" t="s">
        <v>17</v>
      </c>
      <c r="D5028" s="1" t="s">
        <v>23</v>
      </c>
      <c r="E5028" s="2">
        <v>44371.0</v>
      </c>
      <c r="F5028" s="3"/>
      <c r="G5028" s="5">
        <v>5500.0</v>
      </c>
      <c r="H5028" s="3" t="str">
        <f>IFNA(VLOOKUP(F5028,Promocodes!A:E,4,0),"")</f>
        <v/>
      </c>
      <c r="I5028" s="3"/>
      <c r="J5028" s="5">
        <f t="shared" si="2"/>
        <v>5500</v>
      </c>
      <c r="K5028" s="3" t="str">
        <f>IFNA(VLOOKUP(D5028,Price!$A$2:$C$18,3,0),"")</f>
        <v>услуга</v>
      </c>
      <c r="L5028" s="6">
        <f t="shared" si="3"/>
        <v>6</v>
      </c>
      <c r="M5028" s="6" t="str">
        <f>IFNA(VLOOKUP(F5028,Promocodes!A:B,2,0),"")</f>
        <v/>
      </c>
      <c r="N5028" s="3" t="str">
        <f>IFNA(VLOOKUP(M5028,Promocodes!G:H,2,0),"")</f>
        <v/>
      </c>
      <c r="O5028" s="3" t="str">
        <f>IFNA(VLOOKUP(D5028,Price!$E$2:$F$4,2,0),"")</f>
        <v/>
      </c>
      <c r="P5028" s="7" t="str">
        <f t="shared" si="4"/>
        <v>без промо</v>
      </c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</row>
    <row r="5029" ht="15.75" customHeight="1">
      <c r="A5029" s="3">
        <v>4990.0</v>
      </c>
      <c r="B5029" s="1" t="s">
        <v>16</v>
      </c>
      <c r="C5029" s="1" t="s">
        <v>17</v>
      </c>
      <c r="D5029" s="1" t="s">
        <v>23</v>
      </c>
      <c r="E5029" s="2">
        <v>44372.0</v>
      </c>
      <c r="F5029" s="3"/>
      <c r="G5029" s="5">
        <v>5500.0</v>
      </c>
      <c r="H5029" s="3" t="str">
        <f>IFNA(VLOOKUP(F5029,Promocodes!A:E,4,0),"")</f>
        <v/>
      </c>
      <c r="I5029" s="3"/>
      <c r="J5029" s="5">
        <f t="shared" si="2"/>
        <v>5500</v>
      </c>
      <c r="K5029" s="3" t="str">
        <f>IFNA(VLOOKUP(D5029,Price!$A$2:$C$18,3,0),"")</f>
        <v>услуга</v>
      </c>
      <c r="L5029" s="6">
        <f t="shared" si="3"/>
        <v>6</v>
      </c>
      <c r="M5029" s="6" t="str">
        <f>IFNA(VLOOKUP(F5029,Promocodes!A:B,2,0),"")</f>
        <v/>
      </c>
      <c r="N5029" s="3" t="str">
        <f>IFNA(VLOOKUP(M5029,Promocodes!G:H,2,0),"")</f>
        <v/>
      </c>
      <c r="O5029" s="3" t="str">
        <f>IFNA(VLOOKUP(D5029,Price!$E$2:$F$4,2,0),"")</f>
        <v/>
      </c>
      <c r="P5029" s="7" t="str">
        <f t="shared" si="4"/>
        <v>без промо</v>
      </c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</row>
    <row r="5030" ht="15.75" customHeight="1">
      <c r="A5030" s="3">
        <v>4994.0</v>
      </c>
      <c r="B5030" s="1" t="s">
        <v>16</v>
      </c>
      <c r="C5030" s="1" t="s">
        <v>22</v>
      </c>
      <c r="D5030" s="1" t="s">
        <v>24</v>
      </c>
      <c r="E5030" s="2">
        <v>44372.0</v>
      </c>
      <c r="F5030" s="3"/>
      <c r="G5030" s="5">
        <v>4500.0</v>
      </c>
      <c r="H5030" s="3" t="str">
        <f>IFNA(VLOOKUP(F5030,Promocodes!A:E,4,0),"")</f>
        <v/>
      </c>
      <c r="I5030" s="3"/>
      <c r="J5030" s="5">
        <f t="shared" si="2"/>
        <v>4500</v>
      </c>
      <c r="K5030" s="3" t="str">
        <f>IFNA(VLOOKUP(D5030,Price!$A$2:$C$18,3,0),"")</f>
        <v>услуга</v>
      </c>
      <c r="L5030" s="6">
        <f t="shared" si="3"/>
        <v>6</v>
      </c>
      <c r="M5030" s="6" t="str">
        <f>IFNA(VLOOKUP(F5030,Promocodes!A:B,2,0),"")</f>
        <v/>
      </c>
      <c r="N5030" s="3" t="str">
        <f>IFNA(VLOOKUP(M5030,Promocodes!G:H,2,0),"")</f>
        <v/>
      </c>
      <c r="O5030" s="3" t="str">
        <f>IFNA(VLOOKUP(D5030,Price!$E$2:$F$4,2,0),"")</f>
        <v/>
      </c>
      <c r="P5030" s="7" t="str">
        <f t="shared" si="4"/>
        <v>без промо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</row>
    <row r="5031" ht="15.75" customHeight="1">
      <c r="A5031" s="3">
        <v>4995.0</v>
      </c>
      <c r="B5031" s="1" t="s">
        <v>16</v>
      </c>
      <c r="C5031" s="1" t="s">
        <v>17</v>
      </c>
      <c r="D5031" s="1" t="s">
        <v>24</v>
      </c>
      <c r="E5031" s="2">
        <v>44372.0</v>
      </c>
      <c r="F5031" s="3"/>
      <c r="G5031" s="5">
        <v>4500.0</v>
      </c>
      <c r="H5031" s="3" t="str">
        <f>IFNA(VLOOKUP(F5031,Promocodes!A:E,4,0),"")</f>
        <v/>
      </c>
      <c r="I5031" s="3"/>
      <c r="J5031" s="5">
        <f t="shared" si="2"/>
        <v>4500</v>
      </c>
      <c r="K5031" s="3" t="str">
        <f>IFNA(VLOOKUP(D5031,Price!$A$2:$C$18,3,0),"")</f>
        <v>услуга</v>
      </c>
      <c r="L5031" s="6">
        <f t="shared" si="3"/>
        <v>6</v>
      </c>
      <c r="M5031" s="6" t="str">
        <f>IFNA(VLOOKUP(F5031,Promocodes!A:B,2,0),"")</f>
        <v/>
      </c>
      <c r="N5031" s="3" t="str">
        <f>IFNA(VLOOKUP(M5031,Promocodes!G:H,2,0),"")</f>
        <v/>
      </c>
      <c r="O5031" s="3" t="str">
        <f>IFNA(VLOOKUP(D5031,Price!$E$2:$F$4,2,0),"")</f>
        <v/>
      </c>
      <c r="P5031" s="7" t="str">
        <f t="shared" si="4"/>
        <v>без промо</v>
      </c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</row>
    <row r="5032" ht="15.75" customHeight="1">
      <c r="A5032" s="3">
        <v>4997.0</v>
      </c>
      <c r="B5032" s="1" t="s">
        <v>16</v>
      </c>
      <c r="C5032" s="1" t="s">
        <v>17</v>
      </c>
      <c r="D5032" s="1" t="s">
        <v>21</v>
      </c>
      <c r="E5032" s="2">
        <v>44372.0</v>
      </c>
      <c r="F5032" s="3"/>
      <c r="G5032" s="5">
        <v>3500.0</v>
      </c>
      <c r="H5032" s="3" t="str">
        <f>IFNA(VLOOKUP(F5032,Promocodes!A:E,4,0),"")</f>
        <v/>
      </c>
      <c r="I5032" s="3"/>
      <c r="J5032" s="5">
        <f t="shared" si="2"/>
        <v>3500</v>
      </c>
      <c r="K5032" s="3" t="str">
        <f>IFNA(VLOOKUP(D5032,Price!$A$2:$C$18,3,0),"")</f>
        <v>услуга</v>
      </c>
      <c r="L5032" s="6">
        <f t="shared" si="3"/>
        <v>6</v>
      </c>
      <c r="M5032" s="6" t="str">
        <f>IFNA(VLOOKUP(F5032,Promocodes!A:B,2,0),"")</f>
        <v/>
      </c>
      <c r="N5032" s="3" t="str">
        <f>IFNA(VLOOKUP(M5032,Promocodes!G:H,2,0),"")</f>
        <v/>
      </c>
      <c r="O5032" s="3" t="str">
        <f>IFNA(VLOOKUP(D5032,Price!$E$2:$F$4,2,0),"")</f>
        <v/>
      </c>
      <c r="P5032" s="7" t="str">
        <f t="shared" si="4"/>
        <v>без промо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</row>
    <row r="5033" ht="15.75" customHeight="1">
      <c r="A5033" s="3">
        <v>4998.0</v>
      </c>
      <c r="B5033" s="1" t="s">
        <v>16</v>
      </c>
      <c r="C5033" s="1" t="s">
        <v>17</v>
      </c>
      <c r="D5033" s="1" t="s">
        <v>24</v>
      </c>
      <c r="E5033" s="2">
        <v>44372.0</v>
      </c>
      <c r="F5033" s="3"/>
      <c r="G5033" s="5">
        <v>4500.0</v>
      </c>
      <c r="H5033" s="3" t="str">
        <f>IFNA(VLOOKUP(F5033,Promocodes!A:E,4,0),"")</f>
        <v/>
      </c>
      <c r="I5033" s="3"/>
      <c r="J5033" s="5">
        <f t="shared" si="2"/>
        <v>4500</v>
      </c>
      <c r="K5033" s="3" t="str">
        <f>IFNA(VLOOKUP(D5033,Price!$A$2:$C$18,3,0),"")</f>
        <v>услуга</v>
      </c>
      <c r="L5033" s="6">
        <f t="shared" si="3"/>
        <v>6</v>
      </c>
      <c r="M5033" s="6" t="str">
        <f>IFNA(VLOOKUP(F5033,Promocodes!A:B,2,0),"")</f>
        <v/>
      </c>
      <c r="N5033" s="3" t="str">
        <f>IFNA(VLOOKUP(M5033,Promocodes!G:H,2,0),"")</f>
        <v/>
      </c>
      <c r="O5033" s="3" t="str">
        <f>IFNA(VLOOKUP(D5033,Price!$E$2:$F$4,2,0),"")</f>
        <v/>
      </c>
      <c r="P5033" s="7" t="str">
        <f t="shared" si="4"/>
        <v>без промо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</row>
    <row r="5034" ht="15.75" customHeight="1">
      <c r="A5034" s="3">
        <v>5001.0</v>
      </c>
      <c r="B5034" s="1" t="s">
        <v>16</v>
      </c>
      <c r="C5034" s="1" t="s">
        <v>17</v>
      </c>
      <c r="D5034" s="1" t="s">
        <v>24</v>
      </c>
      <c r="E5034" s="2">
        <v>44372.0</v>
      </c>
      <c r="F5034" s="3"/>
      <c r="G5034" s="5">
        <v>4500.0</v>
      </c>
      <c r="H5034" s="3" t="str">
        <f>IFNA(VLOOKUP(F5034,Promocodes!A:E,4,0),"")</f>
        <v/>
      </c>
      <c r="I5034" s="3"/>
      <c r="J5034" s="5">
        <f t="shared" si="2"/>
        <v>4500</v>
      </c>
      <c r="K5034" s="3" t="str">
        <f>IFNA(VLOOKUP(D5034,Price!$A$2:$C$18,3,0),"")</f>
        <v>услуга</v>
      </c>
      <c r="L5034" s="6">
        <f t="shared" si="3"/>
        <v>6</v>
      </c>
      <c r="M5034" s="6" t="str">
        <f>IFNA(VLOOKUP(F5034,Promocodes!A:B,2,0),"")</f>
        <v/>
      </c>
      <c r="N5034" s="3" t="str">
        <f>IFNA(VLOOKUP(M5034,Promocodes!G:H,2,0),"")</f>
        <v/>
      </c>
      <c r="O5034" s="3" t="str">
        <f>IFNA(VLOOKUP(D5034,Price!$E$2:$F$4,2,0),"")</f>
        <v/>
      </c>
      <c r="P5034" s="7" t="str">
        <f t="shared" si="4"/>
        <v>без промо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</row>
    <row r="5035" ht="15.75" customHeight="1">
      <c r="A5035" s="3">
        <v>5002.0</v>
      </c>
      <c r="B5035" s="1" t="s">
        <v>16</v>
      </c>
      <c r="C5035" s="1" t="s">
        <v>17</v>
      </c>
      <c r="D5035" s="1" t="s">
        <v>21</v>
      </c>
      <c r="E5035" s="2">
        <v>44372.0</v>
      </c>
      <c r="F5035" s="3"/>
      <c r="G5035" s="5">
        <v>3500.0</v>
      </c>
      <c r="H5035" s="3" t="str">
        <f>IFNA(VLOOKUP(F5035,Promocodes!A:E,4,0),"")</f>
        <v/>
      </c>
      <c r="I5035" s="3"/>
      <c r="J5035" s="5">
        <f t="shared" si="2"/>
        <v>3500</v>
      </c>
      <c r="K5035" s="3" t="str">
        <f>IFNA(VLOOKUP(D5035,Price!$A$2:$C$18,3,0),"")</f>
        <v>услуга</v>
      </c>
      <c r="L5035" s="6">
        <f t="shared" si="3"/>
        <v>6</v>
      </c>
      <c r="M5035" s="6" t="str">
        <f>IFNA(VLOOKUP(F5035,Promocodes!A:B,2,0),"")</f>
        <v/>
      </c>
      <c r="N5035" s="3" t="str">
        <f>IFNA(VLOOKUP(M5035,Promocodes!G:H,2,0),"")</f>
        <v/>
      </c>
      <c r="O5035" s="3" t="str">
        <f>IFNA(VLOOKUP(D5035,Price!$E$2:$F$4,2,0),"")</f>
        <v/>
      </c>
      <c r="P5035" s="7" t="str">
        <f t="shared" si="4"/>
        <v>без промо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</row>
    <row r="5036" ht="15.75" customHeight="1">
      <c r="A5036" s="3">
        <v>5003.0</v>
      </c>
      <c r="B5036" s="1" t="s">
        <v>16</v>
      </c>
      <c r="C5036" s="1" t="s">
        <v>17</v>
      </c>
      <c r="D5036" s="1" t="s">
        <v>23</v>
      </c>
      <c r="E5036" s="2">
        <v>44372.0</v>
      </c>
      <c r="F5036" s="3"/>
      <c r="G5036" s="5">
        <v>5500.0</v>
      </c>
      <c r="H5036" s="3" t="str">
        <f>IFNA(VLOOKUP(F5036,Promocodes!A:E,4,0),"")</f>
        <v/>
      </c>
      <c r="I5036" s="3"/>
      <c r="J5036" s="5">
        <f t="shared" si="2"/>
        <v>5500</v>
      </c>
      <c r="K5036" s="3" t="str">
        <f>IFNA(VLOOKUP(D5036,Price!$A$2:$C$18,3,0),"")</f>
        <v>услуга</v>
      </c>
      <c r="L5036" s="6">
        <f t="shared" si="3"/>
        <v>6</v>
      </c>
      <c r="M5036" s="6" t="str">
        <f>IFNA(VLOOKUP(F5036,Promocodes!A:B,2,0),"")</f>
        <v/>
      </c>
      <c r="N5036" s="3" t="str">
        <f>IFNA(VLOOKUP(M5036,Promocodes!G:H,2,0),"")</f>
        <v/>
      </c>
      <c r="O5036" s="3" t="str">
        <f>IFNA(VLOOKUP(D5036,Price!$E$2:$F$4,2,0),"")</f>
        <v/>
      </c>
      <c r="P5036" s="7" t="str">
        <f t="shared" si="4"/>
        <v>без промо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</row>
    <row r="5037" ht="15.75" customHeight="1">
      <c r="A5037" s="3">
        <v>5005.0</v>
      </c>
      <c r="B5037" s="1" t="s">
        <v>16</v>
      </c>
      <c r="C5037" s="1" t="s">
        <v>17</v>
      </c>
      <c r="D5037" s="1" t="s">
        <v>23</v>
      </c>
      <c r="E5037" s="2">
        <v>44372.0</v>
      </c>
      <c r="F5037" s="3"/>
      <c r="G5037" s="5">
        <v>5500.0</v>
      </c>
      <c r="H5037" s="3" t="str">
        <f>IFNA(VLOOKUP(F5037,Promocodes!A:E,4,0),"")</f>
        <v/>
      </c>
      <c r="I5037" s="3"/>
      <c r="J5037" s="5">
        <f t="shared" si="2"/>
        <v>5500</v>
      </c>
      <c r="K5037" s="3" t="str">
        <f>IFNA(VLOOKUP(D5037,Price!$A$2:$C$18,3,0),"")</f>
        <v>услуга</v>
      </c>
      <c r="L5037" s="6">
        <f t="shared" si="3"/>
        <v>6</v>
      </c>
      <c r="M5037" s="6" t="str">
        <f>IFNA(VLOOKUP(F5037,Promocodes!A:B,2,0),"")</f>
        <v/>
      </c>
      <c r="N5037" s="3" t="str">
        <f>IFNA(VLOOKUP(M5037,Promocodes!G:H,2,0),"")</f>
        <v/>
      </c>
      <c r="O5037" s="3" t="str">
        <f>IFNA(VLOOKUP(D5037,Price!$E$2:$F$4,2,0),"")</f>
        <v/>
      </c>
      <c r="P5037" s="7" t="str">
        <f t="shared" si="4"/>
        <v>без промо</v>
      </c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</row>
    <row r="5038" ht="15.75" customHeight="1">
      <c r="A5038" s="3">
        <v>5006.0</v>
      </c>
      <c r="B5038" s="1" t="s">
        <v>16</v>
      </c>
      <c r="C5038" s="1" t="s">
        <v>17</v>
      </c>
      <c r="D5038" s="1" t="s">
        <v>23</v>
      </c>
      <c r="E5038" s="2">
        <v>44372.0</v>
      </c>
      <c r="F5038" s="3"/>
      <c r="G5038" s="5">
        <v>5500.0</v>
      </c>
      <c r="H5038" s="3" t="str">
        <f>IFNA(VLOOKUP(F5038,Promocodes!A:E,4,0),"")</f>
        <v/>
      </c>
      <c r="I5038" s="3"/>
      <c r="J5038" s="5">
        <f t="shared" si="2"/>
        <v>5500</v>
      </c>
      <c r="K5038" s="3" t="str">
        <f>IFNA(VLOOKUP(D5038,Price!$A$2:$C$18,3,0),"")</f>
        <v>услуга</v>
      </c>
      <c r="L5038" s="6">
        <f t="shared" si="3"/>
        <v>6</v>
      </c>
      <c r="M5038" s="6" t="str">
        <f>IFNA(VLOOKUP(F5038,Promocodes!A:B,2,0),"")</f>
        <v/>
      </c>
      <c r="N5038" s="3" t="str">
        <f>IFNA(VLOOKUP(M5038,Promocodes!G:H,2,0),"")</f>
        <v/>
      </c>
      <c r="O5038" s="3" t="str">
        <f>IFNA(VLOOKUP(D5038,Price!$E$2:$F$4,2,0),"")</f>
        <v/>
      </c>
      <c r="P5038" s="7" t="str">
        <f t="shared" si="4"/>
        <v>без промо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</row>
    <row r="5039" ht="15.75" customHeight="1">
      <c r="A5039" s="3">
        <v>5008.0</v>
      </c>
      <c r="B5039" s="1" t="s">
        <v>16</v>
      </c>
      <c r="C5039" s="1" t="s">
        <v>17</v>
      </c>
      <c r="D5039" s="1" t="s">
        <v>23</v>
      </c>
      <c r="E5039" s="2">
        <v>44372.0</v>
      </c>
      <c r="F5039" s="3"/>
      <c r="G5039" s="5">
        <v>5500.0</v>
      </c>
      <c r="H5039" s="3" t="str">
        <f>IFNA(VLOOKUP(F5039,Promocodes!A:E,4,0),"")</f>
        <v/>
      </c>
      <c r="I5039" s="3"/>
      <c r="J5039" s="5">
        <f t="shared" si="2"/>
        <v>5500</v>
      </c>
      <c r="K5039" s="3" t="str">
        <f>IFNA(VLOOKUP(D5039,Price!$A$2:$C$18,3,0),"")</f>
        <v>услуга</v>
      </c>
      <c r="L5039" s="6">
        <f t="shared" si="3"/>
        <v>6</v>
      </c>
      <c r="M5039" s="6" t="str">
        <f>IFNA(VLOOKUP(F5039,Promocodes!A:B,2,0),"")</f>
        <v/>
      </c>
      <c r="N5039" s="3" t="str">
        <f>IFNA(VLOOKUP(M5039,Promocodes!G:H,2,0),"")</f>
        <v/>
      </c>
      <c r="O5039" s="3" t="str">
        <f>IFNA(VLOOKUP(D5039,Price!$E$2:$F$4,2,0),"")</f>
        <v/>
      </c>
      <c r="P5039" s="7" t="str">
        <f t="shared" si="4"/>
        <v>без промо</v>
      </c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</row>
    <row r="5040" ht="15.75" customHeight="1">
      <c r="A5040" s="3">
        <v>5009.0</v>
      </c>
      <c r="B5040" s="1" t="s">
        <v>16</v>
      </c>
      <c r="C5040" s="1" t="s">
        <v>17</v>
      </c>
      <c r="D5040" s="1" t="s">
        <v>21</v>
      </c>
      <c r="E5040" s="2">
        <v>44372.0</v>
      </c>
      <c r="F5040" s="3"/>
      <c r="G5040" s="5">
        <v>3500.0</v>
      </c>
      <c r="H5040" s="3" t="str">
        <f>IFNA(VLOOKUP(F5040,Promocodes!A:E,4,0),"")</f>
        <v/>
      </c>
      <c r="I5040" s="3"/>
      <c r="J5040" s="5">
        <f t="shared" si="2"/>
        <v>3500</v>
      </c>
      <c r="K5040" s="3" t="str">
        <f>IFNA(VLOOKUP(D5040,Price!$A$2:$C$18,3,0),"")</f>
        <v>услуга</v>
      </c>
      <c r="L5040" s="6">
        <f t="shared" si="3"/>
        <v>6</v>
      </c>
      <c r="M5040" s="6" t="str">
        <f>IFNA(VLOOKUP(F5040,Promocodes!A:B,2,0),"")</f>
        <v/>
      </c>
      <c r="N5040" s="3" t="str">
        <f>IFNA(VLOOKUP(M5040,Promocodes!G:H,2,0),"")</f>
        <v/>
      </c>
      <c r="O5040" s="3" t="str">
        <f>IFNA(VLOOKUP(D5040,Price!$E$2:$F$4,2,0),"")</f>
        <v/>
      </c>
      <c r="P5040" s="7" t="str">
        <f t="shared" si="4"/>
        <v>без промо</v>
      </c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</row>
    <row r="5041" ht="15.75" customHeight="1">
      <c r="A5041" s="3">
        <v>5010.0</v>
      </c>
      <c r="B5041" s="1" t="s">
        <v>16</v>
      </c>
      <c r="C5041" s="1" t="s">
        <v>17</v>
      </c>
      <c r="D5041" s="1" t="s">
        <v>24</v>
      </c>
      <c r="E5041" s="2">
        <v>44372.0</v>
      </c>
      <c r="F5041" s="3"/>
      <c r="G5041" s="5">
        <v>4500.0</v>
      </c>
      <c r="H5041" s="3" t="str">
        <f>IFNA(VLOOKUP(F5041,Promocodes!A:E,4,0),"")</f>
        <v/>
      </c>
      <c r="I5041" s="3"/>
      <c r="J5041" s="5">
        <f t="shared" si="2"/>
        <v>4500</v>
      </c>
      <c r="K5041" s="3" t="str">
        <f>IFNA(VLOOKUP(D5041,Price!$A$2:$C$18,3,0),"")</f>
        <v>услуга</v>
      </c>
      <c r="L5041" s="6">
        <f t="shared" si="3"/>
        <v>6</v>
      </c>
      <c r="M5041" s="6" t="str">
        <f>IFNA(VLOOKUP(F5041,Promocodes!A:B,2,0),"")</f>
        <v/>
      </c>
      <c r="N5041" s="3" t="str">
        <f>IFNA(VLOOKUP(M5041,Promocodes!G:H,2,0),"")</f>
        <v/>
      </c>
      <c r="O5041" s="3" t="str">
        <f>IFNA(VLOOKUP(D5041,Price!$E$2:$F$4,2,0),"")</f>
        <v/>
      </c>
      <c r="P5041" s="7" t="str">
        <f t="shared" si="4"/>
        <v>без промо</v>
      </c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</row>
    <row r="5042" ht="15.75" customHeight="1">
      <c r="A5042" s="3">
        <v>5011.0</v>
      </c>
      <c r="B5042" s="1" t="s">
        <v>16</v>
      </c>
      <c r="C5042" s="1" t="s">
        <v>22</v>
      </c>
      <c r="D5042" s="1" t="s">
        <v>23</v>
      </c>
      <c r="E5042" s="2">
        <v>44372.0</v>
      </c>
      <c r="F5042" s="3"/>
      <c r="G5042" s="5">
        <v>5500.0</v>
      </c>
      <c r="H5042" s="3" t="str">
        <f>IFNA(VLOOKUP(F5042,Promocodes!A:E,4,0),"")</f>
        <v/>
      </c>
      <c r="I5042" s="3"/>
      <c r="J5042" s="5">
        <f t="shared" si="2"/>
        <v>5500</v>
      </c>
      <c r="K5042" s="3" t="str">
        <f>IFNA(VLOOKUP(D5042,Price!$A$2:$C$18,3,0),"")</f>
        <v>услуга</v>
      </c>
      <c r="L5042" s="6">
        <f t="shared" si="3"/>
        <v>6</v>
      </c>
      <c r="M5042" s="6" t="str">
        <f>IFNA(VLOOKUP(F5042,Promocodes!A:B,2,0),"")</f>
        <v/>
      </c>
      <c r="N5042" s="3" t="str">
        <f>IFNA(VLOOKUP(M5042,Promocodes!G:H,2,0),"")</f>
        <v/>
      </c>
      <c r="O5042" s="3" t="str">
        <f>IFNA(VLOOKUP(D5042,Price!$E$2:$F$4,2,0),"")</f>
        <v/>
      </c>
      <c r="P5042" s="7" t="str">
        <f t="shared" si="4"/>
        <v>без промо</v>
      </c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</row>
    <row r="5043" ht="15.75" customHeight="1">
      <c r="A5043" s="3">
        <v>5012.0</v>
      </c>
      <c r="B5043" s="1" t="s">
        <v>16</v>
      </c>
      <c r="C5043" s="1" t="s">
        <v>17</v>
      </c>
      <c r="D5043" s="1" t="s">
        <v>25</v>
      </c>
      <c r="E5043" s="2">
        <v>44372.0</v>
      </c>
      <c r="F5043" s="3"/>
      <c r="G5043" s="5">
        <v>300.0</v>
      </c>
      <c r="H5043" s="3" t="str">
        <f>IFNA(VLOOKUP(F5043,Promocodes!A:E,4,0),"")</f>
        <v/>
      </c>
      <c r="I5043" s="3"/>
      <c r="J5043" s="5">
        <f t="shared" si="2"/>
        <v>300</v>
      </c>
      <c r="K5043" s="3" t="str">
        <f>IFNA(VLOOKUP(D5043,Price!$A$2:$C$18,3,0),"")</f>
        <v>товар</v>
      </c>
      <c r="L5043" s="6">
        <f t="shared" si="3"/>
        <v>6</v>
      </c>
      <c r="M5043" s="6" t="str">
        <f>IFNA(VLOOKUP(F5043,Promocodes!A:B,2,0),"")</f>
        <v/>
      </c>
      <c r="N5043" s="3" t="str">
        <f>IFNA(VLOOKUP(M5043,Promocodes!G:H,2,0),"")</f>
        <v/>
      </c>
      <c r="O5043" s="3">
        <f>IFNA(VLOOKUP(D5043,Price!$E$2:$F$4,2,0),"")</f>
        <v>150</v>
      </c>
      <c r="P5043" s="7" t="str">
        <f t="shared" si="4"/>
        <v>без промо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</row>
    <row r="5044" ht="15.75" customHeight="1">
      <c r="A5044" s="3">
        <v>5014.0</v>
      </c>
      <c r="B5044" s="1" t="s">
        <v>139</v>
      </c>
      <c r="C5044" s="1" t="s">
        <v>17</v>
      </c>
      <c r="D5044" s="1" t="s">
        <v>143</v>
      </c>
      <c r="E5044" s="2">
        <v>44372.0</v>
      </c>
      <c r="F5044" s="3"/>
      <c r="G5044" s="5">
        <v>500.0</v>
      </c>
      <c r="H5044" s="3" t="str">
        <f>IFNA(VLOOKUP(F5044,Promocodes!A:E,4,0),"")</f>
        <v/>
      </c>
      <c r="I5044" s="3"/>
      <c r="J5044" s="5">
        <f t="shared" si="2"/>
        <v>500</v>
      </c>
      <c r="K5044" s="3" t="str">
        <f>IFNA(VLOOKUP(D5044,Price!$A$2:$C$18,3,0),"")</f>
        <v/>
      </c>
      <c r="L5044" s="6">
        <f t="shared" si="3"/>
        <v>6</v>
      </c>
      <c r="M5044" s="6" t="str">
        <f>IFNA(VLOOKUP(F5044,Promocodes!A:B,2,0),"")</f>
        <v/>
      </c>
      <c r="N5044" s="3" t="str">
        <f>IFNA(VLOOKUP(M5044,Promocodes!G:H,2,0),"")</f>
        <v/>
      </c>
      <c r="O5044" s="3" t="str">
        <f>IFNA(VLOOKUP(D5044,Price!$E$2:$F$4,2,0),"")</f>
        <v/>
      </c>
      <c r="P5044" s="7" t="str">
        <f t="shared" si="4"/>
        <v/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</row>
    <row r="5045" ht="15.75" customHeight="1">
      <c r="A5045" s="3">
        <v>5015.0</v>
      </c>
      <c r="B5045" s="1" t="s">
        <v>16</v>
      </c>
      <c r="C5045" s="1" t="s">
        <v>22</v>
      </c>
      <c r="D5045" s="1" t="s">
        <v>24</v>
      </c>
      <c r="E5045" s="2">
        <v>44372.0</v>
      </c>
      <c r="F5045" s="3"/>
      <c r="G5045" s="5">
        <v>4500.0</v>
      </c>
      <c r="H5045" s="3" t="str">
        <f>IFNA(VLOOKUP(F5045,Promocodes!A:E,4,0),"")</f>
        <v/>
      </c>
      <c r="I5045" s="3"/>
      <c r="J5045" s="5">
        <f t="shared" si="2"/>
        <v>4500</v>
      </c>
      <c r="K5045" s="3" t="str">
        <f>IFNA(VLOOKUP(D5045,Price!$A$2:$C$18,3,0),"")</f>
        <v>услуга</v>
      </c>
      <c r="L5045" s="6">
        <f t="shared" si="3"/>
        <v>6</v>
      </c>
      <c r="M5045" s="6" t="str">
        <f>IFNA(VLOOKUP(F5045,Promocodes!A:B,2,0),"")</f>
        <v/>
      </c>
      <c r="N5045" s="3" t="str">
        <f>IFNA(VLOOKUP(M5045,Promocodes!G:H,2,0),"")</f>
        <v/>
      </c>
      <c r="O5045" s="3" t="str">
        <f>IFNA(VLOOKUP(D5045,Price!$E$2:$F$4,2,0),"")</f>
        <v/>
      </c>
      <c r="P5045" s="7" t="str">
        <f t="shared" si="4"/>
        <v>без промо</v>
      </c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</row>
    <row r="5046" ht="15.75" customHeight="1">
      <c r="A5046" s="3">
        <v>5017.0</v>
      </c>
      <c r="B5046" s="1" t="s">
        <v>16</v>
      </c>
      <c r="C5046" s="1" t="s">
        <v>17</v>
      </c>
      <c r="D5046" s="1" t="s">
        <v>23</v>
      </c>
      <c r="E5046" s="2">
        <v>44372.0</v>
      </c>
      <c r="F5046" s="3"/>
      <c r="G5046" s="5">
        <v>5500.0</v>
      </c>
      <c r="H5046" s="3" t="str">
        <f>IFNA(VLOOKUP(F5046,Promocodes!A:E,4,0),"")</f>
        <v/>
      </c>
      <c r="I5046" s="3"/>
      <c r="J5046" s="5">
        <f t="shared" si="2"/>
        <v>5500</v>
      </c>
      <c r="K5046" s="3" t="str">
        <f>IFNA(VLOOKUP(D5046,Price!$A$2:$C$18,3,0),"")</f>
        <v>услуга</v>
      </c>
      <c r="L5046" s="6">
        <f t="shared" si="3"/>
        <v>6</v>
      </c>
      <c r="M5046" s="6" t="str">
        <f>IFNA(VLOOKUP(F5046,Promocodes!A:B,2,0),"")</f>
        <v/>
      </c>
      <c r="N5046" s="3" t="str">
        <f>IFNA(VLOOKUP(M5046,Promocodes!G:H,2,0),"")</f>
        <v/>
      </c>
      <c r="O5046" s="3" t="str">
        <f>IFNA(VLOOKUP(D5046,Price!$E$2:$F$4,2,0),"")</f>
        <v/>
      </c>
      <c r="P5046" s="7" t="str">
        <f t="shared" si="4"/>
        <v>без промо</v>
      </c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</row>
    <row r="5047" ht="15.75" customHeight="1">
      <c r="A5047" s="3">
        <v>5018.0</v>
      </c>
      <c r="B5047" s="1" t="s">
        <v>16</v>
      </c>
      <c r="C5047" s="1" t="s">
        <v>17</v>
      </c>
      <c r="D5047" s="1" t="s">
        <v>24</v>
      </c>
      <c r="E5047" s="2">
        <v>44372.0</v>
      </c>
      <c r="F5047" s="3"/>
      <c r="G5047" s="5">
        <v>4500.0</v>
      </c>
      <c r="H5047" s="3" t="str">
        <f>IFNA(VLOOKUP(F5047,Promocodes!A:E,4,0),"")</f>
        <v/>
      </c>
      <c r="I5047" s="3"/>
      <c r="J5047" s="5">
        <f t="shared" si="2"/>
        <v>4500</v>
      </c>
      <c r="K5047" s="3" t="str">
        <f>IFNA(VLOOKUP(D5047,Price!$A$2:$C$18,3,0),"")</f>
        <v>услуга</v>
      </c>
      <c r="L5047" s="6">
        <f t="shared" si="3"/>
        <v>6</v>
      </c>
      <c r="M5047" s="6" t="str">
        <f>IFNA(VLOOKUP(F5047,Promocodes!A:B,2,0),"")</f>
        <v/>
      </c>
      <c r="N5047" s="3" t="str">
        <f>IFNA(VLOOKUP(M5047,Promocodes!G:H,2,0),"")</f>
        <v/>
      </c>
      <c r="O5047" s="3" t="str">
        <f>IFNA(VLOOKUP(D5047,Price!$E$2:$F$4,2,0),"")</f>
        <v/>
      </c>
      <c r="P5047" s="7" t="str">
        <f t="shared" si="4"/>
        <v>без промо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</row>
    <row r="5048" ht="15.75" customHeight="1">
      <c r="A5048" s="3">
        <v>5019.0</v>
      </c>
      <c r="B5048" s="1" t="s">
        <v>16</v>
      </c>
      <c r="C5048" s="1" t="s">
        <v>17</v>
      </c>
      <c r="D5048" s="1" t="s">
        <v>23</v>
      </c>
      <c r="E5048" s="2">
        <v>44372.0</v>
      </c>
      <c r="F5048" s="3"/>
      <c r="G5048" s="5">
        <v>5500.0</v>
      </c>
      <c r="H5048" s="3" t="str">
        <f>IFNA(VLOOKUP(F5048,Promocodes!A:E,4,0),"")</f>
        <v/>
      </c>
      <c r="I5048" s="3"/>
      <c r="J5048" s="5">
        <f t="shared" si="2"/>
        <v>5500</v>
      </c>
      <c r="K5048" s="3" t="str">
        <f>IFNA(VLOOKUP(D5048,Price!$A$2:$C$18,3,0),"")</f>
        <v>услуга</v>
      </c>
      <c r="L5048" s="6">
        <f t="shared" si="3"/>
        <v>6</v>
      </c>
      <c r="M5048" s="6" t="str">
        <f>IFNA(VLOOKUP(F5048,Promocodes!A:B,2,0),"")</f>
        <v/>
      </c>
      <c r="N5048" s="3" t="str">
        <f>IFNA(VLOOKUP(M5048,Promocodes!G:H,2,0),"")</f>
        <v/>
      </c>
      <c r="O5048" s="3" t="str">
        <f>IFNA(VLOOKUP(D5048,Price!$E$2:$F$4,2,0),"")</f>
        <v/>
      </c>
      <c r="P5048" s="7" t="str">
        <f t="shared" si="4"/>
        <v>без промо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</row>
    <row r="5049" ht="15.75" customHeight="1">
      <c r="A5049" s="3">
        <v>5020.0</v>
      </c>
      <c r="B5049" s="1" t="s">
        <v>16</v>
      </c>
      <c r="C5049" s="1" t="s">
        <v>17</v>
      </c>
      <c r="D5049" s="1" t="s">
        <v>24</v>
      </c>
      <c r="E5049" s="2">
        <v>44373.0</v>
      </c>
      <c r="F5049" s="3"/>
      <c r="G5049" s="5">
        <v>4500.0</v>
      </c>
      <c r="H5049" s="3" t="str">
        <f>IFNA(VLOOKUP(F5049,Promocodes!A:E,4,0),"")</f>
        <v/>
      </c>
      <c r="I5049" s="3"/>
      <c r="J5049" s="5">
        <f t="shared" si="2"/>
        <v>4500</v>
      </c>
      <c r="K5049" s="3" t="str">
        <f>IFNA(VLOOKUP(D5049,Price!$A$2:$C$18,3,0),"")</f>
        <v>услуга</v>
      </c>
      <c r="L5049" s="6">
        <f t="shared" si="3"/>
        <v>6</v>
      </c>
      <c r="M5049" s="6" t="str">
        <f>IFNA(VLOOKUP(F5049,Promocodes!A:B,2,0),"")</f>
        <v/>
      </c>
      <c r="N5049" s="3" t="str">
        <f>IFNA(VLOOKUP(M5049,Promocodes!G:H,2,0),"")</f>
        <v/>
      </c>
      <c r="O5049" s="3" t="str">
        <f>IFNA(VLOOKUP(D5049,Price!$E$2:$F$4,2,0),"")</f>
        <v/>
      </c>
      <c r="P5049" s="7" t="str">
        <f t="shared" si="4"/>
        <v>без промо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</row>
    <row r="5050" ht="15.75" customHeight="1">
      <c r="A5050" s="3">
        <v>5021.0</v>
      </c>
      <c r="B5050" s="1" t="s">
        <v>16</v>
      </c>
      <c r="C5050" s="1" t="s">
        <v>17</v>
      </c>
      <c r="D5050" s="1" t="s">
        <v>23</v>
      </c>
      <c r="E5050" s="2">
        <v>44373.0</v>
      </c>
      <c r="F5050" s="3"/>
      <c r="G5050" s="5">
        <v>5500.0</v>
      </c>
      <c r="H5050" s="3" t="str">
        <f>IFNA(VLOOKUP(F5050,Promocodes!A:E,4,0),"")</f>
        <v/>
      </c>
      <c r="I5050" s="3"/>
      <c r="J5050" s="5">
        <f t="shared" si="2"/>
        <v>5500</v>
      </c>
      <c r="K5050" s="3" t="str">
        <f>IFNA(VLOOKUP(D5050,Price!$A$2:$C$18,3,0),"")</f>
        <v>услуга</v>
      </c>
      <c r="L5050" s="6">
        <f t="shared" si="3"/>
        <v>6</v>
      </c>
      <c r="M5050" s="6" t="str">
        <f>IFNA(VLOOKUP(F5050,Promocodes!A:B,2,0),"")</f>
        <v/>
      </c>
      <c r="N5050" s="3" t="str">
        <f>IFNA(VLOOKUP(M5050,Promocodes!G:H,2,0),"")</f>
        <v/>
      </c>
      <c r="O5050" s="3" t="str">
        <f>IFNA(VLOOKUP(D5050,Price!$E$2:$F$4,2,0),"")</f>
        <v/>
      </c>
      <c r="P5050" s="7" t="str">
        <f t="shared" si="4"/>
        <v>без промо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</row>
    <row r="5051" ht="15.75" customHeight="1">
      <c r="A5051" s="3">
        <v>5024.0</v>
      </c>
      <c r="B5051" s="1" t="s">
        <v>16</v>
      </c>
      <c r="C5051" s="1" t="s">
        <v>17</v>
      </c>
      <c r="D5051" s="1" t="s">
        <v>23</v>
      </c>
      <c r="E5051" s="2">
        <v>44373.0</v>
      </c>
      <c r="F5051" s="3"/>
      <c r="G5051" s="5">
        <v>5500.0</v>
      </c>
      <c r="H5051" s="3" t="str">
        <f>IFNA(VLOOKUP(F5051,Promocodes!A:E,4,0),"")</f>
        <v/>
      </c>
      <c r="I5051" s="3"/>
      <c r="J5051" s="5">
        <f t="shared" si="2"/>
        <v>5500</v>
      </c>
      <c r="K5051" s="3" t="str">
        <f>IFNA(VLOOKUP(D5051,Price!$A$2:$C$18,3,0),"")</f>
        <v>услуга</v>
      </c>
      <c r="L5051" s="6">
        <f t="shared" si="3"/>
        <v>6</v>
      </c>
      <c r="M5051" s="6" t="str">
        <f>IFNA(VLOOKUP(F5051,Promocodes!A:B,2,0),"")</f>
        <v/>
      </c>
      <c r="N5051" s="3" t="str">
        <f>IFNA(VLOOKUP(M5051,Promocodes!G:H,2,0),"")</f>
        <v/>
      </c>
      <c r="O5051" s="3" t="str">
        <f>IFNA(VLOOKUP(D5051,Price!$E$2:$F$4,2,0),"")</f>
        <v/>
      </c>
      <c r="P5051" s="7" t="str">
        <f t="shared" si="4"/>
        <v>без промо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</row>
    <row r="5052" ht="15.75" customHeight="1">
      <c r="A5052" s="3">
        <v>5025.0</v>
      </c>
      <c r="B5052" s="1" t="s">
        <v>16</v>
      </c>
      <c r="C5052" s="1" t="s">
        <v>22</v>
      </c>
      <c r="D5052" s="1" t="s">
        <v>21</v>
      </c>
      <c r="E5052" s="2">
        <v>44373.0</v>
      </c>
      <c r="F5052" s="3"/>
      <c r="G5052" s="5">
        <v>3500.0</v>
      </c>
      <c r="H5052" s="3" t="str">
        <f>IFNA(VLOOKUP(F5052,Promocodes!A:E,4,0),"")</f>
        <v/>
      </c>
      <c r="I5052" s="3"/>
      <c r="J5052" s="5">
        <f t="shared" si="2"/>
        <v>3500</v>
      </c>
      <c r="K5052" s="3" t="str">
        <f>IFNA(VLOOKUP(D5052,Price!$A$2:$C$18,3,0),"")</f>
        <v>услуга</v>
      </c>
      <c r="L5052" s="6">
        <f t="shared" si="3"/>
        <v>6</v>
      </c>
      <c r="M5052" s="6" t="str">
        <f>IFNA(VLOOKUP(F5052,Promocodes!A:B,2,0),"")</f>
        <v/>
      </c>
      <c r="N5052" s="3" t="str">
        <f>IFNA(VLOOKUP(M5052,Promocodes!G:H,2,0),"")</f>
        <v/>
      </c>
      <c r="O5052" s="3" t="str">
        <f>IFNA(VLOOKUP(D5052,Price!$E$2:$F$4,2,0),"")</f>
        <v/>
      </c>
      <c r="P5052" s="7" t="str">
        <f t="shared" si="4"/>
        <v>без промо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</row>
    <row r="5053" ht="15.75" customHeight="1">
      <c r="A5053" s="3">
        <v>5026.0</v>
      </c>
      <c r="B5053" s="1" t="s">
        <v>16</v>
      </c>
      <c r="C5053" s="1" t="s">
        <v>17</v>
      </c>
      <c r="D5053" s="1" t="s">
        <v>18</v>
      </c>
      <c r="E5053" s="2">
        <v>44373.0</v>
      </c>
      <c r="F5053" s="3"/>
      <c r="G5053" s="5">
        <v>1000.0</v>
      </c>
      <c r="H5053" s="3" t="str">
        <f>IFNA(VLOOKUP(F5053,Promocodes!A:E,4,0),"")</f>
        <v/>
      </c>
      <c r="I5053" s="3"/>
      <c r="J5053" s="5">
        <f t="shared" si="2"/>
        <v>1000</v>
      </c>
      <c r="K5053" s="3" t="str">
        <f>IFNA(VLOOKUP(D5053,Price!$A$2:$C$18,3,0),"")</f>
        <v>товар</v>
      </c>
      <c r="L5053" s="6">
        <f t="shared" si="3"/>
        <v>6</v>
      </c>
      <c r="M5053" s="6" t="str">
        <f>IFNA(VLOOKUP(F5053,Promocodes!A:B,2,0),"")</f>
        <v/>
      </c>
      <c r="N5053" s="3" t="str">
        <f>IFNA(VLOOKUP(M5053,Promocodes!G:H,2,0),"")</f>
        <v/>
      </c>
      <c r="O5053" s="3">
        <f>IFNA(VLOOKUP(D5053,Price!$E$2:$F$4,2,0),"")</f>
        <v>500</v>
      </c>
      <c r="P5053" s="7" t="str">
        <f t="shared" si="4"/>
        <v>без промо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</row>
    <row r="5054" ht="15.75" customHeight="1">
      <c r="A5054" s="3">
        <v>5027.0</v>
      </c>
      <c r="B5054" s="1" t="s">
        <v>16</v>
      </c>
      <c r="C5054" s="1" t="s">
        <v>17</v>
      </c>
      <c r="D5054" s="1" t="s">
        <v>24</v>
      </c>
      <c r="E5054" s="2">
        <v>44373.0</v>
      </c>
      <c r="F5054" s="3"/>
      <c r="G5054" s="5">
        <v>4500.0</v>
      </c>
      <c r="H5054" s="3" t="str">
        <f>IFNA(VLOOKUP(F5054,Promocodes!A:E,4,0),"")</f>
        <v/>
      </c>
      <c r="I5054" s="3"/>
      <c r="J5054" s="5">
        <f t="shared" si="2"/>
        <v>4500</v>
      </c>
      <c r="K5054" s="3" t="str">
        <f>IFNA(VLOOKUP(D5054,Price!$A$2:$C$18,3,0),"")</f>
        <v>услуга</v>
      </c>
      <c r="L5054" s="6">
        <f t="shared" si="3"/>
        <v>6</v>
      </c>
      <c r="M5054" s="6" t="str">
        <f>IFNA(VLOOKUP(F5054,Promocodes!A:B,2,0),"")</f>
        <v/>
      </c>
      <c r="N5054" s="3" t="str">
        <f>IFNA(VLOOKUP(M5054,Promocodes!G:H,2,0),"")</f>
        <v/>
      </c>
      <c r="O5054" s="3" t="str">
        <f>IFNA(VLOOKUP(D5054,Price!$E$2:$F$4,2,0),"")</f>
        <v/>
      </c>
      <c r="P5054" s="7" t="str">
        <f t="shared" si="4"/>
        <v>без промо</v>
      </c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</row>
    <row r="5055" ht="15.75" customHeight="1">
      <c r="A5055" s="3">
        <v>5028.0</v>
      </c>
      <c r="B5055" s="1" t="s">
        <v>139</v>
      </c>
      <c r="C5055" s="1" t="s">
        <v>17</v>
      </c>
      <c r="D5055" s="1" t="s">
        <v>141</v>
      </c>
      <c r="E5055" s="2">
        <v>44373.0</v>
      </c>
      <c r="F5055" s="3"/>
      <c r="G5055" s="5">
        <v>300.0</v>
      </c>
      <c r="H5055" s="3" t="str">
        <f>IFNA(VLOOKUP(F5055,Promocodes!A:E,4,0),"")</f>
        <v/>
      </c>
      <c r="I5055" s="3"/>
      <c r="J5055" s="5">
        <f t="shared" si="2"/>
        <v>300</v>
      </c>
      <c r="K5055" s="3" t="str">
        <f>IFNA(VLOOKUP(D5055,Price!$A$2:$C$18,3,0),"")</f>
        <v/>
      </c>
      <c r="L5055" s="6">
        <f t="shared" si="3"/>
        <v>6</v>
      </c>
      <c r="M5055" s="6" t="str">
        <f>IFNA(VLOOKUP(F5055,Promocodes!A:B,2,0),"")</f>
        <v/>
      </c>
      <c r="N5055" s="3" t="str">
        <f>IFNA(VLOOKUP(M5055,Promocodes!G:H,2,0),"")</f>
        <v/>
      </c>
      <c r="O5055" s="3" t="str">
        <f>IFNA(VLOOKUP(D5055,Price!$E$2:$F$4,2,0),"")</f>
        <v/>
      </c>
      <c r="P5055" s="7" t="str">
        <f t="shared" si="4"/>
        <v/>
      </c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</row>
    <row r="5056" ht="15.75" customHeight="1">
      <c r="A5056" s="3">
        <v>5030.0</v>
      </c>
      <c r="B5056" s="1" t="s">
        <v>16</v>
      </c>
      <c r="C5056" s="1" t="s">
        <v>17</v>
      </c>
      <c r="D5056" s="1" t="s">
        <v>21</v>
      </c>
      <c r="E5056" s="2">
        <v>44373.0</v>
      </c>
      <c r="F5056" s="3"/>
      <c r="G5056" s="5">
        <v>3500.0</v>
      </c>
      <c r="H5056" s="3" t="str">
        <f>IFNA(VLOOKUP(F5056,Promocodes!A:E,4,0),"")</f>
        <v/>
      </c>
      <c r="I5056" s="3"/>
      <c r="J5056" s="5">
        <f t="shared" si="2"/>
        <v>3500</v>
      </c>
      <c r="K5056" s="3" t="str">
        <f>IFNA(VLOOKUP(D5056,Price!$A$2:$C$18,3,0),"")</f>
        <v>услуга</v>
      </c>
      <c r="L5056" s="6">
        <f t="shared" si="3"/>
        <v>6</v>
      </c>
      <c r="M5056" s="6" t="str">
        <f>IFNA(VLOOKUP(F5056,Promocodes!A:B,2,0),"")</f>
        <v/>
      </c>
      <c r="N5056" s="3" t="str">
        <f>IFNA(VLOOKUP(M5056,Promocodes!G:H,2,0),"")</f>
        <v/>
      </c>
      <c r="O5056" s="3" t="str">
        <f>IFNA(VLOOKUP(D5056,Price!$E$2:$F$4,2,0),"")</f>
        <v/>
      </c>
      <c r="P5056" s="7" t="str">
        <f t="shared" si="4"/>
        <v>без промо</v>
      </c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</row>
    <row r="5057" ht="15.75" customHeight="1">
      <c r="A5057" s="3">
        <v>5031.0</v>
      </c>
      <c r="B5057" s="1" t="s">
        <v>16</v>
      </c>
      <c r="C5057" s="1" t="s">
        <v>17</v>
      </c>
      <c r="D5057" s="1" t="s">
        <v>25</v>
      </c>
      <c r="E5057" s="2">
        <v>44373.0</v>
      </c>
      <c r="F5057" s="3"/>
      <c r="G5057" s="5">
        <v>300.0</v>
      </c>
      <c r="H5057" s="3" t="str">
        <f>IFNA(VLOOKUP(F5057,Promocodes!A:E,4,0),"")</f>
        <v/>
      </c>
      <c r="I5057" s="3"/>
      <c r="J5057" s="5">
        <f t="shared" si="2"/>
        <v>300</v>
      </c>
      <c r="K5057" s="3" t="str">
        <f>IFNA(VLOOKUP(D5057,Price!$A$2:$C$18,3,0),"")</f>
        <v>товар</v>
      </c>
      <c r="L5057" s="6">
        <f t="shared" si="3"/>
        <v>6</v>
      </c>
      <c r="M5057" s="6" t="str">
        <f>IFNA(VLOOKUP(F5057,Promocodes!A:B,2,0),"")</f>
        <v/>
      </c>
      <c r="N5057" s="3" t="str">
        <f>IFNA(VLOOKUP(M5057,Promocodes!G:H,2,0),"")</f>
        <v/>
      </c>
      <c r="O5057" s="3">
        <f>IFNA(VLOOKUP(D5057,Price!$E$2:$F$4,2,0),"")</f>
        <v>150</v>
      </c>
      <c r="P5057" s="7" t="str">
        <f t="shared" si="4"/>
        <v>без промо</v>
      </c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</row>
    <row r="5058" ht="15.75" customHeight="1">
      <c r="A5058" s="3">
        <v>5032.0</v>
      </c>
      <c r="B5058" s="1" t="s">
        <v>16</v>
      </c>
      <c r="C5058" s="1" t="s">
        <v>17</v>
      </c>
      <c r="D5058" s="1" t="s">
        <v>21</v>
      </c>
      <c r="E5058" s="2">
        <v>44373.0</v>
      </c>
      <c r="F5058" s="3"/>
      <c r="G5058" s="5">
        <v>3500.0</v>
      </c>
      <c r="H5058" s="3" t="str">
        <f>IFNA(VLOOKUP(F5058,Promocodes!A:E,4,0),"")</f>
        <v/>
      </c>
      <c r="I5058" s="3"/>
      <c r="J5058" s="5">
        <f t="shared" si="2"/>
        <v>3500</v>
      </c>
      <c r="K5058" s="3" t="str">
        <f>IFNA(VLOOKUP(D5058,Price!$A$2:$C$18,3,0),"")</f>
        <v>услуга</v>
      </c>
      <c r="L5058" s="6">
        <f t="shared" si="3"/>
        <v>6</v>
      </c>
      <c r="M5058" s="6" t="str">
        <f>IFNA(VLOOKUP(F5058,Promocodes!A:B,2,0),"")</f>
        <v/>
      </c>
      <c r="N5058" s="3" t="str">
        <f>IFNA(VLOOKUP(M5058,Promocodes!G:H,2,0),"")</f>
        <v/>
      </c>
      <c r="O5058" s="3" t="str">
        <f>IFNA(VLOOKUP(D5058,Price!$E$2:$F$4,2,0),"")</f>
        <v/>
      </c>
      <c r="P5058" s="7" t="str">
        <f t="shared" si="4"/>
        <v>без промо</v>
      </c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</row>
    <row r="5059" ht="15.75" customHeight="1">
      <c r="A5059" s="3">
        <v>5033.0</v>
      </c>
      <c r="B5059" s="1" t="s">
        <v>16</v>
      </c>
      <c r="C5059" s="1" t="s">
        <v>17</v>
      </c>
      <c r="D5059" s="1" t="s">
        <v>23</v>
      </c>
      <c r="E5059" s="2">
        <v>44373.0</v>
      </c>
      <c r="F5059" s="3"/>
      <c r="G5059" s="5">
        <v>5500.0</v>
      </c>
      <c r="H5059" s="3" t="str">
        <f>IFNA(VLOOKUP(F5059,Promocodes!A:E,4,0),"")</f>
        <v/>
      </c>
      <c r="I5059" s="3"/>
      <c r="J5059" s="5">
        <f t="shared" si="2"/>
        <v>5500</v>
      </c>
      <c r="K5059" s="3" t="str">
        <f>IFNA(VLOOKUP(D5059,Price!$A$2:$C$18,3,0),"")</f>
        <v>услуга</v>
      </c>
      <c r="L5059" s="6">
        <f t="shared" si="3"/>
        <v>6</v>
      </c>
      <c r="M5059" s="6" t="str">
        <f>IFNA(VLOOKUP(F5059,Promocodes!A:B,2,0),"")</f>
        <v/>
      </c>
      <c r="N5059" s="3" t="str">
        <f>IFNA(VLOOKUP(M5059,Promocodes!G:H,2,0),"")</f>
        <v/>
      </c>
      <c r="O5059" s="3" t="str">
        <f>IFNA(VLOOKUP(D5059,Price!$E$2:$F$4,2,0),"")</f>
        <v/>
      </c>
      <c r="P5059" s="7" t="str">
        <f t="shared" si="4"/>
        <v>без промо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</row>
    <row r="5060" ht="15.75" customHeight="1">
      <c r="A5060" s="3">
        <v>5034.0</v>
      </c>
      <c r="B5060" s="1" t="s">
        <v>16</v>
      </c>
      <c r="C5060" s="1" t="s">
        <v>17</v>
      </c>
      <c r="D5060" s="1" t="s">
        <v>24</v>
      </c>
      <c r="E5060" s="2">
        <v>44373.0</v>
      </c>
      <c r="F5060" s="3"/>
      <c r="G5060" s="5">
        <v>4500.0</v>
      </c>
      <c r="H5060" s="3" t="str">
        <f>IFNA(VLOOKUP(F5060,Promocodes!A:E,4,0),"")</f>
        <v/>
      </c>
      <c r="I5060" s="3"/>
      <c r="J5060" s="5">
        <f t="shared" si="2"/>
        <v>4500</v>
      </c>
      <c r="K5060" s="3" t="str">
        <f>IFNA(VLOOKUP(D5060,Price!$A$2:$C$18,3,0),"")</f>
        <v>услуга</v>
      </c>
      <c r="L5060" s="6">
        <f t="shared" si="3"/>
        <v>6</v>
      </c>
      <c r="M5060" s="6" t="str">
        <f>IFNA(VLOOKUP(F5060,Promocodes!A:B,2,0),"")</f>
        <v/>
      </c>
      <c r="N5060" s="3" t="str">
        <f>IFNA(VLOOKUP(M5060,Promocodes!G:H,2,0),"")</f>
        <v/>
      </c>
      <c r="O5060" s="3" t="str">
        <f>IFNA(VLOOKUP(D5060,Price!$E$2:$F$4,2,0),"")</f>
        <v/>
      </c>
      <c r="P5060" s="7" t="str">
        <f t="shared" si="4"/>
        <v>без промо</v>
      </c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</row>
    <row r="5061" ht="15.75" customHeight="1">
      <c r="A5061" s="3">
        <v>5035.0</v>
      </c>
      <c r="B5061" s="1" t="s">
        <v>16</v>
      </c>
      <c r="C5061" s="1" t="s">
        <v>17</v>
      </c>
      <c r="D5061" s="1" t="s">
        <v>24</v>
      </c>
      <c r="E5061" s="2">
        <v>44373.0</v>
      </c>
      <c r="F5061" s="3"/>
      <c r="G5061" s="5">
        <v>4500.0</v>
      </c>
      <c r="H5061" s="3" t="str">
        <f>IFNA(VLOOKUP(F5061,Promocodes!A:E,4,0),"")</f>
        <v/>
      </c>
      <c r="I5061" s="3"/>
      <c r="J5061" s="5">
        <f t="shared" si="2"/>
        <v>4500</v>
      </c>
      <c r="K5061" s="3" t="str">
        <f>IFNA(VLOOKUP(D5061,Price!$A$2:$C$18,3,0),"")</f>
        <v>услуга</v>
      </c>
      <c r="L5061" s="6">
        <f t="shared" si="3"/>
        <v>6</v>
      </c>
      <c r="M5061" s="6" t="str">
        <f>IFNA(VLOOKUP(F5061,Promocodes!A:B,2,0),"")</f>
        <v/>
      </c>
      <c r="N5061" s="3" t="str">
        <f>IFNA(VLOOKUP(M5061,Promocodes!G:H,2,0),"")</f>
        <v/>
      </c>
      <c r="O5061" s="3" t="str">
        <f>IFNA(VLOOKUP(D5061,Price!$E$2:$F$4,2,0),"")</f>
        <v/>
      </c>
      <c r="P5061" s="7" t="str">
        <f t="shared" si="4"/>
        <v>без промо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</row>
    <row r="5062" ht="15.75" customHeight="1">
      <c r="A5062" s="3">
        <v>5036.0</v>
      </c>
      <c r="B5062" s="1" t="s">
        <v>16</v>
      </c>
      <c r="C5062" s="1" t="s">
        <v>17</v>
      </c>
      <c r="D5062" s="1" t="s">
        <v>24</v>
      </c>
      <c r="E5062" s="2">
        <v>44373.0</v>
      </c>
      <c r="F5062" s="3"/>
      <c r="G5062" s="5">
        <v>4500.0</v>
      </c>
      <c r="H5062" s="3" t="str">
        <f>IFNA(VLOOKUP(F5062,Promocodes!A:E,4,0),"")</f>
        <v/>
      </c>
      <c r="I5062" s="3"/>
      <c r="J5062" s="5">
        <f t="shared" si="2"/>
        <v>4500</v>
      </c>
      <c r="K5062" s="3" t="str">
        <f>IFNA(VLOOKUP(D5062,Price!$A$2:$C$18,3,0),"")</f>
        <v>услуга</v>
      </c>
      <c r="L5062" s="6">
        <f t="shared" si="3"/>
        <v>6</v>
      </c>
      <c r="M5062" s="6" t="str">
        <f>IFNA(VLOOKUP(F5062,Promocodes!A:B,2,0),"")</f>
        <v/>
      </c>
      <c r="N5062" s="3" t="str">
        <f>IFNA(VLOOKUP(M5062,Promocodes!G:H,2,0),"")</f>
        <v/>
      </c>
      <c r="O5062" s="3" t="str">
        <f>IFNA(VLOOKUP(D5062,Price!$E$2:$F$4,2,0),"")</f>
        <v/>
      </c>
      <c r="P5062" s="7" t="str">
        <f t="shared" si="4"/>
        <v>без промо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</row>
    <row r="5063" ht="15.75" customHeight="1">
      <c r="A5063" s="3">
        <v>5038.0</v>
      </c>
      <c r="B5063" s="1" t="s">
        <v>139</v>
      </c>
      <c r="C5063" s="1" t="s">
        <v>17</v>
      </c>
      <c r="D5063" s="1" t="s">
        <v>142</v>
      </c>
      <c r="E5063" s="2">
        <v>44373.0</v>
      </c>
      <c r="F5063" s="3"/>
      <c r="G5063" s="5">
        <v>1000.0</v>
      </c>
      <c r="H5063" s="3" t="str">
        <f>IFNA(VLOOKUP(F5063,Promocodes!A:E,4,0),"")</f>
        <v/>
      </c>
      <c r="I5063" s="3"/>
      <c r="J5063" s="5">
        <f t="shared" si="2"/>
        <v>1000</v>
      </c>
      <c r="K5063" s="3" t="str">
        <f>IFNA(VLOOKUP(D5063,Price!$A$2:$C$18,3,0),"")</f>
        <v/>
      </c>
      <c r="L5063" s="6">
        <f t="shared" si="3"/>
        <v>6</v>
      </c>
      <c r="M5063" s="6" t="str">
        <f>IFNA(VLOOKUP(F5063,Promocodes!A:B,2,0),"")</f>
        <v/>
      </c>
      <c r="N5063" s="3" t="str">
        <f>IFNA(VLOOKUP(M5063,Promocodes!G:H,2,0),"")</f>
        <v/>
      </c>
      <c r="O5063" s="3" t="str">
        <f>IFNA(VLOOKUP(D5063,Price!$E$2:$F$4,2,0),"")</f>
        <v/>
      </c>
      <c r="P5063" s="7" t="str">
        <f t="shared" si="4"/>
        <v/>
      </c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</row>
    <row r="5064" ht="15.75" customHeight="1">
      <c r="A5064" s="3">
        <v>5039.0</v>
      </c>
      <c r="B5064" s="1" t="s">
        <v>16</v>
      </c>
      <c r="C5064" s="1" t="s">
        <v>17</v>
      </c>
      <c r="D5064" s="1" t="s">
        <v>23</v>
      </c>
      <c r="E5064" s="2">
        <v>44373.0</v>
      </c>
      <c r="F5064" s="3"/>
      <c r="G5064" s="5">
        <v>5500.0</v>
      </c>
      <c r="H5064" s="3" t="str">
        <f>IFNA(VLOOKUP(F5064,Promocodes!A:E,4,0),"")</f>
        <v/>
      </c>
      <c r="I5064" s="3"/>
      <c r="J5064" s="5">
        <f t="shared" si="2"/>
        <v>5500</v>
      </c>
      <c r="K5064" s="3" t="str">
        <f>IFNA(VLOOKUP(D5064,Price!$A$2:$C$18,3,0),"")</f>
        <v>услуга</v>
      </c>
      <c r="L5064" s="6">
        <f t="shared" si="3"/>
        <v>6</v>
      </c>
      <c r="M5064" s="6" t="str">
        <f>IFNA(VLOOKUP(F5064,Promocodes!A:B,2,0),"")</f>
        <v/>
      </c>
      <c r="N5064" s="3" t="str">
        <f>IFNA(VLOOKUP(M5064,Promocodes!G:H,2,0),"")</f>
        <v/>
      </c>
      <c r="O5064" s="3" t="str">
        <f>IFNA(VLOOKUP(D5064,Price!$E$2:$F$4,2,0),"")</f>
        <v/>
      </c>
      <c r="P5064" s="7" t="str">
        <f t="shared" si="4"/>
        <v>без промо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</row>
    <row r="5065" ht="15.75" customHeight="1">
      <c r="A5065" s="3">
        <v>5041.0</v>
      </c>
      <c r="B5065" s="1" t="s">
        <v>16</v>
      </c>
      <c r="C5065" s="1" t="s">
        <v>17</v>
      </c>
      <c r="D5065" s="1" t="s">
        <v>21</v>
      </c>
      <c r="E5065" s="2">
        <v>44373.0</v>
      </c>
      <c r="F5065" s="3"/>
      <c r="G5065" s="5">
        <v>3500.0</v>
      </c>
      <c r="H5065" s="3" t="str">
        <f>IFNA(VLOOKUP(F5065,Promocodes!A:E,4,0),"")</f>
        <v/>
      </c>
      <c r="I5065" s="3"/>
      <c r="J5065" s="5">
        <f t="shared" si="2"/>
        <v>3500</v>
      </c>
      <c r="K5065" s="3" t="str">
        <f>IFNA(VLOOKUP(D5065,Price!$A$2:$C$18,3,0),"")</f>
        <v>услуга</v>
      </c>
      <c r="L5065" s="6">
        <f t="shared" si="3"/>
        <v>6</v>
      </c>
      <c r="M5065" s="6" t="str">
        <f>IFNA(VLOOKUP(F5065,Promocodes!A:B,2,0),"")</f>
        <v/>
      </c>
      <c r="N5065" s="3" t="str">
        <f>IFNA(VLOOKUP(M5065,Promocodes!G:H,2,0),"")</f>
        <v/>
      </c>
      <c r="O5065" s="3" t="str">
        <f>IFNA(VLOOKUP(D5065,Price!$E$2:$F$4,2,0),"")</f>
        <v/>
      </c>
      <c r="P5065" s="7" t="str">
        <f t="shared" si="4"/>
        <v>без промо</v>
      </c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</row>
    <row r="5066" ht="15.75" customHeight="1">
      <c r="A5066" s="3">
        <v>5042.0</v>
      </c>
      <c r="B5066" s="1" t="s">
        <v>16</v>
      </c>
      <c r="C5066" s="1" t="s">
        <v>22</v>
      </c>
      <c r="D5066" s="1" t="s">
        <v>20</v>
      </c>
      <c r="E5066" s="2">
        <v>44373.0</v>
      </c>
      <c r="F5066" s="3"/>
      <c r="G5066" s="5">
        <v>500.0</v>
      </c>
      <c r="H5066" s="3" t="str">
        <f>IFNA(VLOOKUP(F5066,Promocodes!A:E,4,0),"")</f>
        <v/>
      </c>
      <c r="I5066" s="3"/>
      <c r="J5066" s="5">
        <f t="shared" si="2"/>
        <v>500</v>
      </c>
      <c r="K5066" s="3" t="str">
        <f>IFNA(VLOOKUP(D5066,Price!$A$2:$C$18,3,0),"")</f>
        <v>товар</v>
      </c>
      <c r="L5066" s="6">
        <f t="shared" si="3"/>
        <v>6</v>
      </c>
      <c r="M5066" s="6" t="str">
        <f>IFNA(VLOOKUP(F5066,Promocodes!A:B,2,0),"")</f>
        <v/>
      </c>
      <c r="N5066" s="3" t="str">
        <f>IFNA(VLOOKUP(M5066,Promocodes!G:H,2,0),"")</f>
        <v/>
      </c>
      <c r="O5066" s="3">
        <f>IFNA(VLOOKUP(D5066,Price!$E$2:$F$4,2,0),"")</f>
        <v>250</v>
      </c>
      <c r="P5066" s="7" t="str">
        <f t="shared" si="4"/>
        <v>без промо</v>
      </c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</row>
    <row r="5067" ht="15.75" customHeight="1">
      <c r="A5067" s="3">
        <v>5043.0</v>
      </c>
      <c r="B5067" s="1" t="s">
        <v>139</v>
      </c>
      <c r="C5067" s="1" t="s">
        <v>17</v>
      </c>
      <c r="D5067" s="1" t="s">
        <v>142</v>
      </c>
      <c r="E5067" s="2">
        <v>44373.0</v>
      </c>
      <c r="F5067" s="3"/>
      <c r="G5067" s="5">
        <v>1000.0</v>
      </c>
      <c r="H5067" s="3" t="str">
        <f>IFNA(VLOOKUP(F5067,Promocodes!A:E,4,0),"")</f>
        <v/>
      </c>
      <c r="I5067" s="3"/>
      <c r="J5067" s="5">
        <f t="shared" si="2"/>
        <v>1000</v>
      </c>
      <c r="K5067" s="3" t="str">
        <f>IFNA(VLOOKUP(D5067,Price!$A$2:$C$18,3,0),"")</f>
        <v/>
      </c>
      <c r="L5067" s="6">
        <f t="shared" si="3"/>
        <v>6</v>
      </c>
      <c r="M5067" s="6" t="str">
        <f>IFNA(VLOOKUP(F5067,Promocodes!A:B,2,0),"")</f>
        <v/>
      </c>
      <c r="N5067" s="3" t="str">
        <f>IFNA(VLOOKUP(M5067,Promocodes!G:H,2,0),"")</f>
        <v/>
      </c>
      <c r="O5067" s="3" t="str">
        <f>IFNA(VLOOKUP(D5067,Price!$E$2:$F$4,2,0),"")</f>
        <v/>
      </c>
      <c r="P5067" s="7" t="str">
        <f t="shared" si="4"/>
        <v/>
      </c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</row>
    <row r="5068" ht="15.75" customHeight="1">
      <c r="A5068" s="3">
        <v>5044.0</v>
      </c>
      <c r="B5068" s="1" t="s">
        <v>16</v>
      </c>
      <c r="C5068" s="1" t="s">
        <v>17</v>
      </c>
      <c r="D5068" s="1" t="s">
        <v>21</v>
      </c>
      <c r="E5068" s="2">
        <v>44373.0</v>
      </c>
      <c r="F5068" s="3"/>
      <c r="G5068" s="5">
        <v>3500.0</v>
      </c>
      <c r="H5068" s="3" t="str">
        <f>IFNA(VLOOKUP(F5068,Promocodes!A:E,4,0),"")</f>
        <v/>
      </c>
      <c r="I5068" s="3"/>
      <c r="J5068" s="5">
        <f t="shared" si="2"/>
        <v>3500</v>
      </c>
      <c r="K5068" s="3" t="str">
        <f>IFNA(VLOOKUP(D5068,Price!$A$2:$C$18,3,0),"")</f>
        <v>услуга</v>
      </c>
      <c r="L5068" s="6">
        <f t="shared" si="3"/>
        <v>6</v>
      </c>
      <c r="M5068" s="6" t="str">
        <f>IFNA(VLOOKUP(F5068,Promocodes!A:B,2,0),"")</f>
        <v/>
      </c>
      <c r="N5068" s="3" t="str">
        <f>IFNA(VLOOKUP(M5068,Promocodes!G:H,2,0),"")</f>
        <v/>
      </c>
      <c r="O5068" s="3" t="str">
        <f>IFNA(VLOOKUP(D5068,Price!$E$2:$F$4,2,0),"")</f>
        <v/>
      </c>
      <c r="P5068" s="7" t="str">
        <f t="shared" si="4"/>
        <v>без промо</v>
      </c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</row>
    <row r="5069" ht="15.75" customHeight="1">
      <c r="A5069" s="3">
        <v>5045.0</v>
      </c>
      <c r="B5069" s="1" t="s">
        <v>16</v>
      </c>
      <c r="C5069" s="1" t="s">
        <v>17</v>
      </c>
      <c r="D5069" s="1" t="s">
        <v>23</v>
      </c>
      <c r="E5069" s="2">
        <v>44373.0</v>
      </c>
      <c r="F5069" s="3"/>
      <c r="G5069" s="5">
        <v>5500.0</v>
      </c>
      <c r="H5069" s="3" t="str">
        <f>IFNA(VLOOKUP(F5069,Promocodes!A:E,4,0),"")</f>
        <v/>
      </c>
      <c r="I5069" s="3"/>
      <c r="J5069" s="5">
        <f t="shared" si="2"/>
        <v>5500</v>
      </c>
      <c r="K5069" s="3" t="str">
        <f>IFNA(VLOOKUP(D5069,Price!$A$2:$C$18,3,0),"")</f>
        <v>услуга</v>
      </c>
      <c r="L5069" s="6">
        <f t="shared" si="3"/>
        <v>6</v>
      </c>
      <c r="M5069" s="6" t="str">
        <f>IFNA(VLOOKUP(F5069,Promocodes!A:B,2,0),"")</f>
        <v/>
      </c>
      <c r="N5069" s="3" t="str">
        <f>IFNA(VLOOKUP(M5069,Promocodes!G:H,2,0),"")</f>
        <v/>
      </c>
      <c r="O5069" s="3" t="str">
        <f>IFNA(VLOOKUP(D5069,Price!$E$2:$F$4,2,0),"")</f>
        <v/>
      </c>
      <c r="P5069" s="7" t="str">
        <f t="shared" si="4"/>
        <v>без промо</v>
      </c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</row>
    <row r="5070" ht="15.75" customHeight="1">
      <c r="A5070" s="3">
        <v>5046.0</v>
      </c>
      <c r="B5070" s="1" t="s">
        <v>16</v>
      </c>
      <c r="C5070" s="1" t="s">
        <v>17</v>
      </c>
      <c r="D5070" s="1" t="s">
        <v>21</v>
      </c>
      <c r="E5070" s="2">
        <v>44373.0</v>
      </c>
      <c r="F5070" s="3"/>
      <c r="G5070" s="5">
        <v>3500.0</v>
      </c>
      <c r="H5070" s="3" t="str">
        <f>IFNA(VLOOKUP(F5070,Promocodes!A:E,4,0),"")</f>
        <v/>
      </c>
      <c r="I5070" s="3"/>
      <c r="J5070" s="5">
        <f t="shared" si="2"/>
        <v>3500</v>
      </c>
      <c r="K5070" s="3" t="str">
        <f>IFNA(VLOOKUP(D5070,Price!$A$2:$C$18,3,0),"")</f>
        <v>услуга</v>
      </c>
      <c r="L5070" s="6">
        <f t="shared" si="3"/>
        <v>6</v>
      </c>
      <c r="M5070" s="6" t="str">
        <f>IFNA(VLOOKUP(F5070,Promocodes!A:B,2,0),"")</f>
        <v/>
      </c>
      <c r="N5070" s="3" t="str">
        <f>IFNA(VLOOKUP(M5070,Promocodes!G:H,2,0),"")</f>
        <v/>
      </c>
      <c r="O5070" s="3" t="str">
        <f>IFNA(VLOOKUP(D5070,Price!$E$2:$F$4,2,0),"")</f>
        <v/>
      </c>
      <c r="P5070" s="7" t="str">
        <f t="shared" si="4"/>
        <v>без промо</v>
      </c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</row>
    <row r="5071" ht="15.75" customHeight="1">
      <c r="A5071" s="3">
        <v>5047.0</v>
      </c>
      <c r="B5071" s="1" t="s">
        <v>16</v>
      </c>
      <c r="C5071" s="1" t="s">
        <v>22</v>
      </c>
      <c r="D5071" s="1" t="s">
        <v>18</v>
      </c>
      <c r="E5071" s="2">
        <v>44373.0</v>
      </c>
      <c r="F5071" s="3"/>
      <c r="G5071" s="5">
        <v>1000.0</v>
      </c>
      <c r="H5071" s="3" t="str">
        <f>IFNA(VLOOKUP(F5071,Promocodes!A:E,4,0),"")</f>
        <v/>
      </c>
      <c r="I5071" s="3"/>
      <c r="J5071" s="5">
        <f t="shared" si="2"/>
        <v>1000</v>
      </c>
      <c r="K5071" s="3" t="str">
        <f>IFNA(VLOOKUP(D5071,Price!$A$2:$C$18,3,0),"")</f>
        <v>товар</v>
      </c>
      <c r="L5071" s="6">
        <f t="shared" si="3"/>
        <v>6</v>
      </c>
      <c r="M5071" s="6" t="str">
        <f>IFNA(VLOOKUP(F5071,Promocodes!A:B,2,0),"")</f>
        <v/>
      </c>
      <c r="N5071" s="3" t="str">
        <f>IFNA(VLOOKUP(M5071,Promocodes!G:H,2,0),"")</f>
        <v/>
      </c>
      <c r="O5071" s="3">
        <f>IFNA(VLOOKUP(D5071,Price!$E$2:$F$4,2,0),"")</f>
        <v>500</v>
      </c>
      <c r="P5071" s="7" t="str">
        <f t="shared" si="4"/>
        <v>без промо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</row>
    <row r="5072" ht="15.75" customHeight="1">
      <c r="A5072" s="3">
        <v>5048.0</v>
      </c>
      <c r="B5072" s="1" t="s">
        <v>16</v>
      </c>
      <c r="C5072" s="1" t="s">
        <v>22</v>
      </c>
      <c r="D5072" s="1" t="s">
        <v>21</v>
      </c>
      <c r="E5072" s="2">
        <v>44373.0</v>
      </c>
      <c r="F5072" s="3"/>
      <c r="G5072" s="5">
        <v>3500.0</v>
      </c>
      <c r="H5072" s="3" t="str">
        <f>IFNA(VLOOKUP(F5072,Promocodes!A:E,4,0),"")</f>
        <v/>
      </c>
      <c r="I5072" s="3"/>
      <c r="J5072" s="5">
        <f t="shared" si="2"/>
        <v>3500</v>
      </c>
      <c r="K5072" s="3" t="str">
        <f>IFNA(VLOOKUP(D5072,Price!$A$2:$C$18,3,0),"")</f>
        <v>услуга</v>
      </c>
      <c r="L5072" s="6">
        <f t="shared" si="3"/>
        <v>6</v>
      </c>
      <c r="M5072" s="6" t="str">
        <f>IFNA(VLOOKUP(F5072,Promocodes!A:B,2,0),"")</f>
        <v/>
      </c>
      <c r="N5072" s="3" t="str">
        <f>IFNA(VLOOKUP(M5072,Promocodes!G:H,2,0),"")</f>
        <v/>
      </c>
      <c r="O5072" s="3" t="str">
        <f>IFNA(VLOOKUP(D5072,Price!$E$2:$F$4,2,0),"")</f>
        <v/>
      </c>
      <c r="P5072" s="7" t="str">
        <f t="shared" si="4"/>
        <v>без промо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</row>
    <row r="5073" ht="15.75" customHeight="1">
      <c r="A5073" s="3">
        <v>5049.0</v>
      </c>
      <c r="B5073" s="1" t="s">
        <v>16</v>
      </c>
      <c r="C5073" s="1" t="s">
        <v>17</v>
      </c>
      <c r="D5073" s="1" t="s">
        <v>21</v>
      </c>
      <c r="E5073" s="2">
        <v>44373.0</v>
      </c>
      <c r="F5073" s="3"/>
      <c r="G5073" s="5">
        <v>3500.0</v>
      </c>
      <c r="H5073" s="3" t="str">
        <f>IFNA(VLOOKUP(F5073,Promocodes!A:E,4,0),"")</f>
        <v/>
      </c>
      <c r="I5073" s="3"/>
      <c r="J5073" s="5">
        <f t="shared" si="2"/>
        <v>3500</v>
      </c>
      <c r="K5073" s="3" t="str">
        <f>IFNA(VLOOKUP(D5073,Price!$A$2:$C$18,3,0),"")</f>
        <v>услуга</v>
      </c>
      <c r="L5073" s="6">
        <f t="shared" si="3"/>
        <v>6</v>
      </c>
      <c r="M5073" s="6" t="str">
        <f>IFNA(VLOOKUP(F5073,Promocodes!A:B,2,0),"")</f>
        <v/>
      </c>
      <c r="N5073" s="3" t="str">
        <f>IFNA(VLOOKUP(M5073,Promocodes!G:H,2,0),"")</f>
        <v/>
      </c>
      <c r="O5073" s="3" t="str">
        <f>IFNA(VLOOKUP(D5073,Price!$E$2:$F$4,2,0),"")</f>
        <v/>
      </c>
      <c r="P5073" s="7" t="str">
        <f t="shared" si="4"/>
        <v>без промо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</row>
    <row r="5074" ht="15.75" customHeight="1">
      <c r="A5074" s="3">
        <v>5050.0</v>
      </c>
      <c r="B5074" s="1" t="s">
        <v>16</v>
      </c>
      <c r="C5074" s="1" t="s">
        <v>17</v>
      </c>
      <c r="D5074" s="1" t="s">
        <v>21</v>
      </c>
      <c r="E5074" s="2">
        <v>44374.0</v>
      </c>
      <c r="F5074" s="3"/>
      <c r="G5074" s="5">
        <v>3500.0</v>
      </c>
      <c r="H5074" s="3" t="str">
        <f>IFNA(VLOOKUP(F5074,Promocodes!A:E,4,0),"")</f>
        <v/>
      </c>
      <c r="I5074" s="3"/>
      <c r="J5074" s="5">
        <f t="shared" si="2"/>
        <v>3500</v>
      </c>
      <c r="K5074" s="3" t="str">
        <f>IFNA(VLOOKUP(D5074,Price!$A$2:$C$18,3,0),"")</f>
        <v>услуга</v>
      </c>
      <c r="L5074" s="6">
        <f t="shared" si="3"/>
        <v>6</v>
      </c>
      <c r="M5074" s="6" t="str">
        <f>IFNA(VLOOKUP(F5074,Promocodes!A:B,2,0),"")</f>
        <v/>
      </c>
      <c r="N5074" s="3" t="str">
        <f>IFNA(VLOOKUP(M5074,Promocodes!G:H,2,0),"")</f>
        <v/>
      </c>
      <c r="O5074" s="3" t="str">
        <f>IFNA(VLOOKUP(D5074,Price!$E$2:$F$4,2,0),"")</f>
        <v/>
      </c>
      <c r="P5074" s="7" t="str">
        <f t="shared" si="4"/>
        <v>без промо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</row>
    <row r="5075" ht="15.75" customHeight="1">
      <c r="A5075" s="3">
        <v>5051.0</v>
      </c>
      <c r="B5075" s="1" t="s">
        <v>16</v>
      </c>
      <c r="C5075" s="1" t="s">
        <v>17</v>
      </c>
      <c r="D5075" s="1" t="s">
        <v>23</v>
      </c>
      <c r="E5075" s="2">
        <v>44374.0</v>
      </c>
      <c r="F5075" s="3"/>
      <c r="G5075" s="5">
        <v>5500.0</v>
      </c>
      <c r="H5075" s="3" t="str">
        <f>IFNA(VLOOKUP(F5075,Promocodes!A:E,4,0),"")</f>
        <v/>
      </c>
      <c r="I5075" s="3"/>
      <c r="J5075" s="5">
        <f t="shared" si="2"/>
        <v>5500</v>
      </c>
      <c r="K5075" s="3" t="str">
        <f>IFNA(VLOOKUP(D5075,Price!$A$2:$C$18,3,0),"")</f>
        <v>услуга</v>
      </c>
      <c r="L5075" s="6">
        <f t="shared" si="3"/>
        <v>6</v>
      </c>
      <c r="M5075" s="6" t="str">
        <f>IFNA(VLOOKUP(F5075,Promocodes!A:B,2,0),"")</f>
        <v/>
      </c>
      <c r="N5075" s="3" t="str">
        <f>IFNA(VLOOKUP(M5075,Promocodes!G:H,2,0),"")</f>
        <v/>
      </c>
      <c r="O5075" s="3" t="str">
        <f>IFNA(VLOOKUP(D5075,Price!$E$2:$F$4,2,0),"")</f>
        <v/>
      </c>
      <c r="P5075" s="7" t="str">
        <f t="shared" si="4"/>
        <v>без промо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</row>
    <row r="5076" ht="15.75" customHeight="1">
      <c r="A5076" s="3">
        <v>5052.0</v>
      </c>
      <c r="B5076" s="1" t="s">
        <v>16</v>
      </c>
      <c r="C5076" s="1" t="s">
        <v>17</v>
      </c>
      <c r="D5076" s="1" t="s">
        <v>25</v>
      </c>
      <c r="E5076" s="2">
        <v>44374.0</v>
      </c>
      <c r="F5076" s="3"/>
      <c r="G5076" s="5">
        <v>300.0</v>
      </c>
      <c r="H5076" s="3" t="str">
        <f>IFNA(VLOOKUP(F5076,Promocodes!A:E,4,0),"")</f>
        <v/>
      </c>
      <c r="I5076" s="3"/>
      <c r="J5076" s="5">
        <f t="shared" si="2"/>
        <v>300</v>
      </c>
      <c r="K5076" s="3" t="str">
        <f>IFNA(VLOOKUP(D5076,Price!$A$2:$C$18,3,0),"")</f>
        <v>товар</v>
      </c>
      <c r="L5076" s="6">
        <f t="shared" si="3"/>
        <v>6</v>
      </c>
      <c r="M5076" s="6" t="str">
        <f>IFNA(VLOOKUP(F5076,Promocodes!A:B,2,0),"")</f>
        <v/>
      </c>
      <c r="N5076" s="3" t="str">
        <f>IFNA(VLOOKUP(M5076,Promocodes!G:H,2,0),"")</f>
        <v/>
      </c>
      <c r="O5076" s="3">
        <f>IFNA(VLOOKUP(D5076,Price!$E$2:$F$4,2,0),"")</f>
        <v>150</v>
      </c>
      <c r="P5076" s="7" t="str">
        <f t="shared" si="4"/>
        <v>без промо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</row>
    <row r="5077" ht="15.75" customHeight="1">
      <c r="A5077" s="3">
        <v>5053.0</v>
      </c>
      <c r="B5077" s="1" t="s">
        <v>16</v>
      </c>
      <c r="C5077" s="1" t="s">
        <v>17</v>
      </c>
      <c r="D5077" s="1" t="s">
        <v>24</v>
      </c>
      <c r="E5077" s="2">
        <v>44374.0</v>
      </c>
      <c r="F5077" s="3"/>
      <c r="G5077" s="5">
        <v>4500.0</v>
      </c>
      <c r="H5077" s="3" t="str">
        <f>IFNA(VLOOKUP(F5077,Promocodes!A:E,4,0),"")</f>
        <v/>
      </c>
      <c r="I5077" s="3"/>
      <c r="J5077" s="5">
        <f t="shared" si="2"/>
        <v>4500</v>
      </c>
      <c r="K5077" s="3" t="str">
        <f>IFNA(VLOOKUP(D5077,Price!$A$2:$C$18,3,0),"")</f>
        <v>услуга</v>
      </c>
      <c r="L5077" s="6">
        <f t="shared" si="3"/>
        <v>6</v>
      </c>
      <c r="M5077" s="6" t="str">
        <f>IFNA(VLOOKUP(F5077,Promocodes!A:B,2,0),"")</f>
        <v/>
      </c>
      <c r="N5077" s="3" t="str">
        <f>IFNA(VLOOKUP(M5077,Promocodes!G:H,2,0),"")</f>
        <v/>
      </c>
      <c r="O5077" s="3" t="str">
        <f>IFNA(VLOOKUP(D5077,Price!$E$2:$F$4,2,0),"")</f>
        <v/>
      </c>
      <c r="P5077" s="7" t="str">
        <f t="shared" si="4"/>
        <v>без промо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</row>
    <row r="5078" ht="15.75" customHeight="1">
      <c r="A5078" s="3">
        <v>5054.0</v>
      </c>
      <c r="B5078" s="1" t="s">
        <v>16</v>
      </c>
      <c r="C5078" s="1" t="s">
        <v>17</v>
      </c>
      <c r="D5078" s="1" t="s">
        <v>24</v>
      </c>
      <c r="E5078" s="2">
        <v>44374.0</v>
      </c>
      <c r="F5078" s="3"/>
      <c r="G5078" s="5">
        <v>4500.0</v>
      </c>
      <c r="H5078" s="3" t="str">
        <f>IFNA(VLOOKUP(F5078,Promocodes!A:E,4,0),"")</f>
        <v/>
      </c>
      <c r="I5078" s="3"/>
      <c r="J5078" s="5">
        <f t="shared" si="2"/>
        <v>4500</v>
      </c>
      <c r="K5078" s="3" t="str">
        <f>IFNA(VLOOKUP(D5078,Price!$A$2:$C$18,3,0),"")</f>
        <v>услуга</v>
      </c>
      <c r="L5078" s="6">
        <f t="shared" si="3"/>
        <v>6</v>
      </c>
      <c r="M5078" s="6" t="str">
        <f>IFNA(VLOOKUP(F5078,Promocodes!A:B,2,0),"")</f>
        <v/>
      </c>
      <c r="N5078" s="3" t="str">
        <f>IFNA(VLOOKUP(M5078,Promocodes!G:H,2,0),"")</f>
        <v/>
      </c>
      <c r="O5078" s="3" t="str">
        <f>IFNA(VLOOKUP(D5078,Price!$E$2:$F$4,2,0),"")</f>
        <v/>
      </c>
      <c r="P5078" s="7" t="str">
        <f t="shared" si="4"/>
        <v>без промо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</row>
    <row r="5079" ht="15.75" customHeight="1">
      <c r="A5079" s="3">
        <v>5055.0</v>
      </c>
      <c r="B5079" s="1" t="s">
        <v>16</v>
      </c>
      <c r="C5079" s="1" t="s">
        <v>22</v>
      </c>
      <c r="D5079" s="1" t="s">
        <v>21</v>
      </c>
      <c r="E5079" s="2">
        <v>44374.0</v>
      </c>
      <c r="F5079" s="3"/>
      <c r="G5079" s="5">
        <v>3500.0</v>
      </c>
      <c r="H5079" s="3" t="str">
        <f>IFNA(VLOOKUP(F5079,Promocodes!A:E,4,0),"")</f>
        <v/>
      </c>
      <c r="I5079" s="3"/>
      <c r="J5079" s="5">
        <f t="shared" si="2"/>
        <v>3500</v>
      </c>
      <c r="K5079" s="3" t="str">
        <f>IFNA(VLOOKUP(D5079,Price!$A$2:$C$18,3,0),"")</f>
        <v>услуга</v>
      </c>
      <c r="L5079" s="6">
        <f t="shared" si="3"/>
        <v>6</v>
      </c>
      <c r="M5079" s="6" t="str">
        <f>IFNA(VLOOKUP(F5079,Promocodes!A:B,2,0),"")</f>
        <v/>
      </c>
      <c r="N5079" s="3" t="str">
        <f>IFNA(VLOOKUP(M5079,Promocodes!G:H,2,0),"")</f>
        <v/>
      </c>
      <c r="O5079" s="3" t="str">
        <f>IFNA(VLOOKUP(D5079,Price!$E$2:$F$4,2,0),"")</f>
        <v/>
      </c>
      <c r="P5079" s="7" t="str">
        <f t="shared" si="4"/>
        <v>без промо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</row>
    <row r="5080" ht="15.75" customHeight="1">
      <c r="A5080" s="3">
        <v>5056.0</v>
      </c>
      <c r="B5080" s="1" t="s">
        <v>139</v>
      </c>
      <c r="C5080" s="1" t="s">
        <v>17</v>
      </c>
      <c r="D5080" s="1" t="s">
        <v>141</v>
      </c>
      <c r="E5080" s="2">
        <v>44374.0</v>
      </c>
      <c r="F5080" s="3"/>
      <c r="G5080" s="5">
        <v>300.0</v>
      </c>
      <c r="H5080" s="3" t="str">
        <f>IFNA(VLOOKUP(F5080,Promocodes!A:E,4,0),"")</f>
        <v/>
      </c>
      <c r="I5080" s="3"/>
      <c r="J5080" s="5">
        <f t="shared" si="2"/>
        <v>300</v>
      </c>
      <c r="K5080" s="3" t="str">
        <f>IFNA(VLOOKUP(D5080,Price!$A$2:$C$18,3,0),"")</f>
        <v/>
      </c>
      <c r="L5080" s="6">
        <f t="shared" si="3"/>
        <v>6</v>
      </c>
      <c r="M5080" s="6" t="str">
        <f>IFNA(VLOOKUP(F5080,Promocodes!A:B,2,0),"")</f>
        <v/>
      </c>
      <c r="N5080" s="3" t="str">
        <f>IFNA(VLOOKUP(M5080,Promocodes!G:H,2,0),"")</f>
        <v/>
      </c>
      <c r="O5080" s="3" t="str">
        <f>IFNA(VLOOKUP(D5080,Price!$E$2:$F$4,2,0),"")</f>
        <v/>
      </c>
      <c r="P5080" s="7" t="str">
        <f t="shared" si="4"/>
        <v/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</row>
    <row r="5081" ht="15.75" customHeight="1">
      <c r="A5081" s="3">
        <v>5057.0</v>
      </c>
      <c r="B5081" s="1" t="s">
        <v>16</v>
      </c>
      <c r="C5081" s="1" t="s">
        <v>17</v>
      </c>
      <c r="D5081" s="1" t="s">
        <v>21</v>
      </c>
      <c r="E5081" s="2">
        <v>44374.0</v>
      </c>
      <c r="F5081" s="3"/>
      <c r="G5081" s="5">
        <v>3500.0</v>
      </c>
      <c r="H5081" s="3" t="str">
        <f>IFNA(VLOOKUP(F5081,Promocodes!A:E,4,0),"")</f>
        <v/>
      </c>
      <c r="I5081" s="3"/>
      <c r="J5081" s="5">
        <f t="shared" si="2"/>
        <v>3500</v>
      </c>
      <c r="K5081" s="3" t="str">
        <f>IFNA(VLOOKUP(D5081,Price!$A$2:$C$18,3,0),"")</f>
        <v>услуга</v>
      </c>
      <c r="L5081" s="6">
        <f t="shared" si="3"/>
        <v>6</v>
      </c>
      <c r="M5081" s="6" t="str">
        <f>IFNA(VLOOKUP(F5081,Promocodes!A:B,2,0),"")</f>
        <v/>
      </c>
      <c r="N5081" s="3" t="str">
        <f>IFNA(VLOOKUP(M5081,Promocodes!G:H,2,0),"")</f>
        <v/>
      </c>
      <c r="O5081" s="3" t="str">
        <f>IFNA(VLOOKUP(D5081,Price!$E$2:$F$4,2,0),"")</f>
        <v/>
      </c>
      <c r="P5081" s="7" t="str">
        <f t="shared" si="4"/>
        <v>без промо</v>
      </c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</row>
    <row r="5082" ht="15.75" customHeight="1">
      <c r="A5082" s="3">
        <v>5058.0</v>
      </c>
      <c r="B5082" s="1" t="s">
        <v>16</v>
      </c>
      <c r="C5082" s="1" t="s">
        <v>22</v>
      </c>
      <c r="D5082" s="1" t="s">
        <v>24</v>
      </c>
      <c r="E5082" s="2">
        <v>44374.0</v>
      </c>
      <c r="F5082" s="3"/>
      <c r="G5082" s="5">
        <v>4500.0</v>
      </c>
      <c r="H5082" s="3" t="str">
        <f>IFNA(VLOOKUP(F5082,Promocodes!A:E,4,0),"")</f>
        <v/>
      </c>
      <c r="I5082" s="3"/>
      <c r="J5082" s="5">
        <f t="shared" si="2"/>
        <v>4500</v>
      </c>
      <c r="K5082" s="3" t="str">
        <f>IFNA(VLOOKUP(D5082,Price!$A$2:$C$18,3,0),"")</f>
        <v>услуга</v>
      </c>
      <c r="L5082" s="6">
        <f t="shared" si="3"/>
        <v>6</v>
      </c>
      <c r="M5082" s="6" t="str">
        <f>IFNA(VLOOKUP(F5082,Promocodes!A:B,2,0),"")</f>
        <v/>
      </c>
      <c r="N5082" s="3" t="str">
        <f>IFNA(VLOOKUP(M5082,Promocodes!G:H,2,0),"")</f>
        <v/>
      </c>
      <c r="O5082" s="3" t="str">
        <f>IFNA(VLOOKUP(D5082,Price!$E$2:$F$4,2,0),"")</f>
        <v/>
      </c>
      <c r="P5082" s="7" t="str">
        <f t="shared" si="4"/>
        <v>без промо</v>
      </c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</row>
    <row r="5083" ht="15.75" customHeight="1">
      <c r="A5083" s="3">
        <v>5059.0</v>
      </c>
      <c r="B5083" s="1" t="s">
        <v>139</v>
      </c>
      <c r="C5083" s="1" t="s">
        <v>17</v>
      </c>
      <c r="D5083" s="1" t="s">
        <v>143</v>
      </c>
      <c r="E5083" s="2">
        <v>44374.0</v>
      </c>
      <c r="F5083" s="3"/>
      <c r="G5083" s="5">
        <v>500.0</v>
      </c>
      <c r="H5083" s="3" t="str">
        <f>IFNA(VLOOKUP(F5083,Promocodes!A:E,4,0),"")</f>
        <v/>
      </c>
      <c r="I5083" s="3"/>
      <c r="J5083" s="5">
        <f t="shared" si="2"/>
        <v>500</v>
      </c>
      <c r="K5083" s="3" t="str">
        <f>IFNA(VLOOKUP(D5083,Price!$A$2:$C$18,3,0),"")</f>
        <v/>
      </c>
      <c r="L5083" s="6">
        <f t="shared" si="3"/>
        <v>6</v>
      </c>
      <c r="M5083" s="6" t="str">
        <f>IFNA(VLOOKUP(F5083,Promocodes!A:B,2,0),"")</f>
        <v/>
      </c>
      <c r="N5083" s="3" t="str">
        <f>IFNA(VLOOKUP(M5083,Promocodes!G:H,2,0),"")</f>
        <v/>
      </c>
      <c r="O5083" s="3" t="str">
        <f>IFNA(VLOOKUP(D5083,Price!$E$2:$F$4,2,0),"")</f>
        <v/>
      </c>
      <c r="P5083" s="7" t="str">
        <f t="shared" si="4"/>
        <v/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</row>
    <row r="5084" ht="15.75" customHeight="1">
      <c r="A5084" s="3">
        <v>5060.0</v>
      </c>
      <c r="B5084" s="1" t="s">
        <v>16</v>
      </c>
      <c r="C5084" s="1" t="s">
        <v>17</v>
      </c>
      <c r="D5084" s="1" t="s">
        <v>24</v>
      </c>
      <c r="E5084" s="2">
        <v>44374.0</v>
      </c>
      <c r="F5084" s="3"/>
      <c r="G5084" s="5">
        <v>4500.0</v>
      </c>
      <c r="H5084" s="3" t="str">
        <f>IFNA(VLOOKUP(F5084,Promocodes!A:E,4,0),"")</f>
        <v/>
      </c>
      <c r="I5084" s="3"/>
      <c r="J5084" s="5">
        <f t="shared" si="2"/>
        <v>4500</v>
      </c>
      <c r="K5084" s="3" t="str">
        <f>IFNA(VLOOKUP(D5084,Price!$A$2:$C$18,3,0),"")</f>
        <v>услуга</v>
      </c>
      <c r="L5084" s="6">
        <f t="shared" si="3"/>
        <v>6</v>
      </c>
      <c r="M5084" s="6" t="str">
        <f>IFNA(VLOOKUP(F5084,Promocodes!A:B,2,0),"")</f>
        <v/>
      </c>
      <c r="N5084" s="3" t="str">
        <f>IFNA(VLOOKUP(M5084,Promocodes!G:H,2,0),"")</f>
        <v/>
      </c>
      <c r="O5084" s="3" t="str">
        <f>IFNA(VLOOKUP(D5084,Price!$E$2:$F$4,2,0),"")</f>
        <v/>
      </c>
      <c r="P5084" s="7" t="str">
        <f t="shared" si="4"/>
        <v>без промо</v>
      </c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</row>
    <row r="5085" ht="15.75" customHeight="1">
      <c r="A5085" s="3">
        <v>5061.0</v>
      </c>
      <c r="B5085" s="1" t="s">
        <v>16</v>
      </c>
      <c r="C5085" s="1" t="s">
        <v>17</v>
      </c>
      <c r="D5085" s="1" t="s">
        <v>24</v>
      </c>
      <c r="E5085" s="2">
        <v>44374.0</v>
      </c>
      <c r="F5085" s="3"/>
      <c r="G5085" s="5">
        <v>4500.0</v>
      </c>
      <c r="H5085" s="3" t="str">
        <f>IFNA(VLOOKUP(F5085,Promocodes!A:E,4,0),"")</f>
        <v/>
      </c>
      <c r="I5085" s="3"/>
      <c r="J5085" s="5">
        <f t="shared" si="2"/>
        <v>4500</v>
      </c>
      <c r="K5085" s="3" t="str">
        <f>IFNA(VLOOKUP(D5085,Price!$A$2:$C$18,3,0),"")</f>
        <v>услуга</v>
      </c>
      <c r="L5085" s="6">
        <f t="shared" si="3"/>
        <v>6</v>
      </c>
      <c r="M5085" s="6" t="str">
        <f>IFNA(VLOOKUP(F5085,Promocodes!A:B,2,0),"")</f>
        <v/>
      </c>
      <c r="N5085" s="3" t="str">
        <f>IFNA(VLOOKUP(M5085,Promocodes!G:H,2,0),"")</f>
        <v/>
      </c>
      <c r="O5085" s="3" t="str">
        <f>IFNA(VLOOKUP(D5085,Price!$E$2:$F$4,2,0),"")</f>
        <v/>
      </c>
      <c r="P5085" s="7" t="str">
        <f t="shared" si="4"/>
        <v>без промо</v>
      </c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</row>
    <row r="5086" ht="15.75" customHeight="1">
      <c r="A5086" s="3">
        <v>5062.0</v>
      </c>
      <c r="B5086" s="1" t="s">
        <v>16</v>
      </c>
      <c r="C5086" s="1" t="s">
        <v>17</v>
      </c>
      <c r="D5086" s="1" t="s">
        <v>20</v>
      </c>
      <c r="E5086" s="2">
        <v>44374.0</v>
      </c>
      <c r="F5086" s="3"/>
      <c r="G5086" s="5">
        <v>500.0</v>
      </c>
      <c r="H5086" s="3" t="str">
        <f>IFNA(VLOOKUP(F5086,Promocodes!A:E,4,0),"")</f>
        <v/>
      </c>
      <c r="I5086" s="3"/>
      <c r="J5086" s="5">
        <f t="shared" si="2"/>
        <v>500</v>
      </c>
      <c r="K5086" s="3" t="str">
        <f>IFNA(VLOOKUP(D5086,Price!$A$2:$C$18,3,0),"")</f>
        <v>товар</v>
      </c>
      <c r="L5086" s="6">
        <f t="shared" si="3"/>
        <v>6</v>
      </c>
      <c r="M5086" s="6" t="str">
        <f>IFNA(VLOOKUP(F5086,Promocodes!A:B,2,0),"")</f>
        <v/>
      </c>
      <c r="N5086" s="3" t="str">
        <f>IFNA(VLOOKUP(M5086,Promocodes!G:H,2,0),"")</f>
        <v/>
      </c>
      <c r="O5086" s="3">
        <f>IFNA(VLOOKUP(D5086,Price!$E$2:$F$4,2,0),"")</f>
        <v>250</v>
      </c>
      <c r="P5086" s="7" t="str">
        <f t="shared" si="4"/>
        <v>без промо</v>
      </c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</row>
    <row r="5087" ht="15.75" customHeight="1">
      <c r="A5087" s="3">
        <v>5063.0</v>
      </c>
      <c r="B5087" s="1" t="s">
        <v>16</v>
      </c>
      <c r="C5087" s="1" t="s">
        <v>17</v>
      </c>
      <c r="D5087" s="1" t="s">
        <v>21</v>
      </c>
      <c r="E5087" s="2">
        <v>44374.0</v>
      </c>
      <c r="F5087" s="3"/>
      <c r="G5087" s="5">
        <v>3500.0</v>
      </c>
      <c r="H5087" s="3" t="str">
        <f>IFNA(VLOOKUP(F5087,Promocodes!A:E,4,0),"")</f>
        <v/>
      </c>
      <c r="I5087" s="3"/>
      <c r="J5087" s="5">
        <f t="shared" si="2"/>
        <v>3500</v>
      </c>
      <c r="K5087" s="3" t="str">
        <f>IFNA(VLOOKUP(D5087,Price!$A$2:$C$18,3,0),"")</f>
        <v>услуга</v>
      </c>
      <c r="L5087" s="6">
        <f t="shared" si="3"/>
        <v>6</v>
      </c>
      <c r="M5087" s="6" t="str">
        <f>IFNA(VLOOKUP(F5087,Promocodes!A:B,2,0),"")</f>
        <v/>
      </c>
      <c r="N5087" s="3" t="str">
        <f>IFNA(VLOOKUP(M5087,Promocodes!G:H,2,0),"")</f>
        <v/>
      </c>
      <c r="O5087" s="3" t="str">
        <f>IFNA(VLOOKUP(D5087,Price!$E$2:$F$4,2,0),"")</f>
        <v/>
      </c>
      <c r="P5087" s="7" t="str">
        <f t="shared" si="4"/>
        <v>без промо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</row>
    <row r="5088" ht="15.75" customHeight="1">
      <c r="A5088" s="3">
        <v>5064.0</v>
      </c>
      <c r="B5088" s="1" t="s">
        <v>16</v>
      </c>
      <c r="C5088" s="1" t="s">
        <v>17</v>
      </c>
      <c r="D5088" s="1" t="s">
        <v>21</v>
      </c>
      <c r="E5088" s="2">
        <v>44374.0</v>
      </c>
      <c r="F5088" s="3"/>
      <c r="G5088" s="5">
        <v>3500.0</v>
      </c>
      <c r="H5088" s="3" t="str">
        <f>IFNA(VLOOKUP(F5088,Promocodes!A:E,4,0),"")</f>
        <v/>
      </c>
      <c r="I5088" s="3"/>
      <c r="J5088" s="5">
        <f t="shared" si="2"/>
        <v>3500</v>
      </c>
      <c r="K5088" s="3" t="str">
        <f>IFNA(VLOOKUP(D5088,Price!$A$2:$C$18,3,0),"")</f>
        <v>услуга</v>
      </c>
      <c r="L5088" s="6">
        <f t="shared" si="3"/>
        <v>6</v>
      </c>
      <c r="M5088" s="6" t="str">
        <f>IFNA(VLOOKUP(F5088,Promocodes!A:B,2,0),"")</f>
        <v/>
      </c>
      <c r="N5088" s="3" t="str">
        <f>IFNA(VLOOKUP(M5088,Promocodes!G:H,2,0),"")</f>
        <v/>
      </c>
      <c r="O5088" s="3" t="str">
        <f>IFNA(VLOOKUP(D5088,Price!$E$2:$F$4,2,0),"")</f>
        <v/>
      </c>
      <c r="P5088" s="7" t="str">
        <f t="shared" si="4"/>
        <v>без промо</v>
      </c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</row>
    <row r="5089" ht="15.75" customHeight="1">
      <c r="A5089" s="3">
        <v>5065.0</v>
      </c>
      <c r="B5089" s="1" t="s">
        <v>16</v>
      </c>
      <c r="C5089" s="1" t="s">
        <v>17</v>
      </c>
      <c r="D5089" s="1" t="s">
        <v>20</v>
      </c>
      <c r="E5089" s="2">
        <v>44374.0</v>
      </c>
      <c r="F5089" s="3"/>
      <c r="G5089" s="5">
        <v>500.0</v>
      </c>
      <c r="H5089" s="3" t="str">
        <f>IFNA(VLOOKUP(F5089,Promocodes!A:E,4,0),"")</f>
        <v/>
      </c>
      <c r="I5089" s="3"/>
      <c r="J5089" s="5">
        <f t="shared" si="2"/>
        <v>500</v>
      </c>
      <c r="K5089" s="3" t="str">
        <f>IFNA(VLOOKUP(D5089,Price!$A$2:$C$18,3,0),"")</f>
        <v>товар</v>
      </c>
      <c r="L5089" s="6">
        <f t="shared" si="3"/>
        <v>6</v>
      </c>
      <c r="M5089" s="6" t="str">
        <f>IFNA(VLOOKUP(F5089,Promocodes!A:B,2,0),"")</f>
        <v/>
      </c>
      <c r="N5089" s="3" t="str">
        <f>IFNA(VLOOKUP(M5089,Promocodes!G:H,2,0),"")</f>
        <v/>
      </c>
      <c r="O5089" s="3">
        <f>IFNA(VLOOKUP(D5089,Price!$E$2:$F$4,2,0),"")</f>
        <v>250</v>
      </c>
      <c r="P5089" s="7" t="str">
        <f t="shared" si="4"/>
        <v>без промо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</row>
    <row r="5090" ht="15.75" customHeight="1">
      <c r="A5090" s="3">
        <v>5066.0</v>
      </c>
      <c r="B5090" s="1" t="s">
        <v>16</v>
      </c>
      <c r="C5090" s="1" t="s">
        <v>22</v>
      </c>
      <c r="D5090" s="1" t="s">
        <v>24</v>
      </c>
      <c r="E5090" s="2">
        <v>44374.0</v>
      </c>
      <c r="F5090" s="3"/>
      <c r="G5090" s="5">
        <v>4500.0</v>
      </c>
      <c r="H5090" s="3" t="str">
        <f>IFNA(VLOOKUP(F5090,Promocodes!A:E,4,0),"")</f>
        <v/>
      </c>
      <c r="I5090" s="3"/>
      <c r="J5090" s="5">
        <f t="shared" si="2"/>
        <v>4500</v>
      </c>
      <c r="K5090" s="3" t="str">
        <f>IFNA(VLOOKUP(D5090,Price!$A$2:$C$18,3,0),"")</f>
        <v>услуга</v>
      </c>
      <c r="L5090" s="6">
        <f t="shared" si="3"/>
        <v>6</v>
      </c>
      <c r="M5090" s="6" t="str">
        <f>IFNA(VLOOKUP(F5090,Promocodes!A:B,2,0),"")</f>
        <v/>
      </c>
      <c r="N5090" s="3" t="str">
        <f>IFNA(VLOOKUP(M5090,Promocodes!G:H,2,0),"")</f>
        <v/>
      </c>
      <c r="O5090" s="3" t="str">
        <f>IFNA(VLOOKUP(D5090,Price!$E$2:$F$4,2,0),"")</f>
        <v/>
      </c>
      <c r="P5090" s="7" t="str">
        <f t="shared" si="4"/>
        <v>без промо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</row>
    <row r="5091" ht="15.75" customHeight="1">
      <c r="A5091" s="3">
        <v>5067.0</v>
      </c>
      <c r="B5091" s="1" t="s">
        <v>139</v>
      </c>
      <c r="C5091" s="1" t="s">
        <v>17</v>
      </c>
      <c r="D5091" s="1" t="s">
        <v>142</v>
      </c>
      <c r="E5091" s="2">
        <v>44374.0</v>
      </c>
      <c r="F5091" s="3"/>
      <c r="G5091" s="5">
        <v>1000.0</v>
      </c>
      <c r="H5091" s="3" t="str">
        <f>IFNA(VLOOKUP(F5091,Promocodes!A:E,4,0),"")</f>
        <v/>
      </c>
      <c r="I5091" s="3"/>
      <c r="J5091" s="5">
        <f t="shared" si="2"/>
        <v>1000</v>
      </c>
      <c r="K5091" s="3" t="str">
        <f>IFNA(VLOOKUP(D5091,Price!$A$2:$C$18,3,0),"")</f>
        <v/>
      </c>
      <c r="L5091" s="6">
        <f t="shared" si="3"/>
        <v>6</v>
      </c>
      <c r="M5091" s="6" t="str">
        <f>IFNA(VLOOKUP(F5091,Promocodes!A:B,2,0),"")</f>
        <v/>
      </c>
      <c r="N5091" s="3" t="str">
        <f>IFNA(VLOOKUP(M5091,Promocodes!G:H,2,0),"")</f>
        <v/>
      </c>
      <c r="O5091" s="3" t="str">
        <f>IFNA(VLOOKUP(D5091,Price!$E$2:$F$4,2,0),"")</f>
        <v/>
      </c>
      <c r="P5091" s="7" t="str">
        <f t="shared" si="4"/>
        <v/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</row>
    <row r="5092" ht="15.75" customHeight="1">
      <c r="A5092" s="3">
        <v>5068.0</v>
      </c>
      <c r="B5092" s="1" t="s">
        <v>16</v>
      </c>
      <c r="C5092" s="1" t="s">
        <v>17</v>
      </c>
      <c r="D5092" s="1" t="s">
        <v>24</v>
      </c>
      <c r="E5092" s="2">
        <v>44374.0</v>
      </c>
      <c r="F5092" s="3"/>
      <c r="G5092" s="5">
        <v>4500.0</v>
      </c>
      <c r="H5092" s="3" t="str">
        <f>IFNA(VLOOKUP(F5092,Promocodes!A:E,4,0),"")</f>
        <v/>
      </c>
      <c r="I5092" s="3"/>
      <c r="J5092" s="5">
        <f t="shared" si="2"/>
        <v>4500</v>
      </c>
      <c r="K5092" s="3" t="str">
        <f>IFNA(VLOOKUP(D5092,Price!$A$2:$C$18,3,0),"")</f>
        <v>услуга</v>
      </c>
      <c r="L5092" s="6">
        <f t="shared" si="3"/>
        <v>6</v>
      </c>
      <c r="M5092" s="6" t="str">
        <f>IFNA(VLOOKUP(F5092,Promocodes!A:B,2,0),"")</f>
        <v/>
      </c>
      <c r="N5092" s="3" t="str">
        <f>IFNA(VLOOKUP(M5092,Promocodes!G:H,2,0),"")</f>
        <v/>
      </c>
      <c r="O5092" s="3" t="str">
        <f>IFNA(VLOOKUP(D5092,Price!$E$2:$F$4,2,0),"")</f>
        <v/>
      </c>
      <c r="P5092" s="7" t="str">
        <f t="shared" si="4"/>
        <v>без промо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</row>
    <row r="5093" ht="15.75" customHeight="1">
      <c r="A5093" s="3">
        <v>5069.0</v>
      </c>
      <c r="B5093" s="1" t="s">
        <v>16</v>
      </c>
      <c r="C5093" s="1" t="s">
        <v>17</v>
      </c>
      <c r="D5093" s="1" t="s">
        <v>21</v>
      </c>
      <c r="E5093" s="2">
        <v>44374.0</v>
      </c>
      <c r="F5093" s="3"/>
      <c r="G5093" s="5">
        <v>3500.0</v>
      </c>
      <c r="H5093" s="3" t="str">
        <f>IFNA(VLOOKUP(F5093,Promocodes!A:E,4,0),"")</f>
        <v/>
      </c>
      <c r="I5093" s="3"/>
      <c r="J5093" s="5">
        <f t="shared" si="2"/>
        <v>3500</v>
      </c>
      <c r="K5093" s="3" t="str">
        <f>IFNA(VLOOKUP(D5093,Price!$A$2:$C$18,3,0),"")</f>
        <v>услуга</v>
      </c>
      <c r="L5093" s="6">
        <f t="shared" si="3"/>
        <v>6</v>
      </c>
      <c r="M5093" s="6" t="str">
        <f>IFNA(VLOOKUP(F5093,Promocodes!A:B,2,0),"")</f>
        <v/>
      </c>
      <c r="N5093" s="3" t="str">
        <f>IFNA(VLOOKUP(M5093,Promocodes!G:H,2,0),"")</f>
        <v/>
      </c>
      <c r="O5093" s="3" t="str">
        <f>IFNA(VLOOKUP(D5093,Price!$E$2:$F$4,2,0),"")</f>
        <v/>
      </c>
      <c r="P5093" s="7" t="str">
        <f t="shared" si="4"/>
        <v>без промо</v>
      </c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</row>
    <row r="5094" ht="15.75" customHeight="1">
      <c r="A5094" s="3">
        <v>5070.0</v>
      </c>
      <c r="B5094" s="1" t="s">
        <v>139</v>
      </c>
      <c r="C5094" s="1" t="s">
        <v>17</v>
      </c>
      <c r="D5094" s="1" t="s">
        <v>141</v>
      </c>
      <c r="E5094" s="2">
        <v>44374.0</v>
      </c>
      <c r="F5094" s="3"/>
      <c r="G5094" s="5">
        <v>300.0</v>
      </c>
      <c r="H5094" s="3" t="str">
        <f>IFNA(VLOOKUP(F5094,Promocodes!A:E,4,0),"")</f>
        <v/>
      </c>
      <c r="I5094" s="3"/>
      <c r="J5094" s="5">
        <f t="shared" si="2"/>
        <v>300</v>
      </c>
      <c r="K5094" s="3" t="str">
        <f>IFNA(VLOOKUP(D5094,Price!$A$2:$C$18,3,0),"")</f>
        <v/>
      </c>
      <c r="L5094" s="6">
        <f t="shared" si="3"/>
        <v>6</v>
      </c>
      <c r="M5094" s="6" t="str">
        <f>IFNA(VLOOKUP(F5094,Promocodes!A:B,2,0),"")</f>
        <v/>
      </c>
      <c r="N5094" s="3" t="str">
        <f>IFNA(VLOOKUP(M5094,Promocodes!G:H,2,0),"")</f>
        <v/>
      </c>
      <c r="O5094" s="3" t="str">
        <f>IFNA(VLOOKUP(D5094,Price!$E$2:$F$4,2,0),"")</f>
        <v/>
      </c>
      <c r="P5094" s="7" t="str">
        <f t="shared" si="4"/>
        <v/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</row>
    <row r="5095" ht="15.75" customHeight="1">
      <c r="A5095" s="3">
        <v>5071.0</v>
      </c>
      <c r="B5095" s="1" t="s">
        <v>16</v>
      </c>
      <c r="C5095" s="1" t="s">
        <v>17</v>
      </c>
      <c r="D5095" s="1" t="s">
        <v>24</v>
      </c>
      <c r="E5095" s="2">
        <v>44374.0</v>
      </c>
      <c r="F5095" s="3"/>
      <c r="G5095" s="5">
        <v>4500.0</v>
      </c>
      <c r="H5095" s="3" t="str">
        <f>IFNA(VLOOKUP(F5095,Promocodes!A:E,4,0),"")</f>
        <v/>
      </c>
      <c r="I5095" s="3"/>
      <c r="J5095" s="5">
        <f t="shared" si="2"/>
        <v>4500</v>
      </c>
      <c r="K5095" s="3" t="str">
        <f>IFNA(VLOOKUP(D5095,Price!$A$2:$C$18,3,0),"")</f>
        <v>услуга</v>
      </c>
      <c r="L5095" s="6">
        <f t="shared" si="3"/>
        <v>6</v>
      </c>
      <c r="M5095" s="6" t="str">
        <f>IFNA(VLOOKUP(F5095,Promocodes!A:B,2,0),"")</f>
        <v/>
      </c>
      <c r="N5095" s="3" t="str">
        <f>IFNA(VLOOKUP(M5095,Promocodes!G:H,2,0),"")</f>
        <v/>
      </c>
      <c r="O5095" s="3" t="str">
        <f>IFNA(VLOOKUP(D5095,Price!$E$2:$F$4,2,0),"")</f>
        <v/>
      </c>
      <c r="P5095" s="7" t="str">
        <f t="shared" si="4"/>
        <v>без промо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</row>
    <row r="5096" ht="15.75" customHeight="1">
      <c r="A5096" s="3">
        <v>5072.0</v>
      </c>
      <c r="B5096" s="1" t="s">
        <v>16</v>
      </c>
      <c r="C5096" s="1" t="s">
        <v>17</v>
      </c>
      <c r="D5096" s="1" t="s">
        <v>23</v>
      </c>
      <c r="E5096" s="2">
        <v>44374.0</v>
      </c>
      <c r="F5096" s="3"/>
      <c r="G5096" s="5">
        <v>5500.0</v>
      </c>
      <c r="H5096" s="3" t="str">
        <f>IFNA(VLOOKUP(F5096,Promocodes!A:E,4,0),"")</f>
        <v/>
      </c>
      <c r="I5096" s="3"/>
      <c r="J5096" s="5">
        <f t="shared" si="2"/>
        <v>5500</v>
      </c>
      <c r="K5096" s="3" t="str">
        <f>IFNA(VLOOKUP(D5096,Price!$A$2:$C$18,3,0),"")</f>
        <v>услуга</v>
      </c>
      <c r="L5096" s="6">
        <f t="shared" si="3"/>
        <v>6</v>
      </c>
      <c r="M5096" s="6" t="str">
        <f>IFNA(VLOOKUP(F5096,Promocodes!A:B,2,0),"")</f>
        <v/>
      </c>
      <c r="N5096" s="3" t="str">
        <f>IFNA(VLOOKUP(M5096,Promocodes!G:H,2,0),"")</f>
        <v/>
      </c>
      <c r="O5096" s="3" t="str">
        <f>IFNA(VLOOKUP(D5096,Price!$E$2:$F$4,2,0),"")</f>
        <v/>
      </c>
      <c r="P5096" s="7" t="str">
        <f t="shared" si="4"/>
        <v>без промо</v>
      </c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</row>
    <row r="5097" ht="15.75" customHeight="1">
      <c r="A5097" s="3">
        <v>5073.0</v>
      </c>
      <c r="B5097" s="1" t="s">
        <v>16</v>
      </c>
      <c r="C5097" s="1" t="s">
        <v>17</v>
      </c>
      <c r="D5097" s="1" t="s">
        <v>23</v>
      </c>
      <c r="E5097" s="2">
        <v>44374.0</v>
      </c>
      <c r="F5097" s="3"/>
      <c r="G5097" s="5">
        <v>5500.0</v>
      </c>
      <c r="H5097" s="3" t="str">
        <f>IFNA(VLOOKUP(F5097,Promocodes!A:E,4,0),"")</f>
        <v/>
      </c>
      <c r="I5097" s="3"/>
      <c r="J5097" s="5">
        <f t="shared" si="2"/>
        <v>5500</v>
      </c>
      <c r="K5097" s="3" t="str">
        <f>IFNA(VLOOKUP(D5097,Price!$A$2:$C$18,3,0),"")</f>
        <v>услуга</v>
      </c>
      <c r="L5097" s="6">
        <f t="shared" si="3"/>
        <v>6</v>
      </c>
      <c r="M5097" s="6" t="str">
        <f>IFNA(VLOOKUP(F5097,Promocodes!A:B,2,0),"")</f>
        <v/>
      </c>
      <c r="N5097" s="3" t="str">
        <f>IFNA(VLOOKUP(M5097,Promocodes!G:H,2,0),"")</f>
        <v/>
      </c>
      <c r="O5097" s="3" t="str">
        <f>IFNA(VLOOKUP(D5097,Price!$E$2:$F$4,2,0),"")</f>
        <v/>
      </c>
      <c r="P5097" s="7" t="str">
        <f t="shared" si="4"/>
        <v>без промо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</row>
    <row r="5098" ht="15.75" customHeight="1">
      <c r="A5098" s="3">
        <v>5074.0</v>
      </c>
      <c r="B5098" s="1" t="s">
        <v>16</v>
      </c>
      <c r="C5098" s="1" t="s">
        <v>22</v>
      </c>
      <c r="D5098" s="1" t="s">
        <v>23</v>
      </c>
      <c r="E5098" s="2">
        <v>44374.0</v>
      </c>
      <c r="F5098" s="3"/>
      <c r="G5098" s="5">
        <v>5500.0</v>
      </c>
      <c r="H5098" s="3" t="str">
        <f>IFNA(VLOOKUP(F5098,Promocodes!A:E,4,0),"")</f>
        <v/>
      </c>
      <c r="I5098" s="3"/>
      <c r="J5098" s="5">
        <f t="shared" si="2"/>
        <v>5500</v>
      </c>
      <c r="K5098" s="3" t="str">
        <f>IFNA(VLOOKUP(D5098,Price!$A$2:$C$18,3,0),"")</f>
        <v>услуга</v>
      </c>
      <c r="L5098" s="6">
        <f t="shared" si="3"/>
        <v>6</v>
      </c>
      <c r="M5098" s="6" t="str">
        <f>IFNA(VLOOKUP(F5098,Promocodes!A:B,2,0),"")</f>
        <v/>
      </c>
      <c r="N5098" s="3" t="str">
        <f>IFNA(VLOOKUP(M5098,Promocodes!G:H,2,0),"")</f>
        <v/>
      </c>
      <c r="O5098" s="3" t="str">
        <f>IFNA(VLOOKUP(D5098,Price!$E$2:$F$4,2,0),"")</f>
        <v/>
      </c>
      <c r="P5098" s="7" t="str">
        <f t="shared" si="4"/>
        <v>без промо</v>
      </c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</row>
    <row r="5099" ht="15.75" customHeight="1">
      <c r="A5099" s="3">
        <v>5075.0</v>
      </c>
      <c r="B5099" s="1" t="s">
        <v>139</v>
      </c>
      <c r="C5099" s="1" t="s">
        <v>17</v>
      </c>
      <c r="D5099" s="1" t="s">
        <v>142</v>
      </c>
      <c r="E5099" s="2">
        <v>44374.0</v>
      </c>
      <c r="F5099" s="3"/>
      <c r="G5099" s="5">
        <v>1000.0</v>
      </c>
      <c r="H5099" s="3" t="str">
        <f>IFNA(VLOOKUP(F5099,Promocodes!A:E,4,0),"")</f>
        <v/>
      </c>
      <c r="I5099" s="3"/>
      <c r="J5099" s="5">
        <f t="shared" si="2"/>
        <v>1000</v>
      </c>
      <c r="K5099" s="3" t="str">
        <f>IFNA(VLOOKUP(D5099,Price!$A$2:$C$18,3,0),"")</f>
        <v/>
      </c>
      <c r="L5099" s="6">
        <f t="shared" si="3"/>
        <v>6</v>
      </c>
      <c r="M5099" s="6" t="str">
        <f>IFNA(VLOOKUP(F5099,Promocodes!A:B,2,0),"")</f>
        <v/>
      </c>
      <c r="N5099" s="3" t="str">
        <f>IFNA(VLOOKUP(M5099,Promocodes!G:H,2,0),"")</f>
        <v/>
      </c>
      <c r="O5099" s="3" t="str">
        <f>IFNA(VLOOKUP(D5099,Price!$E$2:$F$4,2,0),"")</f>
        <v/>
      </c>
      <c r="P5099" s="7" t="str">
        <f t="shared" si="4"/>
        <v/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</row>
    <row r="5100" ht="15.75" customHeight="1">
      <c r="A5100" s="3">
        <v>5076.0</v>
      </c>
      <c r="B5100" s="1" t="s">
        <v>16</v>
      </c>
      <c r="C5100" s="1" t="s">
        <v>17</v>
      </c>
      <c r="D5100" s="1" t="s">
        <v>23</v>
      </c>
      <c r="E5100" s="2">
        <v>44374.0</v>
      </c>
      <c r="F5100" s="3"/>
      <c r="G5100" s="5">
        <v>5500.0</v>
      </c>
      <c r="H5100" s="3" t="str">
        <f>IFNA(VLOOKUP(F5100,Promocodes!A:E,4,0),"")</f>
        <v/>
      </c>
      <c r="I5100" s="3"/>
      <c r="J5100" s="5">
        <f t="shared" si="2"/>
        <v>5500</v>
      </c>
      <c r="K5100" s="3" t="str">
        <f>IFNA(VLOOKUP(D5100,Price!$A$2:$C$18,3,0),"")</f>
        <v>услуга</v>
      </c>
      <c r="L5100" s="6">
        <f t="shared" si="3"/>
        <v>6</v>
      </c>
      <c r="M5100" s="6" t="str">
        <f>IFNA(VLOOKUP(F5100,Promocodes!A:B,2,0),"")</f>
        <v/>
      </c>
      <c r="N5100" s="3" t="str">
        <f>IFNA(VLOOKUP(M5100,Promocodes!G:H,2,0),"")</f>
        <v/>
      </c>
      <c r="O5100" s="3" t="str">
        <f>IFNA(VLOOKUP(D5100,Price!$E$2:$F$4,2,0),"")</f>
        <v/>
      </c>
      <c r="P5100" s="7" t="str">
        <f t="shared" si="4"/>
        <v>без промо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</row>
    <row r="5101" ht="15.75" customHeight="1">
      <c r="A5101" s="3">
        <v>5077.0</v>
      </c>
      <c r="B5101" s="1" t="s">
        <v>16</v>
      </c>
      <c r="C5101" s="1" t="s">
        <v>17</v>
      </c>
      <c r="D5101" s="1" t="s">
        <v>24</v>
      </c>
      <c r="E5101" s="2">
        <v>44374.0</v>
      </c>
      <c r="F5101" s="3"/>
      <c r="G5101" s="5">
        <v>4500.0</v>
      </c>
      <c r="H5101" s="3" t="str">
        <f>IFNA(VLOOKUP(F5101,Promocodes!A:E,4,0),"")</f>
        <v/>
      </c>
      <c r="I5101" s="3"/>
      <c r="J5101" s="5">
        <f t="shared" si="2"/>
        <v>4500</v>
      </c>
      <c r="K5101" s="3" t="str">
        <f>IFNA(VLOOKUP(D5101,Price!$A$2:$C$18,3,0),"")</f>
        <v>услуга</v>
      </c>
      <c r="L5101" s="6">
        <f t="shared" si="3"/>
        <v>6</v>
      </c>
      <c r="M5101" s="6" t="str">
        <f>IFNA(VLOOKUP(F5101,Promocodes!A:B,2,0),"")</f>
        <v/>
      </c>
      <c r="N5101" s="3" t="str">
        <f>IFNA(VLOOKUP(M5101,Promocodes!G:H,2,0),"")</f>
        <v/>
      </c>
      <c r="O5101" s="3" t="str">
        <f>IFNA(VLOOKUP(D5101,Price!$E$2:$F$4,2,0),"")</f>
        <v/>
      </c>
      <c r="P5101" s="7" t="str">
        <f t="shared" si="4"/>
        <v>без промо</v>
      </c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</row>
    <row r="5102" ht="15.75" customHeight="1">
      <c r="A5102" s="3">
        <v>5078.0</v>
      </c>
      <c r="B5102" s="1" t="s">
        <v>16</v>
      </c>
      <c r="C5102" s="1" t="s">
        <v>22</v>
      </c>
      <c r="D5102" s="1" t="s">
        <v>24</v>
      </c>
      <c r="E5102" s="2">
        <v>44374.0</v>
      </c>
      <c r="F5102" s="3"/>
      <c r="G5102" s="5">
        <v>4500.0</v>
      </c>
      <c r="H5102" s="3" t="str">
        <f>IFNA(VLOOKUP(F5102,Promocodes!A:E,4,0),"")</f>
        <v/>
      </c>
      <c r="I5102" s="3"/>
      <c r="J5102" s="5">
        <f t="shared" si="2"/>
        <v>4500</v>
      </c>
      <c r="K5102" s="3" t="str">
        <f>IFNA(VLOOKUP(D5102,Price!$A$2:$C$18,3,0),"")</f>
        <v>услуга</v>
      </c>
      <c r="L5102" s="6">
        <f t="shared" si="3"/>
        <v>6</v>
      </c>
      <c r="M5102" s="6" t="str">
        <f>IFNA(VLOOKUP(F5102,Promocodes!A:B,2,0),"")</f>
        <v/>
      </c>
      <c r="N5102" s="3" t="str">
        <f>IFNA(VLOOKUP(M5102,Promocodes!G:H,2,0),"")</f>
        <v/>
      </c>
      <c r="O5102" s="3" t="str">
        <f>IFNA(VLOOKUP(D5102,Price!$E$2:$F$4,2,0),"")</f>
        <v/>
      </c>
      <c r="P5102" s="7" t="str">
        <f t="shared" si="4"/>
        <v>без промо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</row>
    <row r="5103" ht="15.75" customHeight="1">
      <c r="A5103" s="3">
        <v>5079.0</v>
      </c>
      <c r="B5103" s="1" t="s">
        <v>16</v>
      </c>
      <c r="C5103" s="1" t="s">
        <v>17</v>
      </c>
      <c r="D5103" s="1" t="s">
        <v>18</v>
      </c>
      <c r="E5103" s="2">
        <v>44374.0</v>
      </c>
      <c r="F5103" s="3"/>
      <c r="G5103" s="5">
        <v>1000.0</v>
      </c>
      <c r="H5103" s="3" t="str">
        <f>IFNA(VLOOKUP(F5103,Promocodes!A:E,4,0),"")</f>
        <v/>
      </c>
      <c r="I5103" s="3"/>
      <c r="J5103" s="5">
        <f t="shared" si="2"/>
        <v>1000</v>
      </c>
      <c r="K5103" s="3" t="str">
        <f>IFNA(VLOOKUP(D5103,Price!$A$2:$C$18,3,0),"")</f>
        <v>товар</v>
      </c>
      <c r="L5103" s="6">
        <f t="shared" si="3"/>
        <v>6</v>
      </c>
      <c r="M5103" s="6" t="str">
        <f>IFNA(VLOOKUP(F5103,Promocodes!A:B,2,0),"")</f>
        <v/>
      </c>
      <c r="N5103" s="3" t="str">
        <f>IFNA(VLOOKUP(M5103,Promocodes!G:H,2,0),"")</f>
        <v/>
      </c>
      <c r="O5103" s="3">
        <f>IFNA(VLOOKUP(D5103,Price!$E$2:$F$4,2,0),"")</f>
        <v>500</v>
      </c>
      <c r="P5103" s="7" t="str">
        <f t="shared" si="4"/>
        <v>без промо</v>
      </c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</row>
    <row r="5104" ht="15.75" customHeight="1">
      <c r="A5104" s="3">
        <v>5080.0</v>
      </c>
      <c r="B5104" s="1" t="s">
        <v>16</v>
      </c>
      <c r="C5104" s="1" t="s">
        <v>17</v>
      </c>
      <c r="D5104" s="1" t="s">
        <v>20</v>
      </c>
      <c r="E5104" s="2">
        <v>44375.0</v>
      </c>
      <c r="F5104" s="3"/>
      <c r="G5104" s="5">
        <v>500.0</v>
      </c>
      <c r="H5104" s="3" t="str">
        <f>IFNA(VLOOKUP(F5104,Promocodes!A:E,4,0),"")</f>
        <v/>
      </c>
      <c r="I5104" s="3"/>
      <c r="J5104" s="5">
        <f t="shared" si="2"/>
        <v>500</v>
      </c>
      <c r="K5104" s="3" t="str">
        <f>IFNA(VLOOKUP(D5104,Price!$A$2:$C$18,3,0),"")</f>
        <v>товар</v>
      </c>
      <c r="L5104" s="6">
        <f t="shared" si="3"/>
        <v>6</v>
      </c>
      <c r="M5104" s="6" t="str">
        <f>IFNA(VLOOKUP(F5104,Promocodes!A:B,2,0),"")</f>
        <v/>
      </c>
      <c r="N5104" s="3" t="str">
        <f>IFNA(VLOOKUP(M5104,Promocodes!G:H,2,0),"")</f>
        <v/>
      </c>
      <c r="O5104" s="3">
        <f>IFNA(VLOOKUP(D5104,Price!$E$2:$F$4,2,0),"")</f>
        <v>250</v>
      </c>
      <c r="P5104" s="7" t="str">
        <f t="shared" si="4"/>
        <v>без промо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</row>
    <row r="5105" ht="15.75" customHeight="1">
      <c r="A5105" s="3">
        <v>5081.0</v>
      </c>
      <c r="B5105" s="1" t="s">
        <v>16</v>
      </c>
      <c r="C5105" s="1" t="s">
        <v>17</v>
      </c>
      <c r="D5105" s="1" t="s">
        <v>23</v>
      </c>
      <c r="E5105" s="2">
        <v>44375.0</v>
      </c>
      <c r="F5105" s="3"/>
      <c r="G5105" s="5">
        <v>5500.0</v>
      </c>
      <c r="H5105" s="3" t="str">
        <f>IFNA(VLOOKUP(F5105,Promocodes!A:E,4,0),"")</f>
        <v/>
      </c>
      <c r="I5105" s="3"/>
      <c r="J5105" s="5">
        <f t="shared" si="2"/>
        <v>5500</v>
      </c>
      <c r="K5105" s="3" t="str">
        <f>IFNA(VLOOKUP(D5105,Price!$A$2:$C$18,3,0),"")</f>
        <v>услуга</v>
      </c>
      <c r="L5105" s="6">
        <f t="shared" si="3"/>
        <v>6</v>
      </c>
      <c r="M5105" s="6" t="str">
        <f>IFNA(VLOOKUP(F5105,Promocodes!A:B,2,0),"")</f>
        <v/>
      </c>
      <c r="N5105" s="3" t="str">
        <f>IFNA(VLOOKUP(M5105,Promocodes!G:H,2,0),"")</f>
        <v/>
      </c>
      <c r="O5105" s="3" t="str">
        <f>IFNA(VLOOKUP(D5105,Price!$E$2:$F$4,2,0),"")</f>
        <v/>
      </c>
      <c r="P5105" s="7" t="str">
        <f t="shared" si="4"/>
        <v>без промо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</row>
    <row r="5106" ht="15.75" customHeight="1">
      <c r="A5106" s="3">
        <v>5082.0</v>
      </c>
      <c r="B5106" s="1" t="s">
        <v>16</v>
      </c>
      <c r="C5106" s="1" t="s">
        <v>17</v>
      </c>
      <c r="D5106" s="1" t="s">
        <v>25</v>
      </c>
      <c r="E5106" s="2">
        <v>44375.0</v>
      </c>
      <c r="F5106" s="3"/>
      <c r="G5106" s="5">
        <v>300.0</v>
      </c>
      <c r="H5106" s="3" t="str">
        <f>IFNA(VLOOKUP(F5106,Promocodes!A:E,4,0),"")</f>
        <v/>
      </c>
      <c r="I5106" s="3"/>
      <c r="J5106" s="5">
        <f t="shared" si="2"/>
        <v>300</v>
      </c>
      <c r="K5106" s="3" t="str">
        <f>IFNA(VLOOKUP(D5106,Price!$A$2:$C$18,3,0),"")</f>
        <v>товар</v>
      </c>
      <c r="L5106" s="6">
        <f t="shared" si="3"/>
        <v>6</v>
      </c>
      <c r="M5106" s="6" t="str">
        <f>IFNA(VLOOKUP(F5106,Promocodes!A:B,2,0),"")</f>
        <v/>
      </c>
      <c r="N5106" s="3" t="str">
        <f>IFNA(VLOOKUP(M5106,Promocodes!G:H,2,0),"")</f>
        <v/>
      </c>
      <c r="O5106" s="3">
        <f>IFNA(VLOOKUP(D5106,Price!$E$2:$F$4,2,0),"")</f>
        <v>150</v>
      </c>
      <c r="P5106" s="7" t="str">
        <f t="shared" si="4"/>
        <v>без промо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</row>
    <row r="5107" ht="15.75" customHeight="1">
      <c r="A5107" s="3">
        <v>5083.0</v>
      </c>
      <c r="B5107" s="1" t="s">
        <v>16</v>
      </c>
      <c r="C5107" s="1" t="s">
        <v>17</v>
      </c>
      <c r="D5107" s="1" t="s">
        <v>18</v>
      </c>
      <c r="E5107" s="2">
        <v>44375.0</v>
      </c>
      <c r="F5107" s="3"/>
      <c r="G5107" s="5">
        <v>1000.0</v>
      </c>
      <c r="H5107" s="3" t="str">
        <f>IFNA(VLOOKUP(F5107,Promocodes!A:E,4,0),"")</f>
        <v/>
      </c>
      <c r="I5107" s="3"/>
      <c r="J5107" s="5">
        <f t="shared" si="2"/>
        <v>1000</v>
      </c>
      <c r="K5107" s="3" t="str">
        <f>IFNA(VLOOKUP(D5107,Price!$A$2:$C$18,3,0),"")</f>
        <v>товар</v>
      </c>
      <c r="L5107" s="6">
        <f t="shared" si="3"/>
        <v>6</v>
      </c>
      <c r="M5107" s="6" t="str">
        <f>IFNA(VLOOKUP(F5107,Promocodes!A:B,2,0),"")</f>
        <v/>
      </c>
      <c r="N5107" s="3" t="str">
        <f>IFNA(VLOOKUP(M5107,Promocodes!G:H,2,0),"")</f>
        <v/>
      </c>
      <c r="O5107" s="3">
        <f>IFNA(VLOOKUP(D5107,Price!$E$2:$F$4,2,0),"")</f>
        <v>500</v>
      </c>
      <c r="P5107" s="7" t="str">
        <f t="shared" si="4"/>
        <v>без промо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</row>
    <row r="5108" ht="15.75" customHeight="1">
      <c r="A5108" s="3">
        <v>5084.0</v>
      </c>
      <c r="B5108" s="1" t="s">
        <v>16</v>
      </c>
      <c r="C5108" s="1" t="s">
        <v>17</v>
      </c>
      <c r="D5108" s="1" t="s">
        <v>21</v>
      </c>
      <c r="E5108" s="2">
        <v>44375.0</v>
      </c>
      <c r="F5108" s="3"/>
      <c r="G5108" s="5">
        <v>3500.0</v>
      </c>
      <c r="H5108" s="3" t="str">
        <f>IFNA(VLOOKUP(F5108,Promocodes!A:E,4,0),"")</f>
        <v/>
      </c>
      <c r="I5108" s="3"/>
      <c r="J5108" s="5">
        <f t="shared" si="2"/>
        <v>3500</v>
      </c>
      <c r="K5108" s="3" t="str">
        <f>IFNA(VLOOKUP(D5108,Price!$A$2:$C$18,3,0),"")</f>
        <v>услуга</v>
      </c>
      <c r="L5108" s="6">
        <f t="shared" si="3"/>
        <v>6</v>
      </c>
      <c r="M5108" s="6" t="str">
        <f>IFNA(VLOOKUP(F5108,Promocodes!A:B,2,0),"")</f>
        <v/>
      </c>
      <c r="N5108" s="3" t="str">
        <f>IFNA(VLOOKUP(M5108,Promocodes!G:H,2,0),"")</f>
        <v/>
      </c>
      <c r="O5108" s="3" t="str">
        <f>IFNA(VLOOKUP(D5108,Price!$E$2:$F$4,2,0),"")</f>
        <v/>
      </c>
      <c r="P5108" s="7" t="str">
        <f t="shared" si="4"/>
        <v>без промо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ht="15.75" customHeight="1">
      <c r="A5109" s="3">
        <v>5085.0</v>
      </c>
      <c r="B5109" s="1" t="s">
        <v>16</v>
      </c>
      <c r="C5109" s="1" t="s">
        <v>17</v>
      </c>
      <c r="D5109" s="1" t="s">
        <v>18</v>
      </c>
      <c r="E5109" s="2">
        <v>44375.0</v>
      </c>
      <c r="F5109" s="3"/>
      <c r="G5109" s="5">
        <v>1000.0</v>
      </c>
      <c r="H5109" s="3" t="str">
        <f>IFNA(VLOOKUP(F5109,Promocodes!A:E,4,0),"")</f>
        <v/>
      </c>
      <c r="I5109" s="3"/>
      <c r="J5109" s="5">
        <f t="shared" si="2"/>
        <v>1000</v>
      </c>
      <c r="K5109" s="3" t="str">
        <f>IFNA(VLOOKUP(D5109,Price!$A$2:$C$18,3,0),"")</f>
        <v>товар</v>
      </c>
      <c r="L5109" s="6">
        <f t="shared" si="3"/>
        <v>6</v>
      </c>
      <c r="M5109" s="6" t="str">
        <f>IFNA(VLOOKUP(F5109,Promocodes!A:B,2,0),"")</f>
        <v/>
      </c>
      <c r="N5109" s="3" t="str">
        <f>IFNA(VLOOKUP(M5109,Promocodes!G:H,2,0),"")</f>
        <v/>
      </c>
      <c r="O5109" s="3">
        <f>IFNA(VLOOKUP(D5109,Price!$E$2:$F$4,2,0),"")</f>
        <v>500</v>
      </c>
      <c r="P5109" s="7" t="str">
        <f t="shared" si="4"/>
        <v>без промо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</row>
    <row r="5110" ht="15.75" customHeight="1">
      <c r="A5110" s="3">
        <v>5086.0</v>
      </c>
      <c r="B5110" s="1" t="s">
        <v>16</v>
      </c>
      <c r="C5110" s="1" t="s">
        <v>17</v>
      </c>
      <c r="D5110" s="1" t="s">
        <v>23</v>
      </c>
      <c r="E5110" s="2">
        <v>44375.0</v>
      </c>
      <c r="F5110" s="3"/>
      <c r="G5110" s="5">
        <v>5500.0</v>
      </c>
      <c r="H5110" s="3" t="str">
        <f>IFNA(VLOOKUP(F5110,Promocodes!A:E,4,0),"")</f>
        <v/>
      </c>
      <c r="I5110" s="3"/>
      <c r="J5110" s="5">
        <f t="shared" si="2"/>
        <v>5500</v>
      </c>
      <c r="K5110" s="3" t="str">
        <f>IFNA(VLOOKUP(D5110,Price!$A$2:$C$18,3,0),"")</f>
        <v>услуга</v>
      </c>
      <c r="L5110" s="6">
        <f t="shared" si="3"/>
        <v>6</v>
      </c>
      <c r="M5110" s="6" t="str">
        <f>IFNA(VLOOKUP(F5110,Promocodes!A:B,2,0),"")</f>
        <v/>
      </c>
      <c r="N5110" s="3" t="str">
        <f>IFNA(VLOOKUP(M5110,Promocodes!G:H,2,0),"")</f>
        <v/>
      </c>
      <c r="O5110" s="3" t="str">
        <f>IFNA(VLOOKUP(D5110,Price!$E$2:$F$4,2,0),"")</f>
        <v/>
      </c>
      <c r="P5110" s="7" t="str">
        <f t="shared" si="4"/>
        <v>без промо</v>
      </c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</row>
    <row r="5111" ht="15.75" customHeight="1">
      <c r="A5111" s="3">
        <v>5088.0</v>
      </c>
      <c r="B5111" s="1" t="s">
        <v>16</v>
      </c>
      <c r="C5111" s="1" t="s">
        <v>22</v>
      </c>
      <c r="D5111" s="1" t="s">
        <v>21</v>
      </c>
      <c r="E5111" s="2">
        <v>44375.0</v>
      </c>
      <c r="F5111" s="3"/>
      <c r="G5111" s="5">
        <v>3500.0</v>
      </c>
      <c r="H5111" s="3" t="str">
        <f>IFNA(VLOOKUP(F5111,Promocodes!A:E,4,0),"")</f>
        <v/>
      </c>
      <c r="I5111" s="3"/>
      <c r="J5111" s="5">
        <f t="shared" si="2"/>
        <v>3500</v>
      </c>
      <c r="K5111" s="3" t="str">
        <f>IFNA(VLOOKUP(D5111,Price!$A$2:$C$18,3,0),"")</f>
        <v>услуга</v>
      </c>
      <c r="L5111" s="6">
        <f t="shared" si="3"/>
        <v>6</v>
      </c>
      <c r="M5111" s="6" t="str">
        <f>IFNA(VLOOKUP(F5111,Promocodes!A:B,2,0),"")</f>
        <v/>
      </c>
      <c r="N5111" s="3" t="str">
        <f>IFNA(VLOOKUP(M5111,Promocodes!G:H,2,0),"")</f>
        <v/>
      </c>
      <c r="O5111" s="3" t="str">
        <f>IFNA(VLOOKUP(D5111,Price!$E$2:$F$4,2,0),"")</f>
        <v/>
      </c>
      <c r="P5111" s="7" t="str">
        <f t="shared" si="4"/>
        <v>без промо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ht="15.75" customHeight="1">
      <c r="A5112" s="3">
        <v>5089.0</v>
      </c>
      <c r="B5112" s="1" t="s">
        <v>16</v>
      </c>
      <c r="C5112" s="1" t="s">
        <v>17</v>
      </c>
      <c r="D5112" s="1" t="s">
        <v>21</v>
      </c>
      <c r="E5112" s="2">
        <v>44375.0</v>
      </c>
      <c r="F5112" s="3"/>
      <c r="G5112" s="5">
        <v>3500.0</v>
      </c>
      <c r="H5112" s="3" t="str">
        <f>IFNA(VLOOKUP(F5112,Promocodes!A:E,4,0),"")</f>
        <v/>
      </c>
      <c r="I5112" s="3"/>
      <c r="J5112" s="5">
        <f t="shared" si="2"/>
        <v>3500</v>
      </c>
      <c r="K5112" s="3" t="str">
        <f>IFNA(VLOOKUP(D5112,Price!$A$2:$C$18,3,0),"")</f>
        <v>услуга</v>
      </c>
      <c r="L5112" s="6">
        <f t="shared" si="3"/>
        <v>6</v>
      </c>
      <c r="M5112" s="6" t="str">
        <f>IFNA(VLOOKUP(F5112,Promocodes!A:B,2,0),"")</f>
        <v/>
      </c>
      <c r="N5112" s="3" t="str">
        <f>IFNA(VLOOKUP(M5112,Promocodes!G:H,2,0),"")</f>
        <v/>
      </c>
      <c r="O5112" s="3" t="str">
        <f>IFNA(VLOOKUP(D5112,Price!$E$2:$F$4,2,0),"")</f>
        <v/>
      </c>
      <c r="P5112" s="7" t="str">
        <f t="shared" si="4"/>
        <v>без промо</v>
      </c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</row>
    <row r="5113" ht="15.75" customHeight="1">
      <c r="A5113" s="3">
        <v>5090.0</v>
      </c>
      <c r="B5113" s="1" t="s">
        <v>16</v>
      </c>
      <c r="C5113" s="1" t="s">
        <v>22</v>
      </c>
      <c r="D5113" s="1" t="s">
        <v>24</v>
      </c>
      <c r="E5113" s="2">
        <v>44375.0</v>
      </c>
      <c r="F5113" s="3"/>
      <c r="G5113" s="5">
        <v>4500.0</v>
      </c>
      <c r="H5113" s="3" t="str">
        <f>IFNA(VLOOKUP(F5113,Promocodes!A:E,4,0),"")</f>
        <v/>
      </c>
      <c r="I5113" s="3"/>
      <c r="J5113" s="5">
        <f t="shared" si="2"/>
        <v>4500</v>
      </c>
      <c r="K5113" s="3" t="str">
        <f>IFNA(VLOOKUP(D5113,Price!$A$2:$C$18,3,0),"")</f>
        <v>услуга</v>
      </c>
      <c r="L5113" s="6">
        <f t="shared" si="3"/>
        <v>6</v>
      </c>
      <c r="M5113" s="6" t="str">
        <f>IFNA(VLOOKUP(F5113,Promocodes!A:B,2,0),"")</f>
        <v/>
      </c>
      <c r="N5113" s="3" t="str">
        <f>IFNA(VLOOKUP(M5113,Promocodes!G:H,2,0),"")</f>
        <v/>
      </c>
      <c r="O5113" s="3" t="str">
        <f>IFNA(VLOOKUP(D5113,Price!$E$2:$F$4,2,0),"")</f>
        <v/>
      </c>
      <c r="P5113" s="7" t="str">
        <f t="shared" si="4"/>
        <v>без промо</v>
      </c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</row>
    <row r="5114" ht="15.75" customHeight="1">
      <c r="A5114" s="3">
        <v>5091.0</v>
      </c>
      <c r="B5114" s="1" t="s">
        <v>16</v>
      </c>
      <c r="C5114" s="1" t="s">
        <v>22</v>
      </c>
      <c r="D5114" s="1" t="s">
        <v>23</v>
      </c>
      <c r="E5114" s="2">
        <v>44375.0</v>
      </c>
      <c r="F5114" s="3"/>
      <c r="G5114" s="5">
        <v>5500.0</v>
      </c>
      <c r="H5114" s="3" t="str">
        <f>IFNA(VLOOKUP(F5114,Promocodes!A:E,4,0),"")</f>
        <v/>
      </c>
      <c r="I5114" s="3"/>
      <c r="J5114" s="5">
        <f t="shared" si="2"/>
        <v>5500</v>
      </c>
      <c r="K5114" s="3" t="str">
        <f>IFNA(VLOOKUP(D5114,Price!$A$2:$C$18,3,0),"")</f>
        <v>услуга</v>
      </c>
      <c r="L5114" s="6">
        <f t="shared" si="3"/>
        <v>6</v>
      </c>
      <c r="M5114" s="6" t="str">
        <f>IFNA(VLOOKUP(F5114,Promocodes!A:B,2,0),"")</f>
        <v/>
      </c>
      <c r="N5114" s="3" t="str">
        <f>IFNA(VLOOKUP(M5114,Promocodes!G:H,2,0),"")</f>
        <v/>
      </c>
      <c r="O5114" s="3" t="str">
        <f>IFNA(VLOOKUP(D5114,Price!$E$2:$F$4,2,0),"")</f>
        <v/>
      </c>
      <c r="P5114" s="7" t="str">
        <f t="shared" si="4"/>
        <v>без промо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</row>
    <row r="5115" ht="15.75" customHeight="1">
      <c r="A5115" s="3">
        <v>5092.0</v>
      </c>
      <c r="B5115" s="1" t="s">
        <v>139</v>
      </c>
      <c r="C5115" s="1" t="s">
        <v>17</v>
      </c>
      <c r="D5115" s="1" t="s">
        <v>143</v>
      </c>
      <c r="E5115" s="2">
        <v>44375.0</v>
      </c>
      <c r="F5115" s="3"/>
      <c r="G5115" s="5">
        <v>500.0</v>
      </c>
      <c r="H5115" s="3" t="str">
        <f>IFNA(VLOOKUP(F5115,Promocodes!A:E,4,0),"")</f>
        <v/>
      </c>
      <c r="I5115" s="3"/>
      <c r="J5115" s="5">
        <f t="shared" si="2"/>
        <v>500</v>
      </c>
      <c r="K5115" s="3" t="str">
        <f>IFNA(VLOOKUP(D5115,Price!$A$2:$C$18,3,0),"")</f>
        <v/>
      </c>
      <c r="L5115" s="6">
        <f t="shared" si="3"/>
        <v>6</v>
      </c>
      <c r="M5115" s="6" t="str">
        <f>IFNA(VLOOKUP(F5115,Promocodes!A:B,2,0),"")</f>
        <v/>
      </c>
      <c r="N5115" s="3" t="str">
        <f>IFNA(VLOOKUP(M5115,Promocodes!G:H,2,0),"")</f>
        <v/>
      </c>
      <c r="O5115" s="3" t="str">
        <f>IFNA(VLOOKUP(D5115,Price!$E$2:$F$4,2,0),"")</f>
        <v/>
      </c>
      <c r="P5115" s="7" t="str">
        <f t="shared" si="4"/>
        <v/>
      </c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</row>
    <row r="5116" ht="15.75" customHeight="1">
      <c r="A5116" s="3">
        <v>5093.0</v>
      </c>
      <c r="B5116" s="1" t="s">
        <v>16</v>
      </c>
      <c r="C5116" s="1" t="s">
        <v>17</v>
      </c>
      <c r="D5116" s="1" t="s">
        <v>21</v>
      </c>
      <c r="E5116" s="2">
        <v>44375.0</v>
      </c>
      <c r="F5116" s="3"/>
      <c r="G5116" s="5">
        <v>3500.0</v>
      </c>
      <c r="H5116" s="3" t="str">
        <f>IFNA(VLOOKUP(F5116,Promocodes!A:E,4,0),"")</f>
        <v/>
      </c>
      <c r="I5116" s="3"/>
      <c r="J5116" s="5">
        <f t="shared" si="2"/>
        <v>3500</v>
      </c>
      <c r="K5116" s="3" t="str">
        <f>IFNA(VLOOKUP(D5116,Price!$A$2:$C$18,3,0),"")</f>
        <v>услуга</v>
      </c>
      <c r="L5116" s="6">
        <f t="shared" si="3"/>
        <v>6</v>
      </c>
      <c r="M5116" s="6" t="str">
        <f>IFNA(VLOOKUP(F5116,Promocodes!A:B,2,0),"")</f>
        <v/>
      </c>
      <c r="N5116" s="3" t="str">
        <f>IFNA(VLOOKUP(M5116,Promocodes!G:H,2,0),"")</f>
        <v/>
      </c>
      <c r="O5116" s="3" t="str">
        <f>IFNA(VLOOKUP(D5116,Price!$E$2:$F$4,2,0),"")</f>
        <v/>
      </c>
      <c r="P5116" s="7" t="str">
        <f t="shared" si="4"/>
        <v>без промо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</row>
    <row r="5117" ht="15.75" customHeight="1">
      <c r="A5117" s="3">
        <v>5094.0</v>
      </c>
      <c r="B5117" s="1" t="s">
        <v>16</v>
      </c>
      <c r="C5117" s="1" t="s">
        <v>17</v>
      </c>
      <c r="D5117" s="1" t="s">
        <v>24</v>
      </c>
      <c r="E5117" s="2">
        <v>44375.0</v>
      </c>
      <c r="F5117" s="3"/>
      <c r="G5117" s="5">
        <v>4500.0</v>
      </c>
      <c r="H5117" s="3" t="str">
        <f>IFNA(VLOOKUP(F5117,Promocodes!A:E,4,0),"")</f>
        <v/>
      </c>
      <c r="I5117" s="3"/>
      <c r="J5117" s="5">
        <f t="shared" si="2"/>
        <v>4500</v>
      </c>
      <c r="K5117" s="3" t="str">
        <f>IFNA(VLOOKUP(D5117,Price!$A$2:$C$18,3,0),"")</f>
        <v>услуга</v>
      </c>
      <c r="L5117" s="6">
        <f t="shared" si="3"/>
        <v>6</v>
      </c>
      <c r="M5117" s="6" t="str">
        <f>IFNA(VLOOKUP(F5117,Promocodes!A:B,2,0),"")</f>
        <v/>
      </c>
      <c r="N5117" s="3" t="str">
        <f>IFNA(VLOOKUP(M5117,Promocodes!G:H,2,0),"")</f>
        <v/>
      </c>
      <c r="O5117" s="3" t="str">
        <f>IFNA(VLOOKUP(D5117,Price!$E$2:$F$4,2,0),"")</f>
        <v/>
      </c>
      <c r="P5117" s="7" t="str">
        <f t="shared" si="4"/>
        <v>без промо</v>
      </c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</row>
    <row r="5118" ht="15.75" customHeight="1">
      <c r="A5118" s="3">
        <v>5095.0</v>
      </c>
      <c r="B5118" s="1" t="s">
        <v>16</v>
      </c>
      <c r="C5118" s="1" t="s">
        <v>17</v>
      </c>
      <c r="D5118" s="1" t="s">
        <v>24</v>
      </c>
      <c r="E5118" s="2">
        <v>44375.0</v>
      </c>
      <c r="F5118" s="3"/>
      <c r="G5118" s="5">
        <v>4500.0</v>
      </c>
      <c r="H5118" s="3" t="str">
        <f>IFNA(VLOOKUP(F5118,Promocodes!A:E,4,0),"")</f>
        <v/>
      </c>
      <c r="I5118" s="3"/>
      <c r="J5118" s="5">
        <f t="shared" si="2"/>
        <v>4500</v>
      </c>
      <c r="K5118" s="3" t="str">
        <f>IFNA(VLOOKUP(D5118,Price!$A$2:$C$18,3,0),"")</f>
        <v>услуга</v>
      </c>
      <c r="L5118" s="6">
        <f t="shared" si="3"/>
        <v>6</v>
      </c>
      <c r="M5118" s="6" t="str">
        <f>IFNA(VLOOKUP(F5118,Promocodes!A:B,2,0),"")</f>
        <v/>
      </c>
      <c r="N5118" s="3" t="str">
        <f>IFNA(VLOOKUP(M5118,Promocodes!G:H,2,0),"")</f>
        <v/>
      </c>
      <c r="O5118" s="3" t="str">
        <f>IFNA(VLOOKUP(D5118,Price!$E$2:$F$4,2,0),"")</f>
        <v/>
      </c>
      <c r="P5118" s="7" t="str">
        <f t="shared" si="4"/>
        <v>без промо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</row>
    <row r="5119" ht="15.75" customHeight="1">
      <c r="A5119" s="3">
        <v>5096.0</v>
      </c>
      <c r="B5119" s="1" t="s">
        <v>139</v>
      </c>
      <c r="C5119" s="1" t="s">
        <v>17</v>
      </c>
      <c r="D5119" s="1" t="s">
        <v>142</v>
      </c>
      <c r="E5119" s="2">
        <v>44375.0</v>
      </c>
      <c r="F5119" s="3"/>
      <c r="G5119" s="5">
        <v>1000.0</v>
      </c>
      <c r="H5119" s="3" t="str">
        <f>IFNA(VLOOKUP(F5119,Promocodes!A:E,4,0),"")</f>
        <v/>
      </c>
      <c r="I5119" s="3"/>
      <c r="J5119" s="5">
        <f t="shared" si="2"/>
        <v>1000</v>
      </c>
      <c r="K5119" s="3" t="str">
        <f>IFNA(VLOOKUP(D5119,Price!$A$2:$C$18,3,0),"")</f>
        <v/>
      </c>
      <c r="L5119" s="6">
        <f t="shared" si="3"/>
        <v>6</v>
      </c>
      <c r="M5119" s="6" t="str">
        <f>IFNA(VLOOKUP(F5119,Promocodes!A:B,2,0),"")</f>
        <v/>
      </c>
      <c r="N5119" s="3" t="str">
        <f>IFNA(VLOOKUP(M5119,Promocodes!G:H,2,0),"")</f>
        <v/>
      </c>
      <c r="O5119" s="3" t="str">
        <f>IFNA(VLOOKUP(D5119,Price!$E$2:$F$4,2,0),"")</f>
        <v/>
      </c>
      <c r="P5119" s="7" t="str">
        <f t="shared" si="4"/>
        <v/>
      </c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</row>
    <row r="5120" ht="15.75" customHeight="1">
      <c r="A5120" s="3">
        <v>5098.0</v>
      </c>
      <c r="B5120" s="1" t="s">
        <v>16</v>
      </c>
      <c r="C5120" s="1" t="s">
        <v>17</v>
      </c>
      <c r="D5120" s="1" t="s">
        <v>23</v>
      </c>
      <c r="E5120" s="2">
        <v>44375.0</v>
      </c>
      <c r="F5120" s="3"/>
      <c r="G5120" s="5">
        <v>5500.0</v>
      </c>
      <c r="H5120" s="3" t="str">
        <f>IFNA(VLOOKUP(F5120,Promocodes!A:E,4,0),"")</f>
        <v/>
      </c>
      <c r="I5120" s="3"/>
      <c r="J5120" s="5">
        <f t="shared" si="2"/>
        <v>5500</v>
      </c>
      <c r="K5120" s="3" t="str">
        <f>IFNA(VLOOKUP(D5120,Price!$A$2:$C$18,3,0),"")</f>
        <v>услуга</v>
      </c>
      <c r="L5120" s="6">
        <f t="shared" si="3"/>
        <v>6</v>
      </c>
      <c r="M5120" s="6" t="str">
        <f>IFNA(VLOOKUP(F5120,Promocodes!A:B,2,0),"")</f>
        <v/>
      </c>
      <c r="N5120" s="3" t="str">
        <f>IFNA(VLOOKUP(M5120,Promocodes!G:H,2,0),"")</f>
        <v/>
      </c>
      <c r="O5120" s="3" t="str">
        <f>IFNA(VLOOKUP(D5120,Price!$E$2:$F$4,2,0),"")</f>
        <v/>
      </c>
      <c r="P5120" s="7" t="str">
        <f t="shared" si="4"/>
        <v>без промо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</row>
    <row r="5121" ht="15.75" customHeight="1">
      <c r="A5121" s="3">
        <v>5100.0</v>
      </c>
      <c r="B5121" s="1" t="s">
        <v>16</v>
      </c>
      <c r="C5121" s="1" t="s">
        <v>17</v>
      </c>
      <c r="D5121" s="1" t="s">
        <v>21</v>
      </c>
      <c r="E5121" s="2">
        <v>44375.0</v>
      </c>
      <c r="F5121" s="3"/>
      <c r="G5121" s="5">
        <v>3500.0</v>
      </c>
      <c r="H5121" s="3" t="str">
        <f>IFNA(VLOOKUP(F5121,Promocodes!A:E,4,0),"")</f>
        <v/>
      </c>
      <c r="I5121" s="3"/>
      <c r="J5121" s="5">
        <f t="shared" si="2"/>
        <v>3500</v>
      </c>
      <c r="K5121" s="3" t="str">
        <f>IFNA(VLOOKUP(D5121,Price!$A$2:$C$18,3,0),"")</f>
        <v>услуга</v>
      </c>
      <c r="L5121" s="6">
        <f t="shared" si="3"/>
        <v>6</v>
      </c>
      <c r="M5121" s="6" t="str">
        <f>IFNA(VLOOKUP(F5121,Promocodes!A:B,2,0),"")</f>
        <v/>
      </c>
      <c r="N5121" s="3" t="str">
        <f>IFNA(VLOOKUP(M5121,Promocodes!G:H,2,0),"")</f>
        <v/>
      </c>
      <c r="O5121" s="3" t="str">
        <f>IFNA(VLOOKUP(D5121,Price!$E$2:$F$4,2,0),"")</f>
        <v/>
      </c>
      <c r="P5121" s="7" t="str">
        <f t="shared" si="4"/>
        <v>без промо</v>
      </c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</row>
    <row r="5122" ht="15.75" customHeight="1">
      <c r="A5122" s="3">
        <v>5101.0</v>
      </c>
      <c r="B5122" s="1" t="s">
        <v>16</v>
      </c>
      <c r="C5122" s="1" t="s">
        <v>17</v>
      </c>
      <c r="D5122" s="1" t="s">
        <v>20</v>
      </c>
      <c r="E5122" s="2">
        <v>44375.0</v>
      </c>
      <c r="F5122" s="3"/>
      <c r="G5122" s="5">
        <v>500.0</v>
      </c>
      <c r="H5122" s="3" t="str">
        <f>IFNA(VLOOKUP(F5122,Promocodes!A:E,4,0),"")</f>
        <v/>
      </c>
      <c r="I5122" s="3"/>
      <c r="J5122" s="5">
        <f t="shared" si="2"/>
        <v>500</v>
      </c>
      <c r="K5122" s="3" t="str">
        <f>IFNA(VLOOKUP(D5122,Price!$A$2:$C$18,3,0),"")</f>
        <v>товар</v>
      </c>
      <c r="L5122" s="6">
        <f t="shared" si="3"/>
        <v>6</v>
      </c>
      <c r="M5122" s="6" t="str">
        <f>IFNA(VLOOKUP(F5122,Promocodes!A:B,2,0),"")</f>
        <v/>
      </c>
      <c r="N5122" s="3" t="str">
        <f>IFNA(VLOOKUP(M5122,Promocodes!G:H,2,0),"")</f>
        <v/>
      </c>
      <c r="O5122" s="3">
        <f>IFNA(VLOOKUP(D5122,Price!$E$2:$F$4,2,0),"")</f>
        <v>250</v>
      </c>
      <c r="P5122" s="7" t="str">
        <f t="shared" si="4"/>
        <v>без промо</v>
      </c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</row>
    <row r="5123" ht="15.75" customHeight="1">
      <c r="A5123" s="3">
        <v>5104.0</v>
      </c>
      <c r="B5123" s="1" t="s">
        <v>16</v>
      </c>
      <c r="C5123" s="1" t="s">
        <v>17</v>
      </c>
      <c r="D5123" s="1" t="s">
        <v>21</v>
      </c>
      <c r="E5123" s="2">
        <v>44375.0</v>
      </c>
      <c r="F5123" s="3"/>
      <c r="G5123" s="5">
        <v>3500.0</v>
      </c>
      <c r="H5123" s="3" t="str">
        <f>IFNA(VLOOKUP(F5123,Promocodes!A:E,4,0),"")</f>
        <v/>
      </c>
      <c r="I5123" s="3"/>
      <c r="J5123" s="5">
        <f t="shared" si="2"/>
        <v>3500</v>
      </c>
      <c r="K5123" s="3" t="str">
        <f>IFNA(VLOOKUP(D5123,Price!$A$2:$C$18,3,0),"")</f>
        <v>услуга</v>
      </c>
      <c r="L5123" s="6">
        <f t="shared" si="3"/>
        <v>6</v>
      </c>
      <c r="M5123" s="6" t="str">
        <f>IFNA(VLOOKUP(F5123,Promocodes!A:B,2,0),"")</f>
        <v/>
      </c>
      <c r="N5123" s="3" t="str">
        <f>IFNA(VLOOKUP(M5123,Promocodes!G:H,2,0),"")</f>
        <v/>
      </c>
      <c r="O5123" s="3" t="str">
        <f>IFNA(VLOOKUP(D5123,Price!$E$2:$F$4,2,0),"")</f>
        <v/>
      </c>
      <c r="P5123" s="7" t="str">
        <f t="shared" si="4"/>
        <v>без промо</v>
      </c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</row>
    <row r="5124" ht="15.75" customHeight="1">
      <c r="A5124" s="3">
        <v>5105.0</v>
      </c>
      <c r="B5124" s="1" t="s">
        <v>16</v>
      </c>
      <c r="C5124" s="1" t="s">
        <v>17</v>
      </c>
      <c r="D5124" s="1" t="s">
        <v>23</v>
      </c>
      <c r="E5124" s="2">
        <v>44375.0</v>
      </c>
      <c r="F5124" s="3"/>
      <c r="G5124" s="5">
        <v>5500.0</v>
      </c>
      <c r="H5124" s="3" t="str">
        <f>IFNA(VLOOKUP(F5124,Promocodes!A:E,4,0),"")</f>
        <v/>
      </c>
      <c r="I5124" s="3"/>
      <c r="J5124" s="5">
        <f t="shared" si="2"/>
        <v>5500</v>
      </c>
      <c r="K5124" s="3" t="str">
        <f>IFNA(VLOOKUP(D5124,Price!$A$2:$C$18,3,0),"")</f>
        <v>услуга</v>
      </c>
      <c r="L5124" s="6">
        <f t="shared" si="3"/>
        <v>6</v>
      </c>
      <c r="M5124" s="6" t="str">
        <f>IFNA(VLOOKUP(F5124,Promocodes!A:B,2,0),"")</f>
        <v/>
      </c>
      <c r="N5124" s="3" t="str">
        <f>IFNA(VLOOKUP(M5124,Promocodes!G:H,2,0),"")</f>
        <v/>
      </c>
      <c r="O5124" s="3" t="str">
        <f>IFNA(VLOOKUP(D5124,Price!$E$2:$F$4,2,0),"")</f>
        <v/>
      </c>
      <c r="P5124" s="7" t="str">
        <f t="shared" si="4"/>
        <v>без промо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</row>
    <row r="5125" ht="15.75" customHeight="1">
      <c r="A5125" s="3">
        <v>5106.0</v>
      </c>
      <c r="B5125" s="1" t="s">
        <v>16</v>
      </c>
      <c r="C5125" s="1" t="s">
        <v>17</v>
      </c>
      <c r="D5125" s="1" t="s">
        <v>20</v>
      </c>
      <c r="E5125" s="2">
        <v>44375.0</v>
      </c>
      <c r="F5125" s="3"/>
      <c r="G5125" s="5">
        <v>500.0</v>
      </c>
      <c r="H5125" s="3" t="str">
        <f>IFNA(VLOOKUP(F5125,Promocodes!A:E,4,0),"")</f>
        <v/>
      </c>
      <c r="I5125" s="3"/>
      <c r="J5125" s="5">
        <f t="shared" si="2"/>
        <v>500</v>
      </c>
      <c r="K5125" s="3" t="str">
        <f>IFNA(VLOOKUP(D5125,Price!$A$2:$C$18,3,0),"")</f>
        <v>товар</v>
      </c>
      <c r="L5125" s="6">
        <f t="shared" si="3"/>
        <v>6</v>
      </c>
      <c r="M5125" s="6" t="str">
        <f>IFNA(VLOOKUP(F5125,Promocodes!A:B,2,0),"")</f>
        <v/>
      </c>
      <c r="N5125" s="3" t="str">
        <f>IFNA(VLOOKUP(M5125,Promocodes!G:H,2,0),"")</f>
        <v/>
      </c>
      <c r="O5125" s="3">
        <f>IFNA(VLOOKUP(D5125,Price!$E$2:$F$4,2,0),"")</f>
        <v>250</v>
      </c>
      <c r="P5125" s="7" t="str">
        <f t="shared" si="4"/>
        <v>без промо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</row>
    <row r="5126" ht="15.75" customHeight="1">
      <c r="A5126" s="3">
        <v>5107.0</v>
      </c>
      <c r="B5126" s="1" t="s">
        <v>16</v>
      </c>
      <c r="C5126" s="1" t="s">
        <v>17</v>
      </c>
      <c r="D5126" s="1" t="s">
        <v>24</v>
      </c>
      <c r="E5126" s="2">
        <v>44375.0</v>
      </c>
      <c r="F5126" s="3"/>
      <c r="G5126" s="5">
        <v>4500.0</v>
      </c>
      <c r="H5126" s="3" t="str">
        <f>IFNA(VLOOKUP(F5126,Promocodes!A:E,4,0),"")</f>
        <v/>
      </c>
      <c r="I5126" s="3"/>
      <c r="J5126" s="5">
        <f t="shared" si="2"/>
        <v>4500</v>
      </c>
      <c r="K5126" s="3" t="str">
        <f>IFNA(VLOOKUP(D5126,Price!$A$2:$C$18,3,0),"")</f>
        <v>услуга</v>
      </c>
      <c r="L5126" s="6">
        <f t="shared" si="3"/>
        <v>6</v>
      </c>
      <c r="M5126" s="6" t="str">
        <f>IFNA(VLOOKUP(F5126,Promocodes!A:B,2,0),"")</f>
        <v/>
      </c>
      <c r="N5126" s="3" t="str">
        <f>IFNA(VLOOKUP(M5126,Promocodes!G:H,2,0),"")</f>
        <v/>
      </c>
      <c r="O5126" s="3" t="str">
        <f>IFNA(VLOOKUP(D5126,Price!$E$2:$F$4,2,0),"")</f>
        <v/>
      </c>
      <c r="P5126" s="7" t="str">
        <f t="shared" si="4"/>
        <v>без промо</v>
      </c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</row>
    <row r="5127" ht="15.75" customHeight="1">
      <c r="A5127" s="3">
        <v>5109.0</v>
      </c>
      <c r="B5127" s="1" t="s">
        <v>16</v>
      </c>
      <c r="C5127" s="1" t="s">
        <v>17</v>
      </c>
      <c r="D5127" s="1" t="s">
        <v>21</v>
      </c>
      <c r="E5127" s="2">
        <v>44375.0</v>
      </c>
      <c r="F5127" s="3"/>
      <c r="G5127" s="5">
        <v>3500.0</v>
      </c>
      <c r="H5127" s="3" t="str">
        <f>IFNA(VLOOKUP(F5127,Promocodes!A:E,4,0),"")</f>
        <v/>
      </c>
      <c r="I5127" s="3"/>
      <c r="J5127" s="5">
        <f t="shared" si="2"/>
        <v>3500</v>
      </c>
      <c r="K5127" s="3" t="str">
        <f>IFNA(VLOOKUP(D5127,Price!$A$2:$C$18,3,0),"")</f>
        <v>услуга</v>
      </c>
      <c r="L5127" s="6">
        <f t="shared" si="3"/>
        <v>6</v>
      </c>
      <c r="M5127" s="6" t="str">
        <f>IFNA(VLOOKUP(F5127,Promocodes!A:B,2,0),"")</f>
        <v/>
      </c>
      <c r="N5127" s="3" t="str">
        <f>IFNA(VLOOKUP(M5127,Promocodes!G:H,2,0),"")</f>
        <v/>
      </c>
      <c r="O5127" s="3" t="str">
        <f>IFNA(VLOOKUP(D5127,Price!$E$2:$F$4,2,0),"")</f>
        <v/>
      </c>
      <c r="P5127" s="7" t="str">
        <f t="shared" si="4"/>
        <v>без промо</v>
      </c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</row>
    <row r="5128" ht="15.75" customHeight="1">
      <c r="A5128" s="3">
        <v>5110.0</v>
      </c>
      <c r="B5128" s="1" t="s">
        <v>16</v>
      </c>
      <c r="C5128" s="1" t="s">
        <v>22</v>
      </c>
      <c r="D5128" s="1" t="s">
        <v>21</v>
      </c>
      <c r="E5128" s="2">
        <v>44376.0</v>
      </c>
      <c r="F5128" s="3"/>
      <c r="G5128" s="5">
        <v>3500.0</v>
      </c>
      <c r="H5128" s="3" t="str">
        <f>IFNA(VLOOKUP(F5128,Promocodes!A:E,4,0),"")</f>
        <v/>
      </c>
      <c r="I5128" s="3"/>
      <c r="J5128" s="5">
        <f t="shared" si="2"/>
        <v>3500</v>
      </c>
      <c r="K5128" s="3" t="str">
        <f>IFNA(VLOOKUP(D5128,Price!$A$2:$C$18,3,0),"")</f>
        <v>услуга</v>
      </c>
      <c r="L5128" s="6">
        <f t="shared" si="3"/>
        <v>6</v>
      </c>
      <c r="M5128" s="6" t="str">
        <f>IFNA(VLOOKUP(F5128,Promocodes!A:B,2,0),"")</f>
        <v/>
      </c>
      <c r="N5128" s="3" t="str">
        <f>IFNA(VLOOKUP(M5128,Promocodes!G:H,2,0),"")</f>
        <v/>
      </c>
      <c r="O5128" s="3" t="str">
        <f>IFNA(VLOOKUP(D5128,Price!$E$2:$F$4,2,0),"")</f>
        <v/>
      </c>
      <c r="P5128" s="7" t="str">
        <f t="shared" si="4"/>
        <v>без промо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</row>
    <row r="5129" ht="15.75" customHeight="1">
      <c r="A5129" s="3">
        <v>5111.0</v>
      </c>
      <c r="B5129" s="1" t="s">
        <v>16</v>
      </c>
      <c r="C5129" s="1" t="s">
        <v>17</v>
      </c>
      <c r="D5129" s="1" t="s">
        <v>24</v>
      </c>
      <c r="E5129" s="2">
        <v>44376.0</v>
      </c>
      <c r="F5129" s="3"/>
      <c r="G5129" s="5">
        <v>4500.0</v>
      </c>
      <c r="H5129" s="3" t="str">
        <f>IFNA(VLOOKUP(F5129,Promocodes!A:E,4,0),"")</f>
        <v/>
      </c>
      <c r="I5129" s="3"/>
      <c r="J5129" s="5">
        <f t="shared" si="2"/>
        <v>4500</v>
      </c>
      <c r="K5129" s="3" t="str">
        <f>IFNA(VLOOKUP(D5129,Price!$A$2:$C$18,3,0),"")</f>
        <v>услуга</v>
      </c>
      <c r="L5129" s="6">
        <f t="shared" si="3"/>
        <v>6</v>
      </c>
      <c r="M5129" s="6" t="str">
        <f>IFNA(VLOOKUP(F5129,Promocodes!A:B,2,0),"")</f>
        <v/>
      </c>
      <c r="N5129" s="3" t="str">
        <f>IFNA(VLOOKUP(M5129,Promocodes!G:H,2,0),"")</f>
        <v/>
      </c>
      <c r="O5129" s="3" t="str">
        <f>IFNA(VLOOKUP(D5129,Price!$E$2:$F$4,2,0),"")</f>
        <v/>
      </c>
      <c r="P5129" s="7" t="str">
        <f t="shared" si="4"/>
        <v>без промо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</row>
    <row r="5130" ht="15.75" customHeight="1">
      <c r="A5130" s="3">
        <v>5112.0</v>
      </c>
      <c r="B5130" s="1" t="s">
        <v>16</v>
      </c>
      <c r="C5130" s="1" t="s">
        <v>17</v>
      </c>
      <c r="D5130" s="1" t="s">
        <v>21</v>
      </c>
      <c r="E5130" s="2">
        <v>44376.0</v>
      </c>
      <c r="F5130" s="3"/>
      <c r="G5130" s="5">
        <v>3500.0</v>
      </c>
      <c r="H5130" s="3" t="str">
        <f>IFNA(VLOOKUP(F5130,Promocodes!A:E,4,0),"")</f>
        <v/>
      </c>
      <c r="I5130" s="3"/>
      <c r="J5130" s="5">
        <f t="shared" si="2"/>
        <v>3500</v>
      </c>
      <c r="K5130" s="3" t="str">
        <f>IFNA(VLOOKUP(D5130,Price!$A$2:$C$18,3,0),"")</f>
        <v>услуга</v>
      </c>
      <c r="L5130" s="6">
        <f t="shared" si="3"/>
        <v>6</v>
      </c>
      <c r="M5130" s="6" t="str">
        <f>IFNA(VLOOKUP(F5130,Promocodes!A:B,2,0),"")</f>
        <v/>
      </c>
      <c r="N5130" s="3" t="str">
        <f>IFNA(VLOOKUP(M5130,Promocodes!G:H,2,0),"")</f>
        <v/>
      </c>
      <c r="O5130" s="3" t="str">
        <f>IFNA(VLOOKUP(D5130,Price!$E$2:$F$4,2,0),"")</f>
        <v/>
      </c>
      <c r="P5130" s="7" t="str">
        <f t="shared" si="4"/>
        <v>без промо</v>
      </c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</row>
    <row r="5131" ht="15.75" customHeight="1">
      <c r="A5131" s="3">
        <v>5113.0</v>
      </c>
      <c r="B5131" s="1" t="s">
        <v>16</v>
      </c>
      <c r="C5131" s="1" t="s">
        <v>17</v>
      </c>
      <c r="D5131" s="1" t="s">
        <v>21</v>
      </c>
      <c r="E5131" s="2">
        <v>44376.0</v>
      </c>
      <c r="F5131" s="3"/>
      <c r="G5131" s="5">
        <v>3500.0</v>
      </c>
      <c r="H5131" s="3" t="str">
        <f>IFNA(VLOOKUP(F5131,Promocodes!A:E,4,0),"")</f>
        <v/>
      </c>
      <c r="I5131" s="3"/>
      <c r="J5131" s="5">
        <f t="shared" si="2"/>
        <v>3500</v>
      </c>
      <c r="K5131" s="3" t="str">
        <f>IFNA(VLOOKUP(D5131,Price!$A$2:$C$18,3,0),"")</f>
        <v>услуга</v>
      </c>
      <c r="L5131" s="6">
        <f t="shared" si="3"/>
        <v>6</v>
      </c>
      <c r="M5131" s="6" t="str">
        <f>IFNA(VLOOKUP(F5131,Promocodes!A:B,2,0),"")</f>
        <v/>
      </c>
      <c r="N5131" s="3" t="str">
        <f>IFNA(VLOOKUP(M5131,Promocodes!G:H,2,0),"")</f>
        <v/>
      </c>
      <c r="O5131" s="3" t="str">
        <f>IFNA(VLOOKUP(D5131,Price!$E$2:$F$4,2,0),"")</f>
        <v/>
      </c>
      <c r="P5131" s="7" t="str">
        <f t="shared" si="4"/>
        <v>без промо</v>
      </c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</row>
    <row r="5132" ht="15.75" customHeight="1">
      <c r="A5132" s="3">
        <v>5114.0</v>
      </c>
      <c r="B5132" s="1" t="s">
        <v>139</v>
      </c>
      <c r="C5132" s="1" t="s">
        <v>17</v>
      </c>
      <c r="D5132" s="1" t="s">
        <v>141</v>
      </c>
      <c r="E5132" s="2">
        <v>44376.0</v>
      </c>
      <c r="F5132" s="3"/>
      <c r="G5132" s="5">
        <v>300.0</v>
      </c>
      <c r="H5132" s="3" t="str">
        <f>IFNA(VLOOKUP(F5132,Promocodes!A:E,4,0),"")</f>
        <v/>
      </c>
      <c r="I5132" s="3"/>
      <c r="J5132" s="5">
        <f t="shared" si="2"/>
        <v>300</v>
      </c>
      <c r="K5132" s="3" t="str">
        <f>IFNA(VLOOKUP(D5132,Price!$A$2:$C$18,3,0),"")</f>
        <v/>
      </c>
      <c r="L5132" s="6">
        <f t="shared" si="3"/>
        <v>6</v>
      </c>
      <c r="M5132" s="6" t="str">
        <f>IFNA(VLOOKUP(F5132,Promocodes!A:B,2,0),"")</f>
        <v/>
      </c>
      <c r="N5132" s="3" t="str">
        <f>IFNA(VLOOKUP(M5132,Promocodes!G:H,2,0),"")</f>
        <v/>
      </c>
      <c r="O5132" s="3" t="str">
        <f>IFNA(VLOOKUP(D5132,Price!$E$2:$F$4,2,0),"")</f>
        <v/>
      </c>
      <c r="P5132" s="7" t="str">
        <f t="shared" si="4"/>
        <v/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</row>
    <row r="5133" ht="15.75" customHeight="1">
      <c r="A5133" s="3">
        <v>5115.0</v>
      </c>
      <c r="B5133" s="1" t="s">
        <v>16</v>
      </c>
      <c r="C5133" s="1" t="s">
        <v>17</v>
      </c>
      <c r="D5133" s="1" t="s">
        <v>21</v>
      </c>
      <c r="E5133" s="2">
        <v>44376.0</v>
      </c>
      <c r="F5133" s="3"/>
      <c r="G5133" s="5">
        <v>3500.0</v>
      </c>
      <c r="H5133" s="3" t="str">
        <f>IFNA(VLOOKUP(F5133,Promocodes!A:E,4,0),"")</f>
        <v/>
      </c>
      <c r="I5133" s="3"/>
      <c r="J5133" s="5">
        <f t="shared" si="2"/>
        <v>3500</v>
      </c>
      <c r="K5133" s="3" t="str">
        <f>IFNA(VLOOKUP(D5133,Price!$A$2:$C$18,3,0),"")</f>
        <v>услуга</v>
      </c>
      <c r="L5133" s="6">
        <f t="shared" si="3"/>
        <v>6</v>
      </c>
      <c r="M5133" s="6" t="str">
        <f>IFNA(VLOOKUP(F5133,Promocodes!A:B,2,0),"")</f>
        <v/>
      </c>
      <c r="N5133" s="3" t="str">
        <f>IFNA(VLOOKUP(M5133,Promocodes!G:H,2,0),"")</f>
        <v/>
      </c>
      <c r="O5133" s="3" t="str">
        <f>IFNA(VLOOKUP(D5133,Price!$E$2:$F$4,2,0),"")</f>
        <v/>
      </c>
      <c r="P5133" s="7" t="str">
        <f t="shared" si="4"/>
        <v>без промо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</row>
    <row r="5134" ht="15.75" customHeight="1">
      <c r="A5134" s="3">
        <v>5117.0</v>
      </c>
      <c r="B5134" s="1" t="s">
        <v>16</v>
      </c>
      <c r="C5134" s="1" t="s">
        <v>17</v>
      </c>
      <c r="D5134" s="1" t="s">
        <v>21</v>
      </c>
      <c r="E5134" s="2">
        <v>44376.0</v>
      </c>
      <c r="F5134" s="3"/>
      <c r="G5134" s="5">
        <v>3500.0</v>
      </c>
      <c r="H5134" s="3" t="str">
        <f>IFNA(VLOOKUP(F5134,Promocodes!A:E,4,0),"")</f>
        <v/>
      </c>
      <c r="I5134" s="3"/>
      <c r="J5134" s="5">
        <f t="shared" si="2"/>
        <v>3500</v>
      </c>
      <c r="K5134" s="3" t="str">
        <f>IFNA(VLOOKUP(D5134,Price!$A$2:$C$18,3,0),"")</f>
        <v>услуга</v>
      </c>
      <c r="L5134" s="6">
        <f t="shared" si="3"/>
        <v>6</v>
      </c>
      <c r="M5134" s="6" t="str">
        <f>IFNA(VLOOKUP(F5134,Promocodes!A:B,2,0),"")</f>
        <v/>
      </c>
      <c r="N5134" s="3" t="str">
        <f>IFNA(VLOOKUP(M5134,Promocodes!G:H,2,0),"")</f>
        <v/>
      </c>
      <c r="O5134" s="3" t="str">
        <f>IFNA(VLOOKUP(D5134,Price!$E$2:$F$4,2,0),"")</f>
        <v/>
      </c>
      <c r="P5134" s="7" t="str">
        <f t="shared" si="4"/>
        <v>без промо</v>
      </c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</row>
    <row r="5135" ht="15.75" customHeight="1">
      <c r="A5135" s="3">
        <v>5118.0</v>
      </c>
      <c r="B5135" s="1" t="s">
        <v>16</v>
      </c>
      <c r="C5135" s="1" t="s">
        <v>17</v>
      </c>
      <c r="D5135" s="1" t="s">
        <v>25</v>
      </c>
      <c r="E5135" s="2">
        <v>44376.0</v>
      </c>
      <c r="F5135" s="3"/>
      <c r="G5135" s="5">
        <v>300.0</v>
      </c>
      <c r="H5135" s="3" t="str">
        <f>IFNA(VLOOKUP(F5135,Promocodes!A:E,4,0),"")</f>
        <v/>
      </c>
      <c r="I5135" s="3"/>
      <c r="J5135" s="5">
        <f t="shared" si="2"/>
        <v>300</v>
      </c>
      <c r="K5135" s="3" t="str">
        <f>IFNA(VLOOKUP(D5135,Price!$A$2:$C$18,3,0),"")</f>
        <v>товар</v>
      </c>
      <c r="L5135" s="6">
        <f t="shared" si="3"/>
        <v>6</v>
      </c>
      <c r="M5135" s="6" t="str">
        <f>IFNA(VLOOKUP(F5135,Promocodes!A:B,2,0),"")</f>
        <v/>
      </c>
      <c r="N5135" s="3" t="str">
        <f>IFNA(VLOOKUP(M5135,Promocodes!G:H,2,0),"")</f>
        <v/>
      </c>
      <c r="O5135" s="3">
        <f>IFNA(VLOOKUP(D5135,Price!$E$2:$F$4,2,0),"")</f>
        <v>150</v>
      </c>
      <c r="P5135" s="7" t="str">
        <f t="shared" si="4"/>
        <v>без промо</v>
      </c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</row>
    <row r="5136" ht="15.75" customHeight="1">
      <c r="A5136" s="3">
        <v>5119.0</v>
      </c>
      <c r="B5136" s="1" t="s">
        <v>16</v>
      </c>
      <c r="C5136" s="1" t="s">
        <v>17</v>
      </c>
      <c r="D5136" s="1" t="s">
        <v>23</v>
      </c>
      <c r="E5136" s="2">
        <v>44376.0</v>
      </c>
      <c r="F5136" s="3"/>
      <c r="G5136" s="5">
        <v>5500.0</v>
      </c>
      <c r="H5136" s="3" t="str">
        <f>IFNA(VLOOKUP(F5136,Promocodes!A:E,4,0),"")</f>
        <v/>
      </c>
      <c r="I5136" s="3"/>
      <c r="J5136" s="5">
        <f t="shared" si="2"/>
        <v>5500</v>
      </c>
      <c r="K5136" s="3" t="str">
        <f>IFNA(VLOOKUP(D5136,Price!$A$2:$C$18,3,0),"")</f>
        <v>услуга</v>
      </c>
      <c r="L5136" s="6">
        <f t="shared" si="3"/>
        <v>6</v>
      </c>
      <c r="M5136" s="6" t="str">
        <f>IFNA(VLOOKUP(F5136,Promocodes!A:B,2,0),"")</f>
        <v/>
      </c>
      <c r="N5136" s="3" t="str">
        <f>IFNA(VLOOKUP(M5136,Promocodes!G:H,2,0),"")</f>
        <v/>
      </c>
      <c r="O5136" s="3" t="str">
        <f>IFNA(VLOOKUP(D5136,Price!$E$2:$F$4,2,0),"")</f>
        <v/>
      </c>
      <c r="P5136" s="7" t="str">
        <f t="shared" si="4"/>
        <v>без промо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</row>
    <row r="5137" ht="15.75" customHeight="1">
      <c r="A5137" s="3">
        <v>5120.0</v>
      </c>
      <c r="B5137" s="1" t="s">
        <v>16</v>
      </c>
      <c r="C5137" s="1" t="s">
        <v>17</v>
      </c>
      <c r="D5137" s="1" t="s">
        <v>23</v>
      </c>
      <c r="E5137" s="2">
        <v>44376.0</v>
      </c>
      <c r="F5137" s="3"/>
      <c r="G5137" s="5">
        <v>5500.0</v>
      </c>
      <c r="H5137" s="3" t="str">
        <f>IFNA(VLOOKUP(F5137,Promocodes!A:E,4,0),"")</f>
        <v/>
      </c>
      <c r="I5137" s="3"/>
      <c r="J5137" s="5">
        <f t="shared" si="2"/>
        <v>5500</v>
      </c>
      <c r="K5137" s="3" t="str">
        <f>IFNA(VLOOKUP(D5137,Price!$A$2:$C$18,3,0),"")</f>
        <v>услуга</v>
      </c>
      <c r="L5137" s="6">
        <f t="shared" si="3"/>
        <v>6</v>
      </c>
      <c r="M5137" s="6" t="str">
        <f>IFNA(VLOOKUP(F5137,Promocodes!A:B,2,0),"")</f>
        <v/>
      </c>
      <c r="N5137" s="3" t="str">
        <f>IFNA(VLOOKUP(M5137,Promocodes!G:H,2,0),"")</f>
        <v/>
      </c>
      <c r="O5137" s="3" t="str">
        <f>IFNA(VLOOKUP(D5137,Price!$E$2:$F$4,2,0),"")</f>
        <v/>
      </c>
      <c r="P5137" s="7" t="str">
        <f t="shared" si="4"/>
        <v>без промо</v>
      </c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</row>
    <row r="5138" ht="15.75" customHeight="1">
      <c r="A5138" s="3">
        <v>5121.0</v>
      </c>
      <c r="B5138" s="1" t="s">
        <v>139</v>
      </c>
      <c r="C5138" s="1" t="s">
        <v>17</v>
      </c>
      <c r="D5138" s="1" t="s">
        <v>142</v>
      </c>
      <c r="E5138" s="2">
        <v>44376.0</v>
      </c>
      <c r="F5138" s="3"/>
      <c r="G5138" s="5">
        <v>1000.0</v>
      </c>
      <c r="H5138" s="3" t="str">
        <f>IFNA(VLOOKUP(F5138,Promocodes!A:E,4,0),"")</f>
        <v/>
      </c>
      <c r="I5138" s="3"/>
      <c r="J5138" s="5">
        <f t="shared" si="2"/>
        <v>1000</v>
      </c>
      <c r="K5138" s="3" t="str">
        <f>IFNA(VLOOKUP(D5138,Price!$A$2:$C$18,3,0),"")</f>
        <v/>
      </c>
      <c r="L5138" s="6">
        <f t="shared" si="3"/>
        <v>6</v>
      </c>
      <c r="M5138" s="6" t="str">
        <f>IFNA(VLOOKUP(F5138,Promocodes!A:B,2,0),"")</f>
        <v/>
      </c>
      <c r="N5138" s="3" t="str">
        <f>IFNA(VLOOKUP(M5138,Promocodes!G:H,2,0),"")</f>
        <v/>
      </c>
      <c r="O5138" s="3" t="str">
        <f>IFNA(VLOOKUP(D5138,Price!$E$2:$F$4,2,0),"")</f>
        <v/>
      </c>
      <c r="P5138" s="7" t="str">
        <f t="shared" si="4"/>
        <v/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</row>
    <row r="5139" ht="15.75" customHeight="1">
      <c r="A5139" s="3">
        <v>5122.0</v>
      </c>
      <c r="B5139" s="1" t="s">
        <v>16</v>
      </c>
      <c r="C5139" s="1" t="s">
        <v>17</v>
      </c>
      <c r="D5139" s="1" t="s">
        <v>21</v>
      </c>
      <c r="E5139" s="2">
        <v>44376.0</v>
      </c>
      <c r="F5139" s="3"/>
      <c r="G5139" s="5">
        <v>3500.0</v>
      </c>
      <c r="H5139" s="3" t="str">
        <f>IFNA(VLOOKUP(F5139,Promocodes!A:E,4,0),"")</f>
        <v/>
      </c>
      <c r="I5139" s="3"/>
      <c r="J5139" s="5">
        <f t="shared" si="2"/>
        <v>3500</v>
      </c>
      <c r="K5139" s="3" t="str">
        <f>IFNA(VLOOKUP(D5139,Price!$A$2:$C$18,3,0),"")</f>
        <v>услуга</v>
      </c>
      <c r="L5139" s="6">
        <f t="shared" si="3"/>
        <v>6</v>
      </c>
      <c r="M5139" s="6" t="str">
        <f>IFNA(VLOOKUP(F5139,Promocodes!A:B,2,0),"")</f>
        <v/>
      </c>
      <c r="N5139" s="3" t="str">
        <f>IFNA(VLOOKUP(M5139,Promocodes!G:H,2,0),"")</f>
        <v/>
      </c>
      <c r="O5139" s="3" t="str">
        <f>IFNA(VLOOKUP(D5139,Price!$E$2:$F$4,2,0),"")</f>
        <v/>
      </c>
      <c r="P5139" s="7" t="str">
        <f t="shared" si="4"/>
        <v>без промо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</row>
    <row r="5140" ht="15.75" customHeight="1">
      <c r="A5140" s="3">
        <v>5123.0</v>
      </c>
      <c r="B5140" s="1" t="s">
        <v>16</v>
      </c>
      <c r="C5140" s="1" t="s">
        <v>17</v>
      </c>
      <c r="D5140" s="1" t="s">
        <v>25</v>
      </c>
      <c r="E5140" s="2">
        <v>44376.0</v>
      </c>
      <c r="F5140" s="3"/>
      <c r="G5140" s="5">
        <v>300.0</v>
      </c>
      <c r="H5140" s="3" t="str">
        <f>IFNA(VLOOKUP(F5140,Promocodes!A:E,4,0),"")</f>
        <v/>
      </c>
      <c r="I5140" s="3"/>
      <c r="J5140" s="5">
        <f t="shared" si="2"/>
        <v>300</v>
      </c>
      <c r="K5140" s="3" t="str">
        <f>IFNA(VLOOKUP(D5140,Price!$A$2:$C$18,3,0),"")</f>
        <v>товар</v>
      </c>
      <c r="L5140" s="6">
        <f t="shared" si="3"/>
        <v>6</v>
      </c>
      <c r="M5140" s="6" t="str">
        <f>IFNA(VLOOKUP(F5140,Promocodes!A:B,2,0),"")</f>
        <v/>
      </c>
      <c r="N5140" s="3" t="str">
        <f>IFNA(VLOOKUP(M5140,Promocodes!G:H,2,0),"")</f>
        <v/>
      </c>
      <c r="O5140" s="3">
        <f>IFNA(VLOOKUP(D5140,Price!$E$2:$F$4,2,0),"")</f>
        <v>150</v>
      </c>
      <c r="P5140" s="7" t="str">
        <f t="shared" si="4"/>
        <v>без промо</v>
      </c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</row>
    <row r="5141" ht="15.75" customHeight="1">
      <c r="A5141" s="3">
        <v>5124.0</v>
      </c>
      <c r="B5141" s="1" t="s">
        <v>139</v>
      </c>
      <c r="C5141" s="1" t="s">
        <v>17</v>
      </c>
      <c r="D5141" s="1" t="s">
        <v>142</v>
      </c>
      <c r="E5141" s="2">
        <v>44376.0</v>
      </c>
      <c r="F5141" s="3"/>
      <c r="G5141" s="5">
        <v>1000.0</v>
      </c>
      <c r="H5141" s="3" t="str">
        <f>IFNA(VLOOKUP(F5141,Promocodes!A:E,4,0),"")</f>
        <v/>
      </c>
      <c r="I5141" s="3"/>
      <c r="J5141" s="5">
        <f t="shared" si="2"/>
        <v>1000</v>
      </c>
      <c r="K5141" s="3" t="str">
        <f>IFNA(VLOOKUP(D5141,Price!$A$2:$C$18,3,0),"")</f>
        <v/>
      </c>
      <c r="L5141" s="6">
        <f t="shared" si="3"/>
        <v>6</v>
      </c>
      <c r="M5141" s="6" t="str">
        <f>IFNA(VLOOKUP(F5141,Promocodes!A:B,2,0),"")</f>
        <v/>
      </c>
      <c r="N5141" s="3" t="str">
        <f>IFNA(VLOOKUP(M5141,Promocodes!G:H,2,0),"")</f>
        <v/>
      </c>
      <c r="O5141" s="3" t="str">
        <f>IFNA(VLOOKUP(D5141,Price!$E$2:$F$4,2,0),"")</f>
        <v/>
      </c>
      <c r="P5141" s="7" t="str">
        <f t="shared" si="4"/>
        <v/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</row>
    <row r="5142" ht="15.75" customHeight="1">
      <c r="A5142" s="3">
        <v>5127.0</v>
      </c>
      <c r="B5142" s="1" t="s">
        <v>16</v>
      </c>
      <c r="C5142" s="1" t="s">
        <v>17</v>
      </c>
      <c r="D5142" s="1" t="s">
        <v>24</v>
      </c>
      <c r="E5142" s="2">
        <v>44376.0</v>
      </c>
      <c r="F5142" s="3"/>
      <c r="G5142" s="5">
        <v>4500.0</v>
      </c>
      <c r="H5142" s="3" t="str">
        <f>IFNA(VLOOKUP(F5142,Promocodes!A:E,4,0),"")</f>
        <v/>
      </c>
      <c r="I5142" s="3"/>
      <c r="J5142" s="5">
        <f t="shared" si="2"/>
        <v>4500</v>
      </c>
      <c r="K5142" s="3" t="str">
        <f>IFNA(VLOOKUP(D5142,Price!$A$2:$C$18,3,0),"")</f>
        <v>услуга</v>
      </c>
      <c r="L5142" s="6">
        <f t="shared" si="3"/>
        <v>6</v>
      </c>
      <c r="M5142" s="6" t="str">
        <f>IFNA(VLOOKUP(F5142,Promocodes!A:B,2,0),"")</f>
        <v/>
      </c>
      <c r="N5142" s="3" t="str">
        <f>IFNA(VLOOKUP(M5142,Promocodes!G:H,2,0),"")</f>
        <v/>
      </c>
      <c r="O5142" s="3" t="str">
        <f>IFNA(VLOOKUP(D5142,Price!$E$2:$F$4,2,0),"")</f>
        <v/>
      </c>
      <c r="P5142" s="7" t="str">
        <f t="shared" si="4"/>
        <v>без промо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</row>
    <row r="5143" ht="15.75" customHeight="1">
      <c r="A5143" s="3">
        <v>5128.0</v>
      </c>
      <c r="B5143" s="1" t="s">
        <v>16</v>
      </c>
      <c r="C5143" s="1" t="s">
        <v>17</v>
      </c>
      <c r="D5143" s="1" t="s">
        <v>23</v>
      </c>
      <c r="E5143" s="2">
        <v>44376.0</v>
      </c>
      <c r="F5143" s="3"/>
      <c r="G5143" s="5">
        <v>5500.0</v>
      </c>
      <c r="H5143" s="3" t="str">
        <f>IFNA(VLOOKUP(F5143,Promocodes!A:E,4,0),"")</f>
        <v/>
      </c>
      <c r="I5143" s="3"/>
      <c r="J5143" s="5">
        <f t="shared" si="2"/>
        <v>5500</v>
      </c>
      <c r="K5143" s="3" t="str">
        <f>IFNA(VLOOKUP(D5143,Price!$A$2:$C$18,3,0),"")</f>
        <v>услуга</v>
      </c>
      <c r="L5143" s="6">
        <f t="shared" si="3"/>
        <v>6</v>
      </c>
      <c r="M5143" s="6" t="str">
        <f>IFNA(VLOOKUP(F5143,Promocodes!A:B,2,0),"")</f>
        <v/>
      </c>
      <c r="N5143" s="3" t="str">
        <f>IFNA(VLOOKUP(M5143,Promocodes!G:H,2,0),"")</f>
        <v/>
      </c>
      <c r="O5143" s="3" t="str">
        <f>IFNA(VLOOKUP(D5143,Price!$E$2:$F$4,2,0),"")</f>
        <v/>
      </c>
      <c r="P5143" s="7" t="str">
        <f t="shared" si="4"/>
        <v>без промо</v>
      </c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</row>
    <row r="5144" ht="15.75" customHeight="1">
      <c r="A5144" s="3">
        <v>5130.0</v>
      </c>
      <c r="B5144" s="1" t="s">
        <v>16</v>
      </c>
      <c r="C5144" s="1" t="s">
        <v>17</v>
      </c>
      <c r="D5144" s="1" t="s">
        <v>21</v>
      </c>
      <c r="E5144" s="2">
        <v>44376.0</v>
      </c>
      <c r="F5144" s="3"/>
      <c r="G5144" s="5">
        <v>3500.0</v>
      </c>
      <c r="H5144" s="3" t="str">
        <f>IFNA(VLOOKUP(F5144,Promocodes!A:E,4,0),"")</f>
        <v/>
      </c>
      <c r="I5144" s="3"/>
      <c r="J5144" s="5">
        <f t="shared" si="2"/>
        <v>3500</v>
      </c>
      <c r="K5144" s="3" t="str">
        <f>IFNA(VLOOKUP(D5144,Price!$A$2:$C$18,3,0),"")</f>
        <v>услуга</v>
      </c>
      <c r="L5144" s="6">
        <f t="shared" si="3"/>
        <v>6</v>
      </c>
      <c r="M5144" s="6" t="str">
        <f>IFNA(VLOOKUP(F5144,Promocodes!A:B,2,0),"")</f>
        <v/>
      </c>
      <c r="N5144" s="3" t="str">
        <f>IFNA(VLOOKUP(M5144,Promocodes!G:H,2,0),"")</f>
        <v/>
      </c>
      <c r="O5144" s="3" t="str">
        <f>IFNA(VLOOKUP(D5144,Price!$E$2:$F$4,2,0),"")</f>
        <v/>
      </c>
      <c r="P5144" s="7" t="str">
        <f t="shared" si="4"/>
        <v>без промо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</row>
    <row r="5145" ht="15.75" customHeight="1">
      <c r="A5145" s="3">
        <v>5131.0</v>
      </c>
      <c r="B5145" s="1" t="s">
        <v>16</v>
      </c>
      <c r="C5145" s="1" t="s">
        <v>17</v>
      </c>
      <c r="D5145" s="1" t="s">
        <v>23</v>
      </c>
      <c r="E5145" s="2">
        <v>44376.0</v>
      </c>
      <c r="F5145" s="3"/>
      <c r="G5145" s="5">
        <v>5500.0</v>
      </c>
      <c r="H5145" s="3" t="str">
        <f>IFNA(VLOOKUP(F5145,Promocodes!A:E,4,0),"")</f>
        <v/>
      </c>
      <c r="I5145" s="3"/>
      <c r="J5145" s="5">
        <f t="shared" si="2"/>
        <v>5500</v>
      </c>
      <c r="K5145" s="3" t="str">
        <f>IFNA(VLOOKUP(D5145,Price!$A$2:$C$18,3,0),"")</f>
        <v>услуга</v>
      </c>
      <c r="L5145" s="6">
        <f t="shared" si="3"/>
        <v>6</v>
      </c>
      <c r="M5145" s="6" t="str">
        <f>IFNA(VLOOKUP(F5145,Promocodes!A:B,2,0),"")</f>
        <v/>
      </c>
      <c r="N5145" s="3" t="str">
        <f>IFNA(VLOOKUP(M5145,Promocodes!G:H,2,0),"")</f>
        <v/>
      </c>
      <c r="O5145" s="3" t="str">
        <f>IFNA(VLOOKUP(D5145,Price!$E$2:$F$4,2,0),"")</f>
        <v/>
      </c>
      <c r="P5145" s="7" t="str">
        <f t="shared" si="4"/>
        <v>без промо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</row>
    <row r="5146" ht="15.75" customHeight="1">
      <c r="A5146" s="3">
        <v>5132.0</v>
      </c>
      <c r="B5146" s="1" t="s">
        <v>139</v>
      </c>
      <c r="C5146" s="1" t="s">
        <v>17</v>
      </c>
      <c r="D5146" s="1" t="s">
        <v>143</v>
      </c>
      <c r="E5146" s="2">
        <v>44376.0</v>
      </c>
      <c r="F5146" s="3"/>
      <c r="G5146" s="5">
        <v>500.0</v>
      </c>
      <c r="H5146" s="3" t="str">
        <f>IFNA(VLOOKUP(F5146,Promocodes!A:E,4,0),"")</f>
        <v/>
      </c>
      <c r="I5146" s="3"/>
      <c r="J5146" s="5">
        <f t="shared" si="2"/>
        <v>500</v>
      </c>
      <c r="K5146" s="3" t="str">
        <f>IFNA(VLOOKUP(D5146,Price!$A$2:$C$18,3,0),"")</f>
        <v/>
      </c>
      <c r="L5146" s="6">
        <f t="shared" si="3"/>
        <v>6</v>
      </c>
      <c r="M5146" s="6" t="str">
        <f>IFNA(VLOOKUP(F5146,Promocodes!A:B,2,0),"")</f>
        <v/>
      </c>
      <c r="N5146" s="3" t="str">
        <f>IFNA(VLOOKUP(M5146,Promocodes!G:H,2,0),"")</f>
        <v/>
      </c>
      <c r="O5146" s="3" t="str">
        <f>IFNA(VLOOKUP(D5146,Price!$E$2:$F$4,2,0),"")</f>
        <v/>
      </c>
      <c r="P5146" s="7" t="str">
        <f t="shared" si="4"/>
        <v/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</row>
    <row r="5147" ht="15.75" customHeight="1">
      <c r="A5147" s="3">
        <v>5133.0</v>
      </c>
      <c r="B5147" s="1" t="s">
        <v>16</v>
      </c>
      <c r="C5147" s="1" t="s">
        <v>17</v>
      </c>
      <c r="D5147" s="1" t="s">
        <v>18</v>
      </c>
      <c r="E5147" s="2">
        <v>44376.0</v>
      </c>
      <c r="F5147" s="3"/>
      <c r="G5147" s="5">
        <v>1000.0</v>
      </c>
      <c r="H5147" s="3" t="str">
        <f>IFNA(VLOOKUP(F5147,Promocodes!A:E,4,0),"")</f>
        <v/>
      </c>
      <c r="I5147" s="3"/>
      <c r="J5147" s="5">
        <f t="shared" si="2"/>
        <v>1000</v>
      </c>
      <c r="K5147" s="3" t="str">
        <f>IFNA(VLOOKUP(D5147,Price!$A$2:$C$18,3,0),"")</f>
        <v>товар</v>
      </c>
      <c r="L5147" s="6">
        <f t="shared" si="3"/>
        <v>6</v>
      </c>
      <c r="M5147" s="6" t="str">
        <f>IFNA(VLOOKUP(F5147,Promocodes!A:B,2,0),"")</f>
        <v/>
      </c>
      <c r="N5147" s="3" t="str">
        <f>IFNA(VLOOKUP(M5147,Promocodes!G:H,2,0),"")</f>
        <v/>
      </c>
      <c r="O5147" s="3">
        <f>IFNA(VLOOKUP(D5147,Price!$E$2:$F$4,2,0),"")</f>
        <v>500</v>
      </c>
      <c r="P5147" s="7" t="str">
        <f t="shared" si="4"/>
        <v>без промо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</row>
    <row r="5148" ht="15.75" customHeight="1">
      <c r="A5148" s="3">
        <v>5134.0</v>
      </c>
      <c r="B5148" s="1" t="s">
        <v>16</v>
      </c>
      <c r="C5148" s="1" t="s">
        <v>17</v>
      </c>
      <c r="D5148" s="1" t="s">
        <v>18</v>
      </c>
      <c r="E5148" s="2">
        <v>44376.0</v>
      </c>
      <c r="F5148" s="3"/>
      <c r="G5148" s="5">
        <v>1000.0</v>
      </c>
      <c r="H5148" s="3" t="str">
        <f>IFNA(VLOOKUP(F5148,Promocodes!A:E,4,0),"")</f>
        <v/>
      </c>
      <c r="I5148" s="3"/>
      <c r="J5148" s="5">
        <f t="shared" si="2"/>
        <v>1000</v>
      </c>
      <c r="K5148" s="3" t="str">
        <f>IFNA(VLOOKUP(D5148,Price!$A$2:$C$18,3,0),"")</f>
        <v>товар</v>
      </c>
      <c r="L5148" s="6">
        <f t="shared" si="3"/>
        <v>6</v>
      </c>
      <c r="M5148" s="6" t="str">
        <f>IFNA(VLOOKUP(F5148,Promocodes!A:B,2,0),"")</f>
        <v/>
      </c>
      <c r="N5148" s="3" t="str">
        <f>IFNA(VLOOKUP(M5148,Promocodes!G:H,2,0),"")</f>
        <v/>
      </c>
      <c r="O5148" s="3">
        <f>IFNA(VLOOKUP(D5148,Price!$E$2:$F$4,2,0),"")</f>
        <v>500</v>
      </c>
      <c r="P5148" s="7" t="str">
        <f t="shared" si="4"/>
        <v>без промо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</row>
    <row r="5149" ht="15.75" customHeight="1">
      <c r="A5149" s="3">
        <v>5135.0</v>
      </c>
      <c r="B5149" s="1" t="s">
        <v>16</v>
      </c>
      <c r="C5149" s="1" t="s">
        <v>17</v>
      </c>
      <c r="D5149" s="1" t="s">
        <v>21</v>
      </c>
      <c r="E5149" s="2">
        <v>44376.0</v>
      </c>
      <c r="F5149" s="3"/>
      <c r="G5149" s="5">
        <v>3500.0</v>
      </c>
      <c r="H5149" s="3" t="str">
        <f>IFNA(VLOOKUP(F5149,Promocodes!A:E,4,0),"")</f>
        <v/>
      </c>
      <c r="I5149" s="3"/>
      <c r="J5149" s="5">
        <f t="shared" si="2"/>
        <v>3500</v>
      </c>
      <c r="K5149" s="3" t="str">
        <f>IFNA(VLOOKUP(D5149,Price!$A$2:$C$18,3,0),"")</f>
        <v>услуга</v>
      </c>
      <c r="L5149" s="6">
        <f t="shared" si="3"/>
        <v>6</v>
      </c>
      <c r="M5149" s="6" t="str">
        <f>IFNA(VLOOKUP(F5149,Promocodes!A:B,2,0),"")</f>
        <v/>
      </c>
      <c r="N5149" s="3" t="str">
        <f>IFNA(VLOOKUP(M5149,Promocodes!G:H,2,0),"")</f>
        <v/>
      </c>
      <c r="O5149" s="3" t="str">
        <f>IFNA(VLOOKUP(D5149,Price!$E$2:$F$4,2,0),"")</f>
        <v/>
      </c>
      <c r="P5149" s="7" t="str">
        <f t="shared" si="4"/>
        <v>без промо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</row>
    <row r="5150" ht="15.75" customHeight="1">
      <c r="A5150" s="3">
        <v>5136.0</v>
      </c>
      <c r="B5150" s="1" t="s">
        <v>16</v>
      </c>
      <c r="C5150" s="1" t="s">
        <v>22</v>
      </c>
      <c r="D5150" s="1" t="s">
        <v>20</v>
      </c>
      <c r="E5150" s="2">
        <v>44376.0</v>
      </c>
      <c r="F5150" s="3"/>
      <c r="G5150" s="5">
        <v>500.0</v>
      </c>
      <c r="H5150" s="3" t="str">
        <f>IFNA(VLOOKUP(F5150,Promocodes!A:E,4,0),"")</f>
        <v/>
      </c>
      <c r="I5150" s="3"/>
      <c r="J5150" s="5">
        <f t="shared" si="2"/>
        <v>500</v>
      </c>
      <c r="K5150" s="3" t="str">
        <f>IFNA(VLOOKUP(D5150,Price!$A$2:$C$18,3,0),"")</f>
        <v>товар</v>
      </c>
      <c r="L5150" s="6">
        <f t="shared" si="3"/>
        <v>6</v>
      </c>
      <c r="M5150" s="6" t="str">
        <f>IFNA(VLOOKUP(F5150,Promocodes!A:B,2,0),"")</f>
        <v/>
      </c>
      <c r="N5150" s="3" t="str">
        <f>IFNA(VLOOKUP(M5150,Promocodes!G:H,2,0),"")</f>
        <v/>
      </c>
      <c r="O5150" s="3">
        <f>IFNA(VLOOKUP(D5150,Price!$E$2:$F$4,2,0),"")</f>
        <v>250</v>
      </c>
      <c r="P5150" s="7" t="str">
        <f t="shared" si="4"/>
        <v>без промо</v>
      </c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</row>
    <row r="5151" ht="15.75" customHeight="1">
      <c r="A5151" s="3">
        <v>5137.0</v>
      </c>
      <c r="B5151" s="1" t="s">
        <v>16</v>
      </c>
      <c r="C5151" s="1" t="s">
        <v>17</v>
      </c>
      <c r="D5151" s="1" t="s">
        <v>21</v>
      </c>
      <c r="E5151" s="2">
        <v>44376.0</v>
      </c>
      <c r="F5151" s="3"/>
      <c r="G5151" s="5">
        <v>3500.0</v>
      </c>
      <c r="H5151" s="3" t="str">
        <f>IFNA(VLOOKUP(F5151,Promocodes!A:E,4,0),"")</f>
        <v/>
      </c>
      <c r="I5151" s="3"/>
      <c r="J5151" s="5">
        <f t="shared" si="2"/>
        <v>3500</v>
      </c>
      <c r="K5151" s="3" t="str">
        <f>IFNA(VLOOKUP(D5151,Price!$A$2:$C$18,3,0),"")</f>
        <v>услуга</v>
      </c>
      <c r="L5151" s="6">
        <f t="shared" si="3"/>
        <v>6</v>
      </c>
      <c r="M5151" s="6" t="str">
        <f>IFNA(VLOOKUP(F5151,Promocodes!A:B,2,0),"")</f>
        <v/>
      </c>
      <c r="N5151" s="3" t="str">
        <f>IFNA(VLOOKUP(M5151,Promocodes!G:H,2,0),"")</f>
        <v/>
      </c>
      <c r="O5151" s="3" t="str">
        <f>IFNA(VLOOKUP(D5151,Price!$E$2:$F$4,2,0),"")</f>
        <v/>
      </c>
      <c r="P5151" s="7" t="str">
        <f t="shared" si="4"/>
        <v>без промо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</row>
    <row r="5152" ht="15.75" customHeight="1">
      <c r="A5152" s="3">
        <v>5138.0</v>
      </c>
      <c r="B5152" s="1" t="s">
        <v>16</v>
      </c>
      <c r="C5152" s="1" t="s">
        <v>17</v>
      </c>
      <c r="D5152" s="1" t="s">
        <v>21</v>
      </c>
      <c r="E5152" s="2">
        <v>44376.0</v>
      </c>
      <c r="F5152" s="3"/>
      <c r="G5152" s="5">
        <v>3500.0</v>
      </c>
      <c r="H5152" s="3" t="str">
        <f>IFNA(VLOOKUP(F5152,Promocodes!A:E,4,0),"")</f>
        <v/>
      </c>
      <c r="I5152" s="3"/>
      <c r="J5152" s="5">
        <f t="shared" si="2"/>
        <v>3500</v>
      </c>
      <c r="K5152" s="3" t="str">
        <f>IFNA(VLOOKUP(D5152,Price!$A$2:$C$18,3,0),"")</f>
        <v>услуга</v>
      </c>
      <c r="L5152" s="6">
        <f t="shared" si="3"/>
        <v>6</v>
      </c>
      <c r="M5152" s="6" t="str">
        <f>IFNA(VLOOKUP(F5152,Promocodes!A:B,2,0),"")</f>
        <v/>
      </c>
      <c r="N5152" s="3" t="str">
        <f>IFNA(VLOOKUP(M5152,Promocodes!G:H,2,0),"")</f>
        <v/>
      </c>
      <c r="O5152" s="3" t="str">
        <f>IFNA(VLOOKUP(D5152,Price!$E$2:$F$4,2,0),"")</f>
        <v/>
      </c>
      <c r="P5152" s="7" t="str">
        <f t="shared" si="4"/>
        <v>без промо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</row>
    <row r="5153" ht="15.75" customHeight="1">
      <c r="A5153" s="3">
        <v>5139.0</v>
      </c>
      <c r="B5153" s="1" t="s">
        <v>139</v>
      </c>
      <c r="C5153" s="1" t="s">
        <v>17</v>
      </c>
      <c r="D5153" s="1" t="s">
        <v>143</v>
      </c>
      <c r="E5153" s="2">
        <v>44376.0</v>
      </c>
      <c r="F5153" s="3"/>
      <c r="G5153" s="5">
        <v>500.0</v>
      </c>
      <c r="H5153" s="3" t="str">
        <f>IFNA(VLOOKUP(F5153,Promocodes!A:E,4,0),"")</f>
        <v/>
      </c>
      <c r="I5153" s="3"/>
      <c r="J5153" s="5">
        <f t="shared" si="2"/>
        <v>500</v>
      </c>
      <c r="K5153" s="3" t="str">
        <f>IFNA(VLOOKUP(D5153,Price!$A$2:$C$18,3,0),"")</f>
        <v/>
      </c>
      <c r="L5153" s="6">
        <f t="shared" si="3"/>
        <v>6</v>
      </c>
      <c r="M5153" s="6" t="str">
        <f>IFNA(VLOOKUP(F5153,Promocodes!A:B,2,0),"")</f>
        <v/>
      </c>
      <c r="N5153" s="3" t="str">
        <f>IFNA(VLOOKUP(M5153,Promocodes!G:H,2,0),"")</f>
        <v/>
      </c>
      <c r="O5153" s="3" t="str">
        <f>IFNA(VLOOKUP(D5153,Price!$E$2:$F$4,2,0),"")</f>
        <v/>
      </c>
      <c r="P5153" s="7" t="str">
        <f t="shared" si="4"/>
        <v/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</row>
    <row r="5154" ht="15.75" customHeight="1">
      <c r="A5154" s="3">
        <v>5140.0</v>
      </c>
      <c r="B5154" s="1" t="s">
        <v>16</v>
      </c>
      <c r="C5154" s="1" t="s">
        <v>17</v>
      </c>
      <c r="D5154" s="1" t="s">
        <v>21</v>
      </c>
      <c r="E5154" s="2">
        <v>44377.0</v>
      </c>
      <c r="F5154" s="3"/>
      <c r="G5154" s="5">
        <v>3500.0</v>
      </c>
      <c r="H5154" s="3" t="str">
        <f>IFNA(VLOOKUP(F5154,Promocodes!A:E,4,0),"")</f>
        <v/>
      </c>
      <c r="I5154" s="3"/>
      <c r="J5154" s="5">
        <f t="shared" si="2"/>
        <v>3500</v>
      </c>
      <c r="K5154" s="3" t="str">
        <f>IFNA(VLOOKUP(D5154,Price!$A$2:$C$18,3,0),"")</f>
        <v>услуга</v>
      </c>
      <c r="L5154" s="6">
        <f t="shared" si="3"/>
        <v>6</v>
      </c>
      <c r="M5154" s="6" t="str">
        <f>IFNA(VLOOKUP(F5154,Promocodes!A:B,2,0),"")</f>
        <v/>
      </c>
      <c r="N5154" s="3" t="str">
        <f>IFNA(VLOOKUP(M5154,Promocodes!G:H,2,0),"")</f>
        <v/>
      </c>
      <c r="O5154" s="3" t="str">
        <f>IFNA(VLOOKUP(D5154,Price!$E$2:$F$4,2,0),"")</f>
        <v/>
      </c>
      <c r="P5154" s="7" t="str">
        <f t="shared" si="4"/>
        <v>без промо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</row>
    <row r="5155" ht="15.75" customHeight="1">
      <c r="A5155" s="3">
        <v>5141.0</v>
      </c>
      <c r="B5155" s="1" t="s">
        <v>139</v>
      </c>
      <c r="C5155" s="1" t="s">
        <v>17</v>
      </c>
      <c r="D5155" s="1" t="s">
        <v>141</v>
      </c>
      <c r="E5155" s="2">
        <v>44377.0</v>
      </c>
      <c r="F5155" s="3"/>
      <c r="G5155" s="5">
        <v>300.0</v>
      </c>
      <c r="H5155" s="3" t="str">
        <f>IFNA(VLOOKUP(F5155,Promocodes!A:E,4,0),"")</f>
        <v/>
      </c>
      <c r="I5155" s="3"/>
      <c r="J5155" s="5">
        <f t="shared" si="2"/>
        <v>300</v>
      </c>
      <c r="K5155" s="3" t="str">
        <f>IFNA(VLOOKUP(D5155,Price!$A$2:$C$18,3,0),"")</f>
        <v/>
      </c>
      <c r="L5155" s="6">
        <f t="shared" si="3"/>
        <v>6</v>
      </c>
      <c r="M5155" s="6" t="str">
        <f>IFNA(VLOOKUP(F5155,Promocodes!A:B,2,0),"")</f>
        <v/>
      </c>
      <c r="N5155" s="3" t="str">
        <f>IFNA(VLOOKUP(M5155,Promocodes!G:H,2,0),"")</f>
        <v/>
      </c>
      <c r="O5155" s="3" t="str">
        <f>IFNA(VLOOKUP(D5155,Price!$E$2:$F$4,2,0),"")</f>
        <v/>
      </c>
      <c r="P5155" s="7" t="str">
        <f t="shared" si="4"/>
        <v/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</row>
    <row r="5156" ht="15.75" customHeight="1">
      <c r="A5156" s="3">
        <v>5142.0</v>
      </c>
      <c r="B5156" s="1" t="s">
        <v>16</v>
      </c>
      <c r="C5156" s="1" t="s">
        <v>17</v>
      </c>
      <c r="D5156" s="1" t="s">
        <v>20</v>
      </c>
      <c r="E5156" s="2">
        <v>44377.0</v>
      </c>
      <c r="F5156" s="3"/>
      <c r="G5156" s="5">
        <v>500.0</v>
      </c>
      <c r="H5156" s="3" t="str">
        <f>IFNA(VLOOKUP(F5156,Promocodes!A:E,4,0),"")</f>
        <v/>
      </c>
      <c r="I5156" s="3"/>
      <c r="J5156" s="5">
        <f t="shared" si="2"/>
        <v>500</v>
      </c>
      <c r="K5156" s="3" t="str">
        <f>IFNA(VLOOKUP(D5156,Price!$A$2:$C$18,3,0),"")</f>
        <v>товар</v>
      </c>
      <c r="L5156" s="6">
        <f t="shared" si="3"/>
        <v>6</v>
      </c>
      <c r="M5156" s="6" t="str">
        <f>IFNA(VLOOKUP(F5156,Promocodes!A:B,2,0),"")</f>
        <v/>
      </c>
      <c r="N5156" s="3" t="str">
        <f>IFNA(VLOOKUP(M5156,Promocodes!G:H,2,0),"")</f>
        <v/>
      </c>
      <c r="O5156" s="3">
        <f>IFNA(VLOOKUP(D5156,Price!$E$2:$F$4,2,0),"")</f>
        <v>250</v>
      </c>
      <c r="P5156" s="7" t="str">
        <f t="shared" si="4"/>
        <v>без промо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</row>
    <row r="5157" ht="15.75" customHeight="1">
      <c r="A5157" s="3">
        <v>5143.0</v>
      </c>
      <c r="B5157" s="1" t="s">
        <v>16</v>
      </c>
      <c r="C5157" s="1" t="s">
        <v>17</v>
      </c>
      <c r="D5157" s="1" t="s">
        <v>23</v>
      </c>
      <c r="E5157" s="2">
        <v>44377.0</v>
      </c>
      <c r="F5157" s="3"/>
      <c r="G5157" s="5">
        <v>5500.0</v>
      </c>
      <c r="H5157" s="3" t="str">
        <f>IFNA(VLOOKUP(F5157,Promocodes!A:E,4,0),"")</f>
        <v/>
      </c>
      <c r="I5157" s="3"/>
      <c r="J5157" s="5">
        <f t="shared" si="2"/>
        <v>5500</v>
      </c>
      <c r="K5157" s="3" t="str">
        <f>IFNA(VLOOKUP(D5157,Price!$A$2:$C$18,3,0),"")</f>
        <v>услуга</v>
      </c>
      <c r="L5157" s="6">
        <f t="shared" si="3"/>
        <v>6</v>
      </c>
      <c r="M5157" s="6" t="str">
        <f>IFNA(VLOOKUP(F5157,Promocodes!A:B,2,0),"")</f>
        <v/>
      </c>
      <c r="N5157" s="3" t="str">
        <f>IFNA(VLOOKUP(M5157,Promocodes!G:H,2,0),"")</f>
        <v/>
      </c>
      <c r="O5157" s="3" t="str">
        <f>IFNA(VLOOKUP(D5157,Price!$E$2:$F$4,2,0),"")</f>
        <v/>
      </c>
      <c r="P5157" s="7" t="str">
        <f t="shared" si="4"/>
        <v>без промо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</row>
    <row r="5158" ht="15.75" customHeight="1">
      <c r="A5158" s="3">
        <v>5144.0</v>
      </c>
      <c r="B5158" s="1" t="s">
        <v>16</v>
      </c>
      <c r="C5158" s="1" t="s">
        <v>17</v>
      </c>
      <c r="D5158" s="1" t="s">
        <v>21</v>
      </c>
      <c r="E5158" s="2">
        <v>44377.0</v>
      </c>
      <c r="F5158" s="3"/>
      <c r="G5158" s="5">
        <v>3500.0</v>
      </c>
      <c r="H5158" s="3" t="str">
        <f>IFNA(VLOOKUP(F5158,Promocodes!A:E,4,0),"")</f>
        <v/>
      </c>
      <c r="I5158" s="3"/>
      <c r="J5158" s="5">
        <f t="shared" si="2"/>
        <v>3500</v>
      </c>
      <c r="K5158" s="3" t="str">
        <f>IFNA(VLOOKUP(D5158,Price!$A$2:$C$18,3,0),"")</f>
        <v>услуга</v>
      </c>
      <c r="L5158" s="6">
        <f t="shared" si="3"/>
        <v>6</v>
      </c>
      <c r="M5158" s="6" t="str">
        <f>IFNA(VLOOKUP(F5158,Promocodes!A:B,2,0),"")</f>
        <v/>
      </c>
      <c r="N5158" s="3" t="str">
        <f>IFNA(VLOOKUP(M5158,Promocodes!G:H,2,0),"")</f>
        <v/>
      </c>
      <c r="O5158" s="3" t="str">
        <f>IFNA(VLOOKUP(D5158,Price!$E$2:$F$4,2,0),"")</f>
        <v/>
      </c>
      <c r="P5158" s="7" t="str">
        <f t="shared" si="4"/>
        <v>без промо</v>
      </c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</row>
    <row r="5159" ht="15.75" customHeight="1">
      <c r="A5159" s="3">
        <v>5145.0</v>
      </c>
      <c r="B5159" s="1" t="s">
        <v>16</v>
      </c>
      <c r="C5159" s="1" t="s">
        <v>17</v>
      </c>
      <c r="D5159" s="1" t="s">
        <v>24</v>
      </c>
      <c r="E5159" s="2">
        <v>44377.0</v>
      </c>
      <c r="F5159" s="3"/>
      <c r="G5159" s="5">
        <v>4500.0</v>
      </c>
      <c r="H5159" s="3" t="str">
        <f>IFNA(VLOOKUP(F5159,Promocodes!A:E,4,0),"")</f>
        <v/>
      </c>
      <c r="I5159" s="3"/>
      <c r="J5159" s="5">
        <f t="shared" si="2"/>
        <v>4500</v>
      </c>
      <c r="K5159" s="3" t="str">
        <f>IFNA(VLOOKUP(D5159,Price!$A$2:$C$18,3,0),"")</f>
        <v>услуга</v>
      </c>
      <c r="L5159" s="6">
        <f t="shared" si="3"/>
        <v>6</v>
      </c>
      <c r="M5159" s="6" t="str">
        <f>IFNA(VLOOKUP(F5159,Promocodes!A:B,2,0),"")</f>
        <v/>
      </c>
      <c r="N5159" s="3" t="str">
        <f>IFNA(VLOOKUP(M5159,Promocodes!G:H,2,0),"")</f>
        <v/>
      </c>
      <c r="O5159" s="3" t="str">
        <f>IFNA(VLOOKUP(D5159,Price!$E$2:$F$4,2,0),"")</f>
        <v/>
      </c>
      <c r="P5159" s="7" t="str">
        <f t="shared" si="4"/>
        <v>без промо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</row>
    <row r="5160" ht="15.75" customHeight="1">
      <c r="A5160" s="3">
        <v>5146.0</v>
      </c>
      <c r="B5160" s="1" t="s">
        <v>16</v>
      </c>
      <c r="C5160" s="1" t="s">
        <v>17</v>
      </c>
      <c r="D5160" s="1" t="s">
        <v>21</v>
      </c>
      <c r="E5160" s="2">
        <v>44377.0</v>
      </c>
      <c r="F5160" s="3"/>
      <c r="G5160" s="5">
        <v>3500.0</v>
      </c>
      <c r="H5160" s="3" t="str">
        <f>IFNA(VLOOKUP(F5160,Promocodes!A:E,4,0),"")</f>
        <v/>
      </c>
      <c r="I5160" s="3"/>
      <c r="J5160" s="5">
        <f t="shared" si="2"/>
        <v>3500</v>
      </c>
      <c r="K5160" s="3" t="str">
        <f>IFNA(VLOOKUP(D5160,Price!$A$2:$C$18,3,0),"")</f>
        <v>услуга</v>
      </c>
      <c r="L5160" s="6">
        <f t="shared" si="3"/>
        <v>6</v>
      </c>
      <c r="M5160" s="6" t="str">
        <f>IFNA(VLOOKUP(F5160,Promocodes!A:B,2,0),"")</f>
        <v/>
      </c>
      <c r="N5160" s="3" t="str">
        <f>IFNA(VLOOKUP(M5160,Promocodes!G:H,2,0),"")</f>
        <v/>
      </c>
      <c r="O5160" s="3" t="str">
        <f>IFNA(VLOOKUP(D5160,Price!$E$2:$F$4,2,0),"")</f>
        <v/>
      </c>
      <c r="P5160" s="7" t="str">
        <f t="shared" si="4"/>
        <v>без промо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</row>
    <row r="5161" ht="15.75" customHeight="1">
      <c r="A5161" s="3">
        <v>5147.0</v>
      </c>
      <c r="B5161" s="1" t="s">
        <v>16</v>
      </c>
      <c r="C5161" s="1" t="s">
        <v>17</v>
      </c>
      <c r="D5161" s="1" t="s">
        <v>25</v>
      </c>
      <c r="E5161" s="2">
        <v>44377.0</v>
      </c>
      <c r="F5161" s="3"/>
      <c r="G5161" s="5">
        <v>300.0</v>
      </c>
      <c r="H5161" s="3" t="str">
        <f>IFNA(VLOOKUP(F5161,Promocodes!A:E,4,0),"")</f>
        <v/>
      </c>
      <c r="I5161" s="3"/>
      <c r="J5161" s="5">
        <f t="shared" si="2"/>
        <v>300</v>
      </c>
      <c r="K5161" s="3" t="str">
        <f>IFNA(VLOOKUP(D5161,Price!$A$2:$C$18,3,0),"")</f>
        <v>товар</v>
      </c>
      <c r="L5161" s="6">
        <f t="shared" si="3"/>
        <v>6</v>
      </c>
      <c r="M5161" s="6" t="str">
        <f>IFNA(VLOOKUP(F5161,Promocodes!A:B,2,0),"")</f>
        <v/>
      </c>
      <c r="N5161" s="3" t="str">
        <f>IFNA(VLOOKUP(M5161,Promocodes!G:H,2,0),"")</f>
        <v/>
      </c>
      <c r="O5161" s="3">
        <f>IFNA(VLOOKUP(D5161,Price!$E$2:$F$4,2,0),"")</f>
        <v>150</v>
      </c>
      <c r="P5161" s="7" t="str">
        <f t="shared" si="4"/>
        <v>без промо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</row>
    <row r="5162" ht="15.75" customHeight="1">
      <c r="A5162" s="3">
        <v>5148.0</v>
      </c>
      <c r="B5162" s="1" t="s">
        <v>16</v>
      </c>
      <c r="C5162" s="1" t="s">
        <v>17</v>
      </c>
      <c r="D5162" s="1" t="s">
        <v>23</v>
      </c>
      <c r="E5162" s="2">
        <v>44377.0</v>
      </c>
      <c r="F5162" s="3"/>
      <c r="G5162" s="5">
        <v>5500.0</v>
      </c>
      <c r="H5162" s="3" t="str">
        <f>IFNA(VLOOKUP(F5162,Promocodes!A:E,4,0),"")</f>
        <v/>
      </c>
      <c r="I5162" s="3"/>
      <c r="J5162" s="5">
        <f t="shared" si="2"/>
        <v>5500</v>
      </c>
      <c r="K5162" s="3" t="str">
        <f>IFNA(VLOOKUP(D5162,Price!$A$2:$C$18,3,0),"")</f>
        <v>услуга</v>
      </c>
      <c r="L5162" s="6">
        <f t="shared" si="3"/>
        <v>6</v>
      </c>
      <c r="M5162" s="6" t="str">
        <f>IFNA(VLOOKUP(F5162,Promocodes!A:B,2,0),"")</f>
        <v/>
      </c>
      <c r="N5162" s="3" t="str">
        <f>IFNA(VLOOKUP(M5162,Promocodes!G:H,2,0),"")</f>
        <v/>
      </c>
      <c r="O5162" s="3" t="str">
        <f>IFNA(VLOOKUP(D5162,Price!$E$2:$F$4,2,0),"")</f>
        <v/>
      </c>
      <c r="P5162" s="7" t="str">
        <f t="shared" si="4"/>
        <v>без промо</v>
      </c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</row>
    <row r="5163" ht="15.75" customHeight="1">
      <c r="A5163" s="3">
        <v>5149.0</v>
      </c>
      <c r="B5163" s="1" t="s">
        <v>16</v>
      </c>
      <c r="C5163" s="1" t="s">
        <v>22</v>
      </c>
      <c r="D5163" s="1" t="s">
        <v>20</v>
      </c>
      <c r="E5163" s="2">
        <v>44377.0</v>
      </c>
      <c r="F5163" s="3"/>
      <c r="G5163" s="5">
        <v>500.0</v>
      </c>
      <c r="H5163" s="3" t="str">
        <f>IFNA(VLOOKUP(F5163,Promocodes!A:E,4,0),"")</f>
        <v/>
      </c>
      <c r="I5163" s="3"/>
      <c r="J5163" s="5">
        <f t="shared" si="2"/>
        <v>500</v>
      </c>
      <c r="K5163" s="3" t="str">
        <f>IFNA(VLOOKUP(D5163,Price!$A$2:$C$18,3,0),"")</f>
        <v>товар</v>
      </c>
      <c r="L5163" s="6">
        <f t="shared" si="3"/>
        <v>6</v>
      </c>
      <c r="M5163" s="6" t="str">
        <f>IFNA(VLOOKUP(F5163,Promocodes!A:B,2,0),"")</f>
        <v/>
      </c>
      <c r="N5163" s="3" t="str">
        <f>IFNA(VLOOKUP(M5163,Promocodes!G:H,2,0),"")</f>
        <v/>
      </c>
      <c r="O5163" s="3">
        <f>IFNA(VLOOKUP(D5163,Price!$E$2:$F$4,2,0),"")</f>
        <v>250</v>
      </c>
      <c r="P5163" s="7" t="str">
        <f t="shared" si="4"/>
        <v>без промо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</row>
    <row r="5164" ht="15.75" customHeight="1">
      <c r="A5164" s="3">
        <v>5150.0</v>
      </c>
      <c r="B5164" s="1" t="s">
        <v>16</v>
      </c>
      <c r="C5164" s="1" t="s">
        <v>17</v>
      </c>
      <c r="D5164" s="1" t="s">
        <v>21</v>
      </c>
      <c r="E5164" s="2">
        <v>44377.0</v>
      </c>
      <c r="F5164" s="3"/>
      <c r="G5164" s="5">
        <v>3500.0</v>
      </c>
      <c r="H5164" s="3" t="str">
        <f>IFNA(VLOOKUP(F5164,Promocodes!A:E,4,0),"")</f>
        <v/>
      </c>
      <c r="I5164" s="3"/>
      <c r="J5164" s="5">
        <f t="shared" si="2"/>
        <v>3500</v>
      </c>
      <c r="K5164" s="3" t="str">
        <f>IFNA(VLOOKUP(D5164,Price!$A$2:$C$18,3,0),"")</f>
        <v>услуга</v>
      </c>
      <c r="L5164" s="6">
        <f t="shared" si="3"/>
        <v>6</v>
      </c>
      <c r="M5164" s="6" t="str">
        <f>IFNA(VLOOKUP(F5164,Promocodes!A:B,2,0),"")</f>
        <v/>
      </c>
      <c r="N5164" s="3" t="str">
        <f>IFNA(VLOOKUP(M5164,Promocodes!G:H,2,0),"")</f>
        <v/>
      </c>
      <c r="O5164" s="3" t="str">
        <f>IFNA(VLOOKUP(D5164,Price!$E$2:$F$4,2,0),"")</f>
        <v/>
      </c>
      <c r="P5164" s="7" t="str">
        <f t="shared" si="4"/>
        <v>без промо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</row>
    <row r="5165" ht="15.75" customHeight="1">
      <c r="A5165" s="3">
        <v>5151.0</v>
      </c>
      <c r="B5165" s="1" t="s">
        <v>139</v>
      </c>
      <c r="C5165" s="1" t="s">
        <v>22</v>
      </c>
      <c r="D5165" s="1" t="s">
        <v>141</v>
      </c>
      <c r="E5165" s="2">
        <v>44377.0</v>
      </c>
      <c r="F5165" s="3"/>
      <c r="G5165" s="5">
        <v>300.0</v>
      </c>
      <c r="H5165" s="3" t="str">
        <f>IFNA(VLOOKUP(F5165,Promocodes!A:E,4,0),"")</f>
        <v/>
      </c>
      <c r="I5165" s="3"/>
      <c r="J5165" s="5">
        <f t="shared" si="2"/>
        <v>300</v>
      </c>
      <c r="K5165" s="3" t="str">
        <f>IFNA(VLOOKUP(D5165,Price!$A$2:$C$18,3,0),"")</f>
        <v/>
      </c>
      <c r="L5165" s="6">
        <f t="shared" si="3"/>
        <v>6</v>
      </c>
      <c r="M5165" s="6" t="str">
        <f>IFNA(VLOOKUP(F5165,Promocodes!A:B,2,0),"")</f>
        <v/>
      </c>
      <c r="N5165" s="3" t="str">
        <f>IFNA(VLOOKUP(M5165,Promocodes!G:H,2,0),"")</f>
        <v/>
      </c>
      <c r="O5165" s="3" t="str">
        <f>IFNA(VLOOKUP(D5165,Price!$E$2:$F$4,2,0),"")</f>
        <v/>
      </c>
      <c r="P5165" s="7" t="str">
        <f t="shared" si="4"/>
        <v/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</row>
    <row r="5166" ht="15.75" customHeight="1">
      <c r="A5166" s="3">
        <v>5152.0</v>
      </c>
      <c r="B5166" s="1" t="s">
        <v>139</v>
      </c>
      <c r="C5166" s="1" t="s">
        <v>17</v>
      </c>
      <c r="D5166" s="1" t="s">
        <v>141</v>
      </c>
      <c r="E5166" s="2">
        <v>44377.0</v>
      </c>
      <c r="F5166" s="3"/>
      <c r="G5166" s="5">
        <v>300.0</v>
      </c>
      <c r="H5166" s="3" t="str">
        <f>IFNA(VLOOKUP(F5166,Promocodes!A:E,4,0),"")</f>
        <v/>
      </c>
      <c r="I5166" s="3"/>
      <c r="J5166" s="5">
        <f t="shared" si="2"/>
        <v>300</v>
      </c>
      <c r="K5166" s="3" t="str">
        <f>IFNA(VLOOKUP(D5166,Price!$A$2:$C$18,3,0),"")</f>
        <v/>
      </c>
      <c r="L5166" s="6">
        <f t="shared" si="3"/>
        <v>6</v>
      </c>
      <c r="M5166" s="6" t="str">
        <f>IFNA(VLOOKUP(F5166,Promocodes!A:B,2,0),"")</f>
        <v/>
      </c>
      <c r="N5166" s="3" t="str">
        <f>IFNA(VLOOKUP(M5166,Promocodes!G:H,2,0),"")</f>
        <v/>
      </c>
      <c r="O5166" s="3" t="str">
        <f>IFNA(VLOOKUP(D5166,Price!$E$2:$F$4,2,0),"")</f>
        <v/>
      </c>
      <c r="P5166" s="7" t="str">
        <f t="shared" si="4"/>
        <v/>
      </c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</row>
    <row r="5167" ht="15.75" customHeight="1">
      <c r="A5167" s="3">
        <v>5153.0</v>
      </c>
      <c r="B5167" s="1" t="s">
        <v>16</v>
      </c>
      <c r="C5167" s="1" t="s">
        <v>22</v>
      </c>
      <c r="D5167" s="1" t="s">
        <v>23</v>
      </c>
      <c r="E5167" s="2">
        <v>44377.0</v>
      </c>
      <c r="F5167" s="3"/>
      <c r="G5167" s="5">
        <v>5500.0</v>
      </c>
      <c r="H5167" s="3" t="str">
        <f>IFNA(VLOOKUP(F5167,Promocodes!A:E,4,0),"")</f>
        <v/>
      </c>
      <c r="I5167" s="3"/>
      <c r="J5167" s="5">
        <f t="shared" si="2"/>
        <v>5500</v>
      </c>
      <c r="K5167" s="3" t="str">
        <f>IFNA(VLOOKUP(D5167,Price!$A$2:$C$18,3,0),"")</f>
        <v>услуга</v>
      </c>
      <c r="L5167" s="6">
        <f t="shared" si="3"/>
        <v>6</v>
      </c>
      <c r="M5167" s="6" t="str">
        <f>IFNA(VLOOKUP(F5167,Promocodes!A:B,2,0),"")</f>
        <v/>
      </c>
      <c r="N5167" s="3" t="str">
        <f>IFNA(VLOOKUP(M5167,Promocodes!G:H,2,0),"")</f>
        <v/>
      </c>
      <c r="O5167" s="3" t="str">
        <f>IFNA(VLOOKUP(D5167,Price!$E$2:$F$4,2,0),"")</f>
        <v/>
      </c>
      <c r="P5167" s="7" t="str">
        <f t="shared" si="4"/>
        <v>без промо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</row>
    <row r="5168" ht="15.75" customHeight="1">
      <c r="A5168" s="3">
        <v>5154.0</v>
      </c>
      <c r="B5168" s="1" t="s">
        <v>139</v>
      </c>
      <c r="C5168" s="1" t="s">
        <v>17</v>
      </c>
      <c r="D5168" s="1" t="s">
        <v>143</v>
      </c>
      <c r="E5168" s="2">
        <v>44377.0</v>
      </c>
      <c r="F5168" s="3"/>
      <c r="G5168" s="5">
        <v>500.0</v>
      </c>
      <c r="H5168" s="3" t="str">
        <f>IFNA(VLOOKUP(F5168,Promocodes!A:E,4,0),"")</f>
        <v/>
      </c>
      <c r="I5168" s="3"/>
      <c r="J5168" s="5">
        <f t="shared" si="2"/>
        <v>500</v>
      </c>
      <c r="K5168" s="3" t="str">
        <f>IFNA(VLOOKUP(D5168,Price!$A$2:$C$18,3,0),"")</f>
        <v/>
      </c>
      <c r="L5168" s="6">
        <f t="shared" si="3"/>
        <v>6</v>
      </c>
      <c r="M5168" s="6" t="str">
        <f>IFNA(VLOOKUP(F5168,Promocodes!A:B,2,0),"")</f>
        <v/>
      </c>
      <c r="N5168" s="3" t="str">
        <f>IFNA(VLOOKUP(M5168,Promocodes!G:H,2,0),"")</f>
        <v/>
      </c>
      <c r="O5168" s="3" t="str">
        <f>IFNA(VLOOKUP(D5168,Price!$E$2:$F$4,2,0),"")</f>
        <v/>
      </c>
      <c r="P5168" s="7" t="str">
        <f t="shared" si="4"/>
        <v/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</row>
    <row r="5169" ht="15.75" customHeight="1">
      <c r="A5169" s="3">
        <v>5155.0</v>
      </c>
      <c r="B5169" s="1" t="s">
        <v>139</v>
      </c>
      <c r="C5169" s="1" t="s">
        <v>17</v>
      </c>
      <c r="D5169" s="1" t="s">
        <v>142</v>
      </c>
      <c r="E5169" s="2">
        <v>44377.0</v>
      </c>
      <c r="F5169" s="3"/>
      <c r="G5169" s="5">
        <v>1000.0</v>
      </c>
      <c r="H5169" s="3" t="str">
        <f>IFNA(VLOOKUP(F5169,Promocodes!A:E,4,0),"")</f>
        <v/>
      </c>
      <c r="I5169" s="3"/>
      <c r="J5169" s="5">
        <f t="shared" si="2"/>
        <v>1000</v>
      </c>
      <c r="K5169" s="3" t="str">
        <f>IFNA(VLOOKUP(D5169,Price!$A$2:$C$18,3,0),"")</f>
        <v/>
      </c>
      <c r="L5169" s="6">
        <f t="shared" si="3"/>
        <v>6</v>
      </c>
      <c r="M5169" s="6" t="str">
        <f>IFNA(VLOOKUP(F5169,Promocodes!A:B,2,0),"")</f>
        <v/>
      </c>
      <c r="N5169" s="3" t="str">
        <f>IFNA(VLOOKUP(M5169,Promocodes!G:H,2,0),"")</f>
        <v/>
      </c>
      <c r="O5169" s="3" t="str">
        <f>IFNA(VLOOKUP(D5169,Price!$E$2:$F$4,2,0),"")</f>
        <v/>
      </c>
      <c r="P5169" s="7" t="str">
        <f t="shared" si="4"/>
        <v/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</row>
    <row r="5170" ht="15.75" customHeight="1">
      <c r="A5170" s="3">
        <v>5156.0</v>
      </c>
      <c r="B5170" s="1" t="s">
        <v>16</v>
      </c>
      <c r="C5170" s="1" t="s">
        <v>17</v>
      </c>
      <c r="D5170" s="1" t="s">
        <v>21</v>
      </c>
      <c r="E5170" s="2">
        <v>44377.0</v>
      </c>
      <c r="F5170" s="3"/>
      <c r="G5170" s="5">
        <v>3500.0</v>
      </c>
      <c r="H5170" s="3" t="str">
        <f>IFNA(VLOOKUP(F5170,Promocodes!A:E,4,0),"")</f>
        <v/>
      </c>
      <c r="I5170" s="3"/>
      <c r="J5170" s="5">
        <f t="shared" si="2"/>
        <v>3500</v>
      </c>
      <c r="K5170" s="3" t="str">
        <f>IFNA(VLOOKUP(D5170,Price!$A$2:$C$18,3,0),"")</f>
        <v>услуга</v>
      </c>
      <c r="L5170" s="6">
        <f t="shared" si="3"/>
        <v>6</v>
      </c>
      <c r="M5170" s="6" t="str">
        <f>IFNA(VLOOKUP(F5170,Promocodes!A:B,2,0),"")</f>
        <v/>
      </c>
      <c r="N5170" s="3" t="str">
        <f>IFNA(VLOOKUP(M5170,Promocodes!G:H,2,0),"")</f>
        <v/>
      </c>
      <c r="O5170" s="3" t="str">
        <f>IFNA(VLOOKUP(D5170,Price!$E$2:$F$4,2,0),"")</f>
        <v/>
      </c>
      <c r="P5170" s="7" t="str">
        <f t="shared" si="4"/>
        <v>без промо</v>
      </c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</row>
    <row r="5171" ht="15.75" customHeight="1">
      <c r="A5171" s="3">
        <v>5157.0</v>
      </c>
      <c r="B5171" s="1" t="s">
        <v>16</v>
      </c>
      <c r="C5171" s="1" t="s">
        <v>17</v>
      </c>
      <c r="D5171" s="1" t="s">
        <v>24</v>
      </c>
      <c r="E5171" s="2">
        <v>44377.0</v>
      </c>
      <c r="F5171" s="3"/>
      <c r="G5171" s="5">
        <v>4500.0</v>
      </c>
      <c r="H5171" s="3" t="str">
        <f>IFNA(VLOOKUP(F5171,Promocodes!A:E,4,0),"")</f>
        <v/>
      </c>
      <c r="I5171" s="3"/>
      <c r="J5171" s="5">
        <f t="shared" si="2"/>
        <v>4500</v>
      </c>
      <c r="K5171" s="3" t="str">
        <f>IFNA(VLOOKUP(D5171,Price!$A$2:$C$18,3,0),"")</f>
        <v>услуга</v>
      </c>
      <c r="L5171" s="6">
        <f t="shared" si="3"/>
        <v>6</v>
      </c>
      <c r="M5171" s="6" t="str">
        <f>IFNA(VLOOKUP(F5171,Promocodes!A:B,2,0),"")</f>
        <v/>
      </c>
      <c r="N5171" s="3" t="str">
        <f>IFNA(VLOOKUP(M5171,Promocodes!G:H,2,0),"")</f>
        <v/>
      </c>
      <c r="O5171" s="3" t="str">
        <f>IFNA(VLOOKUP(D5171,Price!$E$2:$F$4,2,0),"")</f>
        <v/>
      </c>
      <c r="P5171" s="7" t="str">
        <f t="shared" si="4"/>
        <v>без промо</v>
      </c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</row>
    <row r="5172" ht="15.75" customHeight="1">
      <c r="A5172" s="3">
        <v>5158.0</v>
      </c>
      <c r="B5172" s="1" t="s">
        <v>16</v>
      </c>
      <c r="C5172" s="1" t="s">
        <v>22</v>
      </c>
      <c r="D5172" s="1" t="s">
        <v>20</v>
      </c>
      <c r="E5172" s="2">
        <v>44377.0</v>
      </c>
      <c r="F5172" s="3"/>
      <c r="G5172" s="5">
        <v>500.0</v>
      </c>
      <c r="H5172" s="3" t="str">
        <f>IFNA(VLOOKUP(F5172,Promocodes!A:E,4,0),"")</f>
        <v/>
      </c>
      <c r="I5172" s="3"/>
      <c r="J5172" s="5">
        <f t="shared" si="2"/>
        <v>500</v>
      </c>
      <c r="K5172" s="3" t="str">
        <f>IFNA(VLOOKUP(D5172,Price!$A$2:$C$18,3,0),"")</f>
        <v>товар</v>
      </c>
      <c r="L5172" s="6">
        <f t="shared" si="3"/>
        <v>6</v>
      </c>
      <c r="M5172" s="6" t="str">
        <f>IFNA(VLOOKUP(F5172,Promocodes!A:B,2,0),"")</f>
        <v/>
      </c>
      <c r="N5172" s="3" t="str">
        <f>IFNA(VLOOKUP(M5172,Promocodes!G:H,2,0),"")</f>
        <v/>
      </c>
      <c r="O5172" s="3">
        <f>IFNA(VLOOKUP(D5172,Price!$E$2:$F$4,2,0),"")</f>
        <v>250</v>
      </c>
      <c r="P5172" s="7" t="str">
        <f t="shared" si="4"/>
        <v>без промо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</row>
    <row r="5173" ht="15.75" customHeight="1">
      <c r="A5173" s="3">
        <v>5159.0</v>
      </c>
      <c r="B5173" s="1" t="s">
        <v>16</v>
      </c>
      <c r="C5173" s="1" t="s">
        <v>22</v>
      </c>
      <c r="D5173" s="1" t="s">
        <v>23</v>
      </c>
      <c r="E5173" s="2">
        <v>44377.0</v>
      </c>
      <c r="F5173" s="3"/>
      <c r="G5173" s="5">
        <v>5500.0</v>
      </c>
      <c r="H5173" s="3" t="str">
        <f>IFNA(VLOOKUP(F5173,Promocodes!A:E,4,0),"")</f>
        <v/>
      </c>
      <c r="I5173" s="3"/>
      <c r="J5173" s="5">
        <f t="shared" si="2"/>
        <v>5500</v>
      </c>
      <c r="K5173" s="3" t="str">
        <f>IFNA(VLOOKUP(D5173,Price!$A$2:$C$18,3,0),"")</f>
        <v>услуга</v>
      </c>
      <c r="L5173" s="6">
        <f t="shared" si="3"/>
        <v>6</v>
      </c>
      <c r="M5173" s="6" t="str">
        <f>IFNA(VLOOKUP(F5173,Promocodes!A:B,2,0),"")</f>
        <v/>
      </c>
      <c r="N5173" s="3" t="str">
        <f>IFNA(VLOOKUP(M5173,Promocodes!G:H,2,0),"")</f>
        <v/>
      </c>
      <c r="O5173" s="3" t="str">
        <f>IFNA(VLOOKUP(D5173,Price!$E$2:$F$4,2,0),"")</f>
        <v/>
      </c>
      <c r="P5173" s="7" t="str">
        <f t="shared" si="4"/>
        <v>без промо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</row>
    <row r="5174" ht="15.75" customHeight="1">
      <c r="A5174" s="3">
        <v>5160.0</v>
      </c>
      <c r="B5174" s="1" t="s">
        <v>16</v>
      </c>
      <c r="C5174" s="1" t="s">
        <v>17</v>
      </c>
      <c r="D5174" s="1" t="s">
        <v>21</v>
      </c>
      <c r="E5174" s="2">
        <v>44377.0</v>
      </c>
      <c r="F5174" s="3"/>
      <c r="G5174" s="5">
        <v>3500.0</v>
      </c>
      <c r="H5174" s="3" t="str">
        <f>IFNA(VLOOKUP(F5174,Promocodes!A:E,4,0),"")</f>
        <v/>
      </c>
      <c r="I5174" s="3"/>
      <c r="J5174" s="5">
        <f t="shared" si="2"/>
        <v>3500</v>
      </c>
      <c r="K5174" s="3" t="str">
        <f>IFNA(VLOOKUP(D5174,Price!$A$2:$C$18,3,0),"")</f>
        <v>услуга</v>
      </c>
      <c r="L5174" s="6">
        <f t="shared" si="3"/>
        <v>6</v>
      </c>
      <c r="M5174" s="6" t="str">
        <f>IFNA(VLOOKUP(F5174,Promocodes!A:B,2,0),"")</f>
        <v/>
      </c>
      <c r="N5174" s="3" t="str">
        <f>IFNA(VLOOKUP(M5174,Promocodes!G:H,2,0),"")</f>
        <v/>
      </c>
      <c r="O5174" s="3" t="str">
        <f>IFNA(VLOOKUP(D5174,Price!$E$2:$F$4,2,0),"")</f>
        <v/>
      </c>
      <c r="P5174" s="7" t="str">
        <f t="shared" si="4"/>
        <v>без промо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</row>
    <row r="5175" ht="15.75" customHeight="1">
      <c r="A5175" s="3">
        <v>5161.0</v>
      </c>
      <c r="B5175" s="1" t="s">
        <v>16</v>
      </c>
      <c r="C5175" s="1" t="s">
        <v>17</v>
      </c>
      <c r="D5175" s="1" t="s">
        <v>21</v>
      </c>
      <c r="E5175" s="2">
        <v>44377.0</v>
      </c>
      <c r="F5175" s="3"/>
      <c r="G5175" s="5">
        <v>3500.0</v>
      </c>
      <c r="H5175" s="3" t="str">
        <f>IFNA(VLOOKUP(F5175,Promocodes!A:E,4,0),"")</f>
        <v/>
      </c>
      <c r="I5175" s="3"/>
      <c r="J5175" s="5">
        <f t="shared" si="2"/>
        <v>3500</v>
      </c>
      <c r="K5175" s="3" t="str">
        <f>IFNA(VLOOKUP(D5175,Price!$A$2:$C$18,3,0),"")</f>
        <v>услуга</v>
      </c>
      <c r="L5175" s="6">
        <f t="shared" si="3"/>
        <v>6</v>
      </c>
      <c r="M5175" s="6" t="str">
        <f>IFNA(VLOOKUP(F5175,Promocodes!A:B,2,0),"")</f>
        <v/>
      </c>
      <c r="N5175" s="3" t="str">
        <f>IFNA(VLOOKUP(M5175,Promocodes!G:H,2,0),"")</f>
        <v/>
      </c>
      <c r="O5175" s="3" t="str">
        <f>IFNA(VLOOKUP(D5175,Price!$E$2:$F$4,2,0),"")</f>
        <v/>
      </c>
      <c r="P5175" s="7" t="str">
        <f t="shared" si="4"/>
        <v>без промо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</row>
    <row r="5176" ht="15.75" customHeight="1">
      <c r="A5176" s="3">
        <v>5162.0</v>
      </c>
      <c r="B5176" s="1" t="s">
        <v>16</v>
      </c>
      <c r="C5176" s="1" t="s">
        <v>17</v>
      </c>
      <c r="D5176" s="1" t="s">
        <v>21</v>
      </c>
      <c r="E5176" s="2">
        <v>44377.0</v>
      </c>
      <c r="F5176" s="3"/>
      <c r="G5176" s="5">
        <v>3500.0</v>
      </c>
      <c r="H5176" s="3" t="str">
        <f>IFNA(VLOOKUP(F5176,Promocodes!A:E,4,0),"")</f>
        <v/>
      </c>
      <c r="I5176" s="3"/>
      <c r="J5176" s="5">
        <f t="shared" si="2"/>
        <v>3500</v>
      </c>
      <c r="K5176" s="3" t="str">
        <f>IFNA(VLOOKUP(D5176,Price!$A$2:$C$18,3,0),"")</f>
        <v>услуга</v>
      </c>
      <c r="L5176" s="6">
        <f t="shared" si="3"/>
        <v>6</v>
      </c>
      <c r="M5176" s="6" t="str">
        <f>IFNA(VLOOKUP(F5176,Promocodes!A:B,2,0),"")</f>
        <v/>
      </c>
      <c r="N5176" s="3" t="str">
        <f>IFNA(VLOOKUP(M5176,Promocodes!G:H,2,0),"")</f>
        <v/>
      </c>
      <c r="O5176" s="3" t="str">
        <f>IFNA(VLOOKUP(D5176,Price!$E$2:$F$4,2,0),"")</f>
        <v/>
      </c>
      <c r="P5176" s="7" t="str">
        <f t="shared" si="4"/>
        <v>без промо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</row>
    <row r="5177" ht="15.75" customHeight="1">
      <c r="A5177" s="3">
        <v>5163.0</v>
      </c>
      <c r="B5177" s="1" t="s">
        <v>139</v>
      </c>
      <c r="C5177" s="1" t="s">
        <v>22</v>
      </c>
      <c r="D5177" s="1" t="s">
        <v>141</v>
      </c>
      <c r="E5177" s="2">
        <v>44377.0</v>
      </c>
      <c r="F5177" s="3"/>
      <c r="G5177" s="5">
        <v>300.0</v>
      </c>
      <c r="H5177" s="3" t="str">
        <f>IFNA(VLOOKUP(F5177,Promocodes!A:E,4,0),"")</f>
        <v/>
      </c>
      <c r="I5177" s="3"/>
      <c r="J5177" s="5">
        <f t="shared" si="2"/>
        <v>300</v>
      </c>
      <c r="K5177" s="3" t="str">
        <f>IFNA(VLOOKUP(D5177,Price!$A$2:$C$18,3,0),"")</f>
        <v/>
      </c>
      <c r="L5177" s="6">
        <f t="shared" si="3"/>
        <v>6</v>
      </c>
      <c r="M5177" s="6" t="str">
        <f>IFNA(VLOOKUP(F5177,Promocodes!A:B,2,0),"")</f>
        <v/>
      </c>
      <c r="N5177" s="3" t="str">
        <f>IFNA(VLOOKUP(M5177,Promocodes!G:H,2,0),"")</f>
        <v/>
      </c>
      <c r="O5177" s="3" t="str">
        <f>IFNA(VLOOKUP(D5177,Price!$E$2:$F$4,2,0),"")</f>
        <v/>
      </c>
      <c r="P5177" s="7" t="str">
        <f t="shared" si="4"/>
        <v/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</row>
    <row r="5178" ht="15.75" customHeight="1">
      <c r="A5178" s="3">
        <v>5164.0</v>
      </c>
      <c r="B5178" s="1" t="s">
        <v>16</v>
      </c>
      <c r="C5178" s="1" t="s">
        <v>17</v>
      </c>
      <c r="D5178" s="1" t="s">
        <v>18</v>
      </c>
      <c r="E5178" s="2">
        <v>44377.0</v>
      </c>
      <c r="F5178" s="3"/>
      <c r="G5178" s="5">
        <v>1000.0</v>
      </c>
      <c r="H5178" s="3" t="str">
        <f>IFNA(VLOOKUP(F5178,Promocodes!A:E,4,0),"")</f>
        <v/>
      </c>
      <c r="I5178" s="3"/>
      <c r="J5178" s="5">
        <f t="shared" si="2"/>
        <v>1000</v>
      </c>
      <c r="K5178" s="3" t="str">
        <f>IFNA(VLOOKUP(D5178,Price!$A$2:$C$18,3,0),"")</f>
        <v>товар</v>
      </c>
      <c r="L5178" s="6">
        <f t="shared" si="3"/>
        <v>6</v>
      </c>
      <c r="M5178" s="6" t="str">
        <f>IFNA(VLOOKUP(F5178,Promocodes!A:B,2,0),"")</f>
        <v/>
      </c>
      <c r="N5178" s="3" t="str">
        <f>IFNA(VLOOKUP(M5178,Promocodes!G:H,2,0),"")</f>
        <v/>
      </c>
      <c r="O5178" s="3">
        <f>IFNA(VLOOKUP(D5178,Price!$E$2:$F$4,2,0),"")</f>
        <v>500</v>
      </c>
      <c r="P5178" s="7" t="str">
        <f t="shared" si="4"/>
        <v>без промо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</row>
    <row r="5179" ht="15.75" customHeight="1">
      <c r="A5179" s="3">
        <v>5165.0</v>
      </c>
      <c r="B5179" s="1" t="s">
        <v>16</v>
      </c>
      <c r="C5179" s="1" t="s">
        <v>17</v>
      </c>
      <c r="D5179" s="1" t="s">
        <v>21</v>
      </c>
      <c r="E5179" s="2">
        <v>44377.0</v>
      </c>
      <c r="F5179" s="3"/>
      <c r="G5179" s="5">
        <v>3500.0</v>
      </c>
      <c r="H5179" s="3" t="str">
        <f>IFNA(VLOOKUP(F5179,Promocodes!A:E,4,0),"")</f>
        <v/>
      </c>
      <c r="I5179" s="3"/>
      <c r="J5179" s="5">
        <f t="shared" si="2"/>
        <v>3500</v>
      </c>
      <c r="K5179" s="3" t="str">
        <f>IFNA(VLOOKUP(D5179,Price!$A$2:$C$18,3,0),"")</f>
        <v>услуга</v>
      </c>
      <c r="L5179" s="6">
        <f t="shared" si="3"/>
        <v>6</v>
      </c>
      <c r="M5179" s="6" t="str">
        <f>IFNA(VLOOKUP(F5179,Promocodes!A:B,2,0),"")</f>
        <v/>
      </c>
      <c r="N5179" s="3" t="str">
        <f>IFNA(VLOOKUP(M5179,Promocodes!G:H,2,0),"")</f>
        <v/>
      </c>
      <c r="O5179" s="3" t="str">
        <f>IFNA(VLOOKUP(D5179,Price!$E$2:$F$4,2,0),"")</f>
        <v/>
      </c>
      <c r="P5179" s="7" t="str">
        <f t="shared" si="4"/>
        <v>без промо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</row>
    <row r="5180" ht="15.75" customHeight="1">
      <c r="A5180" s="3">
        <v>5166.0</v>
      </c>
      <c r="B5180" s="1" t="s">
        <v>16</v>
      </c>
      <c r="C5180" s="1" t="s">
        <v>22</v>
      </c>
      <c r="D5180" s="1" t="s">
        <v>23</v>
      </c>
      <c r="E5180" s="2">
        <v>44377.0</v>
      </c>
      <c r="F5180" s="3"/>
      <c r="G5180" s="5">
        <v>5500.0</v>
      </c>
      <c r="H5180" s="3" t="str">
        <f>IFNA(VLOOKUP(F5180,Promocodes!A:E,4,0),"")</f>
        <v/>
      </c>
      <c r="I5180" s="3"/>
      <c r="J5180" s="5">
        <f t="shared" si="2"/>
        <v>5500</v>
      </c>
      <c r="K5180" s="3" t="str">
        <f>IFNA(VLOOKUP(D5180,Price!$A$2:$C$18,3,0),"")</f>
        <v>услуга</v>
      </c>
      <c r="L5180" s="6">
        <f t="shared" si="3"/>
        <v>6</v>
      </c>
      <c r="M5180" s="6" t="str">
        <f>IFNA(VLOOKUP(F5180,Promocodes!A:B,2,0),"")</f>
        <v/>
      </c>
      <c r="N5180" s="3" t="str">
        <f>IFNA(VLOOKUP(M5180,Promocodes!G:H,2,0),"")</f>
        <v/>
      </c>
      <c r="O5180" s="3" t="str">
        <f>IFNA(VLOOKUP(D5180,Price!$E$2:$F$4,2,0),"")</f>
        <v/>
      </c>
      <c r="P5180" s="7" t="str">
        <f t="shared" si="4"/>
        <v>без промо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</row>
    <row r="5181" ht="15.75" customHeight="1">
      <c r="A5181" s="3">
        <v>5167.0</v>
      </c>
      <c r="B5181" s="1" t="s">
        <v>16</v>
      </c>
      <c r="C5181" s="1" t="s">
        <v>17</v>
      </c>
      <c r="D5181" s="1" t="s">
        <v>21</v>
      </c>
      <c r="E5181" s="2">
        <v>44377.0</v>
      </c>
      <c r="F5181" s="3"/>
      <c r="G5181" s="5">
        <v>3500.0</v>
      </c>
      <c r="H5181" s="3" t="str">
        <f>IFNA(VLOOKUP(F5181,Promocodes!A:E,4,0),"")</f>
        <v/>
      </c>
      <c r="I5181" s="3"/>
      <c r="J5181" s="5">
        <f t="shared" si="2"/>
        <v>3500</v>
      </c>
      <c r="K5181" s="3" t="str">
        <f>IFNA(VLOOKUP(D5181,Price!$A$2:$C$18,3,0),"")</f>
        <v>услуга</v>
      </c>
      <c r="L5181" s="6">
        <f t="shared" si="3"/>
        <v>6</v>
      </c>
      <c r="M5181" s="6" t="str">
        <f>IFNA(VLOOKUP(F5181,Promocodes!A:B,2,0),"")</f>
        <v/>
      </c>
      <c r="N5181" s="3" t="str">
        <f>IFNA(VLOOKUP(M5181,Promocodes!G:H,2,0),"")</f>
        <v/>
      </c>
      <c r="O5181" s="3" t="str">
        <f>IFNA(VLOOKUP(D5181,Price!$E$2:$F$4,2,0),"")</f>
        <v/>
      </c>
      <c r="P5181" s="7" t="str">
        <f t="shared" si="4"/>
        <v>без промо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</row>
    <row r="5182" ht="15.75" customHeight="1">
      <c r="A5182" s="3">
        <v>5168.0</v>
      </c>
      <c r="B5182" s="1" t="s">
        <v>16</v>
      </c>
      <c r="C5182" s="1" t="s">
        <v>17</v>
      </c>
      <c r="D5182" s="1" t="s">
        <v>24</v>
      </c>
      <c r="E5182" s="2">
        <v>44377.0</v>
      </c>
      <c r="F5182" s="3"/>
      <c r="G5182" s="5">
        <v>4500.0</v>
      </c>
      <c r="H5182" s="3" t="str">
        <f>IFNA(VLOOKUP(F5182,Promocodes!A:E,4,0),"")</f>
        <v/>
      </c>
      <c r="I5182" s="3"/>
      <c r="J5182" s="5">
        <f t="shared" si="2"/>
        <v>4500</v>
      </c>
      <c r="K5182" s="3" t="str">
        <f>IFNA(VLOOKUP(D5182,Price!$A$2:$C$18,3,0),"")</f>
        <v>услуга</v>
      </c>
      <c r="L5182" s="6">
        <f t="shared" si="3"/>
        <v>6</v>
      </c>
      <c r="M5182" s="6" t="str">
        <f>IFNA(VLOOKUP(F5182,Promocodes!A:B,2,0),"")</f>
        <v/>
      </c>
      <c r="N5182" s="3" t="str">
        <f>IFNA(VLOOKUP(M5182,Promocodes!G:H,2,0),"")</f>
        <v/>
      </c>
      <c r="O5182" s="3" t="str">
        <f>IFNA(VLOOKUP(D5182,Price!$E$2:$F$4,2,0),"")</f>
        <v/>
      </c>
      <c r="P5182" s="7" t="str">
        <f t="shared" si="4"/>
        <v>без промо</v>
      </c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</row>
    <row r="5183" ht="15.75" customHeight="1">
      <c r="A5183" s="3">
        <v>5169.0</v>
      </c>
      <c r="B5183" s="1" t="s">
        <v>16</v>
      </c>
      <c r="C5183" s="1" t="s">
        <v>22</v>
      </c>
      <c r="D5183" s="1" t="s">
        <v>20</v>
      </c>
      <c r="E5183" s="2">
        <v>44377.0</v>
      </c>
      <c r="F5183" s="3"/>
      <c r="G5183" s="5">
        <v>500.0</v>
      </c>
      <c r="H5183" s="3" t="str">
        <f>IFNA(VLOOKUP(F5183,Promocodes!A:E,4,0),"")</f>
        <v/>
      </c>
      <c r="I5183" s="3"/>
      <c r="J5183" s="5">
        <f t="shared" si="2"/>
        <v>500</v>
      </c>
      <c r="K5183" s="3" t="str">
        <f>IFNA(VLOOKUP(D5183,Price!$A$2:$C$18,3,0),"")</f>
        <v>товар</v>
      </c>
      <c r="L5183" s="6">
        <f t="shared" si="3"/>
        <v>6</v>
      </c>
      <c r="M5183" s="6" t="str">
        <f>IFNA(VLOOKUP(F5183,Promocodes!A:B,2,0),"")</f>
        <v/>
      </c>
      <c r="N5183" s="3" t="str">
        <f>IFNA(VLOOKUP(M5183,Promocodes!G:H,2,0),"")</f>
        <v/>
      </c>
      <c r="O5183" s="3">
        <f>IFNA(VLOOKUP(D5183,Price!$E$2:$F$4,2,0),"")</f>
        <v>250</v>
      </c>
      <c r="P5183" s="7" t="str">
        <f t="shared" si="4"/>
        <v>без промо</v>
      </c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</row>
    <row r="5184" ht="15.75" customHeight="1">
      <c r="A5184" s="3">
        <v>5170.0</v>
      </c>
      <c r="B5184" s="1" t="s">
        <v>139</v>
      </c>
      <c r="C5184" s="1" t="s">
        <v>17</v>
      </c>
      <c r="D5184" s="1" t="s">
        <v>144</v>
      </c>
      <c r="E5184" s="2">
        <v>44377.0</v>
      </c>
      <c r="F5184" s="3"/>
      <c r="G5184" s="5">
        <v>75350.0</v>
      </c>
      <c r="H5184" s="3" t="str">
        <f>IFNA(VLOOKUP(F5184,Promocodes!A:E,4,0),"")</f>
        <v/>
      </c>
      <c r="I5184" s="3"/>
      <c r="J5184" s="5">
        <f t="shared" si="2"/>
        <v>75350</v>
      </c>
      <c r="K5184" s="3" t="str">
        <f>IFNA(VLOOKUP(D5184,Price!$A$2:$C$18,3,0),"")</f>
        <v/>
      </c>
      <c r="L5184" s="6">
        <f t="shared" si="3"/>
        <v>6</v>
      </c>
      <c r="M5184" s="6" t="str">
        <f>IFNA(VLOOKUP(F5184,Promocodes!A:B,2,0),"")</f>
        <v/>
      </c>
      <c r="N5184" s="3" t="str">
        <f>IFNA(VLOOKUP(M5184,Promocodes!G:H,2,0),"")</f>
        <v/>
      </c>
      <c r="O5184" s="3" t="str">
        <f>IFNA(VLOOKUP(D5184,Price!$E$2:$F$4,2,0),"")</f>
        <v/>
      </c>
      <c r="P5184" s="7" t="str">
        <f t="shared" si="4"/>
        <v/>
      </c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</row>
    <row r="5185" ht="15.75" customHeight="1">
      <c r="A5185" s="3">
        <v>5171.0</v>
      </c>
      <c r="B5185" s="1" t="s">
        <v>139</v>
      </c>
      <c r="C5185" s="1" t="s">
        <v>17</v>
      </c>
      <c r="D5185" s="1" t="s">
        <v>144</v>
      </c>
      <c r="E5185" s="2">
        <v>44377.0</v>
      </c>
      <c r="F5185" s="3"/>
      <c r="G5185" s="5">
        <v>75350.0</v>
      </c>
      <c r="H5185" s="3" t="str">
        <f>IFNA(VLOOKUP(F5185,Promocodes!A:E,4,0),"")</f>
        <v/>
      </c>
      <c r="I5185" s="3"/>
      <c r="J5185" s="5">
        <f t="shared" si="2"/>
        <v>75350</v>
      </c>
      <c r="K5185" s="3" t="str">
        <f>IFNA(VLOOKUP(D5185,Price!$A$2:$C$18,3,0),"")</f>
        <v/>
      </c>
      <c r="L5185" s="6">
        <f t="shared" si="3"/>
        <v>6</v>
      </c>
      <c r="M5185" s="6" t="str">
        <f>IFNA(VLOOKUP(F5185,Promocodes!A:B,2,0),"")</f>
        <v/>
      </c>
      <c r="N5185" s="3" t="str">
        <f>IFNA(VLOOKUP(M5185,Promocodes!G:H,2,0),"")</f>
        <v/>
      </c>
      <c r="O5185" s="3" t="str">
        <f>IFNA(VLOOKUP(D5185,Price!$E$2:$F$4,2,0),"")</f>
        <v/>
      </c>
      <c r="P5185" s="7" t="str">
        <f t="shared" si="4"/>
        <v/>
      </c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</row>
    <row r="5186" ht="15.75" customHeight="1">
      <c r="A5186" s="3">
        <v>5172.0</v>
      </c>
      <c r="B5186" s="1" t="s">
        <v>139</v>
      </c>
      <c r="C5186" s="1" t="s">
        <v>17</v>
      </c>
      <c r="D5186" s="1" t="s">
        <v>144</v>
      </c>
      <c r="E5186" s="2">
        <v>44377.0</v>
      </c>
      <c r="F5186" s="3"/>
      <c r="G5186" s="5">
        <v>75350.0</v>
      </c>
      <c r="H5186" s="3" t="str">
        <f>IFNA(VLOOKUP(F5186,Promocodes!A:E,4,0),"")</f>
        <v/>
      </c>
      <c r="I5186" s="3"/>
      <c r="J5186" s="5">
        <f t="shared" si="2"/>
        <v>75350</v>
      </c>
      <c r="K5186" s="3" t="str">
        <f>IFNA(VLOOKUP(D5186,Price!$A$2:$C$18,3,0),"")</f>
        <v/>
      </c>
      <c r="L5186" s="6">
        <f t="shared" si="3"/>
        <v>6</v>
      </c>
      <c r="M5186" s="6" t="str">
        <f>IFNA(VLOOKUP(F5186,Promocodes!A:B,2,0),"")</f>
        <v/>
      </c>
      <c r="N5186" s="3" t="str">
        <f>IFNA(VLOOKUP(M5186,Promocodes!G:H,2,0),"")</f>
        <v/>
      </c>
      <c r="O5186" s="3" t="str">
        <f>IFNA(VLOOKUP(D5186,Price!$E$2:$F$4,2,0),"")</f>
        <v/>
      </c>
      <c r="P5186" s="7" t="str">
        <f t="shared" si="4"/>
        <v/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</row>
    <row r="5187" ht="15.75" customHeight="1">
      <c r="A5187" s="3">
        <v>5173.0</v>
      </c>
      <c r="B5187" s="1" t="s">
        <v>139</v>
      </c>
      <c r="C5187" s="1" t="s">
        <v>17</v>
      </c>
      <c r="D5187" s="1" t="s">
        <v>144</v>
      </c>
      <c r="E5187" s="2">
        <v>44377.0</v>
      </c>
      <c r="F5187" s="3"/>
      <c r="G5187" s="5">
        <v>75350.0</v>
      </c>
      <c r="H5187" s="3" t="str">
        <f>IFNA(VLOOKUP(F5187,Promocodes!A:E,4,0),"")</f>
        <v/>
      </c>
      <c r="I5187" s="3"/>
      <c r="J5187" s="5">
        <f t="shared" si="2"/>
        <v>75350</v>
      </c>
      <c r="K5187" s="3" t="str">
        <f>IFNA(VLOOKUP(D5187,Price!$A$2:$C$18,3,0),"")</f>
        <v/>
      </c>
      <c r="L5187" s="6">
        <f t="shared" si="3"/>
        <v>6</v>
      </c>
      <c r="M5187" s="6" t="str">
        <f>IFNA(VLOOKUP(F5187,Promocodes!A:B,2,0),"")</f>
        <v/>
      </c>
      <c r="N5187" s="3" t="str">
        <f>IFNA(VLOOKUP(M5187,Promocodes!G:H,2,0),"")</f>
        <v/>
      </c>
      <c r="O5187" s="3" t="str">
        <f>IFNA(VLOOKUP(D5187,Price!$E$2:$F$4,2,0),"")</f>
        <v/>
      </c>
      <c r="P5187" s="7" t="str">
        <f t="shared" si="4"/>
        <v/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</row>
    <row r="5188" ht="15.75" customHeight="1">
      <c r="A5188" s="3">
        <v>5174.0</v>
      </c>
      <c r="B5188" s="1" t="s">
        <v>139</v>
      </c>
      <c r="C5188" s="1" t="s">
        <v>17</v>
      </c>
      <c r="D5188" s="1" t="s">
        <v>144</v>
      </c>
      <c r="E5188" s="2">
        <v>44377.0</v>
      </c>
      <c r="F5188" s="3"/>
      <c r="G5188" s="5">
        <v>75350.0</v>
      </c>
      <c r="H5188" s="3" t="str">
        <f>IFNA(VLOOKUP(F5188,Promocodes!A:E,4,0),"")</f>
        <v/>
      </c>
      <c r="I5188" s="3"/>
      <c r="J5188" s="5">
        <f t="shared" si="2"/>
        <v>75350</v>
      </c>
      <c r="K5188" s="3" t="str">
        <f>IFNA(VLOOKUP(D5188,Price!$A$2:$C$18,3,0),"")</f>
        <v/>
      </c>
      <c r="L5188" s="6">
        <f t="shared" si="3"/>
        <v>6</v>
      </c>
      <c r="M5188" s="6" t="str">
        <f>IFNA(VLOOKUP(F5188,Promocodes!A:B,2,0),"")</f>
        <v/>
      </c>
      <c r="N5188" s="3" t="str">
        <f>IFNA(VLOOKUP(M5188,Promocodes!G:H,2,0),"")</f>
        <v/>
      </c>
      <c r="O5188" s="3" t="str">
        <f>IFNA(VLOOKUP(D5188,Price!$E$2:$F$4,2,0),"")</f>
        <v/>
      </c>
      <c r="P5188" s="7" t="str">
        <f t="shared" si="4"/>
        <v/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</row>
    <row r="5189" ht="15.75" customHeight="1">
      <c r="A5189" s="3">
        <v>5175.0</v>
      </c>
      <c r="B5189" s="1" t="s">
        <v>139</v>
      </c>
      <c r="C5189" s="1" t="s">
        <v>17</v>
      </c>
      <c r="D5189" s="1" t="s">
        <v>144</v>
      </c>
      <c r="E5189" s="2">
        <v>44377.0</v>
      </c>
      <c r="F5189" s="3"/>
      <c r="G5189" s="5">
        <v>75350.0</v>
      </c>
      <c r="H5189" s="3" t="str">
        <f>IFNA(VLOOKUP(F5189,Promocodes!A:E,4,0),"")</f>
        <v/>
      </c>
      <c r="I5189" s="3"/>
      <c r="J5189" s="5">
        <f t="shared" si="2"/>
        <v>75350</v>
      </c>
      <c r="K5189" s="3" t="str">
        <f>IFNA(VLOOKUP(D5189,Price!$A$2:$C$18,3,0),"")</f>
        <v/>
      </c>
      <c r="L5189" s="6">
        <f t="shared" si="3"/>
        <v>6</v>
      </c>
      <c r="M5189" s="6" t="str">
        <f>IFNA(VLOOKUP(F5189,Promocodes!A:B,2,0),"")</f>
        <v/>
      </c>
      <c r="N5189" s="3" t="str">
        <f>IFNA(VLOOKUP(M5189,Promocodes!G:H,2,0),"")</f>
        <v/>
      </c>
      <c r="O5189" s="3" t="str">
        <f>IFNA(VLOOKUP(D5189,Price!$E$2:$F$4,2,0),"")</f>
        <v/>
      </c>
      <c r="P5189" s="7" t="str">
        <f t="shared" si="4"/>
        <v/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</row>
    <row r="5190" ht="15.75" customHeight="1">
      <c r="A5190" s="3">
        <v>5176.0</v>
      </c>
      <c r="B5190" s="1" t="s">
        <v>139</v>
      </c>
      <c r="C5190" s="1" t="s">
        <v>17</v>
      </c>
      <c r="D5190" s="1" t="s">
        <v>144</v>
      </c>
      <c r="E5190" s="2">
        <v>44377.0</v>
      </c>
      <c r="F5190" s="3"/>
      <c r="G5190" s="5">
        <v>75350.0</v>
      </c>
      <c r="H5190" s="3" t="str">
        <f>IFNA(VLOOKUP(F5190,Promocodes!A:E,4,0),"")</f>
        <v/>
      </c>
      <c r="I5190" s="3"/>
      <c r="J5190" s="5">
        <f t="shared" si="2"/>
        <v>75350</v>
      </c>
      <c r="K5190" s="3" t="str">
        <f>IFNA(VLOOKUP(D5190,Price!$A$2:$C$18,3,0),"")</f>
        <v/>
      </c>
      <c r="L5190" s="6">
        <f t="shared" si="3"/>
        <v>6</v>
      </c>
      <c r="M5190" s="6" t="str">
        <f>IFNA(VLOOKUP(F5190,Promocodes!A:B,2,0),"")</f>
        <v/>
      </c>
      <c r="N5190" s="3" t="str">
        <f>IFNA(VLOOKUP(M5190,Promocodes!G:H,2,0),"")</f>
        <v/>
      </c>
      <c r="O5190" s="3" t="str">
        <f>IFNA(VLOOKUP(D5190,Price!$E$2:$F$4,2,0),"")</f>
        <v/>
      </c>
      <c r="P5190" s="7" t="str">
        <f t="shared" si="4"/>
        <v/>
      </c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</row>
    <row r="5191" ht="15.75" customHeight="1">
      <c r="A5191" s="3">
        <v>5177.0</v>
      </c>
      <c r="B5191" s="1" t="s">
        <v>139</v>
      </c>
      <c r="C5191" s="1" t="s">
        <v>17</v>
      </c>
      <c r="D5191" s="1" t="s">
        <v>144</v>
      </c>
      <c r="E5191" s="2">
        <v>44377.0</v>
      </c>
      <c r="F5191" s="3"/>
      <c r="G5191" s="5">
        <v>75350.0</v>
      </c>
      <c r="H5191" s="3" t="str">
        <f>IFNA(VLOOKUP(F5191,Promocodes!A:E,4,0),"")</f>
        <v/>
      </c>
      <c r="I5191" s="3"/>
      <c r="J5191" s="5">
        <f t="shared" si="2"/>
        <v>75350</v>
      </c>
      <c r="K5191" s="3" t="str">
        <f>IFNA(VLOOKUP(D5191,Price!$A$2:$C$18,3,0),"")</f>
        <v/>
      </c>
      <c r="L5191" s="6">
        <f t="shared" si="3"/>
        <v>6</v>
      </c>
      <c r="M5191" s="6" t="str">
        <f>IFNA(VLOOKUP(F5191,Promocodes!A:B,2,0),"")</f>
        <v/>
      </c>
      <c r="N5191" s="3" t="str">
        <f>IFNA(VLOOKUP(M5191,Promocodes!G:H,2,0),"")</f>
        <v/>
      </c>
      <c r="O5191" s="3" t="str">
        <f>IFNA(VLOOKUP(D5191,Price!$E$2:$F$4,2,0),"")</f>
        <v/>
      </c>
      <c r="P5191" s="7" t="str">
        <f t="shared" si="4"/>
        <v/>
      </c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</row>
    <row r="5192" ht="15.75" customHeight="1">
      <c r="A5192" s="3">
        <v>5178.0</v>
      </c>
      <c r="B5192" s="1" t="s">
        <v>139</v>
      </c>
      <c r="C5192" s="1" t="s">
        <v>17</v>
      </c>
      <c r="D5192" s="1" t="s">
        <v>145</v>
      </c>
      <c r="E5192" s="2">
        <v>44377.0</v>
      </c>
      <c r="F5192" s="3"/>
      <c r="G5192" s="5">
        <v>15000.0</v>
      </c>
      <c r="H5192" s="3" t="str">
        <f>IFNA(VLOOKUP(F5192,Promocodes!A:E,4,0),"")</f>
        <v/>
      </c>
      <c r="I5192" s="3"/>
      <c r="J5192" s="5">
        <f t="shared" si="2"/>
        <v>15000</v>
      </c>
      <c r="K5192" s="3" t="str">
        <f>IFNA(VLOOKUP(D5192,Price!$A$2:$C$18,3,0),"")</f>
        <v/>
      </c>
      <c r="L5192" s="6">
        <f t="shared" si="3"/>
        <v>6</v>
      </c>
      <c r="M5192" s="6" t="str">
        <f>IFNA(VLOOKUP(F5192,Promocodes!A:B,2,0),"")</f>
        <v/>
      </c>
      <c r="N5192" s="3" t="str">
        <f>IFNA(VLOOKUP(M5192,Promocodes!G:H,2,0),"")</f>
        <v/>
      </c>
      <c r="O5192" s="3" t="str">
        <f>IFNA(VLOOKUP(D5192,Price!$E$2:$F$4,2,0),"")</f>
        <v/>
      </c>
      <c r="P5192" s="7" t="str">
        <f t="shared" si="4"/>
        <v/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</row>
    <row r="5193" ht="15.75" customHeight="1">
      <c r="A5193" s="3">
        <v>5179.0</v>
      </c>
      <c r="B5193" s="1" t="s">
        <v>139</v>
      </c>
      <c r="C5193" s="1" t="s">
        <v>17</v>
      </c>
      <c r="D5193" s="1" t="s">
        <v>146</v>
      </c>
      <c r="E5193" s="2">
        <v>44377.0</v>
      </c>
      <c r="F5193" s="3"/>
      <c r="G5193" s="5">
        <v>56700.00000000001</v>
      </c>
      <c r="H5193" s="3" t="str">
        <f>IFNA(VLOOKUP(F5193,Promocodes!A:E,4,0),"")</f>
        <v/>
      </c>
      <c r="I5193" s="3"/>
      <c r="J5193" s="5">
        <f t="shared" si="2"/>
        <v>56700</v>
      </c>
      <c r="K5193" s="3" t="str">
        <f>IFNA(VLOOKUP(D5193,Price!$A$2:$C$18,3,0),"")</f>
        <v/>
      </c>
      <c r="L5193" s="6">
        <f t="shared" si="3"/>
        <v>6</v>
      </c>
      <c r="M5193" s="6" t="str">
        <f>IFNA(VLOOKUP(F5193,Promocodes!A:B,2,0),"")</f>
        <v/>
      </c>
      <c r="N5193" s="3" t="str">
        <f>IFNA(VLOOKUP(M5193,Promocodes!G:H,2,0),"")</f>
        <v/>
      </c>
      <c r="O5193" s="3" t="str">
        <f>IFNA(VLOOKUP(D5193,Price!$E$2:$F$4,2,0),"")</f>
        <v/>
      </c>
      <c r="P5193" s="7" t="str">
        <f t="shared" si="4"/>
        <v/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</row>
    <row r="5194" ht="15.75" customHeight="1">
      <c r="A5194" s="3">
        <v>5180.0</v>
      </c>
      <c r="B5194" s="1" t="s">
        <v>16</v>
      </c>
      <c r="C5194" s="1" t="s">
        <v>17</v>
      </c>
      <c r="D5194" s="1" t="s">
        <v>24</v>
      </c>
      <c r="E5194" s="2">
        <v>44378.0</v>
      </c>
      <c r="F5194" s="3"/>
      <c r="G5194" s="5">
        <v>4500.0</v>
      </c>
      <c r="H5194" s="3" t="str">
        <f>IFNA(VLOOKUP(F5194,Promocodes!A:E,4,0),"")</f>
        <v/>
      </c>
      <c r="I5194" s="3"/>
      <c r="J5194" s="5">
        <f t="shared" si="2"/>
        <v>4500</v>
      </c>
      <c r="K5194" s="3" t="str">
        <f>IFNA(VLOOKUP(D5194,Price!$A$2:$C$18,3,0),"")</f>
        <v>услуга</v>
      </c>
      <c r="L5194" s="6">
        <f t="shared" si="3"/>
        <v>7</v>
      </c>
      <c r="M5194" s="6" t="str">
        <f>IFNA(VLOOKUP(F5194,Promocodes!A:B,2,0),"")</f>
        <v/>
      </c>
      <c r="N5194" s="3" t="str">
        <f>IFNA(VLOOKUP(M5194,Promocodes!G:H,2,0),"")</f>
        <v/>
      </c>
      <c r="O5194" s="3" t="str">
        <f>IFNA(VLOOKUP(D5194,Price!$E$2:$F$4,2,0),"")</f>
        <v/>
      </c>
      <c r="P5194" s="7" t="str">
        <f t="shared" si="4"/>
        <v>без промо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</row>
    <row r="5195" ht="15.75" customHeight="1">
      <c r="A5195" s="3">
        <v>5181.0</v>
      </c>
      <c r="B5195" s="1" t="s">
        <v>16</v>
      </c>
      <c r="C5195" s="1" t="s">
        <v>17</v>
      </c>
      <c r="D5195" s="1" t="s">
        <v>21</v>
      </c>
      <c r="E5195" s="2">
        <v>44378.0</v>
      </c>
      <c r="F5195" s="3"/>
      <c r="G5195" s="5">
        <v>3500.0</v>
      </c>
      <c r="H5195" s="3" t="str">
        <f>IFNA(VLOOKUP(F5195,Promocodes!A:E,4,0),"")</f>
        <v/>
      </c>
      <c r="I5195" s="3"/>
      <c r="J5195" s="5">
        <f t="shared" si="2"/>
        <v>3500</v>
      </c>
      <c r="K5195" s="3" t="str">
        <f>IFNA(VLOOKUP(D5195,Price!$A$2:$C$18,3,0),"")</f>
        <v>услуга</v>
      </c>
      <c r="L5195" s="6">
        <f t="shared" si="3"/>
        <v>7</v>
      </c>
      <c r="M5195" s="6" t="str">
        <f>IFNA(VLOOKUP(F5195,Promocodes!A:B,2,0),"")</f>
        <v/>
      </c>
      <c r="N5195" s="3" t="str">
        <f>IFNA(VLOOKUP(M5195,Promocodes!G:H,2,0),"")</f>
        <v/>
      </c>
      <c r="O5195" s="3" t="str">
        <f>IFNA(VLOOKUP(D5195,Price!$E$2:$F$4,2,0),"")</f>
        <v/>
      </c>
      <c r="P5195" s="7" t="str">
        <f t="shared" si="4"/>
        <v>без промо</v>
      </c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</row>
    <row r="5196" ht="15.75" customHeight="1">
      <c r="A5196" s="3">
        <v>5182.0</v>
      </c>
      <c r="B5196" s="1" t="s">
        <v>16</v>
      </c>
      <c r="C5196" s="1" t="s">
        <v>22</v>
      </c>
      <c r="D5196" s="1" t="s">
        <v>20</v>
      </c>
      <c r="E5196" s="2">
        <v>44378.0</v>
      </c>
      <c r="F5196" s="3"/>
      <c r="G5196" s="5">
        <v>500.0</v>
      </c>
      <c r="H5196" s="3" t="str">
        <f>IFNA(VLOOKUP(F5196,Promocodes!A:E,4,0),"")</f>
        <v/>
      </c>
      <c r="I5196" s="3"/>
      <c r="J5196" s="5">
        <f t="shared" si="2"/>
        <v>500</v>
      </c>
      <c r="K5196" s="3" t="str">
        <f>IFNA(VLOOKUP(D5196,Price!$A$2:$C$18,3,0),"")</f>
        <v>товар</v>
      </c>
      <c r="L5196" s="6">
        <f t="shared" si="3"/>
        <v>7</v>
      </c>
      <c r="M5196" s="6" t="str">
        <f>IFNA(VLOOKUP(F5196,Promocodes!A:B,2,0),"")</f>
        <v/>
      </c>
      <c r="N5196" s="3" t="str">
        <f>IFNA(VLOOKUP(M5196,Promocodes!G:H,2,0),"")</f>
        <v/>
      </c>
      <c r="O5196" s="3">
        <f>IFNA(VLOOKUP(D5196,Price!$E$2:$F$4,2,0),"")</f>
        <v>250</v>
      </c>
      <c r="P5196" s="7" t="str">
        <f t="shared" si="4"/>
        <v>без промо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</row>
    <row r="5197" ht="15.75" customHeight="1">
      <c r="A5197" s="3">
        <v>5183.0</v>
      </c>
      <c r="B5197" s="1" t="s">
        <v>16</v>
      </c>
      <c r="C5197" s="1" t="s">
        <v>17</v>
      </c>
      <c r="D5197" s="1" t="s">
        <v>24</v>
      </c>
      <c r="E5197" s="2">
        <v>44378.0</v>
      </c>
      <c r="F5197" s="3"/>
      <c r="G5197" s="5">
        <v>4500.0</v>
      </c>
      <c r="H5197" s="3" t="str">
        <f>IFNA(VLOOKUP(F5197,Promocodes!A:E,4,0),"")</f>
        <v/>
      </c>
      <c r="I5197" s="3"/>
      <c r="J5197" s="5">
        <f t="shared" si="2"/>
        <v>4500</v>
      </c>
      <c r="K5197" s="3" t="str">
        <f>IFNA(VLOOKUP(D5197,Price!$A$2:$C$18,3,0),"")</f>
        <v>услуга</v>
      </c>
      <c r="L5197" s="6">
        <f t="shared" si="3"/>
        <v>7</v>
      </c>
      <c r="M5197" s="6" t="str">
        <f>IFNA(VLOOKUP(F5197,Promocodes!A:B,2,0),"")</f>
        <v/>
      </c>
      <c r="N5197" s="3" t="str">
        <f>IFNA(VLOOKUP(M5197,Promocodes!G:H,2,0),"")</f>
        <v/>
      </c>
      <c r="O5197" s="3" t="str">
        <f>IFNA(VLOOKUP(D5197,Price!$E$2:$F$4,2,0),"")</f>
        <v/>
      </c>
      <c r="P5197" s="7" t="str">
        <f t="shared" si="4"/>
        <v>без промо</v>
      </c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</row>
    <row r="5198" ht="15.75" customHeight="1">
      <c r="A5198" s="3">
        <v>5185.0</v>
      </c>
      <c r="B5198" s="1" t="s">
        <v>16</v>
      </c>
      <c r="C5198" s="1" t="s">
        <v>17</v>
      </c>
      <c r="D5198" s="1" t="s">
        <v>20</v>
      </c>
      <c r="E5198" s="2">
        <v>44378.0</v>
      </c>
      <c r="F5198" s="3"/>
      <c r="G5198" s="5">
        <v>500.0</v>
      </c>
      <c r="H5198" s="3" t="str">
        <f>IFNA(VLOOKUP(F5198,Promocodes!A:E,4,0),"")</f>
        <v/>
      </c>
      <c r="I5198" s="3"/>
      <c r="J5198" s="5">
        <f t="shared" si="2"/>
        <v>500</v>
      </c>
      <c r="K5198" s="3" t="str">
        <f>IFNA(VLOOKUP(D5198,Price!$A$2:$C$18,3,0),"")</f>
        <v>товар</v>
      </c>
      <c r="L5198" s="6">
        <f t="shared" si="3"/>
        <v>7</v>
      </c>
      <c r="M5198" s="6" t="str">
        <f>IFNA(VLOOKUP(F5198,Promocodes!A:B,2,0),"")</f>
        <v/>
      </c>
      <c r="N5198" s="3" t="str">
        <f>IFNA(VLOOKUP(M5198,Promocodes!G:H,2,0),"")</f>
        <v/>
      </c>
      <c r="O5198" s="3">
        <f>IFNA(VLOOKUP(D5198,Price!$E$2:$F$4,2,0),"")</f>
        <v>250</v>
      </c>
      <c r="P5198" s="7" t="str">
        <f t="shared" si="4"/>
        <v>без промо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</row>
    <row r="5199" ht="15.75" customHeight="1">
      <c r="A5199" s="3">
        <v>5186.0</v>
      </c>
      <c r="B5199" s="1" t="s">
        <v>16</v>
      </c>
      <c r="C5199" s="1" t="s">
        <v>17</v>
      </c>
      <c r="D5199" s="1" t="s">
        <v>23</v>
      </c>
      <c r="E5199" s="2">
        <v>44378.0</v>
      </c>
      <c r="F5199" s="3"/>
      <c r="G5199" s="5">
        <v>5500.0</v>
      </c>
      <c r="H5199" s="3" t="str">
        <f>IFNA(VLOOKUP(F5199,Promocodes!A:E,4,0),"")</f>
        <v/>
      </c>
      <c r="I5199" s="3"/>
      <c r="J5199" s="5">
        <f t="shared" si="2"/>
        <v>5500</v>
      </c>
      <c r="K5199" s="3" t="str">
        <f>IFNA(VLOOKUP(D5199,Price!$A$2:$C$18,3,0),"")</f>
        <v>услуга</v>
      </c>
      <c r="L5199" s="6">
        <f t="shared" si="3"/>
        <v>7</v>
      </c>
      <c r="M5199" s="6" t="str">
        <f>IFNA(VLOOKUP(F5199,Promocodes!A:B,2,0),"")</f>
        <v/>
      </c>
      <c r="N5199" s="3" t="str">
        <f>IFNA(VLOOKUP(M5199,Promocodes!G:H,2,0),"")</f>
        <v/>
      </c>
      <c r="O5199" s="3" t="str">
        <f>IFNA(VLOOKUP(D5199,Price!$E$2:$F$4,2,0),"")</f>
        <v/>
      </c>
      <c r="P5199" s="7" t="str">
        <f t="shared" si="4"/>
        <v>без промо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</row>
    <row r="5200" ht="15.75" customHeight="1">
      <c r="A5200" s="3">
        <v>5187.0</v>
      </c>
      <c r="B5200" s="1" t="s">
        <v>16</v>
      </c>
      <c r="C5200" s="1" t="s">
        <v>17</v>
      </c>
      <c r="D5200" s="1" t="s">
        <v>18</v>
      </c>
      <c r="E5200" s="2">
        <v>44378.0</v>
      </c>
      <c r="F5200" s="3"/>
      <c r="G5200" s="5">
        <v>1000.0</v>
      </c>
      <c r="H5200" s="3" t="str">
        <f>IFNA(VLOOKUP(F5200,Promocodes!A:E,4,0),"")</f>
        <v/>
      </c>
      <c r="I5200" s="3"/>
      <c r="J5200" s="5">
        <f t="shared" si="2"/>
        <v>1000</v>
      </c>
      <c r="K5200" s="3" t="str">
        <f>IFNA(VLOOKUP(D5200,Price!$A$2:$C$18,3,0),"")</f>
        <v>товар</v>
      </c>
      <c r="L5200" s="6">
        <f t="shared" si="3"/>
        <v>7</v>
      </c>
      <c r="M5200" s="6" t="str">
        <f>IFNA(VLOOKUP(F5200,Promocodes!A:B,2,0),"")</f>
        <v/>
      </c>
      <c r="N5200" s="3" t="str">
        <f>IFNA(VLOOKUP(M5200,Promocodes!G:H,2,0),"")</f>
        <v/>
      </c>
      <c r="O5200" s="3">
        <f>IFNA(VLOOKUP(D5200,Price!$E$2:$F$4,2,0),"")</f>
        <v>500</v>
      </c>
      <c r="P5200" s="7" t="str">
        <f t="shared" si="4"/>
        <v>без промо</v>
      </c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</row>
    <row r="5201" ht="15.75" customHeight="1">
      <c r="A5201" s="3">
        <v>5189.0</v>
      </c>
      <c r="B5201" s="1" t="s">
        <v>16</v>
      </c>
      <c r="C5201" s="1" t="s">
        <v>17</v>
      </c>
      <c r="D5201" s="1" t="s">
        <v>24</v>
      </c>
      <c r="E5201" s="2">
        <v>44378.0</v>
      </c>
      <c r="F5201" s="3"/>
      <c r="G5201" s="5">
        <v>4500.0</v>
      </c>
      <c r="H5201" s="3" t="str">
        <f>IFNA(VLOOKUP(F5201,Promocodes!A:E,4,0),"")</f>
        <v/>
      </c>
      <c r="I5201" s="3"/>
      <c r="J5201" s="5">
        <f t="shared" si="2"/>
        <v>4500</v>
      </c>
      <c r="K5201" s="3" t="str">
        <f>IFNA(VLOOKUP(D5201,Price!$A$2:$C$18,3,0),"")</f>
        <v>услуга</v>
      </c>
      <c r="L5201" s="6">
        <f t="shared" si="3"/>
        <v>7</v>
      </c>
      <c r="M5201" s="6" t="str">
        <f>IFNA(VLOOKUP(F5201,Promocodes!A:B,2,0),"")</f>
        <v/>
      </c>
      <c r="N5201" s="3" t="str">
        <f>IFNA(VLOOKUP(M5201,Promocodes!G:H,2,0),"")</f>
        <v/>
      </c>
      <c r="O5201" s="3" t="str">
        <f>IFNA(VLOOKUP(D5201,Price!$E$2:$F$4,2,0),"")</f>
        <v/>
      </c>
      <c r="P5201" s="7" t="str">
        <f t="shared" si="4"/>
        <v>без промо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</row>
    <row r="5202" ht="15.75" customHeight="1">
      <c r="A5202" s="3">
        <v>5190.0</v>
      </c>
      <c r="B5202" s="1" t="s">
        <v>16</v>
      </c>
      <c r="C5202" s="1" t="s">
        <v>17</v>
      </c>
      <c r="D5202" s="1" t="s">
        <v>21</v>
      </c>
      <c r="E5202" s="2">
        <v>44378.0</v>
      </c>
      <c r="F5202" s="3"/>
      <c r="G5202" s="5">
        <v>3500.0</v>
      </c>
      <c r="H5202" s="3" t="str">
        <f>IFNA(VLOOKUP(F5202,Promocodes!A:E,4,0),"")</f>
        <v/>
      </c>
      <c r="I5202" s="3"/>
      <c r="J5202" s="5">
        <f t="shared" si="2"/>
        <v>3500</v>
      </c>
      <c r="K5202" s="3" t="str">
        <f>IFNA(VLOOKUP(D5202,Price!$A$2:$C$18,3,0),"")</f>
        <v>услуга</v>
      </c>
      <c r="L5202" s="6">
        <f t="shared" si="3"/>
        <v>7</v>
      </c>
      <c r="M5202" s="6" t="str">
        <f>IFNA(VLOOKUP(F5202,Promocodes!A:B,2,0),"")</f>
        <v/>
      </c>
      <c r="N5202" s="3" t="str">
        <f>IFNA(VLOOKUP(M5202,Promocodes!G:H,2,0),"")</f>
        <v/>
      </c>
      <c r="O5202" s="3" t="str">
        <f>IFNA(VLOOKUP(D5202,Price!$E$2:$F$4,2,0),"")</f>
        <v/>
      </c>
      <c r="P5202" s="7" t="str">
        <f t="shared" si="4"/>
        <v>без промо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</row>
    <row r="5203" ht="15.75" customHeight="1">
      <c r="A5203" s="3">
        <v>5191.0</v>
      </c>
      <c r="B5203" s="1" t="s">
        <v>16</v>
      </c>
      <c r="C5203" s="1" t="s">
        <v>17</v>
      </c>
      <c r="D5203" s="1" t="s">
        <v>23</v>
      </c>
      <c r="E5203" s="2">
        <v>44378.0</v>
      </c>
      <c r="F5203" s="3"/>
      <c r="G5203" s="5">
        <v>5500.0</v>
      </c>
      <c r="H5203" s="3" t="str">
        <f>IFNA(VLOOKUP(F5203,Promocodes!A:E,4,0),"")</f>
        <v/>
      </c>
      <c r="I5203" s="3"/>
      <c r="J5203" s="5">
        <f t="shared" si="2"/>
        <v>5500</v>
      </c>
      <c r="K5203" s="3" t="str">
        <f>IFNA(VLOOKUP(D5203,Price!$A$2:$C$18,3,0),"")</f>
        <v>услуга</v>
      </c>
      <c r="L5203" s="6">
        <f t="shared" si="3"/>
        <v>7</v>
      </c>
      <c r="M5203" s="6" t="str">
        <f>IFNA(VLOOKUP(F5203,Promocodes!A:B,2,0),"")</f>
        <v/>
      </c>
      <c r="N5203" s="3" t="str">
        <f>IFNA(VLOOKUP(M5203,Promocodes!G:H,2,0),"")</f>
        <v/>
      </c>
      <c r="O5203" s="3" t="str">
        <f>IFNA(VLOOKUP(D5203,Price!$E$2:$F$4,2,0),"")</f>
        <v/>
      </c>
      <c r="P5203" s="7" t="str">
        <f t="shared" si="4"/>
        <v>без промо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</row>
    <row r="5204" ht="15.75" customHeight="1">
      <c r="A5204" s="3">
        <v>5192.0</v>
      </c>
      <c r="B5204" s="1" t="s">
        <v>16</v>
      </c>
      <c r="C5204" s="1" t="s">
        <v>17</v>
      </c>
      <c r="D5204" s="1" t="s">
        <v>24</v>
      </c>
      <c r="E5204" s="2">
        <v>44378.0</v>
      </c>
      <c r="F5204" s="3"/>
      <c r="G5204" s="5">
        <v>4500.0</v>
      </c>
      <c r="H5204" s="3" t="str">
        <f>IFNA(VLOOKUP(F5204,Promocodes!A:E,4,0),"")</f>
        <v/>
      </c>
      <c r="I5204" s="3"/>
      <c r="J5204" s="5">
        <f t="shared" si="2"/>
        <v>4500</v>
      </c>
      <c r="K5204" s="3" t="str">
        <f>IFNA(VLOOKUP(D5204,Price!$A$2:$C$18,3,0),"")</f>
        <v>услуга</v>
      </c>
      <c r="L5204" s="6">
        <f t="shared" si="3"/>
        <v>7</v>
      </c>
      <c r="M5204" s="6" t="str">
        <f>IFNA(VLOOKUP(F5204,Promocodes!A:B,2,0),"")</f>
        <v/>
      </c>
      <c r="N5204" s="3" t="str">
        <f>IFNA(VLOOKUP(M5204,Promocodes!G:H,2,0),"")</f>
        <v/>
      </c>
      <c r="O5204" s="3" t="str">
        <f>IFNA(VLOOKUP(D5204,Price!$E$2:$F$4,2,0),"")</f>
        <v/>
      </c>
      <c r="P5204" s="7" t="str">
        <f t="shared" si="4"/>
        <v>без промо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</row>
    <row r="5205" ht="15.75" customHeight="1">
      <c r="A5205" s="3">
        <v>5193.0</v>
      </c>
      <c r="B5205" s="1" t="s">
        <v>16</v>
      </c>
      <c r="C5205" s="1" t="s">
        <v>17</v>
      </c>
      <c r="D5205" s="1" t="s">
        <v>23</v>
      </c>
      <c r="E5205" s="2">
        <v>44378.0</v>
      </c>
      <c r="F5205" s="3"/>
      <c r="G5205" s="5">
        <v>5500.0</v>
      </c>
      <c r="H5205" s="3" t="str">
        <f>IFNA(VLOOKUP(F5205,Promocodes!A:E,4,0),"")</f>
        <v/>
      </c>
      <c r="I5205" s="3"/>
      <c r="J5205" s="5">
        <f t="shared" si="2"/>
        <v>5500</v>
      </c>
      <c r="K5205" s="3" t="str">
        <f>IFNA(VLOOKUP(D5205,Price!$A$2:$C$18,3,0),"")</f>
        <v>услуга</v>
      </c>
      <c r="L5205" s="6">
        <f t="shared" si="3"/>
        <v>7</v>
      </c>
      <c r="M5205" s="6" t="str">
        <f>IFNA(VLOOKUP(F5205,Promocodes!A:B,2,0),"")</f>
        <v/>
      </c>
      <c r="N5205" s="3" t="str">
        <f>IFNA(VLOOKUP(M5205,Promocodes!G:H,2,0),"")</f>
        <v/>
      </c>
      <c r="O5205" s="3" t="str">
        <f>IFNA(VLOOKUP(D5205,Price!$E$2:$F$4,2,0),"")</f>
        <v/>
      </c>
      <c r="P5205" s="7" t="str">
        <f t="shared" si="4"/>
        <v>без промо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</row>
    <row r="5206" ht="15.75" customHeight="1">
      <c r="A5206" s="3">
        <v>5194.0</v>
      </c>
      <c r="B5206" s="1" t="s">
        <v>16</v>
      </c>
      <c r="C5206" s="1" t="s">
        <v>17</v>
      </c>
      <c r="D5206" s="1" t="s">
        <v>20</v>
      </c>
      <c r="E5206" s="2">
        <v>44378.0</v>
      </c>
      <c r="F5206" s="3"/>
      <c r="G5206" s="5">
        <v>500.0</v>
      </c>
      <c r="H5206" s="3" t="str">
        <f>IFNA(VLOOKUP(F5206,Promocodes!A:E,4,0),"")</f>
        <v/>
      </c>
      <c r="I5206" s="3"/>
      <c r="J5206" s="5">
        <f t="shared" si="2"/>
        <v>500</v>
      </c>
      <c r="K5206" s="3" t="str">
        <f>IFNA(VLOOKUP(D5206,Price!$A$2:$C$18,3,0),"")</f>
        <v>товар</v>
      </c>
      <c r="L5206" s="6">
        <f t="shared" si="3"/>
        <v>7</v>
      </c>
      <c r="M5206" s="6" t="str">
        <f>IFNA(VLOOKUP(F5206,Promocodes!A:B,2,0),"")</f>
        <v/>
      </c>
      <c r="N5206" s="3" t="str">
        <f>IFNA(VLOOKUP(M5206,Promocodes!G:H,2,0),"")</f>
        <v/>
      </c>
      <c r="O5206" s="3">
        <f>IFNA(VLOOKUP(D5206,Price!$E$2:$F$4,2,0),"")</f>
        <v>250</v>
      </c>
      <c r="P5206" s="7" t="str">
        <f t="shared" si="4"/>
        <v>без промо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</row>
    <row r="5207" ht="15.75" customHeight="1">
      <c r="A5207" s="3">
        <v>5195.0</v>
      </c>
      <c r="B5207" s="1" t="s">
        <v>16</v>
      </c>
      <c r="C5207" s="1" t="s">
        <v>17</v>
      </c>
      <c r="D5207" s="1" t="s">
        <v>21</v>
      </c>
      <c r="E5207" s="2">
        <v>44378.0</v>
      </c>
      <c r="F5207" s="3"/>
      <c r="G5207" s="5">
        <v>3500.0</v>
      </c>
      <c r="H5207" s="3" t="str">
        <f>IFNA(VLOOKUP(F5207,Promocodes!A:E,4,0),"")</f>
        <v/>
      </c>
      <c r="I5207" s="3"/>
      <c r="J5207" s="5">
        <f t="shared" si="2"/>
        <v>3500</v>
      </c>
      <c r="K5207" s="3" t="str">
        <f>IFNA(VLOOKUP(D5207,Price!$A$2:$C$18,3,0),"")</f>
        <v>услуга</v>
      </c>
      <c r="L5207" s="6">
        <f t="shared" si="3"/>
        <v>7</v>
      </c>
      <c r="M5207" s="6" t="str">
        <f>IFNA(VLOOKUP(F5207,Promocodes!A:B,2,0),"")</f>
        <v/>
      </c>
      <c r="N5207" s="3" t="str">
        <f>IFNA(VLOOKUP(M5207,Promocodes!G:H,2,0),"")</f>
        <v/>
      </c>
      <c r="O5207" s="3" t="str">
        <f>IFNA(VLOOKUP(D5207,Price!$E$2:$F$4,2,0),"")</f>
        <v/>
      </c>
      <c r="P5207" s="7" t="str">
        <f t="shared" si="4"/>
        <v>без промо</v>
      </c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</row>
    <row r="5208" ht="15.75" customHeight="1">
      <c r="A5208" s="3">
        <v>5196.0</v>
      </c>
      <c r="B5208" s="1" t="s">
        <v>16</v>
      </c>
      <c r="C5208" s="1" t="s">
        <v>17</v>
      </c>
      <c r="D5208" s="1" t="s">
        <v>23</v>
      </c>
      <c r="E5208" s="2">
        <v>44378.0</v>
      </c>
      <c r="F5208" s="3"/>
      <c r="G5208" s="5">
        <v>5500.0</v>
      </c>
      <c r="H5208" s="3" t="str">
        <f>IFNA(VLOOKUP(F5208,Promocodes!A:E,4,0),"")</f>
        <v/>
      </c>
      <c r="I5208" s="3"/>
      <c r="J5208" s="5">
        <f t="shared" si="2"/>
        <v>5500</v>
      </c>
      <c r="K5208" s="3" t="str">
        <f>IFNA(VLOOKUP(D5208,Price!$A$2:$C$18,3,0),"")</f>
        <v>услуга</v>
      </c>
      <c r="L5208" s="6">
        <f t="shared" si="3"/>
        <v>7</v>
      </c>
      <c r="M5208" s="6" t="str">
        <f>IFNA(VLOOKUP(F5208,Promocodes!A:B,2,0),"")</f>
        <v/>
      </c>
      <c r="N5208" s="3" t="str">
        <f>IFNA(VLOOKUP(M5208,Promocodes!G:H,2,0),"")</f>
        <v/>
      </c>
      <c r="O5208" s="3" t="str">
        <f>IFNA(VLOOKUP(D5208,Price!$E$2:$F$4,2,0),"")</f>
        <v/>
      </c>
      <c r="P5208" s="7" t="str">
        <f t="shared" si="4"/>
        <v>без промо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</row>
    <row r="5209" ht="15.75" customHeight="1">
      <c r="A5209" s="3">
        <v>5197.0</v>
      </c>
      <c r="B5209" s="1" t="s">
        <v>139</v>
      </c>
      <c r="C5209" s="1" t="s">
        <v>17</v>
      </c>
      <c r="D5209" s="1" t="s">
        <v>140</v>
      </c>
      <c r="E5209" s="2">
        <v>44378.0</v>
      </c>
      <c r="F5209" s="3"/>
      <c r="G5209" s="5">
        <v>50000.0</v>
      </c>
      <c r="H5209" s="3" t="str">
        <f>IFNA(VLOOKUP(F5209,Promocodes!A:E,4,0),"")</f>
        <v/>
      </c>
      <c r="I5209" s="3"/>
      <c r="J5209" s="5">
        <f t="shared" si="2"/>
        <v>50000</v>
      </c>
      <c r="K5209" s="3" t="str">
        <f>IFNA(VLOOKUP(D5209,Price!$A$2:$C$18,3,0),"")</f>
        <v/>
      </c>
      <c r="L5209" s="6">
        <f t="shared" si="3"/>
        <v>7</v>
      </c>
      <c r="M5209" s="6" t="str">
        <f>IFNA(VLOOKUP(F5209,Promocodes!A:B,2,0),"")</f>
        <v/>
      </c>
      <c r="N5209" s="3" t="str">
        <f>IFNA(VLOOKUP(M5209,Promocodes!G:H,2,0),"")</f>
        <v/>
      </c>
      <c r="O5209" s="3" t="str">
        <f>IFNA(VLOOKUP(D5209,Price!$E$2:$F$4,2,0),"")</f>
        <v/>
      </c>
      <c r="P5209" s="7" t="str">
        <f t="shared" si="4"/>
        <v/>
      </c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</row>
    <row r="5210" ht="15.75" customHeight="1">
      <c r="A5210" s="3">
        <v>5198.0</v>
      </c>
      <c r="B5210" s="1" t="s">
        <v>16</v>
      </c>
      <c r="C5210" s="1" t="s">
        <v>17</v>
      </c>
      <c r="D5210" s="1" t="s">
        <v>21</v>
      </c>
      <c r="E5210" s="2">
        <v>44378.0</v>
      </c>
      <c r="F5210" s="3"/>
      <c r="G5210" s="5">
        <v>3500.0</v>
      </c>
      <c r="H5210" s="3" t="str">
        <f>IFNA(VLOOKUP(F5210,Promocodes!A:E,4,0),"")</f>
        <v/>
      </c>
      <c r="I5210" s="3"/>
      <c r="J5210" s="5">
        <f t="shared" si="2"/>
        <v>3500</v>
      </c>
      <c r="K5210" s="3" t="str">
        <f>IFNA(VLOOKUP(D5210,Price!$A$2:$C$18,3,0),"")</f>
        <v>услуга</v>
      </c>
      <c r="L5210" s="6">
        <f t="shared" si="3"/>
        <v>7</v>
      </c>
      <c r="M5210" s="6" t="str">
        <f>IFNA(VLOOKUP(F5210,Promocodes!A:B,2,0),"")</f>
        <v/>
      </c>
      <c r="N5210" s="3" t="str">
        <f>IFNA(VLOOKUP(M5210,Promocodes!G:H,2,0),"")</f>
        <v/>
      </c>
      <c r="O5210" s="3" t="str">
        <f>IFNA(VLOOKUP(D5210,Price!$E$2:$F$4,2,0),"")</f>
        <v/>
      </c>
      <c r="P5210" s="7" t="str">
        <f t="shared" si="4"/>
        <v>без промо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</row>
    <row r="5211" ht="15.75" customHeight="1">
      <c r="A5211" s="3">
        <v>5199.0</v>
      </c>
      <c r="B5211" s="1" t="s">
        <v>16</v>
      </c>
      <c r="C5211" s="1" t="s">
        <v>17</v>
      </c>
      <c r="D5211" s="1" t="s">
        <v>23</v>
      </c>
      <c r="E5211" s="2">
        <v>44378.0</v>
      </c>
      <c r="F5211" s="3"/>
      <c r="G5211" s="5">
        <v>5500.0</v>
      </c>
      <c r="H5211" s="3" t="str">
        <f>IFNA(VLOOKUP(F5211,Promocodes!A:E,4,0),"")</f>
        <v/>
      </c>
      <c r="I5211" s="3"/>
      <c r="J5211" s="5">
        <f t="shared" si="2"/>
        <v>5500</v>
      </c>
      <c r="K5211" s="3" t="str">
        <f>IFNA(VLOOKUP(D5211,Price!$A$2:$C$18,3,0),"")</f>
        <v>услуга</v>
      </c>
      <c r="L5211" s="6">
        <f t="shared" si="3"/>
        <v>7</v>
      </c>
      <c r="M5211" s="6" t="str">
        <f>IFNA(VLOOKUP(F5211,Promocodes!A:B,2,0),"")</f>
        <v/>
      </c>
      <c r="N5211" s="3" t="str">
        <f>IFNA(VLOOKUP(M5211,Promocodes!G:H,2,0),"")</f>
        <v/>
      </c>
      <c r="O5211" s="3" t="str">
        <f>IFNA(VLOOKUP(D5211,Price!$E$2:$F$4,2,0),"")</f>
        <v/>
      </c>
      <c r="P5211" s="7" t="str">
        <f t="shared" si="4"/>
        <v>без промо</v>
      </c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</row>
    <row r="5212" ht="15.75" customHeight="1">
      <c r="A5212" s="3">
        <v>5200.0</v>
      </c>
      <c r="B5212" s="1" t="s">
        <v>16</v>
      </c>
      <c r="C5212" s="1" t="s">
        <v>17</v>
      </c>
      <c r="D5212" s="1" t="s">
        <v>21</v>
      </c>
      <c r="E5212" s="2">
        <v>44378.0</v>
      </c>
      <c r="F5212" s="3"/>
      <c r="G5212" s="5">
        <v>3500.0</v>
      </c>
      <c r="H5212" s="3" t="str">
        <f>IFNA(VLOOKUP(F5212,Promocodes!A:E,4,0),"")</f>
        <v/>
      </c>
      <c r="I5212" s="3"/>
      <c r="J5212" s="5">
        <f t="shared" si="2"/>
        <v>3500</v>
      </c>
      <c r="K5212" s="3" t="str">
        <f>IFNA(VLOOKUP(D5212,Price!$A$2:$C$18,3,0),"")</f>
        <v>услуга</v>
      </c>
      <c r="L5212" s="6">
        <f t="shared" si="3"/>
        <v>7</v>
      </c>
      <c r="M5212" s="6" t="str">
        <f>IFNA(VLOOKUP(F5212,Promocodes!A:B,2,0),"")</f>
        <v/>
      </c>
      <c r="N5212" s="3" t="str">
        <f>IFNA(VLOOKUP(M5212,Promocodes!G:H,2,0),"")</f>
        <v/>
      </c>
      <c r="O5212" s="3" t="str">
        <f>IFNA(VLOOKUP(D5212,Price!$E$2:$F$4,2,0),"")</f>
        <v/>
      </c>
      <c r="P5212" s="7" t="str">
        <f t="shared" si="4"/>
        <v>без промо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</row>
    <row r="5213" ht="15.75" customHeight="1">
      <c r="A5213" s="3">
        <v>5201.0</v>
      </c>
      <c r="B5213" s="1" t="s">
        <v>16</v>
      </c>
      <c r="C5213" s="1" t="s">
        <v>22</v>
      </c>
      <c r="D5213" s="1" t="s">
        <v>23</v>
      </c>
      <c r="E5213" s="2">
        <v>44378.0</v>
      </c>
      <c r="F5213" s="3"/>
      <c r="G5213" s="5">
        <v>5500.0</v>
      </c>
      <c r="H5213" s="3" t="str">
        <f>IFNA(VLOOKUP(F5213,Promocodes!A:E,4,0),"")</f>
        <v/>
      </c>
      <c r="I5213" s="3"/>
      <c r="J5213" s="5">
        <f t="shared" si="2"/>
        <v>5500</v>
      </c>
      <c r="K5213" s="3" t="str">
        <f>IFNA(VLOOKUP(D5213,Price!$A$2:$C$18,3,0),"")</f>
        <v>услуга</v>
      </c>
      <c r="L5213" s="6">
        <f t="shared" si="3"/>
        <v>7</v>
      </c>
      <c r="M5213" s="6" t="str">
        <f>IFNA(VLOOKUP(F5213,Promocodes!A:B,2,0),"")</f>
        <v/>
      </c>
      <c r="N5213" s="3" t="str">
        <f>IFNA(VLOOKUP(M5213,Promocodes!G:H,2,0),"")</f>
        <v/>
      </c>
      <c r="O5213" s="3" t="str">
        <f>IFNA(VLOOKUP(D5213,Price!$E$2:$F$4,2,0),"")</f>
        <v/>
      </c>
      <c r="P5213" s="7" t="str">
        <f t="shared" si="4"/>
        <v>без промо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</row>
    <row r="5214" ht="15.75" customHeight="1">
      <c r="A5214" s="3">
        <v>5202.0</v>
      </c>
      <c r="B5214" s="1" t="s">
        <v>16</v>
      </c>
      <c r="C5214" s="1" t="s">
        <v>17</v>
      </c>
      <c r="D5214" s="1" t="s">
        <v>20</v>
      </c>
      <c r="E5214" s="2">
        <v>44378.0</v>
      </c>
      <c r="F5214" s="3"/>
      <c r="G5214" s="5">
        <v>500.0</v>
      </c>
      <c r="H5214" s="3" t="str">
        <f>IFNA(VLOOKUP(F5214,Promocodes!A:E,4,0),"")</f>
        <v/>
      </c>
      <c r="I5214" s="3"/>
      <c r="J5214" s="5">
        <f t="shared" si="2"/>
        <v>500</v>
      </c>
      <c r="K5214" s="3" t="str">
        <f>IFNA(VLOOKUP(D5214,Price!$A$2:$C$18,3,0),"")</f>
        <v>товар</v>
      </c>
      <c r="L5214" s="6">
        <f t="shared" si="3"/>
        <v>7</v>
      </c>
      <c r="M5214" s="6" t="str">
        <f>IFNA(VLOOKUP(F5214,Promocodes!A:B,2,0),"")</f>
        <v/>
      </c>
      <c r="N5214" s="3" t="str">
        <f>IFNA(VLOOKUP(M5214,Promocodes!G:H,2,0),"")</f>
        <v/>
      </c>
      <c r="O5214" s="3">
        <f>IFNA(VLOOKUP(D5214,Price!$E$2:$F$4,2,0),"")</f>
        <v>250</v>
      </c>
      <c r="P5214" s="7" t="str">
        <f t="shared" si="4"/>
        <v>без промо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</row>
    <row r="5215" ht="15.75" customHeight="1">
      <c r="A5215" s="3">
        <v>5203.0</v>
      </c>
      <c r="B5215" s="1" t="s">
        <v>16</v>
      </c>
      <c r="C5215" s="1" t="s">
        <v>17</v>
      </c>
      <c r="D5215" s="1" t="s">
        <v>24</v>
      </c>
      <c r="E5215" s="2">
        <v>44378.0</v>
      </c>
      <c r="F5215" s="3"/>
      <c r="G5215" s="5">
        <v>4500.0</v>
      </c>
      <c r="H5215" s="3" t="str">
        <f>IFNA(VLOOKUP(F5215,Promocodes!A:E,4,0),"")</f>
        <v/>
      </c>
      <c r="I5215" s="3"/>
      <c r="J5215" s="5">
        <f t="shared" si="2"/>
        <v>4500</v>
      </c>
      <c r="K5215" s="3" t="str">
        <f>IFNA(VLOOKUP(D5215,Price!$A$2:$C$18,3,0),"")</f>
        <v>услуга</v>
      </c>
      <c r="L5215" s="6">
        <f t="shared" si="3"/>
        <v>7</v>
      </c>
      <c r="M5215" s="6" t="str">
        <f>IFNA(VLOOKUP(F5215,Promocodes!A:B,2,0),"")</f>
        <v/>
      </c>
      <c r="N5215" s="3" t="str">
        <f>IFNA(VLOOKUP(M5215,Promocodes!G:H,2,0),"")</f>
        <v/>
      </c>
      <c r="O5215" s="3" t="str">
        <f>IFNA(VLOOKUP(D5215,Price!$E$2:$F$4,2,0),"")</f>
        <v/>
      </c>
      <c r="P5215" s="7" t="str">
        <f t="shared" si="4"/>
        <v>без промо</v>
      </c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</row>
    <row r="5216" ht="15.75" customHeight="1">
      <c r="A5216" s="3">
        <v>5204.0</v>
      </c>
      <c r="B5216" s="1" t="s">
        <v>16</v>
      </c>
      <c r="C5216" s="1" t="s">
        <v>17</v>
      </c>
      <c r="D5216" s="1" t="s">
        <v>23</v>
      </c>
      <c r="E5216" s="2">
        <v>44378.0</v>
      </c>
      <c r="F5216" s="3"/>
      <c r="G5216" s="5">
        <v>5500.0</v>
      </c>
      <c r="H5216" s="3" t="str">
        <f>IFNA(VLOOKUP(F5216,Promocodes!A:E,4,0),"")</f>
        <v/>
      </c>
      <c r="I5216" s="3"/>
      <c r="J5216" s="5">
        <f t="shared" si="2"/>
        <v>5500</v>
      </c>
      <c r="K5216" s="3" t="str">
        <f>IFNA(VLOOKUP(D5216,Price!$A$2:$C$18,3,0),"")</f>
        <v>услуга</v>
      </c>
      <c r="L5216" s="6">
        <f t="shared" si="3"/>
        <v>7</v>
      </c>
      <c r="M5216" s="6" t="str">
        <f>IFNA(VLOOKUP(F5216,Promocodes!A:B,2,0),"")</f>
        <v/>
      </c>
      <c r="N5216" s="3" t="str">
        <f>IFNA(VLOOKUP(M5216,Promocodes!G:H,2,0),"")</f>
        <v/>
      </c>
      <c r="O5216" s="3" t="str">
        <f>IFNA(VLOOKUP(D5216,Price!$E$2:$F$4,2,0),"")</f>
        <v/>
      </c>
      <c r="P5216" s="7" t="str">
        <f t="shared" si="4"/>
        <v>без промо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</row>
    <row r="5217" ht="15.75" customHeight="1">
      <c r="A5217" s="3">
        <v>5205.0</v>
      </c>
      <c r="B5217" s="1" t="s">
        <v>16</v>
      </c>
      <c r="C5217" s="1" t="s">
        <v>17</v>
      </c>
      <c r="D5217" s="1" t="s">
        <v>23</v>
      </c>
      <c r="E5217" s="2">
        <v>44378.0</v>
      </c>
      <c r="F5217" s="3"/>
      <c r="G5217" s="5">
        <v>5500.0</v>
      </c>
      <c r="H5217" s="3" t="str">
        <f>IFNA(VLOOKUP(F5217,Promocodes!A:E,4,0),"")</f>
        <v/>
      </c>
      <c r="I5217" s="3"/>
      <c r="J5217" s="5">
        <f t="shared" si="2"/>
        <v>5500</v>
      </c>
      <c r="K5217" s="3" t="str">
        <f>IFNA(VLOOKUP(D5217,Price!$A$2:$C$18,3,0),"")</f>
        <v>услуга</v>
      </c>
      <c r="L5217" s="6">
        <f t="shared" si="3"/>
        <v>7</v>
      </c>
      <c r="M5217" s="6" t="str">
        <f>IFNA(VLOOKUP(F5217,Promocodes!A:B,2,0),"")</f>
        <v/>
      </c>
      <c r="N5217" s="3" t="str">
        <f>IFNA(VLOOKUP(M5217,Promocodes!G:H,2,0),"")</f>
        <v/>
      </c>
      <c r="O5217" s="3" t="str">
        <f>IFNA(VLOOKUP(D5217,Price!$E$2:$F$4,2,0),"")</f>
        <v/>
      </c>
      <c r="P5217" s="7" t="str">
        <f t="shared" si="4"/>
        <v>без промо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</row>
    <row r="5218" ht="15.75" customHeight="1">
      <c r="A5218" s="3">
        <v>5207.0</v>
      </c>
      <c r="B5218" s="1" t="s">
        <v>16</v>
      </c>
      <c r="C5218" s="1" t="s">
        <v>17</v>
      </c>
      <c r="D5218" s="1" t="s">
        <v>23</v>
      </c>
      <c r="E5218" s="2">
        <v>44378.0</v>
      </c>
      <c r="F5218" s="3"/>
      <c r="G5218" s="5">
        <v>5500.0</v>
      </c>
      <c r="H5218" s="3" t="str">
        <f>IFNA(VLOOKUP(F5218,Promocodes!A:E,4,0),"")</f>
        <v/>
      </c>
      <c r="I5218" s="3"/>
      <c r="J5218" s="5">
        <f t="shared" si="2"/>
        <v>5500</v>
      </c>
      <c r="K5218" s="3" t="str">
        <f>IFNA(VLOOKUP(D5218,Price!$A$2:$C$18,3,0),"")</f>
        <v>услуга</v>
      </c>
      <c r="L5218" s="6">
        <f t="shared" si="3"/>
        <v>7</v>
      </c>
      <c r="M5218" s="6" t="str">
        <f>IFNA(VLOOKUP(F5218,Promocodes!A:B,2,0),"")</f>
        <v/>
      </c>
      <c r="N5218" s="3" t="str">
        <f>IFNA(VLOOKUP(M5218,Promocodes!G:H,2,0),"")</f>
        <v/>
      </c>
      <c r="O5218" s="3" t="str">
        <f>IFNA(VLOOKUP(D5218,Price!$E$2:$F$4,2,0),"")</f>
        <v/>
      </c>
      <c r="P5218" s="7" t="str">
        <f t="shared" si="4"/>
        <v>без промо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</row>
    <row r="5219" ht="15.75" customHeight="1">
      <c r="A5219" s="3">
        <v>5208.0</v>
      </c>
      <c r="B5219" s="1" t="s">
        <v>16</v>
      </c>
      <c r="C5219" s="1" t="s">
        <v>17</v>
      </c>
      <c r="D5219" s="1" t="s">
        <v>25</v>
      </c>
      <c r="E5219" s="2">
        <v>44379.0</v>
      </c>
      <c r="F5219" s="3"/>
      <c r="G5219" s="5">
        <v>300.0</v>
      </c>
      <c r="H5219" s="3" t="str">
        <f>IFNA(VLOOKUP(F5219,Promocodes!A:E,4,0),"")</f>
        <v/>
      </c>
      <c r="I5219" s="3"/>
      <c r="J5219" s="5">
        <f t="shared" si="2"/>
        <v>300</v>
      </c>
      <c r="K5219" s="3" t="str">
        <f>IFNA(VLOOKUP(D5219,Price!$A$2:$C$18,3,0),"")</f>
        <v>товар</v>
      </c>
      <c r="L5219" s="6">
        <f t="shared" si="3"/>
        <v>7</v>
      </c>
      <c r="M5219" s="6" t="str">
        <f>IFNA(VLOOKUP(F5219,Promocodes!A:B,2,0),"")</f>
        <v/>
      </c>
      <c r="N5219" s="3" t="str">
        <f>IFNA(VLOOKUP(M5219,Promocodes!G:H,2,0),"")</f>
        <v/>
      </c>
      <c r="O5219" s="3">
        <f>IFNA(VLOOKUP(D5219,Price!$E$2:$F$4,2,0),"")</f>
        <v>150</v>
      </c>
      <c r="P5219" s="7" t="str">
        <f t="shared" si="4"/>
        <v>без промо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</row>
    <row r="5220" ht="15.75" customHeight="1">
      <c r="A5220" s="3">
        <v>5210.0</v>
      </c>
      <c r="B5220" s="1" t="s">
        <v>139</v>
      </c>
      <c r="C5220" s="1" t="s">
        <v>17</v>
      </c>
      <c r="D5220" s="1" t="s">
        <v>141</v>
      </c>
      <c r="E5220" s="2">
        <v>44379.0</v>
      </c>
      <c r="F5220" s="3"/>
      <c r="G5220" s="5">
        <v>300.0</v>
      </c>
      <c r="H5220" s="3" t="str">
        <f>IFNA(VLOOKUP(F5220,Promocodes!A:E,4,0),"")</f>
        <v/>
      </c>
      <c r="I5220" s="3"/>
      <c r="J5220" s="5">
        <f t="shared" si="2"/>
        <v>300</v>
      </c>
      <c r="K5220" s="3" t="str">
        <f>IFNA(VLOOKUP(D5220,Price!$A$2:$C$18,3,0),"")</f>
        <v/>
      </c>
      <c r="L5220" s="6">
        <f t="shared" si="3"/>
        <v>7</v>
      </c>
      <c r="M5220" s="6" t="str">
        <f>IFNA(VLOOKUP(F5220,Promocodes!A:B,2,0),"")</f>
        <v/>
      </c>
      <c r="N5220" s="3" t="str">
        <f>IFNA(VLOOKUP(M5220,Promocodes!G:H,2,0),"")</f>
        <v/>
      </c>
      <c r="O5220" s="3" t="str">
        <f>IFNA(VLOOKUP(D5220,Price!$E$2:$F$4,2,0),"")</f>
        <v/>
      </c>
      <c r="P5220" s="7" t="str">
        <f t="shared" si="4"/>
        <v/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</row>
    <row r="5221" ht="15.75" customHeight="1">
      <c r="A5221" s="3">
        <v>5211.0</v>
      </c>
      <c r="B5221" s="1" t="s">
        <v>16</v>
      </c>
      <c r="C5221" s="1" t="s">
        <v>17</v>
      </c>
      <c r="D5221" s="1" t="s">
        <v>23</v>
      </c>
      <c r="E5221" s="2">
        <v>44379.0</v>
      </c>
      <c r="F5221" s="3"/>
      <c r="G5221" s="5">
        <v>5500.0</v>
      </c>
      <c r="H5221" s="3" t="str">
        <f>IFNA(VLOOKUP(F5221,Promocodes!A:E,4,0),"")</f>
        <v/>
      </c>
      <c r="I5221" s="3"/>
      <c r="J5221" s="5">
        <f t="shared" si="2"/>
        <v>5500</v>
      </c>
      <c r="K5221" s="3" t="str">
        <f>IFNA(VLOOKUP(D5221,Price!$A$2:$C$18,3,0),"")</f>
        <v>услуга</v>
      </c>
      <c r="L5221" s="6">
        <f t="shared" si="3"/>
        <v>7</v>
      </c>
      <c r="M5221" s="6" t="str">
        <f>IFNA(VLOOKUP(F5221,Promocodes!A:B,2,0),"")</f>
        <v/>
      </c>
      <c r="N5221" s="3" t="str">
        <f>IFNA(VLOOKUP(M5221,Promocodes!G:H,2,0),"")</f>
        <v/>
      </c>
      <c r="O5221" s="3" t="str">
        <f>IFNA(VLOOKUP(D5221,Price!$E$2:$F$4,2,0),"")</f>
        <v/>
      </c>
      <c r="P5221" s="7" t="str">
        <f t="shared" si="4"/>
        <v>без промо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</row>
    <row r="5222" ht="15.75" customHeight="1">
      <c r="A5222" s="3">
        <v>5212.0</v>
      </c>
      <c r="B5222" s="1" t="s">
        <v>16</v>
      </c>
      <c r="C5222" s="1" t="s">
        <v>17</v>
      </c>
      <c r="D5222" s="1" t="s">
        <v>21</v>
      </c>
      <c r="E5222" s="2">
        <v>44379.0</v>
      </c>
      <c r="F5222" s="3"/>
      <c r="G5222" s="5">
        <v>3500.0</v>
      </c>
      <c r="H5222" s="3" t="str">
        <f>IFNA(VLOOKUP(F5222,Promocodes!A:E,4,0),"")</f>
        <v/>
      </c>
      <c r="I5222" s="3"/>
      <c r="J5222" s="5">
        <f t="shared" si="2"/>
        <v>3500</v>
      </c>
      <c r="K5222" s="3" t="str">
        <f>IFNA(VLOOKUP(D5222,Price!$A$2:$C$18,3,0),"")</f>
        <v>услуга</v>
      </c>
      <c r="L5222" s="6">
        <f t="shared" si="3"/>
        <v>7</v>
      </c>
      <c r="M5222" s="6" t="str">
        <f>IFNA(VLOOKUP(F5222,Promocodes!A:B,2,0),"")</f>
        <v/>
      </c>
      <c r="N5222" s="3" t="str">
        <f>IFNA(VLOOKUP(M5222,Promocodes!G:H,2,0),"")</f>
        <v/>
      </c>
      <c r="O5222" s="3" t="str">
        <f>IFNA(VLOOKUP(D5222,Price!$E$2:$F$4,2,0),"")</f>
        <v/>
      </c>
      <c r="P5222" s="7" t="str">
        <f t="shared" si="4"/>
        <v>без промо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</row>
    <row r="5223" ht="15.75" customHeight="1">
      <c r="A5223" s="3">
        <v>5214.0</v>
      </c>
      <c r="B5223" s="1" t="s">
        <v>139</v>
      </c>
      <c r="C5223" s="1" t="s">
        <v>17</v>
      </c>
      <c r="D5223" s="1" t="s">
        <v>141</v>
      </c>
      <c r="E5223" s="2">
        <v>44379.0</v>
      </c>
      <c r="F5223" s="3"/>
      <c r="G5223" s="5">
        <v>300.0</v>
      </c>
      <c r="H5223" s="3" t="str">
        <f>IFNA(VLOOKUP(F5223,Promocodes!A:E,4,0),"")</f>
        <v/>
      </c>
      <c r="I5223" s="3"/>
      <c r="J5223" s="5">
        <f t="shared" si="2"/>
        <v>300</v>
      </c>
      <c r="K5223" s="3" t="str">
        <f>IFNA(VLOOKUP(D5223,Price!$A$2:$C$18,3,0),"")</f>
        <v/>
      </c>
      <c r="L5223" s="6">
        <f t="shared" si="3"/>
        <v>7</v>
      </c>
      <c r="M5223" s="6" t="str">
        <f>IFNA(VLOOKUP(F5223,Promocodes!A:B,2,0),"")</f>
        <v/>
      </c>
      <c r="N5223" s="3" t="str">
        <f>IFNA(VLOOKUP(M5223,Promocodes!G:H,2,0),"")</f>
        <v/>
      </c>
      <c r="O5223" s="3" t="str">
        <f>IFNA(VLOOKUP(D5223,Price!$E$2:$F$4,2,0),"")</f>
        <v/>
      </c>
      <c r="P5223" s="7" t="str">
        <f t="shared" si="4"/>
        <v/>
      </c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</row>
    <row r="5224" ht="15.75" customHeight="1">
      <c r="A5224" s="3">
        <v>5215.0</v>
      </c>
      <c r="B5224" s="1" t="s">
        <v>16</v>
      </c>
      <c r="C5224" s="1" t="s">
        <v>17</v>
      </c>
      <c r="D5224" s="1" t="s">
        <v>21</v>
      </c>
      <c r="E5224" s="2">
        <v>44379.0</v>
      </c>
      <c r="F5224" s="3"/>
      <c r="G5224" s="5">
        <v>3500.0</v>
      </c>
      <c r="H5224" s="3" t="str">
        <f>IFNA(VLOOKUP(F5224,Promocodes!A:E,4,0),"")</f>
        <v/>
      </c>
      <c r="I5224" s="3"/>
      <c r="J5224" s="5">
        <f t="shared" si="2"/>
        <v>3500</v>
      </c>
      <c r="K5224" s="3" t="str">
        <f>IFNA(VLOOKUP(D5224,Price!$A$2:$C$18,3,0),"")</f>
        <v>услуга</v>
      </c>
      <c r="L5224" s="6">
        <f t="shared" si="3"/>
        <v>7</v>
      </c>
      <c r="M5224" s="6" t="str">
        <f>IFNA(VLOOKUP(F5224,Promocodes!A:B,2,0),"")</f>
        <v/>
      </c>
      <c r="N5224" s="3" t="str">
        <f>IFNA(VLOOKUP(M5224,Promocodes!G:H,2,0),"")</f>
        <v/>
      </c>
      <c r="O5224" s="3" t="str">
        <f>IFNA(VLOOKUP(D5224,Price!$E$2:$F$4,2,0),"")</f>
        <v/>
      </c>
      <c r="P5224" s="7" t="str">
        <f t="shared" si="4"/>
        <v>без промо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</row>
    <row r="5225" ht="15.75" customHeight="1">
      <c r="A5225" s="3">
        <v>5216.0</v>
      </c>
      <c r="B5225" s="1" t="s">
        <v>16</v>
      </c>
      <c r="C5225" s="1" t="s">
        <v>17</v>
      </c>
      <c r="D5225" s="1" t="s">
        <v>24</v>
      </c>
      <c r="E5225" s="2">
        <v>44379.0</v>
      </c>
      <c r="F5225" s="3"/>
      <c r="G5225" s="5">
        <v>4500.0</v>
      </c>
      <c r="H5225" s="3" t="str">
        <f>IFNA(VLOOKUP(F5225,Promocodes!A:E,4,0),"")</f>
        <v/>
      </c>
      <c r="I5225" s="3"/>
      <c r="J5225" s="5">
        <f t="shared" si="2"/>
        <v>4500</v>
      </c>
      <c r="K5225" s="3" t="str">
        <f>IFNA(VLOOKUP(D5225,Price!$A$2:$C$18,3,0),"")</f>
        <v>услуга</v>
      </c>
      <c r="L5225" s="6">
        <f t="shared" si="3"/>
        <v>7</v>
      </c>
      <c r="M5225" s="6" t="str">
        <f>IFNA(VLOOKUP(F5225,Promocodes!A:B,2,0),"")</f>
        <v/>
      </c>
      <c r="N5225" s="3" t="str">
        <f>IFNA(VLOOKUP(M5225,Promocodes!G:H,2,0),"")</f>
        <v/>
      </c>
      <c r="O5225" s="3" t="str">
        <f>IFNA(VLOOKUP(D5225,Price!$E$2:$F$4,2,0),"")</f>
        <v/>
      </c>
      <c r="P5225" s="7" t="str">
        <f t="shared" si="4"/>
        <v>без промо</v>
      </c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</row>
    <row r="5226" ht="15.75" customHeight="1">
      <c r="A5226" s="3">
        <v>5217.0</v>
      </c>
      <c r="B5226" s="1" t="s">
        <v>16</v>
      </c>
      <c r="C5226" s="1" t="s">
        <v>17</v>
      </c>
      <c r="D5226" s="1" t="s">
        <v>24</v>
      </c>
      <c r="E5226" s="2">
        <v>44379.0</v>
      </c>
      <c r="F5226" s="3"/>
      <c r="G5226" s="5">
        <v>4500.0</v>
      </c>
      <c r="H5226" s="3" t="str">
        <f>IFNA(VLOOKUP(F5226,Promocodes!A:E,4,0),"")</f>
        <v/>
      </c>
      <c r="I5226" s="3"/>
      <c r="J5226" s="5">
        <f t="shared" si="2"/>
        <v>4500</v>
      </c>
      <c r="K5226" s="3" t="str">
        <f>IFNA(VLOOKUP(D5226,Price!$A$2:$C$18,3,0),"")</f>
        <v>услуга</v>
      </c>
      <c r="L5226" s="6">
        <f t="shared" si="3"/>
        <v>7</v>
      </c>
      <c r="M5226" s="6" t="str">
        <f>IFNA(VLOOKUP(F5226,Promocodes!A:B,2,0),"")</f>
        <v/>
      </c>
      <c r="N5226" s="3" t="str">
        <f>IFNA(VLOOKUP(M5226,Promocodes!G:H,2,0),"")</f>
        <v/>
      </c>
      <c r="O5226" s="3" t="str">
        <f>IFNA(VLOOKUP(D5226,Price!$E$2:$F$4,2,0),"")</f>
        <v/>
      </c>
      <c r="P5226" s="7" t="str">
        <f t="shared" si="4"/>
        <v>без промо</v>
      </c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</row>
    <row r="5227" ht="15.75" customHeight="1">
      <c r="A5227" s="3">
        <v>5219.0</v>
      </c>
      <c r="B5227" s="1" t="s">
        <v>16</v>
      </c>
      <c r="C5227" s="1" t="s">
        <v>17</v>
      </c>
      <c r="D5227" s="1" t="s">
        <v>21</v>
      </c>
      <c r="E5227" s="2">
        <v>44379.0</v>
      </c>
      <c r="F5227" s="3"/>
      <c r="G5227" s="5">
        <v>3500.0</v>
      </c>
      <c r="H5227" s="3" t="str">
        <f>IFNA(VLOOKUP(F5227,Promocodes!A:E,4,0),"")</f>
        <v/>
      </c>
      <c r="I5227" s="3"/>
      <c r="J5227" s="5">
        <f t="shared" si="2"/>
        <v>3500</v>
      </c>
      <c r="K5227" s="3" t="str">
        <f>IFNA(VLOOKUP(D5227,Price!$A$2:$C$18,3,0),"")</f>
        <v>услуга</v>
      </c>
      <c r="L5227" s="6">
        <f t="shared" si="3"/>
        <v>7</v>
      </c>
      <c r="M5227" s="6" t="str">
        <f>IFNA(VLOOKUP(F5227,Promocodes!A:B,2,0),"")</f>
        <v/>
      </c>
      <c r="N5227" s="3" t="str">
        <f>IFNA(VLOOKUP(M5227,Promocodes!G:H,2,0),"")</f>
        <v/>
      </c>
      <c r="O5227" s="3" t="str">
        <f>IFNA(VLOOKUP(D5227,Price!$E$2:$F$4,2,0),"")</f>
        <v/>
      </c>
      <c r="P5227" s="7" t="str">
        <f t="shared" si="4"/>
        <v>без промо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</row>
    <row r="5228" ht="15.75" customHeight="1">
      <c r="A5228" s="3">
        <v>5220.0</v>
      </c>
      <c r="B5228" s="1" t="s">
        <v>16</v>
      </c>
      <c r="C5228" s="1" t="s">
        <v>22</v>
      </c>
      <c r="D5228" s="1" t="s">
        <v>24</v>
      </c>
      <c r="E5228" s="2">
        <v>44379.0</v>
      </c>
      <c r="F5228" s="3"/>
      <c r="G5228" s="5">
        <v>4500.0</v>
      </c>
      <c r="H5228" s="3" t="str">
        <f>IFNA(VLOOKUP(F5228,Promocodes!A:E,4,0),"")</f>
        <v/>
      </c>
      <c r="I5228" s="3"/>
      <c r="J5228" s="5">
        <f t="shared" si="2"/>
        <v>4500</v>
      </c>
      <c r="K5228" s="3" t="str">
        <f>IFNA(VLOOKUP(D5228,Price!$A$2:$C$18,3,0),"")</f>
        <v>услуга</v>
      </c>
      <c r="L5228" s="6">
        <f t="shared" si="3"/>
        <v>7</v>
      </c>
      <c r="M5228" s="6" t="str">
        <f>IFNA(VLOOKUP(F5228,Promocodes!A:B,2,0),"")</f>
        <v/>
      </c>
      <c r="N5228" s="3" t="str">
        <f>IFNA(VLOOKUP(M5228,Promocodes!G:H,2,0),"")</f>
        <v/>
      </c>
      <c r="O5228" s="3" t="str">
        <f>IFNA(VLOOKUP(D5228,Price!$E$2:$F$4,2,0),"")</f>
        <v/>
      </c>
      <c r="P5228" s="7" t="str">
        <f t="shared" si="4"/>
        <v>без промо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</row>
    <row r="5229" ht="15.75" customHeight="1">
      <c r="A5229" s="3">
        <v>5221.0</v>
      </c>
      <c r="B5229" s="1" t="s">
        <v>16</v>
      </c>
      <c r="C5229" s="1" t="s">
        <v>22</v>
      </c>
      <c r="D5229" s="1" t="s">
        <v>21</v>
      </c>
      <c r="E5229" s="2">
        <v>44379.0</v>
      </c>
      <c r="F5229" s="3"/>
      <c r="G5229" s="5">
        <v>3500.0</v>
      </c>
      <c r="H5229" s="3" t="str">
        <f>IFNA(VLOOKUP(F5229,Promocodes!A:E,4,0),"")</f>
        <v/>
      </c>
      <c r="I5229" s="3"/>
      <c r="J5229" s="5">
        <f t="shared" si="2"/>
        <v>3500</v>
      </c>
      <c r="K5229" s="3" t="str">
        <f>IFNA(VLOOKUP(D5229,Price!$A$2:$C$18,3,0),"")</f>
        <v>услуга</v>
      </c>
      <c r="L5229" s="6">
        <f t="shared" si="3"/>
        <v>7</v>
      </c>
      <c r="M5229" s="6" t="str">
        <f>IFNA(VLOOKUP(F5229,Promocodes!A:B,2,0),"")</f>
        <v/>
      </c>
      <c r="N5229" s="3" t="str">
        <f>IFNA(VLOOKUP(M5229,Promocodes!G:H,2,0),"")</f>
        <v/>
      </c>
      <c r="O5229" s="3" t="str">
        <f>IFNA(VLOOKUP(D5229,Price!$E$2:$F$4,2,0),"")</f>
        <v/>
      </c>
      <c r="P5229" s="7" t="str">
        <f t="shared" si="4"/>
        <v>без промо</v>
      </c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</row>
    <row r="5230" ht="15.75" customHeight="1">
      <c r="A5230" s="3">
        <v>5222.0</v>
      </c>
      <c r="B5230" s="1" t="s">
        <v>16</v>
      </c>
      <c r="C5230" s="1" t="s">
        <v>17</v>
      </c>
      <c r="D5230" s="1" t="s">
        <v>24</v>
      </c>
      <c r="E5230" s="2">
        <v>44379.0</v>
      </c>
      <c r="F5230" s="3"/>
      <c r="G5230" s="5">
        <v>4500.0</v>
      </c>
      <c r="H5230" s="3" t="str">
        <f>IFNA(VLOOKUP(F5230,Promocodes!A:E,4,0),"")</f>
        <v/>
      </c>
      <c r="I5230" s="3"/>
      <c r="J5230" s="5">
        <f t="shared" si="2"/>
        <v>4500</v>
      </c>
      <c r="K5230" s="3" t="str">
        <f>IFNA(VLOOKUP(D5230,Price!$A$2:$C$18,3,0),"")</f>
        <v>услуга</v>
      </c>
      <c r="L5230" s="6">
        <f t="shared" si="3"/>
        <v>7</v>
      </c>
      <c r="M5230" s="6" t="str">
        <f>IFNA(VLOOKUP(F5230,Promocodes!A:B,2,0),"")</f>
        <v/>
      </c>
      <c r="N5230" s="3" t="str">
        <f>IFNA(VLOOKUP(M5230,Promocodes!G:H,2,0),"")</f>
        <v/>
      </c>
      <c r="O5230" s="3" t="str">
        <f>IFNA(VLOOKUP(D5230,Price!$E$2:$F$4,2,0),"")</f>
        <v/>
      </c>
      <c r="P5230" s="7" t="str">
        <f t="shared" si="4"/>
        <v>без промо</v>
      </c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</row>
    <row r="5231" ht="15.75" customHeight="1">
      <c r="A5231" s="3">
        <v>5223.0</v>
      </c>
      <c r="B5231" s="1" t="s">
        <v>16</v>
      </c>
      <c r="C5231" s="1" t="s">
        <v>17</v>
      </c>
      <c r="D5231" s="1" t="s">
        <v>24</v>
      </c>
      <c r="E5231" s="2">
        <v>44379.0</v>
      </c>
      <c r="F5231" s="3"/>
      <c r="G5231" s="5">
        <v>4500.0</v>
      </c>
      <c r="H5231" s="3" t="str">
        <f>IFNA(VLOOKUP(F5231,Promocodes!A:E,4,0),"")</f>
        <v/>
      </c>
      <c r="I5231" s="3"/>
      <c r="J5231" s="5">
        <f t="shared" si="2"/>
        <v>4500</v>
      </c>
      <c r="K5231" s="3" t="str">
        <f>IFNA(VLOOKUP(D5231,Price!$A$2:$C$18,3,0),"")</f>
        <v>услуга</v>
      </c>
      <c r="L5231" s="6">
        <f t="shared" si="3"/>
        <v>7</v>
      </c>
      <c r="M5231" s="6" t="str">
        <f>IFNA(VLOOKUP(F5231,Promocodes!A:B,2,0),"")</f>
        <v/>
      </c>
      <c r="N5231" s="3" t="str">
        <f>IFNA(VLOOKUP(M5231,Promocodes!G:H,2,0),"")</f>
        <v/>
      </c>
      <c r="O5231" s="3" t="str">
        <f>IFNA(VLOOKUP(D5231,Price!$E$2:$F$4,2,0),"")</f>
        <v/>
      </c>
      <c r="P5231" s="7" t="str">
        <f t="shared" si="4"/>
        <v>без промо</v>
      </c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</row>
    <row r="5232" ht="15.75" customHeight="1">
      <c r="A5232" s="3">
        <v>5224.0</v>
      </c>
      <c r="B5232" s="1" t="s">
        <v>16</v>
      </c>
      <c r="C5232" s="1" t="s">
        <v>22</v>
      </c>
      <c r="D5232" s="1" t="s">
        <v>21</v>
      </c>
      <c r="E5232" s="2">
        <v>44379.0</v>
      </c>
      <c r="F5232" s="3"/>
      <c r="G5232" s="5">
        <v>3500.0</v>
      </c>
      <c r="H5232" s="3" t="str">
        <f>IFNA(VLOOKUP(F5232,Promocodes!A:E,4,0),"")</f>
        <v/>
      </c>
      <c r="I5232" s="3"/>
      <c r="J5232" s="5">
        <f t="shared" si="2"/>
        <v>3500</v>
      </c>
      <c r="K5232" s="3" t="str">
        <f>IFNA(VLOOKUP(D5232,Price!$A$2:$C$18,3,0),"")</f>
        <v>услуга</v>
      </c>
      <c r="L5232" s="6">
        <f t="shared" si="3"/>
        <v>7</v>
      </c>
      <c r="M5232" s="6" t="str">
        <f>IFNA(VLOOKUP(F5232,Promocodes!A:B,2,0),"")</f>
        <v/>
      </c>
      <c r="N5232" s="3" t="str">
        <f>IFNA(VLOOKUP(M5232,Promocodes!G:H,2,0),"")</f>
        <v/>
      </c>
      <c r="O5232" s="3" t="str">
        <f>IFNA(VLOOKUP(D5232,Price!$E$2:$F$4,2,0),"")</f>
        <v/>
      </c>
      <c r="P5232" s="7" t="str">
        <f t="shared" si="4"/>
        <v>без промо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</row>
    <row r="5233" ht="15.75" customHeight="1">
      <c r="A5233" s="3">
        <v>5225.0</v>
      </c>
      <c r="B5233" s="1" t="s">
        <v>16</v>
      </c>
      <c r="C5233" s="1" t="s">
        <v>22</v>
      </c>
      <c r="D5233" s="1" t="s">
        <v>25</v>
      </c>
      <c r="E5233" s="2">
        <v>44379.0</v>
      </c>
      <c r="F5233" s="3"/>
      <c r="G5233" s="5">
        <v>300.0</v>
      </c>
      <c r="H5233" s="3" t="str">
        <f>IFNA(VLOOKUP(F5233,Promocodes!A:E,4,0),"")</f>
        <v/>
      </c>
      <c r="I5233" s="3"/>
      <c r="J5233" s="5">
        <f t="shared" si="2"/>
        <v>300</v>
      </c>
      <c r="K5233" s="3" t="str">
        <f>IFNA(VLOOKUP(D5233,Price!$A$2:$C$18,3,0),"")</f>
        <v>товар</v>
      </c>
      <c r="L5233" s="6">
        <f t="shared" si="3"/>
        <v>7</v>
      </c>
      <c r="M5233" s="6" t="str">
        <f>IFNA(VLOOKUP(F5233,Promocodes!A:B,2,0),"")</f>
        <v/>
      </c>
      <c r="N5233" s="3" t="str">
        <f>IFNA(VLOOKUP(M5233,Promocodes!G:H,2,0),"")</f>
        <v/>
      </c>
      <c r="O5233" s="3">
        <f>IFNA(VLOOKUP(D5233,Price!$E$2:$F$4,2,0),"")</f>
        <v>150</v>
      </c>
      <c r="P5233" s="7" t="str">
        <f t="shared" si="4"/>
        <v>без промо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</row>
    <row r="5234" ht="15.75" customHeight="1">
      <c r="A5234" s="3">
        <v>5226.0</v>
      </c>
      <c r="B5234" s="1" t="s">
        <v>16</v>
      </c>
      <c r="C5234" s="1" t="s">
        <v>17</v>
      </c>
      <c r="D5234" s="1" t="s">
        <v>21</v>
      </c>
      <c r="E5234" s="2">
        <v>44379.0</v>
      </c>
      <c r="F5234" s="3"/>
      <c r="G5234" s="5">
        <v>3500.0</v>
      </c>
      <c r="H5234" s="3" t="str">
        <f>IFNA(VLOOKUP(F5234,Promocodes!A:E,4,0),"")</f>
        <v/>
      </c>
      <c r="I5234" s="3"/>
      <c r="J5234" s="5">
        <f t="shared" si="2"/>
        <v>3500</v>
      </c>
      <c r="K5234" s="3" t="str">
        <f>IFNA(VLOOKUP(D5234,Price!$A$2:$C$18,3,0),"")</f>
        <v>услуга</v>
      </c>
      <c r="L5234" s="6">
        <f t="shared" si="3"/>
        <v>7</v>
      </c>
      <c r="M5234" s="6" t="str">
        <f>IFNA(VLOOKUP(F5234,Promocodes!A:B,2,0),"")</f>
        <v/>
      </c>
      <c r="N5234" s="3" t="str">
        <f>IFNA(VLOOKUP(M5234,Promocodes!G:H,2,0),"")</f>
        <v/>
      </c>
      <c r="O5234" s="3" t="str">
        <f>IFNA(VLOOKUP(D5234,Price!$E$2:$F$4,2,0),"")</f>
        <v/>
      </c>
      <c r="P5234" s="7" t="str">
        <f t="shared" si="4"/>
        <v>без промо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</row>
    <row r="5235" ht="15.75" customHeight="1">
      <c r="A5235" s="3">
        <v>5227.0</v>
      </c>
      <c r="B5235" s="1" t="s">
        <v>139</v>
      </c>
      <c r="C5235" s="1" t="s">
        <v>17</v>
      </c>
      <c r="D5235" s="1" t="s">
        <v>142</v>
      </c>
      <c r="E5235" s="2">
        <v>44379.0</v>
      </c>
      <c r="F5235" s="3"/>
      <c r="G5235" s="5">
        <v>1000.0</v>
      </c>
      <c r="H5235" s="3" t="str">
        <f>IFNA(VLOOKUP(F5235,Promocodes!A:E,4,0),"")</f>
        <v/>
      </c>
      <c r="I5235" s="3"/>
      <c r="J5235" s="5">
        <f t="shared" si="2"/>
        <v>1000</v>
      </c>
      <c r="K5235" s="3" t="str">
        <f>IFNA(VLOOKUP(D5235,Price!$A$2:$C$18,3,0),"")</f>
        <v/>
      </c>
      <c r="L5235" s="6">
        <f t="shared" si="3"/>
        <v>7</v>
      </c>
      <c r="M5235" s="6" t="str">
        <f>IFNA(VLOOKUP(F5235,Promocodes!A:B,2,0),"")</f>
        <v/>
      </c>
      <c r="N5235" s="3" t="str">
        <f>IFNA(VLOOKUP(M5235,Promocodes!G:H,2,0),"")</f>
        <v/>
      </c>
      <c r="O5235" s="3" t="str">
        <f>IFNA(VLOOKUP(D5235,Price!$E$2:$F$4,2,0),"")</f>
        <v/>
      </c>
      <c r="P5235" s="7" t="str">
        <f t="shared" si="4"/>
        <v/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</row>
    <row r="5236" ht="15.75" customHeight="1">
      <c r="A5236" s="3">
        <v>5228.0</v>
      </c>
      <c r="B5236" s="1" t="s">
        <v>16</v>
      </c>
      <c r="C5236" s="1" t="s">
        <v>22</v>
      </c>
      <c r="D5236" s="1" t="s">
        <v>25</v>
      </c>
      <c r="E5236" s="2">
        <v>44379.0</v>
      </c>
      <c r="F5236" s="3"/>
      <c r="G5236" s="5">
        <v>300.0</v>
      </c>
      <c r="H5236" s="3" t="str">
        <f>IFNA(VLOOKUP(F5236,Promocodes!A:E,4,0),"")</f>
        <v/>
      </c>
      <c r="I5236" s="3"/>
      <c r="J5236" s="5">
        <f t="shared" si="2"/>
        <v>300</v>
      </c>
      <c r="K5236" s="3" t="str">
        <f>IFNA(VLOOKUP(D5236,Price!$A$2:$C$18,3,0),"")</f>
        <v>товар</v>
      </c>
      <c r="L5236" s="6">
        <f t="shared" si="3"/>
        <v>7</v>
      </c>
      <c r="M5236" s="6" t="str">
        <f>IFNA(VLOOKUP(F5236,Promocodes!A:B,2,0),"")</f>
        <v/>
      </c>
      <c r="N5236" s="3" t="str">
        <f>IFNA(VLOOKUP(M5236,Promocodes!G:H,2,0),"")</f>
        <v/>
      </c>
      <c r="O5236" s="3">
        <f>IFNA(VLOOKUP(D5236,Price!$E$2:$F$4,2,0),"")</f>
        <v>150</v>
      </c>
      <c r="P5236" s="7" t="str">
        <f t="shared" si="4"/>
        <v>без промо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</row>
    <row r="5237" ht="15.75" customHeight="1">
      <c r="A5237" s="3">
        <v>5229.0</v>
      </c>
      <c r="B5237" s="1" t="s">
        <v>139</v>
      </c>
      <c r="C5237" s="1" t="s">
        <v>17</v>
      </c>
      <c r="D5237" s="1" t="s">
        <v>141</v>
      </c>
      <c r="E5237" s="2">
        <v>44379.0</v>
      </c>
      <c r="F5237" s="3"/>
      <c r="G5237" s="5">
        <v>300.0</v>
      </c>
      <c r="H5237" s="3" t="str">
        <f>IFNA(VLOOKUP(F5237,Promocodes!A:E,4,0),"")</f>
        <v/>
      </c>
      <c r="I5237" s="3"/>
      <c r="J5237" s="5">
        <f t="shared" si="2"/>
        <v>300</v>
      </c>
      <c r="K5237" s="3" t="str">
        <f>IFNA(VLOOKUP(D5237,Price!$A$2:$C$18,3,0),"")</f>
        <v/>
      </c>
      <c r="L5237" s="6">
        <f t="shared" si="3"/>
        <v>7</v>
      </c>
      <c r="M5237" s="6" t="str">
        <f>IFNA(VLOOKUP(F5237,Promocodes!A:B,2,0),"")</f>
        <v/>
      </c>
      <c r="N5237" s="3" t="str">
        <f>IFNA(VLOOKUP(M5237,Promocodes!G:H,2,0),"")</f>
        <v/>
      </c>
      <c r="O5237" s="3" t="str">
        <f>IFNA(VLOOKUP(D5237,Price!$E$2:$F$4,2,0),"")</f>
        <v/>
      </c>
      <c r="P5237" s="7" t="str">
        <f t="shared" si="4"/>
        <v/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</row>
    <row r="5238" ht="15.75" customHeight="1">
      <c r="A5238" s="3">
        <v>5230.0</v>
      </c>
      <c r="B5238" s="1" t="s">
        <v>16</v>
      </c>
      <c r="C5238" s="1" t="s">
        <v>22</v>
      </c>
      <c r="D5238" s="1" t="s">
        <v>21</v>
      </c>
      <c r="E5238" s="2">
        <v>44379.0</v>
      </c>
      <c r="F5238" s="3"/>
      <c r="G5238" s="5">
        <v>3500.0</v>
      </c>
      <c r="H5238" s="3" t="str">
        <f>IFNA(VLOOKUP(F5238,Promocodes!A:E,4,0),"")</f>
        <v/>
      </c>
      <c r="I5238" s="3"/>
      <c r="J5238" s="5">
        <f t="shared" si="2"/>
        <v>3500</v>
      </c>
      <c r="K5238" s="3" t="str">
        <f>IFNA(VLOOKUP(D5238,Price!$A$2:$C$18,3,0),"")</f>
        <v>услуга</v>
      </c>
      <c r="L5238" s="6">
        <f t="shared" si="3"/>
        <v>7</v>
      </c>
      <c r="M5238" s="6" t="str">
        <f>IFNA(VLOOKUP(F5238,Promocodes!A:B,2,0),"")</f>
        <v/>
      </c>
      <c r="N5238" s="3" t="str">
        <f>IFNA(VLOOKUP(M5238,Promocodes!G:H,2,0),"")</f>
        <v/>
      </c>
      <c r="O5238" s="3" t="str">
        <f>IFNA(VLOOKUP(D5238,Price!$E$2:$F$4,2,0),"")</f>
        <v/>
      </c>
      <c r="P5238" s="7" t="str">
        <f t="shared" si="4"/>
        <v>без промо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</row>
    <row r="5239" ht="15.75" customHeight="1">
      <c r="A5239" s="3">
        <v>5231.0</v>
      </c>
      <c r="B5239" s="1" t="s">
        <v>16</v>
      </c>
      <c r="C5239" s="1" t="s">
        <v>17</v>
      </c>
      <c r="D5239" s="1" t="s">
        <v>18</v>
      </c>
      <c r="E5239" s="2">
        <v>44379.0</v>
      </c>
      <c r="F5239" s="3"/>
      <c r="G5239" s="5">
        <v>1000.0</v>
      </c>
      <c r="H5239" s="3" t="str">
        <f>IFNA(VLOOKUP(F5239,Promocodes!A:E,4,0),"")</f>
        <v/>
      </c>
      <c r="I5239" s="3"/>
      <c r="J5239" s="5">
        <f t="shared" si="2"/>
        <v>1000</v>
      </c>
      <c r="K5239" s="3" t="str">
        <f>IFNA(VLOOKUP(D5239,Price!$A$2:$C$18,3,0),"")</f>
        <v>товар</v>
      </c>
      <c r="L5239" s="6">
        <f t="shared" si="3"/>
        <v>7</v>
      </c>
      <c r="M5239" s="6" t="str">
        <f>IFNA(VLOOKUP(F5239,Promocodes!A:B,2,0),"")</f>
        <v/>
      </c>
      <c r="N5239" s="3" t="str">
        <f>IFNA(VLOOKUP(M5239,Promocodes!G:H,2,0),"")</f>
        <v/>
      </c>
      <c r="O5239" s="3">
        <f>IFNA(VLOOKUP(D5239,Price!$E$2:$F$4,2,0),"")</f>
        <v>500</v>
      </c>
      <c r="P5239" s="7" t="str">
        <f t="shared" si="4"/>
        <v>без промо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</row>
    <row r="5240" ht="15.75" customHeight="1">
      <c r="A5240" s="3">
        <v>5232.0</v>
      </c>
      <c r="B5240" s="1" t="s">
        <v>139</v>
      </c>
      <c r="C5240" s="1" t="s">
        <v>17</v>
      </c>
      <c r="D5240" s="1" t="s">
        <v>141</v>
      </c>
      <c r="E5240" s="2">
        <v>44379.0</v>
      </c>
      <c r="F5240" s="3"/>
      <c r="G5240" s="5">
        <v>300.0</v>
      </c>
      <c r="H5240" s="3" t="str">
        <f>IFNA(VLOOKUP(F5240,Promocodes!A:E,4,0),"")</f>
        <v/>
      </c>
      <c r="I5240" s="3"/>
      <c r="J5240" s="5">
        <f t="shared" si="2"/>
        <v>300</v>
      </c>
      <c r="K5240" s="3" t="str">
        <f>IFNA(VLOOKUP(D5240,Price!$A$2:$C$18,3,0),"")</f>
        <v/>
      </c>
      <c r="L5240" s="6">
        <f t="shared" si="3"/>
        <v>7</v>
      </c>
      <c r="M5240" s="6" t="str">
        <f>IFNA(VLOOKUP(F5240,Promocodes!A:B,2,0),"")</f>
        <v/>
      </c>
      <c r="N5240" s="3" t="str">
        <f>IFNA(VLOOKUP(M5240,Promocodes!G:H,2,0),"")</f>
        <v/>
      </c>
      <c r="O5240" s="3" t="str">
        <f>IFNA(VLOOKUP(D5240,Price!$E$2:$F$4,2,0),"")</f>
        <v/>
      </c>
      <c r="P5240" s="7" t="str">
        <f t="shared" si="4"/>
        <v/>
      </c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</row>
    <row r="5241" ht="15.75" customHeight="1">
      <c r="A5241" s="3">
        <v>5234.0</v>
      </c>
      <c r="B5241" s="1" t="s">
        <v>139</v>
      </c>
      <c r="C5241" s="1" t="s">
        <v>17</v>
      </c>
      <c r="D5241" s="1" t="s">
        <v>143</v>
      </c>
      <c r="E5241" s="2">
        <v>44379.0</v>
      </c>
      <c r="F5241" s="3"/>
      <c r="G5241" s="5">
        <v>500.0</v>
      </c>
      <c r="H5241" s="3" t="str">
        <f>IFNA(VLOOKUP(F5241,Promocodes!A:E,4,0),"")</f>
        <v/>
      </c>
      <c r="I5241" s="3"/>
      <c r="J5241" s="5">
        <f t="shared" si="2"/>
        <v>500</v>
      </c>
      <c r="K5241" s="3" t="str">
        <f>IFNA(VLOOKUP(D5241,Price!$A$2:$C$18,3,0),"")</f>
        <v/>
      </c>
      <c r="L5241" s="6">
        <f t="shared" si="3"/>
        <v>7</v>
      </c>
      <c r="M5241" s="6" t="str">
        <f>IFNA(VLOOKUP(F5241,Promocodes!A:B,2,0),"")</f>
        <v/>
      </c>
      <c r="N5241" s="3" t="str">
        <f>IFNA(VLOOKUP(M5241,Promocodes!G:H,2,0),"")</f>
        <v/>
      </c>
      <c r="O5241" s="3" t="str">
        <f>IFNA(VLOOKUP(D5241,Price!$E$2:$F$4,2,0),"")</f>
        <v/>
      </c>
      <c r="P5241" s="7" t="str">
        <f t="shared" si="4"/>
        <v/>
      </c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</row>
    <row r="5242" ht="15.75" customHeight="1">
      <c r="A5242" s="3">
        <v>5235.0</v>
      </c>
      <c r="B5242" s="1" t="s">
        <v>16</v>
      </c>
      <c r="C5242" s="1" t="s">
        <v>17</v>
      </c>
      <c r="D5242" s="1" t="s">
        <v>23</v>
      </c>
      <c r="E5242" s="2">
        <v>44379.0</v>
      </c>
      <c r="F5242" s="3"/>
      <c r="G5242" s="5">
        <v>5500.0</v>
      </c>
      <c r="H5242" s="3" t="str">
        <f>IFNA(VLOOKUP(F5242,Promocodes!A:E,4,0),"")</f>
        <v/>
      </c>
      <c r="I5242" s="3"/>
      <c r="J5242" s="5">
        <f t="shared" si="2"/>
        <v>5500</v>
      </c>
      <c r="K5242" s="3" t="str">
        <f>IFNA(VLOOKUP(D5242,Price!$A$2:$C$18,3,0),"")</f>
        <v>услуга</v>
      </c>
      <c r="L5242" s="6">
        <f t="shared" si="3"/>
        <v>7</v>
      </c>
      <c r="M5242" s="6" t="str">
        <f>IFNA(VLOOKUP(F5242,Promocodes!A:B,2,0),"")</f>
        <v/>
      </c>
      <c r="N5242" s="3" t="str">
        <f>IFNA(VLOOKUP(M5242,Promocodes!G:H,2,0),"")</f>
        <v/>
      </c>
      <c r="O5242" s="3" t="str">
        <f>IFNA(VLOOKUP(D5242,Price!$E$2:$F$4,2,0),"")</f>
        <v/>
      </c>
      <c r="P5242" s="7" t="str">
        <f t="shared" si="4"/>
        <v>без промо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</row>
    <row r="5243" ht="15.75" customHeight="1">
      <c r="A5243" s="3">
        <v>5237.0</v>
      </c>
      <c r="B5243" s="1" t="s">
        <v>16</v>
      </c>
      <c r="C5243" s="1" t="s">
        <v>17</v>
      </c>
      <c r="D5243" s="1" t="s">
        <v>23</v>
      </c>
      <c r="E5243" s="2">
        <v>44380.0</v>
      </c>
      <c r="F5243" s="3"/>
      <c r="G5243" s="5">
        <v>5500.0</v>
      </c>
      <c r="H5243" s="3" t="str">
        <f>IFNA(VLOOKUP(F5243,Promocodes!A:E,4,0),"")</f>
        <v/>
      </c>
      <c r="I5243" s="3"/>
      <c r="J5243" s="5">
        <f t="shared" si="2"/>
        <v>5500</v>
      </c>
      <c r="K5243" s="3" t="str">
        <f>IFNA(VLOOKUP(D5243,Price!$A$2:$C$18,3,0),"")</f>
        <v>услуга</v>
      </c>
      <c r="L5243" s="6">
        <f t="shared" si="3"/>
        <v>7</v>
      </c>
      <c r="M5243" s="6" t="str">
        <f>IFNA(VLOOKUP(F5243,Promocodes!A:B,2,0),"")</f>
        <v/>
      </c>
      <c r="N5243" s="3" t="str">
        <f>IFNA(VLOOKUP(M5243,Promocodes!G:H,2,0),"")</f>
        <v/>
      </c>
      <c r="O5243" s="3" t="str">
        <f>IFNA(VLOOKUP(D5243,Price!$E$2:$F$4,2,0),"")</f>
        <v/>
      </c>
      <c r="P5243" s="7" t="str">
        <f t="shared" si="4"/>
        <v>без промо</v>
      </c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</row>
    <row r="5244" ht="15.75" customHeight="1">
      <c r="A5244" s="3">
        <v>5238.0</v>
      </c>
      <c r="B5244" s="1" t="s">
        <v>16</v>
      </c>
      <c r="C5244" s="1" t="s">
        <v>17</v>
      </c>
      <c r="D5244" s="1" t="s">
        <v>25</v>
      </c>
      <c r="E5244" s="2">
        <v>44380.0</v>
      </c>
      <c r="F5244" s="3"/>
      <c r="G5244" s="5">
        <v>300.0</v>
      </c>
      <c r="H5244" s="3" t="str">
        <f>IFNA(VLOOKUP(F5244,Promocodes!A:E,4,0),"")</f>
        <v/>
      </c>
      <c r="I5244" s="3"/>
      <c r="J5244" s="5">
        <f t="shared" si="2"/>
        <v>300</v>
      </c>
      <c r="K5244" s="3" t="str">
        <f>IFNA(VLOOKUP(D5244,Price!$A$2:$C$18,3,0),"")</f>
        <v>товар</v>
      </c>
      <c r="L5244" s="6">
        <f t="shared" si="3"/>
        <v>7</v>
      </c>
      <c r="M5244" s="6" t="str">
        <f>IFNA(VLOOKUP(F5244,Promocodes!A:B,2,0),"")</f>
        <v/>
      </c>
      <c r="N5244" s="3" t="str">
        <f>IFNA(VLOOKUP(M5244,Promocodes!G:H,2,0),"")</f>
        <v/>
      </c>
      <c r="O5244" s="3">
        <f>IFNA(VLOOKUP(D5244,Price!$E$2:$F$4,2,0),"")</f>
        <v>150</v>
      </c>
      <c r="P5244" s="7" t="str">
        <f t="shared" si="4"/>
        <v>без промо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</row>
    <row r="5245" ht="15.75" customHeight="1">
      <c r="A5245" s="3">
        <v>5239.0</v>
      </c>
      <c r="B5245" s="1" t="s">
        <v>16</v>
      </c>
      <c r="C5245" s="1" t="s">
        <v>17</v>
      </c>
      <c r="D5245" s="1" t="s">
        <v>24</v>
      </c>
      <c r="E5245" s="2">
        <v>44380.0</v>
      </c>
      <c r="F5245" s="3"/>
      <c r="G5245" s="5">
        <v>4500.0</v>
      </c>
      <c r="H5245" s="3" t="str">
        <f>IFNA(VLOOKUP(F5245,Promocodes!A:E,4,0),"")</f>
        <v/>
      </c>
      <c r="I5245" s="3"/>
      <c r="J5245" s="5">
        <f t="shared" si="2"/>
        <v>4500</v>
      </c>
      <c r="K5245" s="3" t="str">
        <f>IFNA(VLOOKUP(D5245,Price!$A$2:$C$18,3,0),"")</f>
        <v>услуга</v>
      </c>
      <c r="L5245" s="6">
        <f t="shared" si="3"/>
        <v>7</v>
      </c>
      <c r="M5245" s="6" t="str">
        <f>IFNA(VLOOKUP(F5245,Promocodes!A:B,2,0),"")</f>
        <v/>
      </c>
      <c r="N5245" s="3" t="str">
        <f>IFNA(VLOOKUP(M5245,Promocodes!G:H,2,0),"")</f>
        <v/>
      </c>
      <c r="O5245" s="3" t="str">
        <f>IFNA(VLOOKUP(D5245,Price!$E$2:$F$4,2,0),"")</f>
        <v/>
      </c>
      <c r="P5245" s="7" t="str">
        <f t="shared" si="4"/>
        <v>без промо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</row>
    <row r="5246" ht="15.75" customHeight="1">
      <c r="A5246" s="3">
        <v>5240.0</v>
      </c>
      <c r="B5246" s="1" t="s">
        <v>16</v>
      </c>
      <c r="C5246" s="1" t="s">
        <v>22</v>
      </c>
      <c r="D5246" s="1" t="s">
        <v>23</v>
      </c>
      <c r="E5246" s="2">
        <v>44380.0</v>
      </c>
      <c r="F5246" s="3"/>
      <c r="G5246" s="5">
        <v>5500.0</v>
      </c>
      <c r="H5246" s="3" t="str">
        <f>IFNA(VLOOKUP(F5246,Promocodes!A:E,4,0),"")</f>
        <v/>
      </c>
      <c r="I5246" s="3"/>
      <c r="J5246" s="5">
        <f t="shared" si="2"/>
        <v>5500</v>
      </c>
      <c r="K5246" s="3" t="str">
        <f>IFNA(VLOOKUP(D5246,Price!$A$2:$C$18,3,0),"")</f>
        <v>услуга</v>
      </c>
      <c r="L5246" s="6">
        <f t="shared" si="3"/>
        <v>7</v>
      </c>
      <c r="M5246" s="6" t="str">
        <f>IFNA(VLOOKUP(F5246,Promocodes!A:B,2,0),"")</f>
        <v/>
      </c>
      <c r="N5246" s="3" t="str">
        <f>IFNA(VLOOKUP(M5246,Promocodes!G:H,2,0),"")</f>
        <v/>
      </c>
      <c r="O5246" s="3" t="str">
        <f>IFNA(VLOOKUP(D5246,Price!$E$2:$F$4,2,0),"")</f>
        <v/>
      </c>
      <c r="P5246" s="7" t="str">
        <f t="shared" si="4"/>
        <v>без промо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</row>
    <row r="5247" ht="15.75" customHeight="1">
      <c r="A5247" s="3">
        <v>5241.0</v>
      </c>
      <c r="B5247" s="1" t="s">
        <v>16</v>
      </c>
      <c r="C5247" s="1" t="s">
        <v>17</v>
      </c>
      <c r="D5247" s="1" t="s">
        <v>23</v>
      </c>
      <c r="E5247" s="2">
        <v>44380.0</v>
      </c>
      <c r="F5247" s="3"/>
      <c r="G5247" s="5">
        <v>5500.0</v>
      </c>
      <c r="H5247" s="3" t="str">
        <f>IFNA(VLOOKUP(F5247,Promocodes!A:E,4,0),"")</f>
        <v/>
      </c>
      <c r="I5247" s="3"/>
      <c r="J5247" s="5">
        <f t="shared" si="2"/>
        <v>5500</v>
      </c>
      <c r="K5247" s="3" t="str">
        <f>IFNA(VLOOKUP(D5247,Price!$A$2:$C$18,3,0),"")</f>
        <v>услуга</v>
      </c>
      <c r="L5247" s="6">
        <f t="shared" si="3"/>
        <v>7</v>
      </c>
      <c r="M5247" s="6" t="str">
        <f>IFNA(VLOOKUP(F5247,Promocodes!A:B,2,0),"")</f>
        <v/>
      </c>
      <c r="N5247" s="3" t="str">
        <f>IFNA(VLOOKUP(M5247,Promocodes!G:H,2,0),"")</f>
        <v/>
      </c>
      <c r="O5247" s="3" t="str">
        <f>IFNA(VLOOKUP(D5247,Price!$E$2:$F$4,2,0),"")</f>
        <v/>
      </c>
      <c r="P5247" s="7" t="str">
        <f t="shared" si="4"/>
        <v>без промо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</row>
    <row r="5248" ht="15.75" customHeight="1">
      <c r="A5248" s="3">
        <v>5242.0</v>
      </c>
      <c r="B5248" s="1" t="s">
        <v>16</v>
      </c>
      <c r="C5248" s="1" t="s">
        <v>17</v>
      </c>
      <c r="D5248" s="1" t="s">
        <v>24</v>
      </c>
      <c r="E5248" s="2">
        <v>44380.0</v>
      </c>
      <c r="F5248" s="3"/>
      <c r="G5248" s="5">
        <v>4500.0</v>
      </c>
      <c r="H5248" s="3" t="str">
        <f>IFNA(VLOOKUP(F5248,Promocodes!A:E,4,0),"")</f>
        <v/>
      </c>
      <c r="I5248" s="3"/>
      <c r="J5248" s="5">
        <f t="shared" si="2"/>
        <v>4500</v>
      </c>
      <c r="K5248" s="3" t="str">
        <f>IFNA(VLOOKUP(D5248,Price!$A$2:$C$18,3,0),"")</f>
        <v>услуга</v>
      </c>
      <c r="L5248" s="6">
        <f t="shared" si="3"/>
        <v>7</v>
      </c>
      <c r="M5248" s="6" t="str">
        <f>IFNA(VLOOKUP(F5248,Promocodes!A:B,2,0),"")</f>
        <v/>
      </c>
      <c r="N5248" s="3" t="str">
        <f>IFNA(VLOOKUP(M5248,Promocodes!G:H,2,0),"")</f>
        <v/>
      </c>
      <c r="O5248" s="3" t="str">
        <f>IFNA(VLOOKUP(D5248,Price!$E$2:$F$4,2,0),"")</f>
        <v/>
      </c>
      <c r="P5248" s="7" t="str">
        <f t="shared" si="4"/>
        <v>без промо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</row>
    <row r="5249" ht="15.75" customHeight="1">
      <c r="A5249" s="3">
        <v>5243.0</v>
      </c>
      <c r="B5249" s="1" t="s">
        <v>16</v>
      </c>
      <c r="C5249" s="1" t="s">
        <v>17</v>
      </c>
      <c r="D5249" s="1" t="s">
        <v>21</v>
      </c>
      <c r="E5249" s="2">
        <v>44380.0</v>
      </c>
      <c r="F5249" s="3"/>
      <c r="G5249" s="5">
        <v>3500.0</v>
      </c>
      <c r="H5249" s="3" t="str">
        <f>IFNA(VLOOKUP(F5249,Promocodes!A:E,4,0),"")</f>
        <v/>
      </c>
      <c r="I5249" s="3"/>
      <c r="J5249" s="5">
        <f t="shared" si="2"/>
        <v>3500</v>
      </c>
      <c r="K5249" s="3" t="str">
        <f>IFNA(VLOOKUP(D5249,Price!$A$2:$C$18,3,0),"")</f>
        <v>услуга</v>
      </c>
      <c r="L5249" s="6">
        <f t="shared" si="3"/>
        <v>7</v>
      </c>
      <c r="M5249" s="6" t="str">
        <f>IFNA(VLOOKUP(F5249,Promocodes!A:B,2,0),"")</f>
        <v/>
      </c>
      <c r="N5249" s="3" t="str">
        <f>IFNA(VLOOKUP(M5249,Promocodes!G:H,2,0),"")</f>
        <v/>
      </c>
      <c r="O5249" s="3" t="str">
        <f>IFNA(VLOOKUP(D5249,Price!$E$2:$F$4,2,0),"")</f>
        <v/>
      </c>
      <c r="P5249" s="7" t="str">
        <f t="shared" si="4"/>
        <v>без промо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</row>
    <row r="5250" ht="15.75" customHeight="1">
      <c r="A5250" s="3">
        <v>5244.0</v>
      </c>
      <c r="B5250" s="1" t="s">
        <v>16</v>
      </c>
      <c r="C5250" s="1" t="s">
        <v>17</v>
      </c>
      <c r="D5250" s="1" t="s">
        <v>24</v>
      </c>
      <c r="E5250" s="2">
        <v>44380.0</v>
      </c>
      <c r="F5250" s="3"/>
      <c r="G5250" s="5">
        <v>4500.0</v>
      </c>
      <c r="H5250" s="3" t="str">
        <f>IFNA(VLOOKUP(F5250,Promocodes!A:E,4,0),"")</f>
        <v/>
      </c>
      <c r="I5250" s="3"/>
      <c r="J5250" s="5">
        <f t="shared" si="2"/>
        <v>4500</v>
      </c>
      <c r="K5250" s="3" t="str">
        <f>IFNA(VLOOKUP(D5250,Price!$A$2:$C$18,3,0),"")</f>
        <v>услуга</v>
      </c>
      <c r="L5250" s="6">
        <f t="shared" si="3"/>
        <v>7</v>
      </c>
      <c r="M5250" s="6" t="str">
        <f>IFNA(VLOOKUP(F5250,Promocodes!A:B,2,0),"")</f>
        <v/>
      </c>
      <c r="N5250" s="3" t="str">
        <f>IFNA(VLOOKUP(M5250,Promocodes!G:H,2,0),"")</f>
        <v/>
      </c>
      <c r="O5250" s="3" t="str">
        <f>IFNA(VLOOKUP(D5250,Price!$E$2:$F$4,2,0),"")</f>
        <v/>
      </c>
      <c r="P5250" s="7" t="str">
        <f t="shared" si="4"/>
        <v>без промо</v>
      </c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</row>
    <row r="5251" ht="15.75" customHeight="1">
      <c r="A5251" s="3">
        <v>5245.0</v>
      </c>
      <c r="B5251" s="1" t="s">
        <v>16</v>
      </c>
      <c r="C5251" s="1" t="s">
        <v>22</v>
      </c>
      <c r="D5251" s="1" t="s">
        <v>21</v>
      </c>
      <c r="E5251" s="2">
        <v>44380.0</v>
      </c>
      <c r="F5251" s="3"/>
      <c r="G5251" s="5">
        <v>3500.0</v>
      </c>
      <c r="H5251" s="3" t="str">
        <f>IFNA(VLOOKUP(F5251,Promocodes!A:E,4,0),"")</f>
        <v/>
      </c>
      <c r="I5251" s="3"/>
      <c r="J5251" s="5">
        <f t="shared" si="2"/>
        <v>3500</v>
      </c>
      <c r="K5251" s="3" t="str">
        <f>IFNA(VLOOKUP(D5251,Price!$A$2:$C$18,3,0),"")</f>
        <v>услуга</v>
      </c>
      <c r="L5251" s="6">
        <f t="shared" si="3"/>
        <v>7</v>
      </c>
      <c r="M5251" s="6" t="str">
        <f>IFNA(VLOOKUP(F5251,Promocodes!A:B,2,0),"")</f>
        <v/>
      </c>
      <c r="N5251" s="3" t="str">
        <f>IFNA(VLOOKUP(M5251,Promocodes!G:H,2,0),"")</f>
        <v/>
      </c>
      <c r="O5251" s="3" t="str">
        <f>IFNA(VLOOKUP(D5251,Price!$E$2:$F$4,2,0),"")</f>
        <v/>
      </c>
      <c r="P5251" s="7" t="str">
        <f t="shared" si="4"/>
        <v>без промо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</row>
    <row r="5252" ht="15.75" customHeight="1">
      <c r="A5252" s="3">
        <v>5246.0</v>
      </c>
      <c r="B5252" s="1" t="s">
        <v>16</v>
      </c>
      <c r="C5252" s="1" t="s">
        <v>17</v>
      </c>
      <c r="D5252" s="1" t="s">
        <v>23</v>
      </c>
      <c r="E5252" s="2">
        <v>44380.0</v>
      </c>
      <c r="F5252" s="3"/>
      <c r="G5252" s="5">
        <v>5500.0</v>
      </c>
      <c r="H5252" s="3" t="str">
        <f>IFNA(VLOOKUP(F5252,Promocodes!A:E,4,0),"")</f>
        <v/>
      </c>
      <c r="I5252" s="3"/>
      <c r="J5252" s="5">
        <f t="shared" si="2"/>
        <v>5500</v>
      </c>
      <c r="K5252" s="3" t="str">
        <f>IFNA(VLOOKUP(D5252,Price!$A$2:$C$18,3,0),"")</f>
        <v>услуга</v>
      </c>
      <c r="L5252" s="6">
        <f t="shared" si="3"/>
        <v>7</v>
      </c>
      <c r="M5252" s="6" t="str">
        <f>IFNA(VLOOKUP(F5252,Promocodes!A:B,2,0),"")</f>
        <v/>
      </c>
      <c r="N5252" s="3" t="str">
        <f>IFNA(VLOOKUP(M5252,Promocodes!G:H,2,0),"")</f>
        <v/>
      </c>
      <c r="O5252" s="3" t="str">
        <f>IFNA(VLOOKUP(D5252,Price!$E$2:$F$4,2,0),"")</f>
        <v/>
      </c>
      <c r="P5252" s="7" t="str">
        <f t="shared" si="4"/>
        <v>без промо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</row>
    <row r="5253" ht="15.75" customHeight="1">
      <c r="A5253" s="3">
        <v>5248.0</v>
      </c>
      <c r="B5253" s="1" t="s">
        <v>16</v>
      </c>
      <c r="C5253" s="1" t="s">
        <v>17</v>
      </c>
      <c r="D5253" s="1" t="s">
        <v>18</v>
      </c>
      <c r="E5253" s="2">
        <v>44380.0</v>
      </c>
      <c r="F5253" s="3"/>
      <c r="G5253" s="5">
        <v>1000.0</v>
      </c>
      <c r="H5253" s="3" t="str">
        <f>IFNA(VLOOKUP(F5253,Promocodes!A:E,4,0),"")</f>
        <v/>
      </c>
      <c r="I5253" s="3"/>
      <c r="J5253" s="5">
        <f t="shared" si="2"/>
        <v>1000</v>
      </c>
      <c r="K5253" s="3" t="str">
        <f>IFNA(VLOOKUP(D5253,Price!$A$2:$C$18,3,0),"")</f>
        <v>товар</v>
      </c>
      <c r="L5253" s="6">
        <f t="shared" si="3"/>
        <v>7</v>
      </c>
      <c r="M5253" s="6" t="str">
        <f>IFNA(VLOOKUP(F5253,Promocodes!A:B,2,0),"")</f>
        <v/>
      </c>
      <c r="N5253" s="3" t="str">
        <f>IFNA(VLOOKUP(M5253,Promocodes!G:H,2,0),"")</f>
        <v/>
      </c>
      <c r="O5253" s="3">
        <f>IFNA(VLOOKUP(D5253,Price!$E$2:$F$4,2,0),"")</f>
        <v>500</v>
      </c>
      <c r="P5253" s="7" t="str">
        <f t="shared" si="4"/>
        <v>без промо</v>
      </c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</row>
    <row r="5254" ht="15.75" customHeight="1">
      <c r="A5254" s="3">
        <v>5249.0</v>
      </c>
      <c r="B5254" s="1" t="s">
        <v>16</v>
      </c>
      <c r="C5254" s="1" t="s">
        <v>22</v>
      </c>
      <c r="D5254" s="1" t="s">
        <v>24</v>
      </c>
      <c r="E5254" s="2">
        <v>44380.0</v>
      </c>
      <c r="F5254" s="3"/>
      <c r="G5254" s="5">
        <v>4500.0</v>
      </c>
      <c r="H5254" s="3" t="str">
        <f>IFNA(VLOOKUP(F5254,Promocodes!A:E,4,0),"")</f>
        <v/>
      </c>
      <c r="I5254" s="3"/>
      <c r="J5254" s="5">
        <f t="shared" si="2"/>
        <v>4500</v>
      </c>
      <c r="K5254" s="3" t="str">
        <f>IFNA(VLOOKUP(D5254,Price!$A$2:$C$18,3,0),"")</f>
        <v>услуга</v>
      </c>
      <c r="L5254" s="6">
        <f t="shared" si="3"/>
        <v>7</v>
      </c>
      <c r="M5254" s="6" t="str">
        <f>IFNA(VLOOKUP(F5254,Promocodes!A:B,2,0),"")</f>
        <v/>
      </c>
      <c r="N5254" s="3" t="str">
        <f>IFNA(VLOOKUP(M5254,Promocodes!G:H,2,0),"")</f>
        <v/>
      </c>
      <c r="O5254" s="3" t="str">
        <f>IFNA(VLOOKUP(D5254,Price!$E$2:$F$4,2,0),"")</f>
        <v/>
      </c>
      <c r="P5254" s="7" t="str">
        <f t="shared" si="4"/>
        <v>без промо</v>
      </c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</row>
    <row r="5255" ht="15.75" customHeight="1">
      <c r="A5255" s="3">
        <v>5250.0</v>
      </c>
      <c r="B5255" s="1" t="s">
        <v>16</v>
      </c>
      <c r="C5255" s="1" t="s">
        <v>17</v>
      </c>
      <c r="D5255" s="1" t="s">
        <v>23</v>
      </c>
      <c r="E5255" s="2">
        <v>44380.0</v>
      </c>
      <c r="F5255" s="3"/>
      <c r="G5255" s="5">
        <v>5500.0</v>
      </c>
      <c r="H5255" s="3" t="str">
        <f>IFNA(VLOOKUP(F5255,Promocodes!A:E,4,0),"")</f>
        <v/>
      </c>
      <c r="I5255" s="3"/>
      <c r="J5255" s="5">
        <f t="shared" si="2"/>
        <v>5500</v>
      </c>
      <c r="K5255" s="3" t="str">
        <f>IFNA(VLOOKUP(D5255,Price!$A$2:$C$18,3,0),"")</f>
        <v>услуга</v>
      </c>
      <c r="L5255" s="6">
        <f t="shared" si="3"/>
        <v>7</v>
      </c>
      <c r="M5255" s="6" t="str">
        <f>IFNA(VLOOKUP(F5255,Promocodes!A:B,2,0),"")</f>
        <v/>
      </c>
      <c r="N5255" s="3" t="str">
        <f>IFNA(VLOOKUP(M5255,Promocodes!G:H,2,0),"")</f>
        <v/>
      </c>
      <c r="O5255" s="3" t="str">
        <f>IFNA(VLOOKUP(D5255,Price!$E$2:$F$4,2,0),"")</f>
        <v/>
      </c>
      <c r="P5255" s="7" t="str">
        <f t="shared" si="4"/>
        <v>без промо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</row>
    <row r="5256" ht="15.75" customHeight="1">
      <c r="A5256" s="3">
        <v>5251.0</v>
      </c>
      <c r="B5256" s="1" t="s">
        <v>139</v>
      </c>
      <c r="C5256" s="1" t="s">
        <v>22</v>
      </c>
      <c r="D5256" s="1" t="s">
        <v>143</v>
      </c>
      <c r="E5256" s="2">
        <v>44380.0</v>
      </c>
      <c r="F5256" s="3"/>
      <c r="G5256" s="5">
        <v>500.0</v>
      </c>
      <c r="H5256" s="3" t="str">
        <f>IFNA(VLOOKUP(F5256,Promocodes!A:E,4,0),"")</f>
        <v/>
      </c>
      <c r="I5256" s="3"/>
      <c r="J5256" s="5">
        <f t="shared" si="2"/>
        <v>500</v>
      </c>
      <c r="K5256" s="3" t="str">
        <f>IFNA(VLOOKUP(D5256,Price!$A$2:$C$18,3,0),"")</f>
        <v/>
      </c>
      <c r="L5256" s="6">
        <f t="shared" si="3"/>
        <v>7</v>
      </c>
      <c r="M5256" s="6" t="str">
        <f>IFNA(VLOOKUP(F5256,Promocodes!A:B,2,0),"")</f>
        <v/>
      </c>
      <c r="N5256" s="3" t="str">
        <f>IFNA(VLOOKUP(M5256,Promocodes!G:H,2,0),"")</f>
        <v/>
      </c>
      <c r="O5256" s="3" t="str">
        <f>IFNA(VLOOKUP(D5256,Price!$E$2:$F$4,2,0),"")</f>
        <v/>
      </c>
      <c r="P5256" s="7" t="str">
        <f t="shared" si="4"/>
        <v/>
      </c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</row>
    <row r="5257" ht="15.75" customHeight="1">
      <c r="A5257" s="3">
        <v>5252.0</v>
      </c>
      <c r="B5257" s="1" t="s">
        <v>139</v>
      </c>
      <c r="C5257" s="1" t="s">
        <v>17</v>
      </c>
      <c r="D5257" s="1" t="s">
        <v>142</v>
      </c>
      <c r="E5257" s="2">
        <v>44380.0</v>
      </c>
      <c r="F5257" s="3"/>
      <c r="G5257" s="5">
        <v>1000.0</v>
      </c>
      <c r="H5257" s="3" t="str">
        <f>IFNA(VLOOKUP(F5257,Promocodes!A:E,4,0),"")</f>
        <v/>
      </c>
      <c r="I5257" s="3"/>
      <c r="J5257" s="5">
        <f t="shared" si="2"/>
        <v>1000</v>
      </c>
      <c r="K5257" s="3" t="str">
        <f>IFNA(VLOOKUP(D5257,Price!$A$2:$C$18,3,0),"")</f>
        <v/>
      </c>
      <c r="L5257" s="6">
        <f t="shared" si="3"/>
        <v>7</v>
      </c>
      <c r="M5257" s="6" t="str">
        <f>IFNA(VLOOKUP(F5257,Promocodes!A:B,2,0),"")</f>
        <v/>
      </c>
      <c r="N5257" s="3" t="str">
        <f>IFNA(VLOOKUP(M5257,Promocodes!G:H,2,0),"")</f>
        <v/>
      </c>
      <c r="O5257" s="3" t="str">
        <f>IFNA(VLOOKUP(D5257,Price!$E$2:$F$4,2,0),"")</f>
        <v/>
      </c>
      <c r="P5257" s="7" t="str">
        <f t="shared" si="4"/>
        <v/>
      </c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</row>
    <row r="5258" ht="15.75" customHeight="1">
      <c r="A5258" s="3">
        <v>5253.0</v>
      </c>
      <c r="B5258" s="1" t="s">
        <v>16</v>
      </c>
      <c r="C5258" s="1" t="s">
        <v>17</v>
      </c>
      <c r="D5258" s="1" t="s">
        <v>23</v>
      </c>
      <c r="E5258" s="2">
        <v>44380.0</v>
      </c>
      <c r="F5258" s="3"/>
      <c r="G5258" s="5">
        <v>5500.0</v>
      </c>
      <c r="H5258" s="3" t="str">
        <f>IFNA(VLOOKUP(F5258,Promocodes!A:E,4,0),"")</f>
        <v/>
      </c>
      <c r="I5258" s="3"/>
      <c r="J5258" s="5">
        <f t="shared" si="2"/>
        <v>5500</v>
      </c>
      <c r="K5258" s="3" t="str">
        <f>IFNA(VLOOKUP(D5258,Price!$A$2:$C$18,3,0),"")</f>
        <v>услуга</v>
      </c>
      <c r="L5258" s="6">
        <f t="shared" si="3"/>
        <v>7</v>
      </c>
      <c r="M5258" s="6" t="str">
        <f>IFNA(VLOOKUP(F5258,Promocodes!A:B,2,0),"")</f>
        <v/>
      </c>
      <c r="N5258" s="3" t="str">
        <f>IFNA(VLOOKUP(M5258,Promocodes!G:H,2,0),"")</f>
        <v/>
      </c>
      <c r="O5258" s="3" t="str">
        <f>IFNA(VLOOKUP(D5258,Price!$E$2:$F$4,2,0),"")</f>
        <v/>
      </c>
      <c r="P5258" s="7" t="str">
        <f t="shared" si="4"/>
        <v>без промо</v>
      </c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</row>
    <row r="5259" ht="15.75" customHeight="1">
      <c r="A5259" s="3">
        <v>5254.0</v>
      </c>
      <c r="B5259" s="1" t="s">
        <v>139</v>
      </c>
      <c r="C5259" s="1" t="s">
        <v>17</v>
      </c>
      <c r="D5259" s="1" t="s">
        <v>141</v>
      </c>
      <c r="E5259" s="2">
        <v>44380.0</v>
      </c>
      <c r="F5259" s="3"/>
      <c r="G5259" s="5">
        <v>300.0</v>
      </c>
      <c r="H5259" s="3" t="str">
        <f>IFNA(VLOOKUP(F5259,Promocodes!A:E,4,0),"")</f>
        <v/>
      </c>
      <c r="I5259" s="3"/>
      <c r="J5259" s="5">
        <f t="shared" si="2"/>
        <v>300</v>
      </c>
      <c r="K5259" s="3" t="str">
        <f>IFNA(VLOOKUP(D5259,Price!$A$2:$C$18,3,0),"")</f>
        <v/>
      </c>
      <c r="L5259" s="6">
        <f t="shared" si="3"/>
        <v>7</v>
      </c>
      <c r="M5259" s="6" t="str">
        <f>IFNA(VLOOKUP(F5259,Promocodes!A:B,2,0),"")</f>
        <v/>
      </c>
      <c r="N5259" s="3" t="str">
        <f>IFNA(VLOOKUP(M5259,Promocodes!G:H,2,0),"")</f>
        <v/>
      </c>
      <c r="O5259" s="3" t="str">
        <f>IFNA(VLOOKUP(D5259,Price!$E$2:$F$4,2,0),"")</f>
        <v/>
      </c>
      <c r="P5259" s="7" t="str">
        <f t="shared" si="4"/>
        <v/>
      </c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</row>
    <row r="5260" ht="15.75" customHeight="1">
      <c r="A5260" s="3">
        <v>5255.0</v>
      </c>
      <c r="B5260" s="1" t="s">
        <v>16</v>
      </c>
      <c r="C5260" s="1" t="s">
        <v>17</v>
      </c>
      <c r="D5260" s="1" t="s">
        <v>23</v>
      </c>
      <c r="E5260" s="2">
        <v>44380.0</v>
      </c>
      <c r="F5260" s="3"/>
      <c r="G5260" s="5">
        <v>5500.0</v>
      </c>
      <c r="H5260" s="3" t="str">
        <f>IFNA(VLOOKUP(F5260,Promocodes!A:E,4,0),"")</f>
        <v/>
      </c>
      <c r="I5260" s="3"/>
      <c r="J5260" s="5">
        <f t="shared" si="2"/>
        <v>5500</v>
      </c>
      <c r="K5260" s="3" t="str">
        <f>IFNA(VLOOKUP(D5260,Price!$A$2:$C$18,3,0),"")</f>
        <v>услуга</v>
      </c>
      <c r="L5260" s="6">
        <f t="shared" si="3"/>
        <v>7</v>
      </c>
      <c r="M5260" s="6" t="str">
        <f>IFNA(VLOOKUP(F5260,Promocodes!A:B,2,0),"")</f>
        <v/>
      </c>
      <c r="N5260" s="3" t="str">
        <f>IFNA(VLOOKUP(M5260,Promocodes!G:H,2,0),"")</f>
        <v/>
      </c>
      <c r="O5260" s="3" t="str">
        <f>IFNA(VLOOKUP(D5260,Price!$E$2:$F$4,2,0),"")</f>
        <v/>
      </c>
      <c r="P5260" s="7" t="str">
        <f t="shared" si="4"/>
        <v>без промо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</row>
    <row r="5261" ht="15.75" customHeight="1">
      <c r="A5261" s="3">
        <v>5256.0</v>
      </c>
      <c r="B5261" s="1" t="s">
        <v>16</v>
      </c>
      <c r="C5261" s="1" t="s">
        <v>17</v>
      </c>
      <c r="D5261" s="1" t="s">
        <v>21</v>
      </c>
      <c r="E5261" s="2">
        <v>44380.0</v>
      </c>
      <c r="F5261" s="3"/>
      <c r="G5261" s="5">
        <v>3500.0</v>
      </c>
      <c r="H5261" s="3" t="str">
        <f>IFNA(VLOOKUP(F5261,Promocodes!A:E,4,0),"")</f>
        <v/>
      </c>
      <c r="I5261" s="3"/>
      <c r="J5261" s="5">
        <f t="shared" si="2"/>
        <v>3500</v>
      </c>
      <c r="K5261" s="3" t="str">
        <f>IFNA(VLOOKUP(D5261,Price!$A$2:$C$18,3,0),"")</f>
        <v>услуга</v>
      </c>
      <c r="L5261" s="6">
        <f t="shared" si="3"/>
        <v>7</v>
      </c>
      <c r="M5261" s="6" t="str">
        <f>IFNA(VLOOKUP(F5261,Promocodes!A:B,2,0),"")</f>
        <v/>
      </c>
      <c r="N5261" s="3" t="str">
        <f>IFNA(VLOOKUP(M5261,Promocodes!G:H,2,0),"")</f>
        <v/>
      </c>
      <c r="O5261" s="3" t="str">
        <f>IFNA(VLOOKUP(D5261,Price!$E$2:$F$4,2,0),"")</f>
        <v/>
      </c>
      <c r="P5261" s="7" t="str">
        <f t="shared" si="4"/>
        <v>без промо</v>
      </c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</row>
    <row r="5262" ht="15.75" customHeight="1">
      <c r="A5262" s="3">
        <v>5257.0</v>
      </c>
      <c r="B5262" s="1" t="s">
        <v>16</v>
      </c>
      <c r="C5262" s="1" t="s">
        <v>17</v>
      </c>
      <c r="D5262" s="1" t="s">
        <v>24</v>
      </c>
      <c r="E5262" s="2">
        <v>44380.0</v>
      </c>
      <c r="F5262" s="3"/>
      <c r="G5262" s="5">
        <v>4500.0</v>
      </c>
      <c r="H5262" s="3" t="str">
        <f>IFNA(VLOOKUP(F5262,Promocodes!A:E,4,0),"")</f>
        <v/>
      </c>
      <c r="I5262" s="3"/>
      <c r="J5262" s="5">
        <f t="shared" si="2"/>
        <v>4500</v>
      </c>
      <c r="K5262" s="3" t="str">
        <f>IFNA(VLOOKUP(D5262,Price!$A$2:$C$18,3,0),"")</f>
        <v>услуга</v>
      </c>
      <c r="L5262" s="6">
        <f t="shared" si="3"/>
        <v>7</v>
      </c>
      <c r="M5262" s="6" t="str">
        <f>IFNA(VLOOKUP(F5262,Promocodes!A:B,2,0),"")</f>
        <v/>
      </c>
      <c r="N5262" s="3" t="str">
        <f>IFNA(VLOOKUP(M5262,Promocodes!G:H,2,0),"")</f>
        <v/>
      </c>
      <c r="O5262" s="3" t="str">
        <f>IFNA(VLOOKUP(D5262,Price!$E$2:$F$4,2,0),"")</f>
        <v/>
      </c>
      <c r="P5262" s="7" t="str">
        <f t="shared" si="4"/>
        <v>без промо</v>
      </c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</row>
    <row r="5263" ht="15.75" customHeight="1">
      <c r="A5263" s="3">
        <v>5259.0</v>
      </c>
      <c r="B5263" s="1" t="s">
        <v>139</v>
      </c>
      <c r="C5263" s="1" t="s">
        <v>17</v>
      </c>
      <c r="D5263" s="1" t="s">
        <v>142</v>
      </c>
      <c r="E5263" s="2">
        <v>44380.0</v>
      </c>
      <c r="F5263" s="3"/>
      <c r="G5263" s="5">
        <v>1000.0</v>
      </c>
      <c r="H5263" s="3" t="str">
        <f>IFNA(VLOOKUP(F5263,Promocodes!A:E,4,0),"")</f>
        <v/>
      </c>
      <c r="I5263" s="3"/>
      <c r="J5263" s="5">
        <f t="shared" si="2"/>
        <v>1000</v>
      </c>
      <c r="K5263" s="3" t="str">
        <f>IFNA(VLOOKUP(D5263,Price!$A$2:$C$18,3,0),"")</f>
        <v/>
      </c>
      <c r="L5263" s="6">
        <f t="shared" si="3"/>
        <v>7</v>
      </c>
      <c r="M5263" s="6" t="str">
        <f>IFNA(VLOOKUP(F5263,Promocodes!A:B,2,0),"")</f>
        <v/>
      </c>
      <c r="N5263" s="3" t="str">
        <f>IFNA(VLOOKUP(M5263,Promocodes!G:H,2,0),"")</f>
        <v/>
      </c>
      <c r="O5263" s="3" t="str">
        <f>IFNA(VLOOKUP(D5263,Price!$E$2:$F$4,2,0),"")</f>
        <v/>
      </c>
      <c r="P5263" s="7" t="str">
        <f t="shared" si="4"/>
        <v/>
      </c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</row>
    <row r="5264" ht="15.75" customHeight="1">
      <c r="A5264" s="3">
        <v>5260.0</v>
      </c>
      <c r="B5264" s="1" t="s">
        <v>16</v>
      </c>
      <c r="C5264" s="1" t="s">
        <v>17</v>
      </c>
      <c r="D5264" s="1" t="s">
        <v>18</v>
      </c>
      <c r="E5264" s="2">
        <v>44380.0</v>
      </c>
      <c r="F5264" s="3"/>
      <c r="G5264" s="5">
        <v>1000.0</v>
      </c>
      <c r="H5264" s="3" t="str">
        <f>IFNA(VLOOKUP(F5264,Promocodes!A:E,4,0),"")</f>
        <v/>
      </c>
      <c r="I5264" s="3"/>
      <c r="J5264" s="5">
        <f t="shared" si="2"/>
        <v>1000</v>
      </c>
      <c r="K5264" s="3" t="str">
        <f>IFNA(VLOOKUP(D5264,Price!$A$2:$C$18,3,0),"")</f>
        <v>товар</v>
      </c>
      <c r="L5264" s="6">
        <f t="shared" si="3"/>
        <v>7</v>
      </c>
      <c r="M5264" s="6" t="str">
        <f>IFNA(VLOOKUP(F5264,Promocodes!A:B,2,0),"")</f>
        <v/>
      </c>
      <c r="N5264" s="3" t="str">
        <f>IFNA(VLOOKUP(M5264,Promocodes!G:H,2,0),"")</f>
        <v/>
      </c>
      <c r="O5264" s="3">
        <f>IFNA(VLOOKUP(D5264,Price!$E$2:$F$4,2,0),"")</f>
        <v>500</v>
      </c>
      <c r="P5264" s="7" t="str">
        <f t="shared" si="4"/>
        <v>без промо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</row>
    <row r="5265" ht="15.75" customHeight="1">
      <c r="A5265" s="3">
        <v>5261.0</v>
      </c>
      <c r="B5265" s="1" t="s">
        <v>139</v>
      </c>
      <c r="C5265" s="1" t="s">
        <v>17</v>
      </c>
      <c r="D5265" s="1" t="s">
        <v>143</v>
      </c>
      <c r="E5265" s="2">
        <v>44380.0</v>
      </c>
      <c r="F5265" s="3"/>
      <c r="G5265" s="5">
        <v>500.0</v>
      </c>
      <c r="H5265" s="3" t="str">
        <f>IFNA(VLOOKUP(F5265,Promocodes!A:E,4,0),"")</f>
        <v/>
      </c>
      <c r="I5265" s="3"/>
      <c r="J5265" s="5">
        <f t="shared" si="2"/>
        <v>500</v>
      </c>
      <c r="K5265" s="3" t="str">
        <f>IFNA(VLOOKUP(D5265,Price!$A$2:$C$18,3,0),"")</f>
        <v/>
      </c>
      <c r="L5265" s="6">
        <f t="shared" si="3"/>
        <v>7</v>
      </c>
      <c r="M5265" s="6" t="str">
        <f>IFNA(VLOOKUP(F5265,Promocodes!A:B,2,0),"")</f>
        <v/>
      </c>
      <c r="N5265" s="3" t="str">
        <f>IFNA(VLOOKUP(M5265,Promocodes!G:H,2,0),"")</f>
        <v/>
      </c>
      <c r="O5265" s="3" t="str">
        <f>IFNA(VLOOKUP(D5265,Price!$E$2:$F$4,2,0),"")</f>
        <v/>
      </c>
      <c r="P5265" s="7" t="str">
        <f t="shared" si="4"/>
        <v/>
      </c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</row>
    <row r="5266" ht="15.75" customHeight="1">
      <c r="A5266" s="3">
        <v>5262.0</v>
      </c>
      <c r="B5266" s="1" t="s">
        <v>16</v>
      </c>
      <c r="C5266" s="1" t="s">
        <v>17</v>
      </c>
      <c r="D5266" s="1" t="s">
        <v>21</v>
      </c>
      <c r="E5266" s="2">
        <v>44380.0</v>
      </c>
      <c r="F5266" s="3"/>
      <c r="G5266" s="5">
        <v>3500.0</v>
      </c>
      <c r="H5266" s="3" t="str">
        <f>IFNA(VLOOKUP(F5266,Promocodes!A:E,4,0),"")</f>
        <v/>
      </c>
      <c r="I5266" s="3"/>
      <c r="J5266" s="5">
        <f t="shared" si="2"/>
        <v>3500</v>
      </c>
      <c r="K5266" s="3" t="str">
        <f>IFNA(VLOOKUP(D5266,Price!$A$2:$C$18,3,0),"")</f>
        <v>услуга</v>
      </c>
      <c r="L5266" s="6">
        <f t="shared" si="3"/>
        <v>7</v>
      </c>
      <c r="M5266" s="6" t="str">
        <f>IFNA(VLOOKUP(F5266,Promocodes!A:B,2,0),"")</f>
        <v/>
      </c>
      <c r="N5266" s="3" t="str">
        <f>IFNA(VLOOKUP(M5266,Promocodes!G:H,2,0),"")</f>
        <v/>
      </c>
      <c r="O5266" s="3" t="str">
        <f>IFNA(VLOOKUP(D5266,Price!$E$2:$F$4,2,0),"")</f>
        <v/>
      </c>
      <c r="P5266" s="7" t="str">
        <f t="shared" si="4"/>
        <v>без промо</v>
      </c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</row>
    <row r="5267" ht="15.75" customHeight="1">
      <c r="A5267" s="3">
        <v>5263.0</v>
      </c>
      <c r="B5267" s="1" t="s">
        <v>16</v>
      </c>
      <c r="C5267" s="1" t="s">
        <v>22</v>
      </c>
      <c r="D5267" s="1" t="s">
        <v>23</v>
      </c>
      <c r="E5267" s="2">
        <v>44380.0</v>
      </c>
      <c r="F5267" s="3"/>
      <c r="G5267" s="5">
        <v>5500.0</v>
      </c>
      <c r="H5267" s="3" t="str">
        <f>IFNA(VLOOKUP(F5267,Promocodes!A:E,4,0),"")</f>
        <v/>
      </c>
      <c r="I5267" s="3"/>
      <c r="J5267" s="5">
        <f t="shared" si="2"/>
        <v>5500</v>
      </c>
      <c r="K5267" s="3" t="str">
        <f>IFNA(VLOOKUP(D5267,Price!$A$2:$C$18,3,0),"")</f>
        <v>услуга</v>
      </c>
      <c r="L5267" s="6">
        <f t="shared" si="3"/>
        <v>7</v>
      </c>
      <c r="M5267" s="6" t="str">
        <f>IFNA(VLOOKUP(F5267,Promocodes!A:B,2,0),"")</f>
        <v/>
      </c>
      <c r="N5267" s="3" t="str">
        <f>IFNA(VLOOKUP(M5267,Promocodes!G:H,2,0),"")</f>
        <v/>
      </c>
      <c r="O5267" s="3" t="str">
        <f>IFNA(VLOOKUP(D5267,Price!$E$2:$F$4,2,0),"")</f>
        <v/>
      </c>
      <c r="P5267" s="7" t="str">
        <f t="shared" si="4"/>
        <v>без промо</v>
      </c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</row>
    <row r="5268" ht="15.75" customHeight="1">
      <c r="A5268" s="3">
        <v>5264.0</v>
      </c>
      <c r="B5268" s="1" t="s">
        <v>16</v>
      </c>
      <c r="C5268" s="1" t="s">
        <v>17</v>
      </c>
      <c r="D5268" s="1" t="s">
        <v>23</v>
      </c>
      <c r="E5268" s="2">
        <v>44381.0</v>
      </c>
      <c r="F5268" s="3"/>
      <c r="G5268" s="5">
        <v>5500.0</v>
      </c>
      <c r="H5268" s="3" t="str">
        <f>IFNA(VLOOKUP(F5268,Promocodes!A:E,4,0),"")</f>
        <v/>
      </c>
      <c r="I5268" s="3"/>
      <c r="J5268" s="5">
        <f t="shared" si="2"/>
        <v>5500</v>
      </c>
      <c r="K5268" s="3" t="str">
        <f>IFNA(VLOOKUP(D5268,Price!$A$2:$C$18,3,0),"")</f>
        <v>услуга</v>
      </c>
      <c r="L5268" s="6">
        <f t="shared" si="3"/>
        <v>7</v>
      </c>
      <c r="M5268" s="6" t="str">
        <f>IFNA(VLOOKUP(F5268,Promocodes!A:B,2,0),"")</f>
        <v/>
      </c>
      <c r="N5268" s="3" t="str">
        <f>IFNA(VLOOKUP(M5268,Promocodes!G:H,2,0),"")</f>
        <v/>
      </c>
      <c r="O5268" s="3" t="str">
        <f>IFNA(VLOOKUP(D5268,Price!$E$2:$F$4,2,0),"")</f>
        <v/>
      </c>
      <c r="P5268" s="7" t="str">
        <f t="shared" si="4"/>
        <v>без промо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</row>
    <row r="5269" ht="15.75" customHeight="1">
      <c r="A5269" s="3">
        <v>5265.0</v>
      </c>
      <c r="B5269" s="1" t="s">
        <v>16</v>
      </c>
      <c r="C5269" s="1" t="s">
        <v>17</v>
      </c>
      <c r="D5269" s="1" t="s">
        <v>23</v>
      </c>
      <c r="E5269" s="2">
        <v>44381.0</v>
      </c>
      <c r="F5269" s="3"/>
      <c r="G5269" s="5">
        <v>5500.0</v>
      </c>
      <c r="H5269" s="3" t="str">
        <f>IFNA(VLOOKUP(F5269,Promocodes!A:E,4,0),"")</f>
        <v/>
      </c>
      <c r="I5269" s="3"/>
      <c r="J5269" s="5">
        <f t="shared" si="2"/>
        <v>5500</v>
      </c>
      <c r="K5269" s="3" t="str">
        <f>IFNA(VLOOKUP(D5269,Price!$A$2:$C$18,3,0),"")</f>
        <v>услуга</v>
      </c>
      <c r="L5269" s="6">
        <f t="shared" si="3"/>
        <v>7</v>
      </c>
      <c r="M5269" s="6" t="str">
        <f>IFNA(VLOOKUP(F5269,Promocodes!A:B,2,0),"")</f>
        <v/>
      </c>
      <c r="N5269" s="3" t="str">
        <f>IFNA(VLOOKUP(M5269,Promocodes!G:H,2,0),"")</f>
        <v/>
      </c>
      <c r="O5269" s="3" t="str">
        <f>IFNA(VLOOKUP(D5269,Price!$E$2:$F$4,2,0),"")</f>
        <v/>
      </c>
      <c r="P5269" s="7" t="str">
        <f t="shared" si="4"/>
        <v>без промо</v>
      </c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</row>
    <row r="5270" ht="15.75" customHeight="1">
      <c r="A5270" s="3">
        <v>5266.0</v>
      </c>
      <c r="B5270" s="1" t="s">
        <v>16</v>
      </c>
      <c r="C5270" s="1" t="s">
        <v>17</v>
      </c>
      <c r="D5270" s="1" t="s">
        <v>24</v>
      </c>
      <c r="E5270" s="2">
        <v>44381.0</v>
      </c>
      <c r="F5270" s="3"/>
      <c r="G5270" s="5">
        <v>4500.0</v>
      </c>
      <c r="H5270" s="3" t="str">
        <f>IFNA(VLOOKUP(F5270,Promocodes!A:E,4,0),"")</f>
        <v/>
      </c>
      <c r="I5270" s="3"/>
      <c r="J5270" s="5">
        <f t="shared" si="2"/>
        <v>4500</v>
      </c>
      <c r="K5270" s="3" t="str">
        <f>IFNA(VLOOKUP(D5270,Price!$A$2:$C$18,3,0),"")</f>
        <v>услуга</v>
      </c>
      <c r="L5270" s="6">
        <f t="shared" si="3"/>
        <v>7</v>
      </c>
      <c r="M5270" s="6" t="str">
        <f>IFNA(VLOOKUP(F5270,Promocodes!A:B,2,0),"")</f>
        <v/>
      </c>
      <c r="N5270" s="3" t="str">
        <f>IFNA(VLOOKUP(M5270,Promocodes!G:H,2,0),"")</f>
        <v/>
      </c>
      <c r="O5270" s="3" t="str">
        <f>IFNA(VLOOKUP(D5270,Price!$E$2:$F$4,2,0),"")</f>
        <v/>
      </c>
      <c r="P5270" s="7" t="str">
        <f t="shared" si="4"/>
        <v>без промо</v>
      </c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</row>
    <row r="5271" ht="15.75" customHeight="1">
      <c r="A5271" s="3">
        <v>5267.0</v>
      </c>
      <c r="B5271" s="1" t="s">
        <v>16</v>
      </c>
      <c r="C5271" s="1" t="s">
        <v>17</v>
      </c>
      <c r="D5271" s="1" t="s">
        <v>20</v>
      </c>
      <c r="E5271" s="2">
        <v>44381.0</v>
      </c>
      <c r="F5271" s="3"/>
      <c r="G5271" s="5">
        <v>500.0</v>
      </c>
      <c r="H5271" s="3" t="str">
        <f>IFNA(VLOOKUP(F5271,Promocodes!A:E,4,0),"")</f>
        <v/>
      </c>
      <c r="I5271" s="3"/>
      <c r="J5271" s="5">
        <f t="shared" si="2"/>
        <v>500</v>
      </c>
      <c r="K5271" s="3" t="str">
        <f>IFNA(VLOOKUP(D5271,Price!$A$2:$C$18,3,0),"")</f>
        <v>товар</v>
      </c>
      <c r="L5271" s="6">
        <f t="shared" si="3"/>
        <v>7</v>
      </c>
      <c r="M5271" s="6" t="str">
        <f>IFNA(VLOOKUP(F5271,Promocodes!A:B,2,0),"")</f>
        <v/>
      </c>
      <c r="N5271" s="3" t="str">
        <f>IFNA(VLOOKUP(M5271,Promocodes!G:H,2,0),"")</f>
        <v/>
      </c>
      <c r="O5271" s="3">
        <f>IFNA(VLOOKUP(D5271,Price!$E$2:$F$4,2,0),"")</f>
        <v>250</v>
      </c>
      <c r="P5271" s="7" t="str">
        <f t="shared" si="4"/>
        <v>без промо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</row>
    <row r="5272" ht="15.75" customHeight="1">
      <c r="A5272" s="3">
        <v>5268.0</v>
      </c>
      <c r="B5272" s="1" t="s">
        <v>16</v>
      </c>
      <c r="C5272" s="1" t="s">
        <v>17</v>
      </c>
      <c r="D5272" s="1" t="s">
        <v>24</v>
      </c>
      <c r="E5272" s="2">
        <v>44381.0</v>
      </c>
      <c r="F5272" s="3"/>
      <c r="G5272" s="5">
        <v>4500.0</v>
      </c>
      <c r="H5272" s="3" t="str">
        <f>IFNA(VLOOKUP(F5272,Promocodes!A:E,4,0),"")</f>
        <v/>
      </c>
      <c r="I5272" s="3"/>
      <c r="J5272" s="5">
        <f t="shared" si="2"/>
        <v>4500</v>
      </c>
      <c r="K5272" s="3" t="str">
        <f>IFNA(VLOOKUP(D5272,Price!$A$2:$C$18,3,0),"")</f>
        <v>услуга</v>
      </c>
      <c r="L5272" s="6">
        <f t="shared" si="3"/>
        <v>7</v>
      </c>
      <c r="M5272" s="6" t="str">
        <f>IFNA(VLOOKUP(F5272,Promocodes!A:B,2,0),"")</f>
        <v/>
      </c>
      <c r="N5272" s="3" t="str">
        <f>IFNA(VLOOKUP(M5272,Promocodes!G:H,2,0),"")</f>
        <v/>
      </c>
      <c r="O5272" s="3" t="str">
        <f>IFNA(VLOOKUP(D5272,Price!$E$2:$F$4,2,0),"")</f>
        <v/>
      </c>
      <c r="P5272" s="7" t="str">
        <f t="shared" si="4"/>
        <v>без промо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</row>
    <row r="5273" ht="15.75" customHeight="1">
      <c r="A5273" s="3">
        <v>5269.0</v>
      </c>
      <c r="B5273" s="1" t="s">
        <v>16</v>
      </c>
      <c r="C5273" s="1" t="s">
        <v>17</v>
      </c>
      <c r="D5273" s="1" t="s">
        <v>23</v>
      </c>
      <c r="E5273" s="2">
        <v>44381.0</v>
      </c>
      <c r="F5273" s="3"/>
      <c r="G5273" s="5">
        <v>5500.0</v>
      </c>
      <c r="H5273" s="3" t="str">
        <f>IFNA(VLOOKUP(F5273,Promocodes!A:E,4,0),"")</f>
        <v/>
      </c>
      <c r="I5273" s="3"/>
      <c r="J5273" s="5">
        <f t="shared" si="2"/>
        <v>5500</v>
      </c>
      <c r="K5273" s="3" t="str">
        <f>IFNA(VLOOKUP(D5273,Price!$A$2:$C$18,3,0),"")</f>
        <v>услуга</v>
      </c>
      <c r="L5273" s="6">
        <f t="shared" si="3"/>
        <v>7</v>
      </c>
      <c r="M5273" s="6" t="str">
        <f>IFNA(VLOOKUP(F5273,Promocodes!A:B,2,0),"")</f>
        <v/>
      </c>
      <c r="N5273" s="3" t="str">
        <f>IFNA(VLOOKUP(M5273,Promocodes!G:H,2,0),"")</f>
        <v/>
      </c>
      <c r="O5273" s="3" t="str">
        <f>IFNA(VLOOKUP(D5273,Price!$E$2:$F$4,2,0),"")</f>
        <v/>
      </c>
      <c r="P5273" s="7" t="str">
        <f t="shared" si="4"/>
        <v>без промо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</row>
    <row r="5274" ht="15.75" customHeight="1">
      <c r="A5274" s="3">
        <v>5270.0</v>
      </c>
      <c r="B5274" s="1" t="s">
        <v>16</v>
      </c>
      <c r="C5274" s="1" t="s">
        <v>17</v>
      </c>
      <c r="D5274" s="1" t="s">
        <v>20</v>
      </c>
      <c r="E5274" s="2">
        <v>44381.0</v>
      </c>
      <c r="F5274" s="3"/>
      <c r="G5274" s="5">
        <v>500.0</v>
      </c>
      <c r="H5274" s="3" t="str">
        <f>IFNA(VLOOKUP(F5274,Promocodes!A:E,4,0),"")</f>
        <v/>
      </c>
      <c r="I5274" s="3"/>
      <c r="J5274" s="5">
        <f t="shared" si="2"/>
        <v>500</v>
      </c>
      <c r="K5274" s="3" t="str">
        <f>IFNA(VLOOKUP(D5274,Price!$A$2:$C$18,3,0),"")</f>
        <v>товар</v>
      </c>
      <c r="L5274" s="6">
        <f t="shared" si="3"/>
        <v>7</v>
      </c>
      <c r="M5274" s="6" t="str">
        <f>IFNA(VLOOKUP(F5274,Promocodes!A:B,2,0),"")</f>
        <v/>
      </c>
      <c r="N5274" s="3" t="str">
        <f>IFNA(VLOOKUP(M5274,Promocodes!G:H,2,0),"")</f>
        <v/>
      </c>
      <c r="O5274" s="3">
        <f>IFNA(VLOOKUP(D5274,Price!$E$2:$F$4,2,0),"")</f>
        <v>250</v>
      </c>
      <c r="P5274" s="7" t="str">
        <f t="shared" si="4"/>
        <v>без промо</v>
      </c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</row>
    <row r="5275" ht="15.75" customHeight="1">
      <c r="A5275" s="3">
        <v>5271.0</v>
      </c>
      <c r="B5275" s="1" t="s">
        <v>16</v>
      </c>
      <c r="C5275" s="1" t="s">
        <v>17</v>
      </c>
      <c r="D5275" s="1" t="s">
        <v>21</v>
      </c>
      <c r="E5275" s="2">
        <v>44381.0</v>
      </c>
      <c r="F5275" s="3"/>
      <c r="G5275" s="5">
        <v>3500.0</v>
      </c>
      <c r="H5275" s="3" t="str">
        <f>IFNA(VLOOKUP(F5275,Promocodes!A:E,4,0),"")</f>
        <v/>
      </c>
      <c r="I5275" s="3"/>
      <c r="J5275" s="5">
        <f t="shared" si="2"/>
        <v>3500</v>
      </c>
      <c r="K5275" s="3" t="str">
        <f>IFNA(VLOOKUP(D5275,Price!$A$2:$C$18,3,0),"")</f>
        <v>услуга</v>
      </c>
      <c r="L5275" s="6">
        <f t="shared" si="3"/>
        <v>7</v>
      </c>
      <c r="M5275" s="6" t="str">
        <f>IFNA(VLOOKUP(F5275,Promocodes!A:B,2,0),"")</f>
        <v/>
      </c>
      <c r="N5275" s="3" t="str">
        <f>IFNA(VLOOKUP(M5275,Promocodes!G:H,2,0),"")</f>
        <v/>
      </c>
      <c r="O5275" s="3" t="str">
        <f>IFNA(VLOOKUP(D5275,Price!$E$2:$F$4,2,0),"")</f>
        <v/>
      </c>
      <c r="P5275" s="7" t="str">
        <f t="shared" si="4"/>
        <v>без промо</v>
      </c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</row>
    <row r="5276" ht="15.75" customHeight="1">
      <c r="A5276" s="3">
        <v>5272.0</v>
      </c>
      <c r="B5276" s="1" t="s">
        <v>16</v>
      </c>
      <c r="C5276" s="1" t="s">
        <v>17</v>
      </c>
      <c r="D5276" s="1" t="s">
        <v>23</v>
      </c>
      <c r="E5276" s="2">
        <v>44381.0</v>
      </c>
      <c r="F5276" s="3"/>
      <c r="G5276" s="5">
        <v>5500.0</v>
      </c>
      <c r="H5276" s="3" t="str">
        <f>IFNA(VLOOKUP(F5276,Promocodes!A:E,4,0),"")</f>
        <v/>
      </c>
      <c r="I5276" s="3"/>
      <c r="J5276" s="5">
        <f t="shared" si="2"/>
        <v>5500</v>
      </c>
      <c r="K5276" s="3" t="str">
        <f>IFNA(VLOOKUP(D5276,Price!$A$2:$C$18,3,0),"")</f>
        <v>услуга</v>
      </c>
      <c r="L5276" s="6">
        <f t="shared" si="3"/>
        <v>7</v>
      </c>
      <c r="M5276" s="6" t="str">
        <f>IFNA(VLOOKUP(F5276,Promocodes!A:B,2,0),"")</f>
        <v/>
      </c>
      <c r="N5276" s="3" t="str">
        <f>IFNA(VLOOKUP(M5276,Promocodes!G:H,2,0),"")</f>
        <v/>
      </c>
      <c r="O5276" s="3" t="str">
        <f>IFNA(VLOOKUP(D5276,Price!$E$2:$F$4,2,0),"")</f>
        <v/>
      </c>
      <c r="P5276" s="7" t="str">
        <f t="shared" si="4"/>
        <v>без промо</v>
      </c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</row>
    <row r="5277" ht="15.75" customHeight="1">
      <c r="A5277" s="3">
        <v>5273.0</v>
      </c>
      <c r="B5277" s="1" t="s">
        <v>139</v>
      </c>
      <c r="C5277" s="1" t="s">
        <v>17</v>
      </c>
      <c r="D5277" s="1" t="s">
        <v>143</v>
      </c>
      <c r="E5277" s="2">
        <v>44381.0</v>
      </c>
      <c r="F5277" s="3"/>
      <c r="G5277" s="5">
        <v>500.0</v>
      </c>
      <c r="H5277" s="3" t="str">
        <f>IFNA(VLOOKUP(F5277,Promocodes!A:E,4,0),"")</f>
        <v/>
      </c>
      <c r="I5277" s="3"/>
      <c r="J5277" s="5">
        <f t="shared" si="2"/>
        <v>500</v>
      </c>
      <c r="K5277" s="3" t="str">
        <f>IFNA(VLOOKUP(D5277,Price!$A$2:$C$18,3,0),"")</f>
        <v/>
      </c>
      <c r="L5277" s="6">
        <f t="shared" si="3"/>
        <v>7</v>
      </c>
      <c r="M5277" s="6" t="str">
        <f>IFNA(VLOOKUP(F5277,Promocodes!A:B,2,0),"")</f>
        <v/>
      </c>
      <c r="N5277" s="3" t="str">
        <f>IFNA(VLOOKUP(M5277,Promocodes!G:H,2,0),"")</f>
        <v/>
      </c>
      <c r="O5277" s="3" t="str">
        <f>IFNA(VLOOKUP(D5277,Price!$E$2:$F$4,2,0),"")</f>
        <v/>
      </c>
      <c r="P5277" s="7" t="str">
        <f t="shared" si="4"/>
        <v/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</row>
    <row r="5278" ht="15.75" customHeight="1">
      <c r="A5278" s="3">
        <v>5274.0</v>
      </c>
      <c r="B5278" s="1" t="s">
        <v>16</v>
      </c>
      <c r="C5278" s="1" t="s">
        <v>17</v>
      </c>
      <c r="D5278" s="1" t="s">
        <v>21</v>
      </c>
      <c r="E5278" s="2">
        <v>44381.0</v>
      </c>
      <c r="F5278" s="3"/>
      <c r="G5278" s="5">
        <v>3500.0</v>
      </c>
      <c r="H5278" s="3" t="str">
        <f>IFNA(VLOOKUP(F5278,Promocodes!A:E,4,0),"")</f>
        <v/>
      </c>
      <c r="I5278" s="3"/>
      <c r="J5278" s="5">
        <f t="shared" si="2"/>
        <v>3500</v>
      </c>
      <c r="K5278" s="3" t="str">
        <f>IFNA(VLOOKUP(D5278,Price!$A$2:$C$18,3,0),"")</f>
        <v>услуга</v>
      </c>
      <c r="L5278" s="6">
        <f t="shared" si="3"/>
        <v>7</v>
      </c>
      <c r="M5278" s="6" t="str">
        <f>IFNA(VLOOKUP(F5278,Promocodes!A:B,2,0),"")</f>
        <v/>
      </c>
      <c r="N5278" s="3" t="str">
        <f>IFNA(VLOOKUP(M5278,Promocodes!G:H,2,0),"")</f>
        <v/>
      </c>
      <c r="O5278" s="3" t="str">
        <f>IFNA(VLOOKUP(D5278,Price!$E$2:$F$4,2,0),"")</f>
        <v/>
      </c>
      <c r="P5278" s="7" t="str">
        <f t="shared" si="4"/>
        <v>без промо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</row>
    <row r="5279" ht="15.75" customHeight="1">
      <c r="A5279" s="3">
        <v>5275.0</v>
      </c>
      <c r="B5279" s="1" t="s">
        <v>16</v>
      </c>
      <c r="C5279" s="1" t="s">
        <v>17</v>
      </c>
      <c r="D5279" s="1" t="s">
        <v>24</v>
      </c>
      <c r="E5279" s="2">
        <v>44381.0</v>
      </c>
      <c r="F5279" s="3"/>
      <c r="G5279" s="5">
        <v>4500.0</v>
      </c>
      <c r="H5279" s="3" t="str">
        <f>IFNA(VLOOKUP(F5279,Promocodes!A:E,4,0),"")</f>
        <v/>
      </c>
      <c r="I5279" s="3"/>
      <c r="J5279" s="5">
        <f t="shared" si="2"/>
        <v>4500</v>
      </c>
      <c r="K5279" s="3" t="str">
        <f>IFNA(VLOOKUP(D5279,Price!$A$2:$C$18,3,0),"")</f>
        <v>услуга</v>
      </c>
      <c r="L5279" s="6">
        <f t="shared" si="3"/>
        <v>7</v>
      </c>
      <c r="M5279" s="6" t="str">
        <f>IFNA(VLOOKUP(F5279,Promocodes!A:B,2,0),"")</f>
        <v/>
      </c>
      <c r="N5279" s="3" t="str">
        <f>IFNA(VLOOKUP(M5279,Promocodes!G:H,2,0),"")</f>
        <v/>
      </c>
      <c r="O5279" s="3" t="str">
        <f>IFNA(VLOOKUP(D5279,Price!$E$2:$F$4,2,0),"")</f>
        <v/>
      </c>
      <c r="P5279" s="7" t="str">
        <f t="shared" si="4"/>
        <v>без промо</v>
      </c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</row>
    <row r="5280" ht="15.75" customHeight="1">
      <c r="A5280" s="3">
        <v>5276.0</v>
      </c>
      <c r="B5280" s="1" t="s">
        <v>16</v>
      </c>
      <c r="C5280" s="1" t="s">
        <v>17</v>
      </c>
      <c r="D5280" s="1" t="s">
        <v>23</v>
      </c>
      <c r="E5280" s="2">
        <v>44381.0</v>
      </c>
      <c r="F5280" s="3"/>
      <c r="G5280" s="5">
        <v>5500.0</v>
      </c>
      <c r="H5280" s="3" t="str">
        <f>IFNA(VLOOKUP(F5280,Promocodes!A:E,4,0),"")</f>
        <v/>
      </c>
      <c r="I5280" s="3"/>
      <c r="J5280" s="5">
        <f t="shared" si="2"/>
        <v>5500</v>
      </c>
      <c r="K5280" s="3" t="str">
        <f>IFNA(VLOOKUP(D5280,Price!$A$2:$C$18,3,0),"")</f>
        <v>услуга</v>
      </c>
      <c r="L5280" s="6">
        <f t="shared" si="3"/>
        <v>7</v>
      </c>
      <c r="M5280" s="6" t="str">
        <f>IFNA(VLOOKUP(F5280,Promocodes!A:B,2,0),"")</f>
        <v/>
      </c>
      <c r="N5280" s="3" t="str">
        <f>IFNA(VLOOKUP(M5280,Promocodes!G:H,2,0),"")</f>
        <v/>
      </c>
      <c r="O5280" s="3" t="str">
        <f>IFNA(VLOOKUP(D5280,Price!$E$2:$F$4,2,0),"")</f>
        <v/>
      </c>
      <c r="P5280" s="7" t="str">
        <f t="shared" si="4"/>
        <v>без промо</v>
      </c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</row>
    <row r="5281" ht="15.75" customHeight="1">
      <c r="A5281" s="3">
        <v>5277.0</v>
      </c>
      <c r="B5281" s="1" t="s">
        <v>16</v>
      </c>
      <c r="C5281" s="1" t="s">
        <v>17</v>
      </c>
      <c r="D5281" s="1" t="s">
        <v>20</v>
      </c>
      <c r="E5281" s="2">
        <v>44381.0</v>
      </c>
      <c r="F5281" s="3"/>
      <c r="G5281" s="5">
        <v>500.0</v>
      </c>
      <c r="H5281" s="3" t="str">
        <f>IFNA(VLOOKUP(F5281,Promocodes!A:E,4,0),"")</f>
        <v/>
      </c>
      <c r="I5281" s="3"/>
      <c r="J5281" s="5">
        <f t="shared" si="2"/>
        <v>500</v>
      </c>
      <c r="K5281" s="3" t="str">
        <f>IFNA(VLOOKUP(D5281,Price!$A$2:$C$18,3,0),"")</f>
        <v>товар</v>
      </c>
      <c r="L5281" s="6">
        <f t="shared" si="3"/>
        <v>7</v>
      </c>
      <c r="M5281" s="6" t="str">
        <f>IFNA(VLOOKUP(F5281,Promocodes!A:B,2,0),"")</f>
        <v/>
      </c>
      <c r="N5281" s="3" t="str">
        <f>IFNA(VLOOKUP(M5281,Promocodes!G:H,2,0),"")</f>
        <v/>
      </c>
      <c r="O5281" s="3">
        <f>IFNA(VLOOKUP(D5281,Price!$E$2:$F$4,2,0),"")</f>
        <v>250</v>
      </c>
      <c r="P5281" s="7" t="str">
        <f t="shared" si="4"/>
        <v>без промо</v>
      </c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</row>
    <row r="5282" ht="15.75" customHeight="1">
      <c r="A5282" s="3">
        <v>5278.0</v>
      </c>
      <c r="B5282" s="1" t="s">
        <v>139</v>
      </c>
      <c r="C5282" s="1" t="s">
        <v>17</v>
      </c>
      <c r="D5282" s="1" t="s">
        <v>142</v>
      </c>
      <c r="E5282" s="2">
        <v>44381.0</v>
      </c>
      <c r="F5282" s="3"/>
      <c r="G5282" s="5">
        <v>1000.0</v>
      </c>
      <c r="H5282" s="3" t="str">
        <f>IFNA(VLOOKUP(F5282,Promocodes!A:E,4,0),"")</f>
        <v/>
      </c>
      <c r="I5282" s="3"/>
      <c r="J5282" s="5">
        <f t="shared" si="2"/>
        <v>1000</v>
      </c>
      <c r="K5282" s="3" t="str">
        <f>IFNA(VLOOKUP(D5282,Price!$A$2:$C$18,3,0),"")</f>
        <v/>
      </c>
      <c r="L5282" s="6">
        <f t="shared" si="3"/>
        <v>7</v>
      </c>
      <c r="M5282" s="6" t="str">
        <f>IFNA(VLOOKUP(F5282,Promocodes!A:B,2,0),"")</f>
        <v/>
      </c>
      <c r="N5282" s="3" t="str">
        <f>IFNA(VLOOKUP(M5282,Promocodes!G:H,2,0),"")</f>
        <v/>
      </c>
      <c r="O5282" s="3" t="str">
        <f>IFNA(VLOOKUP(D5282,Price!$E$2:$F$4,2,0),"")</f>
        <v/>
      </c>
      <c r="P5282" s="7" t="str">
        <f t="shared" si="4"/>
        <v/>
      </c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</row>
    <row r="5283" ht="15.75" customHeight="1">
      <c r="A5283" s="3">
        <v>5279.0</v>
      </c>
      <c r="B5283" s="1" t="s">
        <v>16</v>
      </c>
      <c r="C5283" s="1" t="s">
        <v>17</v>
      </c>
      <c r="D5283" s="1" t="s">
        <v>21</v>
      </c>
      <c r="E5283" s="2">
        <v>44381.0</v>
      </c>
      <c r="F5283" s="3"/>
      <c r="G5283" s="5">
        <v>3500.0</v>
      </c>
      <c r="H5283" s="3" t="str">
        <f>IFNA(VLOOKUP(F5283,Promocodes!A:E,4,0),"")</f>
        <v/>
      </c>
      <c r="I5283" s="3"/>
      <c r="J5283" s="5">
        <f t="shared" si="2"/>
        <v>3500</v>
      </c>
      <c r="K5283" s="3" t="str">
        <f>IFNA(VLOOKUP(D5283,Price!$A$2:$C$18,3,0),"")</f>
        <v>услуга</v>
      </c>
      <c r="L5283" s="6">
        <f t="shared" si="3"/>
        <v>7</v>
      </c>
      <c r="M5283" s="6" t="str">
        <f>IFNA(VLOOKUP(F5283,Promocodes!A:B,2,0),"")</f>
        <v/>
      </c>
      <c r="N5283" s="3" t="str">
        <f>IFNA(VLOOKUP(M5283,Promocodes!G:H,2,0),"")</f>
        <v/>
      </c>
      <c r="O5283" s="3" t="str">
        <f>IFNA(VLOOKUP(D5283,Price!$E$2:$F$4,2,0),"")</f>
        <v/>
      </c>
      <c r="P5283" s="7" t="str">
        <f t="shared" si="4"/>
        <v>без промо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</row>
    <row r="5284" ht="15.75" customHeight="1">
      <c r="A5284" s="3">
        <v>5280.0</v>
      </c>
      <c r="B5284" s="1" t="s">
        <v>16</v>
      </c>
      <c r="C5284" s="1" t="s">
        <v>17</v>
      </c>
      <c r="D5284" s="1" t="s">
        <v>24</v>
      </c>
      <c r="E5284" s="2">
        <v>44381.0</v>
      </c>
      <c r="F5284" s="3"/>
      <c r="G5284" s="5">
        <v>4500.0</v>
      </c>
      <c r="H5284" s="3" t="str">
        <f>IFNA(VLOOKUP(F5284,Promocodes!A:E,4,0),"")</f>
        <v/>
      </c>
      <c r="I5284" s="3"/>
      <c r="J5284" s="5">
        <f t="shared" si="2"/>
        <v>4500</v>
      </c>
      <c r="K5284" s="3" t="str">
        <f>IFNA(VLOOKUP(D5284,Price!$A$2:$C$18,3,0),"")</f>
        <v>услуга</v>
      </c>
      <c r="L5284" s="6">
        <f t="shared" si="3"/>
        <v>7</v>
      </c>
      <c r="M5284" s="6" t="str">
        <f>IFNA(VLOOKUP(F5284,Promocodes!A:B,2,0),"")</f>
        <v/>
      </c>
      <c r="N5284" s="3" t="str">
        <f>IFNA(VLOOKUP(M5284,Promocodes!G:H,2,0),"")</f>
        <v/>
      </c>
      <c r="O5284" s="3" t="str">
        <f>IFNA(VLOOKUP(D5284,Price!$E$2:$F$4,2,0),"")</f>
        <v/>
      </c>
      <c r="P5284" s="7" t="str">
        <f t="shared" si="4"/>
        <v>без промо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</row>
    <row r="5285" ht="15.75" customHeight="1">
      <c r="A5285" s="3">
        <v>5281.0</v>
      </c>
      <c r="B5285" s="1" t="s">
        <v>16</v>
      </c>
      <c r="C5285" s="1" t="s">
        <v>17</v>
      </c>
      <c r="D5285" s="1" t="s">
        <v>25</v>
      </c>
      <c r="E5285" s="2">
        <v>44381.0</v>
      </c>
      <c r="F5285" s="3"/>
      <c r="G5285" s="5">
        <v>300.0</v>
      </c>
      <c r="H5285" s="3" t="str">
        <f>IFNA(VLOOKUP(F5285,Promocodes!A:E,4,0),"")</f>
        <v/>
      </c>
      <c r="I5285" s="3"/>
      <c r="J5285" s="5">
        <f t="shared" si="2"/>
        <v>300</v>
      </c>
      <c r="K5285" s="3" t="str">
        <f>IFNA(VLOOKUP(D5285,Price!$A$2:$C$18,3,0),"")</f>
        <v>товар</v>
      </c>
      <c r="L5285" s="6">
        <f t="shared" si="3"/>
        <v>7</v>
      </c>
      <c r="M5285" s="6" t="str">
        <f>IFNA(VLOOKUP(F5285,Promocodes!A:B,2,0),"")</f>
        <v/>
      </c>
      <c r="N5285" s="3" t="str">
        <f>IFNA(VLOOKUP(M5285,Promocodes!G:H,2,0),"")</f>
        <v/>
      </c>
      <c r="O5285" s="3">
        <f>IFNA(VLOOKUP(D5285,Price!$E$2:$F$4,2,0),"")</f>
        <v>150</v>
      </c>
      <c r="P5285" s="7" t="str">
        <f t="shared" si="4"/>
        <v>без промо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</row>
    <row r="5286" ht="15.75" customHeight="1">
      <c r="A5286" s="3">
        <v>5282.0</v>
      </c>
      <c r="B5286" s="1" t="s">
        <v>16</v>
      </c>
      <c r="C5286" s="1" t="s">
        <v>17</v>
      </c>
      <c r="D5286" s="1" t="s">
        <v>18</v>
      </c>
      <c r="E5286" s="2">
        <v>44381.0</v>
      </c>
      <c r="F5286" s="3"/>
      <c r="G5286" s="5">
        <v>1000.0</v>
      </c>
      <c r="H5286" s="3" t="str">
        <f>IFNA(VLOOKUP(F5286,Promocodes!A:E,4,0),"")</f>
        <v/>
      </c>
      <c r="I5286" s="3"/>
      <c r="J5286" s="5">
        <f t="shared" si="2"/>
        <v>1000</v>
      </c>
      <c r="K5286" s="3" t="str">
        <f>IFNA(VLOOKUP(D5286,Price!$A$2:$C$18,3,0),"")</f>
        <v>товар</v>
      </c>
      <c r="L5286" s="6">
        <f t="shared" si="3"/>
        <v>7</v>
      </c>
      <c r="M5286" s="6" t="str">
        <f>IFNA(VLOOKUP(F5286,Promocodes!A:B,2,0),"")</f>
        <v/>
      </c>
      <c r="N5286" s="3" t="str">
        <f>IFNA(VLOOKUP(M5286,Promocodes!G:H,2,0),"")</f>
        <v/>
      </c>
      <c r="O5286" s="3">
        <f>IFNA(VLOOKUP(D5286,Price!$E$2:$F$4,2,0),"")</f>
        <v>500</v>
      </c>
      <c r="P5286" s="7" t="str">
        <f t="shared" si="4"/>
        <v>без промо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</row>
    <row r="5287" ht="15.75" customHeight="1">
      <c r="A5287" s="3">
        <v>5283.0</v>
      </c>
      <c r="B5287" s="1" t="s">
        <v>16</v>
      </c>
      <c r="C5287" s="1" t="s">
        <v>17</v>
      </c>
      <c r="D5287" s="1" t="s">
        <v>21</v>
      </c>
      <c r="E5287" s="2">
        <v>44381.0</v>
      </c>
      <c r="F5287" s="3"/>
      <c r="G5287" s="5">
        <v>3500.0</v>
      </c>
      <c r="H5287" s="3" t="str">
        <f>IFNA(VLOOKUP(F5287,Promocodes!A:E,4,0),"")</f>
        <v/>
      </c>
      <c r="I5287" s="3"/>
      <c r="J5287" s="5">
        <f t="shared" si="2"/>
        <v>3500</v>
      </c>
      <c r="K5287" s="3" t="str">
        <f>IFNA(VLOOKUP(D5287,Price!$A$2:$C$18,3,0),"")</f>
        <v>услуга</v>
      </c>
      <c r="L5287" s="6">
        <f t="shared" si="3"/>
        <v>7</v>
      </c>
      <c r="M5287" s="6" t="str">
        <f>IFNA(VLOOKUP(F5287,Promocodes!A:B,2,0),"")</f>
        <v/>
      </c>
      <c r="N5287" s="3" t="str">
        <f>IFNA(VLOOKUP(M5287,Promocodes!G:H,2,0),"")</f>
        <v/>
      </c>
      <c r="O5287" s="3" t="str">
        <f>IFNA(VLOOKUP(D5287,Price!$E$2:$F$4,2,0),"")</f>
        <v/>
      </c>
      <c r="P5287" s="7" t="str">
        <f t="shared" si="4"/>
        <v>без промо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</row>
    <row r="5288" ht="15.75" customHeight="1">
      <c r="A5288" s="3">
        <v>5284.0</v>
      </c>
      <c r="B5288" s="1" t="s">
        <v>16</v>
      </c>
      <c r="C5288" s="1" t="s">
        <v>17</v>
      </c>
      <c r="D5288" s="1" t="s">
        <v>23</v>
      </c>
      <c r="E5288" s="2">
        <v>44381.0</v>
      </c>
      <c r="F5288" s="3"/>
      <c r="G5288" s="5">
        <v>5500.0</v>
      </c>
      <c r="H5288" s="3" t="str">
        <f>IFNA(VLOOKUP(F5288,Promocodes!A:E,4,0),"")</f>
        <v/>
      </c>
      <c r="I5288" s="3"/>
      <c r="J5288" s="5">
        <f t="shared" si="2"/>
        <v>5500</v>
      </c>
      <c r="K5288" s="3" t="str">
        <f>IFNA(VLOOKUP(D5288,Price!$A$2:$C$18,3,0),"")</f>
        <v>услуга</v>
      </c>
      <c r="L5288" s="6">
        <f t="shared" si="3"/>
        <v>7</v>
      </c>
      <c r="M5288" s="6" t="str">
        <f>IFNA(VLOOKUP(F5288,Promocodes!A:B,2,0),"")</f>
        <v/>
      </c>
      <c r="N5288" s="3" t="str">
        <f>IFNA(VLOOKUP(M5288,Promocodes!G:H,2,0),"")</f>
        <v/>
      </c>
      <c r="O5288" s="3" t="str">
        <f>IFNA(VLOOKUP(D5288,Price!$E$2:$F$4,2,0),"")</f>
        <v/>
      </c>
      <c r="P5288" s="7" t="str">
        <f t="shared" si="4"/>
        <v>без промо</v>
      </c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</row>
    <row r="5289" ht="15.75" customHeight="1">
      <c r="A5289" s="3">
        <v>5285.0</v>
      </c>
      <c r="B5289" s="1" t="s">
        <v>16</v>
      </c>
      <c r="C5289" s="1" t="s">
        <v>17</v>
      </c>
      <c r="D5289" s="1" t="s">
        <v>24</v>
      </c>
      <c r="E5289" s="2">
        <v>44381.0</v>
      </c>
      <c r="F5289" s="3"/>
      <c r="G5289" s="5">
        <v>4500.0</v>
      </c>
      <c r="H5289" s="3" t="str">
        <f>IFNA(VLOOKUP(F5289,Promocodes!A:E,4,0),"")</f>
        <v/>
      </c>
      <c r="I5289" s="3"/>
      <c r="J5289" s="5">
        <f t="shared" si="2"/>
        <v>4500</v>
      </c>
      <c r="K5289" s="3" t="str">
        <f>IFNA(VLOOKUP(D5289,Price!$A$2:$C$18,3,0),"")</f>
        <v>услуга</v>
      </c>
      <c r="L5289" s="6">
        <f t="shared" si="3"/>
        <v>7</v>
      </c>
      <c r="M5289" s="6" t="str">
        <f>IFNA(VLOOKUP(F5289,Promocodes!A:B,2,0),"")</f>
        <v/>
      </c>
      <c r="N5289" s="3" t="str">
        <f>IFNA(VLOOKUP(M5289,Promocodes!G:H,2,0),"")</f>
        <v/>
      </c>
      <c r="O5289" s="3" t="str">
        <f>IFNA(VLOOKUP(D5289,Price!$E$2:$F$4,2,0),"")</f>
        <v/>
      </c>
      <c r="P5289" s="7" t="str">
        <f t="shared" si="4"/>
        <v>без промо</v>
      </c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</row>
    <row r="5290" ht="15.75" customHeight="1">
      <c r="A5290" s="3">
        <v>5286.0</v>
      </c>
      <c r="B5290" s="1" t="s">
        <v>139</v>
      </c>
      <c r="C5290" s="1" t="s">
        <v>22</v>
      </c>
      <c r="D5290" s="1" t="s">
        <v>141</v>
      </c>
      <c r="E5290" s="2">
        <v>44381.0</v>
      </c>
      <c r="F5290" s="3"/>
      <c r="G5290" s="5">
        <v>300.0</v>
      </c>
      <c r="H5290" s="3" t="str">
        <f>IFNA(VLOOKUP(F5290,Promocodes!A:E,4,0),"")</f>
        <v/>
      </c>
      <c r="I5290" s="3"/>
      <c r="J5290" s="5">
        <f t="shared" si="2"/>
        <v>300</v>
      </c>
      <c r="K5290" s="3" t="str">
        <f>IFNA(VLOOKUP(D5290,Price!$A$2:$C$18,3,0),"")</f>
        <v/>
      </c>
      <c r="L5290" s="6">
        <f t="shared" si="3"/>
        <v>7</v>
      </c>
      <c r="M5290" s="6" t="str">
        <f>IFNA(VLOOKUP(F5290,Promocodes!A:B,2,0),"")</f>
        <v/>
      </c>
      <c r="N5290" s="3" t="str">
        <f>IFNA(VLOOKUP(M5290,Promocodes!G:H,2,0),"")</f>
        <v/>
      </c>
      <c r="O5290" s="3" t="str">
        <f>IFNA(VLOOKUP(D5290,Price!$E$2:$F$4,2,0),"")</f>
        <v/>
      </c>
      <c r="P5290" s="7" t="str">
        <f t="shared" si="4"/>
        <v/>
      </c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</row>
    <row r="5291" ht="15.75" customHeight="1">
      <c r="A5291" s="3">
        <v>5287.0</v>
      </c>
      <c r="B5291" s="1" t="s">
        <v>16</v>
      </c>
      <c r="C5291" s="1" t="s">
        <v>17</v>
      </c>
      <c r="D5291" s="1" t="s">
        <v>23</v>
      </c>
      <c r="E5291" s="2">
        <v>44381.0</v>
      </c>
      <c r="F5291" s="3"/>
      <c r="G5291" s="5">
        <v>5500.0</v>
      </c>
      <c r="H5291" s="3" t="str">
        <f>IFNA(VLOOKUP(F5291,Promocodes!A:E,4,0),"")</f>
        <v/>
      </c>
      <c r="I5291" s="3"/>
      <c r="J5291" s="5">
        <f t="shared" si="2"/>
        <v>5500</v>
      </c>
      <c r="K5291" s="3" t="str">
        <f>IFNA(VLOOKUP(D5291,Price!$A$2:$C$18,3,0),"")</f>
        <v>услуга</v>
      </c>
      <c r="L5291" s="6">
        <f t="shared" si="3"/>
        <v>7</v>
      </c>
      <c r="M5291" s="6" t="str">
        <f>IFNA(VLOOKUP(F5291,Promocodes!A:B,2,0),"")</f>
        <v/>
      </c>
      <c r="N5291" s="3" t="str">
        <f>IFNA(VLOOKUP(M5291,Promocodes!G:H,2,0),"")</f>
        <v/>
      </c>
      <c r="O5291" s="3" t="str">
        <f>IFNA(VLOOKUP(D5291,Price!$E$2:$F$4,2,0),"")</f>
        <v/>
      </c>
      <c r="P5291" s="7" t="str">
        <f t="shared" si="4"/>
        <v>без промо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</row>
    <row r="5292" ht="15.75" customHeight="1">
      <c r="A5292" s="3">
        <v>5289.0</v>
      </c>
      <c r="B5292" s="1" t="s">
        <v>16</v>
      </c>
      <c r="C5292" s="1" t="s">
        <v>22</v>
      </c>
      <c r="D5292" s="1" t="s">
        <v>21</v>
      </c>
      <c r="E5292" s="2">
        <v>44381.0</v>
      </c>
      <c r="F5292" s="3"/>
      <c r="G5292" s="5">
        <v>3500.0</v>
      </c>
      <c r="H5292" s="3" t="str">
        <f>IFNA(VLOOKUP(F5292,Promocodes!A:E,4,0),"")</f>
        <v/>
      </c>
      <c r="I5292" s="3"/>
      <c r="J5292" s="5">
        <f t="shared" si="2"/>
        <v>3500</v>
      </c>
      <c r="K5292" s="3" t="str">
        <f>IFNA(VLOOKUP(D5292,Price!$A$2:$C$18,3,0),"")</f>
        <v>услуга</v>
      </c>
      <c r="L5292" s="6">
        <f t="shared" si="3"/>
        <v>7</v>
      </c>
      <c r="M5292" s="6" t="str">
        <f>IFNA(VLOOKUP(F5292,Promocodes!A:B,2,0),"")</f>
        <v/>
      </c>
      <c r="N5292" s="3" t="str">
        <f>IFNA(VLOOKUP(M5292,Promocodes!G:H,2,0),"")</f>
        <v/>
      </c>
      <c r="O5292" s="3" t="str">
        <f>IFNA(VLOOKUP(D5292,Price!$E$2:$F$4,2,0),"")</f>
        <v/>
      </c>
      <c r="P5292" s="7" t="str">
        <f t="shared" si="4"/>
        <v>без промо</v>
      </c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</row>
    <row r="5293" ht="15.75" customHeight="1">
      <c r="A5293" s="3">
        <v>5290.0</v>
      </c>
      <c r="B5293" s="1" t="s">
        <v>16</v>
      </c>
      <c r="C5293" s="1" t="s">
        <v>22</v>
      </c>
      <c r="D5293" s="1" t="s">
        <v>23</v>
      </c>
      <c r="E5293" s="2">
        <v>44381.0</v>
      </c>
      <c r="F5293" s="3"/>
      <c r="G5293" s="5">
        <v>5500.0</v>
      </c>
      <c r="H5293" s="3" t="str">
        <f>IFNA(VLOOKUP(F5293,Promocodes!A:E,4,0),"")</f>
        <v/>
      </c>
      <c r="I5293" s="3"/>
      <c r="J5293" s="5">
        <f t="shared" si="2"/>
        <v>5500</v>
      </c>
      <c r="K5293" s="3" t="str">
        <f>IFNA(VLOOKUP(D5293,Price!$A$2:$C$18,3,0),"")</f>
        <v>услуга</v>
      </c>
      <c r="L5293" s="6">
        <f t="shared" si="3"/>
        <v>7</v>
      </c>
      <c r="M5293" s="6" t="str">
        <f>IFNA(VLOOKUP(F5293,Promocodes!A:B,2,0),"")</f>
        <v/>
      </c>
      <c r="N5293" s="3" t="str">
        <f>IFNA(VLOOKUP(M5293,Promocodes!G:H,2,0),"")</f>
        <v/>
      </c>
      <c r="O5293" s="3" t="str">
        <f>IFNA(VLOOKUP(D5293,Price!$E$2:$F$4,2,0),"")</f>
        <v/>
      </c>
      <c r="P5293" s="7" t="str">
        <f t="shared" si="4"/>
        <v>без промо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</row>
    <row r="5294" ht="15.75" customHeight="1">
      <c r="A5294" s="3">
        <v>5291.0</v>
      </c>
      <c r="B5294" s="1" t="s">
        <v>16</v>
      </c>
      <c r="C5294" s="1" t="s">
        <v>17</v>
      </c>
      <c r="D5294" s="1" t="s">
        <v>25</v>
      </c>
      <c r="E5294" s="2">
        <v>44381.0</v>
      </c>
      <c r="F5294" s="3"/>
      <c r="G5294" s="5">
        <v>300.0</v>
      </c>
      <c r="H5294" s="3" t="str">
        <f>IFNA(VLOOKUP(F5294,Promocodes!A:E,4,0),"")</f>
        <v/>
      </c>
      <c r="I5294" s="3"/>
      <c r="J5294" s="5">
        <f t="shared" si="2"/>
        <v>300</v>
      </c>
      <c r="K5294" s="3" t="str">
        <f>IFNA(VLOOKUP(D5294,Price!$A$2:$C$18,3,0),"")</f>
        <v>товар</v>
      </c>
      <c r="L5294" s="6">
        <f t="shared" si="3"/>
        <v>7</v>
      </c>
      <c r="M5294" s="6" t="str">
        <f>IFNA(VLOOKUP(F5294,Promocodes!A:B,2,0),"")</f>
        <v/>
      </c>
      <c r="N5294" s="3" t="str">
        <f>IFNA(VLOOKUP(M5294,Promocodes!G:H,2,0),"")</f>
        <v/>
      </c>
      <c r="O5294" s="3">
        <f>IFNA(VLOOKUP(D5294,Price!$E$2:$F$4,2,0),"")</f>
        <v>150</v>
      </c>
      <c r="P5294" s="7" t="str">
        <f t="shared" si="4"/>
        <v>без промо</v>
      </c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</row>
    <row r="5295" ht="15.75" customHeight="1">
      <c r="A5295" s="3">
        <v>5292.0</v>
      </c>
      <c r="B5295" s="1" t="s">
        <v>139</v>
      </c>
      <c r="C5295" s="1" t="s">
        <v>22</v>
      </c>
      <c r="D5295" s="1" t="s">
        <v>142</v>
      </c>
      <c r="E5295" s="2">
        <v>44382.0</v>
      </c>
      <c r="F5295" s="3"/>
      <c r="G5295" s="5">
        <v>1000.0</v>
      </c>
      <c r="H5295" s="3" t="str">
        <f>IFNA(VLOOKUP(F5295,Promocodes!A:E,4,0),"")</f>
        <v/>
      </c>
      <c r="I5295" s="3"/>
      <c r="J5295" s="5">
        <f t="shared" si="2"/>
        <v>1000</v>
      </c>
      <c r="K5295" s="3" t="str">
        <f>IFNA(VLOOKUP(D5295,Price!$A$2:$C$18,3,0),"")</f>
        <v/>
      </c>
      <c r="L5295" s="6">
        <f t="shared" si="3"/>
        <v>7</v>
      </c>
      <c r="M5295" s="6" t="str">
        <f>IFNA(VLOOKUP(F5295,Promocodes!A:B,2,0),"")</f>
        <v/>
      </c>
      <c r="N5295" s="3" t="str">
        <f>IFNA(VLOOKUP(M5295,Promocodes!G:H,2,0),"")</f>
        <v/>
      </c>
      <c r="O5295" s="3" t="str">
        <f>IFNA(VLOOKUP(D5295,Price!$E$2:$F$4,2,0),"")</f>
        <v/>
      </c>
      <c r="P5295" s="7" t="str">
        <f t="shared" si="4"/>
        <v/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</row>
    <row r="5296" ht="15.75" customHeight="1">
      <c r="A5296" s="3">
        <v>5293.0</v>
      </c>
      <c r="B5296" s="1" t="s">
        <v>16</v>
      </c>
      <c r="C5296" s="1" t="s">
        <v>17</v>
      </c>
      <c r="D5296" s="1" t="s">
        <v>24</v>
      </c>
      <c r="E5296" s="2">
        <v>44382.0</v>
      </c>
      <c r="F5296" s="3"/>
      <c r="G5296" s="5">
        <v>4500.0</v>
      </c>
      <c r="H5296" s="3" t="str">
        <f>IFNA(VLOOKUP(F5296,Promocodes!A:E,4,0),"")</f>
        <v/>
      </c>
      <c r="I5296" s="3"/>
      <c r="J5296" s="5">
        <f t="shared" si="2"/>
        <v>4500</v>
      </c>
      <c r="K5296" s="3" t="str">
        <f>IFNA(VLOOKUP(D5296,Price!$A$2:$C$18,3,0),"")</f>
        <v>услуга</v>
      </c>
      <c r="L5296" s="6">
        <f t="shared" si="3"/>
        <v>7</v>
      </c>
      <c r="M5296" s="6" t="str">
        <f>IFNA(VLOOKUP(F5296,Promocodes!A:B,2,0),"")</f>
        <v/>
      </c>
      <c r="N5296" s="3" t="str">
        <f>IFNA(VLOOKUP(M5296,Promocodes!G:H,2,0),"")</f>
        <v/>
      </c>
      <c r="O5296" s="3" t="str">
        <f>IFNA(VLOOKUP(D5296,Price!$E$2:$F$4,2,0),"")</f>
        <v/>
      </c>
      <c r="P5296" s="7" t="str">
        <f t="shared" si="4"/>
        <v>без промо</v>
      </c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</row>
    <row r="5297" ht="15.75" customHeight="1">
      <c r="A5297" s="3">
        <v>5294.0</v>
      </c>
      <c r="B5297" s="1" t="s">
        <v>16</v>
      </c>
      <c r="C5297" s="1" t="s">
        <v>22</v>
      </c>
      <c r="D5297" s="1" t="s">
        <v>23</v>
      </c>
      <c r="E5297" s="2">
        <v>44382.0</v>
      </c>
      <c r="F5297" s="3"/>
      <c r="G5297" s="5">
        <v>5500.0</v>
      </c>
      <c r="H5297" s="3" t="str">
        <f>IFNA(VLOOKUP(F5297,Promocodes!A:E,4,0),"")</f>
        <v/>
      </c>
      <c r="I5297" s="3"/>
      <c r="J5297" s="5">
        <f t="shared" si="2"/>
        <v>5500</v>
      </c>
      <c r="K5297" s="3" t="str">
        <f>IFNA(VLOOKUP(D5297,Price!$A$2:$C$18,3,0),"")</f>
        <v>услуга</v>
      </c>
      <c r="L5297" s="6">
        <f t="shared" si="3"/>
        <v>7</v>
      </c>
      <c r="M5297" s="6" t="str">
        <f>IFNA(VLOOKUP(F5297,Promocodes!A:B,2,0),"")</f>
        <v/>
      </c>
      <c r="N5297" s="3" t="str">
        <f>IFNA(VLOOKUP(M5297,Promocodes!G:H,2,0),"")</f>
        <v/>
      </c>
      <c r="O5297" s="3" t="str">
        <f>IFNA(VLOOKUP(D5297,Price!$E$2:$F$4,2,0),"")</f>
        <v/>
      </c>
      <c r="P5297" s="7" t="str">
        <f t="shared" si="4"/>
        <v>без промо</v>
      </c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</row>
    <row r="5298" ht="15.75" customHeight="1">
      <c r="A5298" s="3">
        <v>5295.0</v>
      </c>
      <c r="B5298" s="1" t="s">
        <v>16</v>
      </c>
      <c r="C5298" s="1" t="s">
        <v>22</v>
      </c>
      <c r="D5298" s="1" t="s">
        <v>24</v>
      </c>
      <c r="E5298" s="2">
        <v>44382.0</v>
      </c>
      <c r="F5298" s="3"/>
      <c r="G5298" s="5">
        <v>4500.0</v>
      </c>
      <c r="H5298" s="3" t="str">
        <f>IFNA(VLOOKUP(F5298,Promocodes!A:E,4,0),"")</f>
        <v/>
      </c>
      <c r="I5298" s="3"/>
      <c r="J5298" s="5">
        <f t="shared" si="2"/>
        <v>4500</v>
      </c>
      <c r="K5298" s="3" t="str">
        <f>IFNA(VLOOKUP(D5298,Price!$A$2:$C$18,3,0),"")</f>
        <v>услуга</v>
      </c>
      <c r="L5298" s="6">
        <f t="shared" si="3"/>
        <v>7</v>
      </c>
      <c r="M5298" s="6" t="str">
        <f>IFNA(VLOOKUP(F5298,Promocodes!A:B,2,0),"")</f>
        <v/>
      </c>
      <c r="N5298" s="3" t="str">
        <f>IFNA(VLOOKUP(M5298,Promocodes!G:H,2,0),"")</f>
        <v/>
      </c>
      <c r="O5298" s="3" t="str">
        <f>IFNA(VLOOKUP(D5298,Price!$E$2:$F$4,2,0),"")</f>
        <v/>
      </c>
      <c r="P5298" s="7" t="str">
        <f t="shared" si="4"/>
        <v>без промо</v>
      </c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</row>
    <row r="5299" ht="15.75" customHeight="1">
      <c r="A5299" s="3">
        <v>5296.0</v>
      </c>
      <c r="B5299" s="1" t="s">
        <v>139</v>
      </c>
      <c r="C5299" s="1" t="s">
        <v>17</v>
      </c>
      <c r="D5299" s="1" t="s">
        <v>141</v>
      </c>
      <c r="E5299" s="2">
        <v>44382.0</v>
      </c>
      <c r="F5299" s="3"/>
      <c r="G5299" s="5">
        <v>300.0</v>
      </c>
      <c r="H5299" s="3" t="str">
        <f>IFNA(VLOOKUP(F5299,Promocodes!A:E,4,0),"")</f>
        <v/>
      </c>
      <c r="I5299" s="3"/>
      <c r="J5299" s="5">
        <f t="shared" si="2"/>
        <v>300</v>
      </c>
      <c r="K5299" s="3" t="str">
        <f>IFNA(VLOOKUP(D5299,Price!$A$2:$C$18,3,0),"")</f>
        <v/>
      </c>
      <c r="L5299" s="6">
        <f t="shared" si="3"/>
        <v>7</v>
      </c>
      <c r="M5299" s="6" t="str">
        <f>IFNA(VLOOKUP(F5299,Promocodes!A:B,2,0),"")</f>
        <v/>
      </c>
      <c r="N5299" s="3" t="str">
        <f>IFNA(VLOOKUP(M5299,Promocodes!G:H,2,0),"")</f>
        <v/>
      </c>
      <c r="O5299" s="3" t="str">
        <f>IFNA(VLOOKUP(D5299,Price!$E$2:$F$4,2,0),"")</f>
        <v/>
      </c>
      <c r="P5299" s="7" t="str">
        <f t="shared" si="4"/>
        <v/>
      </c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</row>
    <row r="5300" ht="15.75" customHeight="1">
      <c r="A5300" s="3">
        <v>5297.0</v>
      </c>
      <c r="B5300" s="1" t="s">
        <v>139</v>
      </c>
      <c r="C5300" s="1" t="s">
        <v>17</v>
      </c>
      <c r="D5300" s="1" t="s">
        <v>141</v>
      </c>
      <c r="E5300" s="2">
        <v>44382.0</v>
      </c>
      <c r="F5300" s="3"/>
      <c r="G5300" s="5">
        <v>300.0</v>
      </c>
      <c r="H5300" s="3" t="str">
        <f>IFNA(VLOOKUP(F5300,Promocodes!A:E,4,0),"")</f>
        <v/>
      </c>
      <c r="I5300" s="3"/>
      <c r="J5300" s="5">
        <f t="shared" si="2"/>
        <v>300</v>
      </c>
      <c r="K5300" s="3" t="str">
        <f>IFNA(VLOOKUP(D5300,Price!$A$2:$C$18,3,0),"")</f>
        <v/>
      </c>
      <c r="L5300" s="6">
        <f t="shared" si="3"/>
        <v>7</v>
      </c>
      <c r="M5300" s="6" t="str">
        <f>IFNA(VLOOKUP(F5300,Promocodes!A:B,2,0),"")</f>
        <v/>
      </c>
      <c r="N5300" s="3" t="str">
        <f>IFNA(VLOOKUP(M5300,Promocodes!G:H,2,0),"")</f>
        <v/>
      </c>
      <c r="O5300" s="3" t="str">
        <f>IFNA(VLOOKUP(D5300,Price!$E$2:$F$4,2,0),"")</f>
        <v/>
      </c>
      <c r="P5300" s="7" t="str">
        <f t="shared" si="4"/>
        <v/>
      </c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</row>
    <row r="5301" ht="15.75" customHeight="1">
      <c r="A5301" s="3">
        <v>5298.0</v>
      </c>
      <c r="B5301" s="1" t="s">
        <v>16</v>
      </c>
      <c r="C5301" s="1" t="s">
        <v>17</v>
      </c>
      <c r="D5301" s="1" t="s">
        <v>24</v>
      </c>
      <c r="E5301" s="2">
        <v>44382.0</v>
      </c>
      <c r="F5301" s="3"/>
      <c r="G5301" s="5">
        <v>4500.0</v>
      </c>
      <c r="H5301" s="3" t="str">
        <f>IFNA(VLOOKUP(F5301,Promocodes!A:E,4,0),"")</f>
        <v/>
      </c>
      <c r="I5301" s="3"/>
      <c r="J5301" s="5">
        <f t="shared" si="2"/>
        <v>4500</v>
      </c>
      <c r="K5301" s="3" t="str">
        <f>IFNA(VLOOKUP(D5301,Price!$A$2:$C$18,3,0),"")</f>
        <v>услуга</v>
      </c>
      <c r="L5301" s="6">
        <f t="shared" si="3"/>
        <v>7</v>
      </c>
      <c r="M5301" s="6" t="str">
        <f>IFNA(VLOOKUP(F5301,Promocodes!A:B,2,0),"")</f>
        <v/>
      </c>
      <c r="N5301" s="3" t="str">
        <f>IFNA(VLOOKUP(M5301,Promocodes!G:H,2,0),"")</f>
        <v/>
      </c>
      <c r="O5301" s="3" t="str">
        <f>IFNA(VLOOKUP(D5301,Price!$E$2:$F$4,2,0),"")</f>
        <v/>
      </c>
      <c r="P5301" s="7" t="str">
        <f t="shared" si="4"/>
        <v>без промо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</row>
    <row r="5302" ht="15.75" customHeight="1">
      <c r="A5302" s="3">
        <v>5299.0</v>
      </c>
      <c r="B5302" s="1" t="s">
        <v>16</v>
      </c>
      <c r="C5302" s="1" t="s">
        <v>17</v>
      </c>
      <c r="D5302" s="1" t="s">
        <v>21</v>
      </c>
      <c r="E5302" s="2">
        <v>44382.0</v>
      </c>
      <c r="F5302" s="3"/>
      <c r="G5302" s="5">
        <v>3500.0</v>
      </c>
      <c r="H5302" s="3" t="str">
        <f>IFNA(VLOOKUP(F5302,Promocodes!A:E,4,0),"")</f>
        <v/>
      </c>
      <c r="I5302" s="3"/>
      <c r="J5302" s="5">
        <f t="shared" si="2"/>
        <v>3500</v>
      </c>
      <c r="K5302" s="3" t="str">
        <f>IFNA(VLOOKUP(D5302,Price!$A$2:$C$18,3,0),"")</f>
        <v>услуга</v>
      </c>
      <c r="L5302" s="6">
        <f t="shared" si="3"/>
        <v>7</v>
      </c>
      <c r="M5302" s="6" t="str">
        <f>IFNA(VLOOKUP(F5302,Promocodes!A:B,2,0),"")</f>
        <v/>
      </c>
      <c r="N5302" s="3" t="str">
        <f>IFNA(VLOOKUP(M5302,Promocodes!G:H,2,0),"")</f>
        <v/>
      </c>
      <c r="O5302" s="3" t="str">
        <f>IFNA(VLOOKUP(D5302,Price!$E$2:$F$4,2,0),"")</f>
        <v/>
      </c>
      <c r="P5302" s="7" t="str">
        <f t="shared" si="4"/>
        <v>без промо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</row>
    <row r="5303" ht="15.75" customHeight="1">
      <c r="A5303" s="3">
        <v>5300.0</v>
      </c>
      <c r="B5303" s="1" t="s">
        <v>16</v>
      </c>
      <c r="C5303" s="1" t="s">
        <v>17</v>
      </c>
      <c r="D5303" s="1" t="s">
        <v>24</v>
      </c>
      <c r="E5303" s="2">
        <v>44382.0</v>
      </c>
      <c r="F5303" s="3"/>
      <c r="G5303" s="5">
        <v>4500.0</v>
      </c>
      <c r="H5303" s="3" t="str">
        <f>IFNA(VLOOKUP(F5303,Promocodes!A:E,4,0),"")</f>
        <v/>
      </c>
      <c r="I5303" s="3"/>
      <c r="J5303" s="5">
        <f t="shared" si="2"/>
        <v>4500</v>
      </c>
      <c r="K5303" s="3" t="str">
        <f>IFNA(VLOOKUP(D5303,Price!$A$2:$C$18,3,0),"")</f>
        <v>услуга</v>
      </c>
      <c r="L5303" s="6">
        <f t="shared" si="3"/>
        <v>7</v>
      </c>
      <c r="M5303" s="6" t="str">
        <f>IFNA(VLOOKUP(F5303,Promocodes!A:B,2,0),"")</f>
        <v/>
      </c>
      <c r="N5303" s="3" t="str">
        <f>IFNA(VLOOKUP(M5303,Promocodes!G:H,2,0),"")</f>
        <v/>
      </c>
      <c r="O5303" s="3" t="str">
        <f>IFNA(VLOOKUP(D5303,Price!$E$2:$F$4,2,0),"")</f>
        <v/>
      </c>
      <c r="P5303" s="7" t="str">
        <f t="shared" si="4"/>
        <v>без промо</v>
      </c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</row>
    <row r="5304" ht="15.75" customHeight="1">
      <c r="A5304" s="3">
        <v>5301.0</v>
      </c>
      <c r="B5304" s="1" t="s">
        <v>16</v>
      </c>
      <c r="C5304" s="1" t="s">
        <v>22</v>
      </c>
      <c r="D5304" s="1" t="s">
        <v>24</v>
      </c>
      <c r="E5304" s="2">
        <v>44382.0</v>
      </c>
      <c r="F5304" s="3"/>
      <c r="G5304" s="5">
        <v>4500.0</v>
      </c>
      <c r="H5304" s="3" t="str">
        <f>IFNA(VLOOKUP(F5304,Promocodes!A:E,4,0),"")</f>
        <v/>
      </c>
      <c r="I5304" s="3"/>
      <c r="J5304" s="5">
        <f t="shared" si="2"/>
        <v>4500</v>
      </c>
      <c r="K5304" s="3" t="str">
        <f>IFNA(VLOOKUP(D5304,Price!$A$2:$C$18,3,0),"")</f>
        <v>услуга</v>
      </c>
      <c r="L5304" s="6">
        <f t="shared" si="3"/>
        <v>7</v>
      </c>
      <c r="M5304" s="6" t="str">
        <f>IFNA(VLOOKUP(F5304,Promocodes!A:B,2,0),"")</f>
        <v/>
      </c>
      <c r="N5304" s="3" t="str">
        <f>IFNA(VLOOKUP(M5304,Promocodes!G:H,2,0),"")</f>
        <v/>
      </c>
      <c r="O5304" s="3" t="str">
        <f>IFNA(VLOOKUP(D5304,Price!$E$2:$F$4,2,0),"")</f>
        <v/>
      </c>
      <c r="P5304" s="7" t="str">
        <f t="shared" si="4"/>
        <v>без промо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</row>
    <row r="5305" ht="15.75" customHeight="1">
      <c r="A5305" s="3">
        <v>5302.0</v>
      </c>
      <c r="B5305" s="1" t="s">
        <v>16</v>
      </c>
      <c r="C5305" s="1" t="s">
        <v>22</v>
      </c>
      <c r="D5305" s="1" t="s">
        <v>20</v>
      </c>
      <c r="E5305" s="2">
        <v>44382.0</v>
      </c>
      <c r="F5305" s="3"/>
      <c r="G5305" s="5">
        <v>500.0</v>
      </c>
      <c r="H5305" s="3" t="str">
        <f>IFNA(VLOOKUP(F5305,Promocodes!A:E,4,0),"")</f>
        <v/>
      </c>
      <c r="I5305" s="3"/>
      <c r="J5305" s="5">
        <f t="shared" si="2"/>
        <v>500</v>
      </c>
      <c r="K5305" s="3" t="str">
        <f>IFNA(VLOOKUP(D5305,Price!$A$2:$C$18,3,0),"")</f>
        <v>товар</v>
      </c>
      <c r="L5305" s="6">
        <f t="shared" si="3"/>
        <v>7</v>
      </c>
      <c r="M5305" s="6" t="str">
        <f>IFNA(VLOOKUP(F5305,Promocodes!A:B,2,0),"")</f>
        <v/>
      </c>
      <c r="N5305" s="3" t="str">
        <f>IFNA(VLOOKUP(M5305,Promocodes!G:H,2,0),"")</f>
        <v/>
      </c>
      <c r="O5305" s="3">
        <f>IFNA(VLOOKUP(D5305,Price!$E$2:$F$4,2,0),"")</f>
        <v>250</v>
      </c>
      <c r="P5305" s="7" t="str">
        <f t="shared" si="4"/>
        <v>без промо</v>
      </c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</row>
    <row r="5306" ht="15.75" customHeight="1">
      <c r="A5306" s="3">
        <v>5303.0</v>
      </c>
      <c r="B5306" s="1" t="s">
        <v>16</v>
      </c>
      <c r="C5306" s="1" t="s">
        <v>17</v>
      </c>
      <c r="D5306" s="1" t="s">
        <v>24</v>
      </c>
      <c r="E5306" s="2">
        <v>44382.0</v>
      </c>
      <c r="F5306" s="3"/>
      <c r="G5306" s="5">
        <v>4500.0</v>
      </c>
      <c r="H5306" s="3" t="str">
        <f>IFNA(VLOOKUP(F5306,Promocodes!A:E,4,0),"")</f>
        <v/>
      </c>
      <c r="I5306" s="3"/>
      <c r="J5306" s="5">
        <f t="shared" si="2"/>
        <v>4500</v>
      </c>
      <c r="K5306" s="3" t="str">
        <f>IFNA(VLOOKUP(D5306,Price!$A$2:$C$18,3,0),"")</f>
        <v>услуга</v>
      </c>
      <c r="L5306" s="6">
        <f t="shared" si="3"/>
        <v>7</v>
      </c>
      <c r="M5306" s="6" t="str">
        <f>IFNA(VLOOKUP(F5306,Promocodes!A:B,2,0),"")</f>
        <v/>
      </c>
      <c r="N5306" s="3" t="str">
        <f>IFNA(VLOOKUP(M5306,Promocodes!G:H,2,0),"")</f>
        <v/>
      </c>
      <c r="O5306" s="3" t="str">
        <f>IFNA(VLOOKUP(D5306,Price!$E$2:$F$4,2,0),"")</f>
        <v/>
      </c>
      <c r="P5306" s="7" t="str">
        <f t="shared" si="4"/>
        <v>без промо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</row>
    <row r="5307" ht="15.75" customHeight="1">
      <c r="A5307" s="3">
        <v>5304.0</v>
      </c>
      <c r="B5307" s="1" t="s">
        <v>139</v>
      </c>
      <c r="C5307" s="1" t="s">
        <v>22</v>
      </c>
      <c r="D5307" s="1" t="s">
        <v>143</v>
      </c>
      <c r="E5307" s="2">
        <v>44382.0</v>
      </c>
      <c r="F5307" s="3"/>
      <c r="G5307" s="5">
        <v>500.0</v>
      </c>
      <c r="H5307" s="3" t="str">
        <f>IFNA(VLOOKUP(F5307,Promocodes!A:E,4,0),"")</f>
        <v/>
      </c>
      <c r="I5307" s="3"/>
      <c r="J5307" s="5">
        <f t="shared" si="2"/>
        <v>500</v>
      </c>
      <c r="K5307" s="3" t="str">
        <f>IFNA(VLOOKUP(D5307,Price!$A$2:$C$18,3,0),"")</f>
        <v/>
      </c>
      <c r="L5307" s="6">
        <f t="shared" si="3"/>
        <v>7</v>
      </c>
      <c r="M5307" s="6" t="str">
        <f>IFNA(VLOOKUP(F5307,Promocodes!A:B,2,0),"")</f>
        <v/>
      </c>
      <c r="N5307" s="3" t="str">
        <f>IFNA(VLOOKUP(M5307,Promocodes!G:H,2,0),"")</f>
        <v/>
      </c>
      <c r="O5307" s="3" t="str">
        <f>IFNA(VLOOKUP(D5307,Price!$E$2:$F$4,2,0),"")</f>
        <v/>
      </c>
      <c r="P5307" s="7" t="str">
        <f t="shared" si="4"/>
        <v/>
      </c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</row>
    <row r="5308" ht="15.75" customHeight="1">
      <c r="A5308" s="3">
        <v>5305.0</v>
      </c>
      <c r="B5308" s="1" t="s">
        <v>16</v>
      </c>
      <c r="C5308" s="1" t="s">
        <v>17</v>
      </c>
      <c r="D5308" s="1" t="s">
        <v>25</v>
      </c>
      <c r="E5308" s="2">
        <v>44382.0</v>
      </c>
      <c r="F5308" s="3"/>
      <c r="G5308" s="5">
        <v>300.0</v>
      </c>
      <c r="H5308" s="3" t="str">
        <f>IFNA(VLOOKUP(F5308,Promocodes!A:E,4,0),"")</f>
        <v/>
      </c>
      <c r="I5308" s="3"/>
      <c r="J5308" s="5">
        <f t="shared" si="2"/>
        <v>300</v>
      </c>
      <c r="K5308" s="3" t="str">
        <f>IFNA(VLOOKUP(D5308,Price!$A$2:$C$18,3,0),"")</f>
        <v>товар</v>
      </c>
      <c r="L5308" s="6">
        <f t="shared" si="3"/>
        <v>7</v>
      </c>
      <c r="M5308" s="6" t="str">
        <f>IFNA(VLOOKUP(F5308,Promocodes!A:B,2,0),"")</f>
        <v/>
      </c>
      <c r="N5308" s="3" t="str">
        <f>IFNA(VLOOKUP(M5308,Promocodes!G:H,2,0),"")</f>
        <v/>
      </c>
      <c r="O5308" s="3">
        <f>IFNA(VLOOKUP(D5308,Price!$E$2:$F$4,2,0),"")</f>
        <v>150</v>
      </c>
      <c r="P5308" s="7" t="str">
        <f t="shared" si="4"/>
        <v>без промо</v>
      </c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</row>
    <row r="5309" ht="15.75" customHeight="1">
      <c r="A5309" s="3">
        <v>5306.0</v>
      </c>
      <c r="B5309" s="1" t="s">
        <v>139</v>
      </c>
      <c r="C5309" s="1" t="s">
        <v>22</v>
      </c>
      <c r="D5309" s="1" t="s">
        <v>142</v>
      </c>
      <c r="E5309" s="2">
        <v>44382.0</v>
      </c>
      <c r="F5309" s="3"/>
      <c r="G5309" s="5">
        <v>1000.0</v>
      </c>
      <c r="H5309" s="3" t="str">
        <f>IFNA(VLOOKUP(F5309,Promocodes!A:E,4,0),"")</f>
        <v/>
      </c>
      <c r="I5309" s="3"/>
      <c r="J5309" s="5">
        <f t="shared" si="2"/>
        <v>1000</v>
      </c>
      <c r="K5309" s="3" t="str">
        <f>IFNA(VLOOKUP(D5309,Price!$A$2:$C$18,3,0),"")</f>
        <v/>
      </c>
      <c r="L5309" s="6">
        <f t="shared" si="3"/>
        <v>7</v>
      </c>
      <c r="M5309" s="6" t="str">
        <f>IFNA(VLOOKUP(F5309,Promocodes!A:B,2,0),"")</f>
        <v/>
      </c>
      <c r="N5309" s="3" t="str">
        <f>IFNA(VLOOKUP(M5309,Promocodes!G:H,2,0),"")</f>
        <v/>
      </c>
      <c r="O5309" s="3" t="str">
        <f>IFNA(VLOOKUP(D5309,Price!$E$2:$F$4,2,0),"")</f>
        <v/>
      </c>
      <c r="P5309" s="7" t="str">
        <f t="shared" si="4"/>
        <v/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</row>
    <row r="5310" ht="15.75" customHeight="1">
      <c r="A5310" s="3">
        <v>5307.0</v>
      </c>
      <c r="B5310" s="1" t="s">
        <v>16</v>
      </c>
      <c r="C5310" s="1" t="s">
        <v>17</v>
      </c>
      <c r="D5310" s="1" t="s">
        <v>20</v>
      </c>
      <c r="E5310" s="2">
        <v>44382.0</v>
      </c>
      <c r="F5310" s="3"/>
      <c r="G5310" s="5">
        <v>500.0</v>
      </c>
      <c r="H5310" s="3" t="str">
        <f>IFNA(VLOOKUP(F5310,Promocodes!A:E,4,0),"")</f>
        <v/>
      </c>
      <c r="I5310" s="3"/>
      <c r="J5310" s="5">
        <f t="shared" si="2"/>
        <v>500</v>
      </c>
      <c r="K5310" s="3" t="str">
        <f>IFNA(VLOOKUP(D5310,Price!$A$2:$C$18,3,0),"")</f>
        <v>товар</v>
      </c>
      <c r="L5310" s="6">
        <f t="shared" si="3"/>
        <v>7</v>
      </c>
      <c r="M5310" s="6" t="str">
        <f>IFNA(VLOOKUP(F5310,Promocodes!A:B,2,0),"")</f>
        <v/>
      </c>
      <c r="N5310" s="3" t="str">
        <f>IFNA(VLOOKUP(M5310,Promocodes!G:H,2,0),"")</f>
        <v/>
      </c>
      <c r="O5310" s="3">
        <f>IFNA(VLOOKUP(D5310,Price!$E$2:$F$4,2,0),"")</f>
        <v>250</v>
      </c>
      <c r="P5310" s="7" t="str">
        <f t="shared" si="4"/>
        <v>без промо</v>
      </c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</row>
    <row r="5311" ht="15.75" customHeight="1">
      <c r="A5311" s="3">
        <v>5308.0</v>
      </c>
      <c r="B5311" s="1" t="s">
        <v>16</v>
      </c>
      <c r="C5311" s="1" t="s">
        <v>17</v>
      </c>
      <c r="D5311" s="1" t="s">
        <v>21</v>
      </c>
      <c r="E5311" s="2">
        <v>44382.0</v>
      </c>
      <c r="F5311" s="3"/>
      <c r="G5311" s="5">
        <v>3500.0</v>
      </c>
      <c r="H5311" s="3" t="str">
        <f>IFNA(VLOOKUP(F5311,Promocodes!A:E,4,0),"")</f>
        <v/>
      </c>
      <c r="I5311" s="3"/>
      <c r="J5311" s="5">
        <f t="shared" si="2"/>
        <v>3500</v>
      </c>
      <c r="K5311" s="3" t="str">
        <f>IFNA(VLOOKUP(D5311,Price!$A$2:$C$18,3,0),"")</f>
        <v>услуга</v>
      </c>
      <c r="L5311" s="6">
        <f t="shared" si="3"/>
        <v>7</v>
      </c>
      <c r="M5311" s="6" t="str">
        <f>IFNA(VLOOKUP(F5311,Promocodes!A:B,2,0),"")</f>
        <v/>
      </c>
      <c r="N5311" s="3" t="str">
        <f>IFNA(VLOOKUP(M5311,Promocodes!G:H,2,0),"")</f>
        <v/>
      </c>
      <c r="O5311" s="3" t="str">
        <f>IFNA(VLOOKUP(D5311,Price!$E$2:$F$4,2,0),"")</f>
        <v/>
      </c>
      <c r="P5311" s="7" t="str">
        <f t="shared" si="4"/>
        <v>без промо</v>
      </c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</row>
    <row r="5312" ht="15.75" customHeight="1">
      <c r="A5312" s="3">
        <v>5309.0</v>
      </c>
      <c r="B5312" s="1" t="s">
        <v>16</v>
      </c>
      <c r="C5312" s="1" t="s">
        <v>17</v>
      </c>
      <c r="D5312" s="1" t="s">
        <v>21</v>
      </c>
      <c r="E5312" s="2">
        <v>44382.0</v>
      </c>
      <c r="F5312" s="3"/>
      <c r="G5312" s="5">
        <v>3500.0</v>
      </c>
      <c r="H5312" s="3" t="str">
        <f>IFNA(VLOOKUP(F5312,Promocodes!A:E,4,0),"")</f>
        <v/>
      </c>
      <c r="I5312" s="3"/>
      <c r="J5312" s="5">
        <f t="shared" si="2"/>
        <v>3500</v>
      </c>
      <c r="K5312" s="3" t="str">
        <f>IFNA(VLOOKUP(D5312,Price!$A$2:$C$18,3,0),"")</f>
        <v>услуга</v>
      </c>
      <c r="L5312" s="6">
        <f t="shared" si="3"/>
        <v>7</v>
      </c>
      <c r="M5312" s="6" t="str">
        <f>IFNA(VLOOKUP(F5312,Promocodes!A:B,2,0),"")</f>
        <v/>
      </c>
      <c r="N5312" s="3" t="str">
        <f>IFNA(VLOOKUP(M5312,Promocodes!G:H,2,0),"")</f>
        <v/>
      </c>
      <c r="O5312" s="3" t="str">
        <f>IFNA(VLOOKUP(D5312,Price!$E$2:$F$4,2,0),"")</f>
        <v/>
      </c>
      <c r="P5312" s="7" t="str">
        <f t="shared" si="4"/>
        <v>без промо</v>
      </c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</row>
    <row r="5313" ht="15.75" customHeight="1">
      <c r="A5313" s="3">
        <v>5310.0</v>
      </c>
      <c r="B5313" s="1" t="s">
        <v>139</v>
      </c>
      <c r="C5313" s="1" t="s">
        <v>17</v>
      </c>
      <c r="D5313" s="1" t="s">
        <v>142</v>
      </c>
      <c r="E5313" s="2">
        <v>44382.0</v>
      </c>
      <c r="F5313" s="3"/>
      <c r="G5313" s="5">
        <v>1000.0</v>
      </c>
      <c r="H5313" s="3" t="str">
        <f>IFNA(VLOOKUP(F5313,Promocodes!A:E,4,0),"")</f>
        <v/>
      </c>
      <c r="I5313" s="3"/>
      <c r="J5313" s="5">
        <f t="shared" si="2"/>
        <v>1000</v>
      </c>
      <c r="K5313" s="3" t="str">
        <f>IFNA(VLOOKUP(D5313,Price!$A$2:$C$18,3,0),"")</f>
        <v/>
      </c>
      <c r="L5313" s="6">
        <f t="shared" si="3"/>
        <v>7</v>
      </c>
      <c r="M5313" s="6" t="str">
        <f>IFNA(VLOOKUP(F5313,Promocodes!A:B,2,0),"")</f>
        <v/>
      </c>
      <c r="N5313" s="3" t="str">
        <f>IFNA(VLOOKUP(M5313,Promocodes!G:H,2,0),"")</f>
        <v/>
      </c>
      <c r="O5313" s="3" t="str">
        <f>IFNA(VLOOKUP(D5313,Price!$E$2:$F$4,2,0),"")</f>
        <v/>
      </c>
      <c r="P5313" s="7" t="str">
        <f t="shared" si="4"/>
        <v/>
      </c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</row>
    <row r="5314" ht="15.75" customHeight="1">
      <c r="A5314" s="3">
        <v>5311.0</v>
      </c>
      <c r="B5314" s="1" t="s">
        <v>139</v>
      </c>
      <c r="C5314" s="1" t="s">
        <v>17</v>
      </c>
      <c r="D5314" s="1" t="s">
        <v>141</v>
      </c>
      <c r="E5314" s="2">
        <v>44382.0</v>
      </c>
      <c r="F5314" s="3"/>
      <c r="G5314" s="5">
        <v>300.0</v>
      </c>
      <c r="H5314" s="3" t="str">
        <f>IFNA(VLOOKUP(F5314,Promocodes!A:E,4,0),"")</f>
        <v/>
      </c>
      <c r="I5314" s="3"/>
      <c r="J5314" s="5">
        <f t="shared" si="2"/>
        <v>300</v>
      </c>
      <c r="K5314" s="3" t="str">
        <f>IFNA(VLOOKUP(D5314,Price!$A$2:$C$18,3,0),"")</f>
        <v/>
      </c>
      <c r="L5314" s="6">
        <f t="shared" si="3"/>
        <v>7</v>
      </c>
      <c r="M5314" s="6" t="str">
        <f>IFNA(VLOOKUP(F5314,Promocodes!A:B,2,0),"")</f>
        <v/>
      </c>
      <c r="N5314" s="3" t="str">
        <f>IFNA(VLOOKUP(M5314,Promocodes!G:H,2,0),"")</f>
        <v/>
      </c>
      <c r="O5314" s="3" t="str">
        <f>IFNA(VLOOKUP(D5314,Price!$E$2:$F$4,2,0),"")</f>
        <v/>
      </c>
      <c r="P5314" s="7" t="str">
        <f t="shared" si="4"/>
        <v/>
      </c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</row>
    <row r="5315" ht="15.75" customHeight="1">
      <c r="A5315" s="3">
        <v>5312.0</v>
      </c>
      <c r="B5315" s="1" t="s">
        <v>139</v>
      </c>
      <c r="C5315" s="1" t="s">
        <v>17</v>
      </c>
      <c r="D5315" s="1" t="s">
        <v>143</v>
      </c>
      <c r="E5315" s="2">
        <v>44382.0</v>
      </c>
      <c r="F5315" s="3"/>
      <c r="G5315" s="5">
        <v>500.0</v>
      </c>
      <c r="H5315" s="3" t="str">
        <f>IFNA(VLOOKUP(F5315,Promocodes!A:E,4,0),"")</f>
        <v/>
      </c>
      <c r="I5315" s="3"/>
      <c r="J5315" s="5">
        <f t="shared" si="2"/>
        <v>500</v>
      </c>
      <c r="K5315" s="3" t="str">
        <f>IFNA(VLOOKUP(D5315,Price!$A$2:$C$18,3,0),"")</f>
        <v/>
      </c>
      <c r="L5315" s="6">
        <f t="shared" si="3"/>
        <v>7</v>
      </c>
      <c r="M5315" s="6" t="str">
        <f>IFNA(VLOOKUP(F5315,Promocodes!A:B,2,0),"")</f>
        <v/>
      </c>
      <c r="N5315" s="3" t="str">
        <f>IFNA(VLOOKUP(M5315,Promocodes!G:H,2,0),"")</f>
        <v/>
      </c>
      <c r="O5315" s="3" t="str">
        <f>IFNA(VLOOKUP(D5315,Price!$E$2:$F$4,2,0),"")</f>
        <v/>
      </c>
      <c r="P5315" s="7" t="str">
        <f t="shared" si="4"/>
        <v/>
      </c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</row>
    <row r="5316" ht="15.75" customHeight="1">
      <c r="A5316" s="3">
        <v>5313.0</v>
      </c>
      <c r="B5316" s="1" t="s">
        <v>16</v>
      </c>
      <c r="C5316" s="1" t="s">
        <v>17</v>
      </c>
      <c r="D5316" s="1" t="s">
        <v>21</v>
      </c>
      <c r="E5316" s="2">
        <v>44382.0</v>
      </c>
      <c r="F5316" s="3"/>
      <c r="G5316" s="5">
        <v>3500.0</v>
      </c>
      <c r="H5316" s="3" t="str">
        <f>IFNA(VLOOKUP(F5316,Promocodes!A:E,4,0),"")</f>
        <v/>
      </c>
      <c r="I5316" s="3"/>
      <c r="J5316" s="5">
        <f t="shared" si="2"/>
        <v>3500</v>
      </c>
      <c r="K5316" s="3" t="str">
        <f>IFNA(VLOOKUP(D5316,Price!$A$2:$C$18,3,0),"")</f>
        <v>услуга</v>
      </c>
      <c r="L5316" s="6">
        <f t="shared" si="3"/>
        <v>7</v>
      </c>
      <c r="M5316" s="6" t="str">
        <f>IFNA(VLOOKUP(F5316,Promocodes!A:B,2,0),"")</f>
        <v/>
      </c>
      <c r="N5316" s="3" t="str">
        <f>IFNA(VLOOKUP(M5316,Promocodes!G:H,2,0),"")</f>
        <v/>
      </c>
      <c r="O5316" s="3" t="str">
        <f>IFNA(VLOOKUP(D5316,Price!$E$2:$F$4,2,0),"")</f>
        <v/>
      </c>
      <c r="P5316" s="7" t="str">
        <f t="shared" si="4"/>
        <v>без промо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</row>
    <row r="5317" ht="15.75" customHeight="1">
      <c r="A5317" s="3">
        <v>5314.0</v>
      </c>
      <c r="B5317" s="1" t="s">
        <v>16</v>
      </c>
      <c r="C5317" s="1" t="s">
        <v>17</v>
      </c>
      <c r="D5317" s="1" t="s">
        <v>24</v>
      </c>
      <c r="E5317" s="2">
        <v>44382.0</v>
      </c>
      <c r="F5317" s="3"/>
      <c r="G5317" s="5">
        <v>4500.0</v>
      </c>
      <c r="H5317" s="3" t="str">
        <f>IFNA(VLOOKUP(F5317,Promocodes!A:E,4,0),"")</f>
        <v/>
      </c>
      <c r="I5317" s="3"/>
      <c r="J5317" s="5">
        <f t="shared" si="2"/>
        <v>4500</v>
      </c>
      <c r="K5317" s="3" t="str">
        <f>IFNA(VLOOKUP(D5317,Price!$A$2:$C$18,3,0),"")</f>
        <v>услуга</v>
      </c>
      <c r="L5317" s="6">
        <f t="shared" si="3"/>
        <v>7</v>
      </c>
      <c r="M5317" s="6" t="str">
        <f>IFNA(VLOOKUP(F5317,Promocodes!A:B,2,0),"")</f>
        <v/>
      </c>
      <c r="N5317" s="3" t="str">
        <f>IFNA(VLOOKUP(M5317,Promocodes!G:H,2,0),"")</f>
        <v/>
      </c>
      <c r="O5317" s="3" t="str">
        <f>IFNA(VLOOKUP(D5317,Price!$E$2:$F$4,2,0),"")</f>
        <v/>
      </c>
      <c r="P5317" s="7" t="str">
        <f t="shared" si="4"/>
        <v>без промо</v>
      </c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</row>
    <row r="5318" ht="15.75" customHeight="1">
      <c r="A5318" s="3">
        <v>5315.0</v>
      </c>
      <c r="B5318" s="1" t="s">
        <v>16</v>
      </c>
      <c r="C5318" s="1" t="s">
        <v>22</v>
      </c>
      <c r="D5318" s="1" t="s">
        <v>20</v>
      </c>
      <c r="E5318" s="2">
        <v>44382.0</v>
      </c>
      <c r="F5318" s="3"/>
      <c r="G5318" s="5">
        <v>500.0</v>
      </c>
      <c r="H5318" s="3" t="str">
        <f>IFNA(VLOOKUP(F5318,Promocodes!A:E,4,0),"")</f>
        <v/>
      </c>
      <c r="I5318" s="3"/>
      <c r="J5318" s="5">
        <f t="shared" si="2"/>
        <v>500</v>
      </c>
      <c r="K5318" s="3" t="str">
        <f>IFNA(VLOOKUP(D5318,Price!$A$2:$C$18,3,0),"")</f>
        <v>товар</v>
      </c>
      <c r="L5318" s="6">
        <f t="shared" si="3"/>
        <v>7</v>
      </c>
      <c r="M5318" s="6" t="str">
        <f>IFNA(VLOOKUP(F5318,Promocodes!A:B,2,0),"")</f>
        <v/>
      </c>
      <c r="N5318" s="3" t="str">
        <f>IFNA(VLOOKUP(M5318,Promocodes!G:H,2,0),"")</f>
        <v/>
      </c>
      <c r="O5318" s="3">
        <f>IFNA(VLOOKUP(D5318,Price!$E$2:$F$4,2,0),"")</f>
        <v>250</v>
      </c>
      <c r="P5318" s="7" t="str">
        <f t="shared" si="4"/>
        <v>без промо</v>
      </c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</row>
    <row r="5319" ht="15.75" customHeight="1">
      <c r="A5319" s="3">
        <v>5316.0</v>
      </c>
      <c r="B5319" s="1" t="s">
        <v>16</v>
      </c>
      <c r="C5319" s="1" t="s">
        <v>17</v>
      </c>
      <c r="D5319" s="1" t="s">
        <v>24</v>
      </c>
      <c r="E5319" s="2">
        <v>44382.0</v>
      </c>
      <c r="F5319" s="3"/>
      <c r="G5319" s="5">
        <v>4500.0</v>
      </c>
      <c r="H5319" s="3" t="str">
        <f>IFNA(VLOOKUP(F5319,Promocodes!A:E,4,0),"")</f>
        <v/>
      </c>
      <c r="I5319" s="3"/>
      <c r="J5319" s="5">
        <f t="shared" si="2"/>
        <v>4500</v>
      </c>
      <c r="K5319" s="3" t="str">
        <f>IFNA(VLOOKUP(D5319,Price!$A$2:$C$18,3,0),"")</f>
        <v>услуга</v>
      </c>
      <c r="L5319" s="6">
        <f t="shared" si="3"/>
        <v>7</v>
      </c>
      <c r="M5319" s="6" t="str">
        <f>IFNA(VLOOKUP(F5319,Promocodes!A:B,2,0),"")</f>
        <v/>
      </c>
      <c r="N5319" s="3" t="str">
        <f>IFNA(VLOOKUP(M5319,Promocodes!G:H,2,0),"")</f>
        <v/>
      </c>
      <c r="O5319" s="3" t="str">
        <f>IFNA(VLOOKUP(D5319,Price!$E$2:$F$4,2,0),"")</f>
        <v/>
      </c>
      <c r="P5319" s="7" t="str">
        <f t="shared" si="4"/>
        <v>без промо</v>
      </c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</row>
    <row r="5320" ht="15.75" customHeight="1">
      <c r="A5320" s="3">
        <v>5317.0</v>
      </c>
      <c r="B5320" s="1" t="s">
        <v>16</v>
      </c>
      <c r="C5320" s="1" t="s">
        <v>17</v>
      </c>
      <c r="D5320" s="1" t="s">
        <v>24</v>
      </c>
      <c r="E5320" s="2">
        <v>44382.0</v>
      </c>
      <c r="F5320" s="3"/>
      <c r="G5320" s="5">
        <v>4500.0</v>
      </c>
      <c r="H5320" s="3" t="str">
        <f>IFNA(VLOOKUP(F5320,Promocodes!A:E,4,0),"")</f>
        <v/>
      </c>
      <c r="I5320" s="3"/>
      <c r="J5320" s="5">
        <f t="shared" si="2"/>
        <v>4500</v>
      </c>
      <c r="K5320" s="3" t="str">
        <f>IFNA(VLOOKUP(D5320,Price!$A$2:$C$18,3,0),"")</f>
        <v>услуга</v>
      </c>
      <c r="L5320" s="6">
        <f t="shared" si="3"/>
        <v>7</v>
      </c>
      <c r="M5320" s="6" t="str">
        <f>IFNA(VLOOKUP(F5320,Promocodes!A:B,2,0),"")</f>
        <v/>
      </c>
      <c r="N5320" s="3" t="str">
        <f>IFNA(VLOOKUP(M5320,Promocodes!G:H,2,0),"")</f>
        <v/>
      </c>
      <c r="O5320" s="3" t="str">
        <f>IFNA(VLOOKUP(D5320,Price!$E$2:$F$4,2,0),"")</f>
        <v/>
      </c>
      <c r="P5320" s="7" t="str">
        <f t="shared" si="4"/>
        <v>без промо</v>
      </c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</row>
    <row r="5321" ht="15.75" customHeight="1">
      <c r="A5321" s="3">
        <v>5318.0</v>
      </c>
      <c r="B5321" s="1" t="s">
        <v>16</v>
      </c>
      <c r="C5321" s="1" t="s">
        <v>22</v>
      </c>
      <c r="D5321" s="1" t="s">
        <v>23</v>
      </c>
      <c r="E5321" s="2">
        <v>44382.0</v>
      </c>
      <c r="F5321" s="3"/>
      <c r="G5321" s="5">
        <v>5500.0</v>
      </c>
      <c r="H5321" s="3" t="str">
        <f>IFNA(VLOOKUP(F5321,Promocodes!A:E,4,0),"")</f>
        <v/>
      </c>
      <c r="I5321" s="3"/>
      <c r="J5321" s="5">
        <f t="shared" si="2"/>
        <v>5500</v>
      </c>
      <c r="K5321" s="3" t="str">
        <f>IFNA(VLOOKUP(D5321,Price!$A$2:$C$18,3,0),"")</f>
        <v>услуга</v>
      </c>
      <c r="L5321" s="6">
        <f t="shared" si="3"/>
        <v>7</v>
      </c>
      <c r="M5321" s="6" t="str">
        <f>IFNA(VLOOKUP(F5321,Promocodes!A:B,2,0),"")</f>
        <v/>
      </c>
      <c r="N5321" s="3" t="str">
        <f>IFNA(VLOOKUP(M5321,Promocodes!G:H,2,0),"")</f>
        <v/>
      </c>
      <c r="O5321" s="3" t="str">
        <f>IFNA(VLOOKUP(D5321,Price!$E$2:$F$4,2,0),"")</f>
        <v/>
      </c>
      <c r="P5321" s="7" t="str">
        <f t="shared" si="4"/>
        <v>без промо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</row>
    <row r="5322" ht="15.75" customHeight="1">
      <c r="A5322" s="3">
        <v>5319.0</v>
      </c>
      <c r="B5322" s="1" t="s">
        <v>16</v>
      </c>
      <c r="C5322" s="1" t="s">
        <v>22</v>
      </c>
      <c r="D5322" s="1" t="s">
        <v>21</v>
      </c>
      <c r="E5322" s="2">
        <v>44382.0</v>
      </c>
      <c r="F5322" s="3"/>
      <c r="G5322" s="5">
        <v>3500.0</v>
      </c>
      <c r="H5322" s="3" t="str">
        <f>IFNA(VLOOKUP(F5322,Promocodes!A:E,4,0),"")</f>
        <v/>
      </c>
      <c r="I5322" s="3"/>
      <c r="J5322" s="5">
        <f t="shared" si="2"/>
        <v>3500</v>
      </c>
      <c r="K5322" s="3" t="str">
        <f>IFNA(VLOOKUP(D5322,Price!$A$2:$C$18,3,0),"")</f>
        <v>услуга</v>
      </c>
      <c r="L5322" s="6">
        <f t="shared" si="3"/>
        <v>7</v>
      </c>
      <c r="M5322" s="6" t="str">
        <f>IFNA(VLOOKUP(F5322,Promocodes!A:B,2,0),"")</f>
        <v/>
      </c>
      <c r="N5322" s="3" t="str">
        <f>IFNA(VLOOKUP(M5322,Promocodes!G:H,2,0),"")</f>
        <v/>
      </c>
      <c r="O5322" s="3" t="str">
        <f>IFNA(VLOOKUP(D5322,Price!$E$2:$F$4,2,0),"")</f>
        <v/>
      </c>
      <c r="P5322" s="7" t="str">
        <f t="shared" si="4"/>
        <v>без промо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</row>
    <row r="5323" ht="15.75" customHeight="1">
      <c r="A5323" s="3">
        <v>5320.0</v>
      </c>
      <c r="B5323" s="1" t="s">
        <v>16</v>
      </c>
      <c r="C5323" s="1" t="s">
        <v>17</v>
      </c>
      <c r="D5323" s="1" t="s">
        <v>25</v>
      </c>
      <c r="E5323" s="2">
        <v>44383.0</v>
      </c>
      <c r="F5323" s="3"/>
      <c r="G5323" s="5">
        <v>300.0</v>
      </c>
      <c r="H5323" s="3" t="str">
        <f>IFNA(VLOOKUP(F5323,Promocodes!A:E,4,0),"")</f>
        <v/>
      </c>
      <c r="I5323" s="3"/>
      <c r="J5323" s="5">
        <f t="shared" si="2"/>
        <v>300</v>
      </c>
      <c r="K5323" s="3" t="str">
        <f>IFNA(VLOOKUP(D5323,Price!$A$2:$C$18,3,0),"")</f>
        <v>товар</v>
      </c>
      <c r="L5323" s="6">
        <f t="shared" si="3"/>
        <v>7</v>
      </c>
      <c r="M5323" s="6" t="str">
        <f>IFNA(VLOOKUP(F5323,Promocodes!A:B,2,0),"")</f>
        <v/>
      </c>
      <c r="N5323" s="3" t="str">
        <f>IFNA(VLOOKUP(M5323,Promocodes!G:H,2,0),"")</f>
        <v/>
      </c>
      <c r="O5323" s="3">
        <f>IFNA(VLOOKUP(D5323,Price!$E$2:$F$4,2,0),"")</f>
        <v>150</v>
      </c>
      <c r="P5323" s="7" t="str">
        <f t="shared" si="4"/>
        <v>без промо</v>
      </c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</row>
    <row r="5324" ht="15.75" customHeight="1">
      <c r="A5324" s="3">
        <v>5322.0</v>
      </c>
      <c r="B5324" s="1" t="s">
        <v>16</v>
      </c>
      <c r="C5324" s="1" t="s">
        <v>17</v>
      </c>
      <c r="D5324" s="1" t="s">
        <v>25</v>
      </c>
      <c r="E5324" s="2">
        <v>44383.0</v>
      </c>
      <c r="F5324" s="3"/>
      <c r="G5324" s="5">
        <v>300.0</v>
      </c>
      <c r="H5324" s="3" t="str">
        <f>IFNA(VLOOKUP(F5324,Promocodes!A:E,4,0),"")</f>
        <v/>
      </c>
      <c r="I5324" s="3"/>
      <c r="J5324" s="5">
        <f t="shared" si="2"/>
        <v>300</v>
      </c>
      <c r="K5324" s="3" t="str">
        <f>IFNA(VLOOKUP(D5324,Price!$A$2:$C$18,3,0),"")</f>
        <v>товар</v>
      </c>
      <c r="L5324" s="6">
        <f t="shared" si="3"/>
        <v>7</v>
      </c>
      <c r="M5324" s="6" t="str">
        <f>IFNA(VLOOKUP(F5324,Promocodes!A:B,2,0),"")</f>
        <v/>
      </c>
      <c r="N5324" s="3" t="str">
        <f>IFNA(VLOOKUP(M5324,Promocodes!G:H,2,0),"")</f>
        <v/>
      </c>
      <c r="O5324" s="3">
        <f>IFNA(VLOOKUP(D5324,Price!$E$2:$F$4,2,0),"")</f>
        <v>150</v>
      </c>
      <c r="P5324" s="7" t="str">
        <f t="shared" si="4"/>
        <v>без промо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</row>
    <row r="5325" ht="15.75" customHeight="1">
      <c r="A5325" s="3">
        <v>5323.0</v>
      </c>
      <c r="B5325" s="1" t="s">
        <v>16</v>
      </c>
      <c r="C5325" s="1" t="s">
        <v>17</v>
      </c>
      <c r="D5325" s="1" t="s">
        <v>23</v>
      </c>
      <c r="E5325" s="2">
        <v>44383.0</v>
      </c>
      <c r="F5325" s="3"/>
      <c r="G5325" s="5">
        <v>5500.0</v>
      </c>
      <c r="H5325" s="3" t="str">
        <f>IFNA(VLOOKUP(F5325,Promocodes!A:E,4,0),"")</f>
        <v/>
      </c>
      <c r="I5325" s="3"/>
      <c r="J5325" s="5">
        <f t="shared" si="2"/>
        <v>5500</v>
      </c>
      <c r="K5325" s="3" t="str">
        <f>IFNA(VLOOKUP(D5325,Price!$A$2:$C$18,3,0),"")</f>
        <v>услуга</v>
      </c>
      <c r="L5325" s="6">
        <f t="shared" si="3"/>
        <v>7</v>
      </c>
      <c r="M5325" s="6" t="str">
        <f>IFNA(VLOOKUP(F5325,Promocodes!A:B,2,0),"")</f>
        <v/>
      </c>
      <c r="N5325" s="3" t="str">
        <f>IFNA(VLOOKUP(M5325,Promocodes!G:H,2,0),"")</f>
        <v/>
      </c>
      <c r="O5325" s="3" t="str">
        <f>IFNA(VLOOKUP(D5325,Price!$E$2:$F$4,2,0),"")</f>
        <v/>
      </c>
      <c r="P5325" s="7" t="str">
        <f t="shared" si="4"/>
        <v>без промо</v>
      </c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</row>
    <row r="5326" ht="15.75" customHeight="1">
      <c r="A5326" s="3">
        <v>5324.0</v>
      </c>
      <c r="B5326" s="1" t="s">
        <v>16</v>
      </c>
      <c r="C5326" s="1" t="s">
        <v>17</v>
      </c>
      <c r="D5326" s="1" t="s">
        <v>20</v>
      </c>
      <c r="E5326" s="2">
        <v>44383.0</v>
      </c>
      <c r="F5326" s="3"/>
      <c r="G5326" s="5">
        <v>500.0</v>
      </c>
      <c r="H5326" s="3" t="str">
        <f>IFNA(VLOOKUP(F5326,Promocodes!A:E,4,0),"")</f>
        <v/>
      </c>
      <c r="I5326" s="3"/>
      <c r="J5326" s="5">
        <f t="shared" si="2"/>
        <v>500</v>
      </c>
      <c r="K5326" s="3" t="str">
        <f>IFNA(VLOOKUP(D5326,Price!$A$2:$C$18,3,0),"")</f>
        <v>товар</v>
      </c>
      <c r="L5326" s="6">
        <f t="shared" si="3"/>
        <v>7</v>
      </c>
      <c r="M5326" s="6" t="str">
        <f>IFNA(VLOOKUP(F5326,Promocodes!A:B,2,0),"")</f>
        <v/>
      </c>
      <c r="N5326" s="3" t="str">
        <f>IFNA(VLOOKUP(M5326,Promocodes!G:H,2,0),"")</f>
        <v/>
      </c>
      <c r="O5326" s="3">
        <f>IFNA(VLOOKUP(D5326,Price!$E$2:$F$4,2,0),"")</f>
        <v>250</v>
      </c>
      <c r="P5326" s="7" t="str">
        <f t="shared" si="4"/>
        <v>без промо</v>
      </c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</row>
    <row r="5327" ht="15.75" customHeight="1">
      <c r="A5327" s="3">
        <v>5325.0</v>
      </c>
      <c r="B5327" s="1" t="s">
        <v>139</v>
      </c>
      <c r="C5327" s="1" t="s">
        <v>17</v>
      </c>
      <c r="D5327" s="1" t="s">
        <v>142</v>
      </c>
      <c r="E5327" s="2">
        <v>44383.0</v>
      </c>
      <c r="F5327" s="3"/>
      <c r="G5327" s="5">
        <v>1000.0</v>
      </c>
      <c r="H5327" s="3" t="str">
        <f>IFNA(VLOOKUP(F5327,Promocodes!A:E,4,0),"")</f>
        <v/>
      </c>
      <c r="I5327" s="3"/>
      <c r="J5327" s="5">
        <f t="shared" si="2"/>
        <v>1000</v>
      </c>
      <c r="K5327" s="3" t="str">
        <f>IFNA(VLOOKUP(D5327,Price!$A$2:$C$18,3,0),"")</f>
        <v/>
      </c>
      <c r="L5327" s="6">
        <f t="shared" si="3"/>
        <v>7</v>
      </c>
      <c r="M5327" s="6" t="str">
        <f>IFNA(VLOOKUP(F5327,Promocodes!A:B,2,0),"")</f>
        <v/>
      </c>
      <c r="N5327" s="3" t="str">
        <f>IFNA(VLOOKUP(M5327,Promocodes!G:H,2,0),"")</f>
        <v/>
      </c>
      <c r="O5327" s="3" t="str">
        <f>IFNA(VLOOKUP(D5327,Price!$E$2:$F$4,2,0),"")</f>
        <v/>
      </c>
      <c r="P5327" s="7" t="str">
        <f t="shared" si="4"/>
        <v/>
      </c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</row>
    <row r="5328" ht="15.75" customHeight="1">
      <c r="A5328" s="3">
        <v>5326.0</v>
      </c>
      <c r="B5328" s="1" t="s">
        <v>16</v>
      </c>
      <c r="C5328" s="1" t="s">
        <v>17</v>
      </c>
      <c r="D5328" s="1" t="s">
        <v>20</v>
      </c>
      <c r="E5328" s="2">
        <v>44383.0</v>
      </c>
      <c r="F5328" s="3"/>
      <c r="G5328" s="5">
        <v>500.0</v>
      </c>
      <c r="H5328" s="3" t="str">
        <f>IFNA(VLOOKUP(F5328,Promocodes!A:E,4,0),"")</f>
        <v/>
      </c>
      <c r="I5328" s="3"/>
      <c r="J5328" s="5">
        <f t="shared" si="2"/>
        <v>500</v>
      </c>
      <c r="K5328" s="3" t="str">
        <f>IFNA(VLOOKUP(D5328,Price!$A$2:$C$18,3,0),"")</f>
        <v>товар</v>
      </c>
      <c r="L5328" s="6">
        <f t="shared" si="3"/>
        <v>7</v>
      </c>
      <c r="M5328" s="6" t="str">
        <f>IFNA(VLOOKUP(F5328,Promocodes!A:B,2,0),"")</f>
        <v/>
      </c>
      <c r="N5328" s="3" t="str">
        <f>IFNA(VLOOKUP(M5328,Promocodes!G:H,2,0),"")</f>
        <v/>
      </c>
      <c r="O5328" s="3">
        <f>IFNA(VLOOKUP(D5328,Price!$E$2:$F$4,2,0),"")</f>
        <v>250</v>
      </c>
      <c r="P5328" s="7" t="str">
        <f t="shared" si="4"/>
        <v>без промо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</row>
    <row r="5329" ht="15.75" customHeight="1">
      <c r="A5329" s="3">
        <v>5327.0</v>
      </c>
      <c r="B5329" s="1" t="s">
        <v>16</v>
      </c>
      <c r="C5329" s="1" t="s">
        <v>17</v>
      </c>
      <c r="D5329" s="1" t="s">
        <v>21</v>
      </c>
      <c r="E5329" s="2">
        <v>44383.0</v>
      </c>
      <c r="F5329" s="3"/>
      <c r="G5329" s="5">
        <v>3500.0</v>
      </c>
      <c r="H5329" s="3" t="str">
        <f>IFNA(VLOOKUP(F5329,Promocodes!A:E,4,0),"")</f>
        <v/>
      </c>
      <c r="I5329" s="3"/>
      <c r="J5329" s="5">
        <f t="shared" si="2"/>
        <v>3500</v>
      </c>
      <c r="K5329" s="3" t="str">
        <f>IFNA(VLOOKUP(D5329,Price!$A$2:$C$18,3,0),"")</f>
        <v>услуга</v>
      </c>
      <c r="L5329" s="6">
        <f t="shared" si="3"/>
        <v>7</v>
      </c>
      <c r="M5329" s="6" t="str">
        <f>IFNA(VLOOKUP(F5329,Promocodes!A:B,2,0),"")</f>
        <v/>
      </c>
      <c r="N5329" s="3" t="str">
        <f>IFNA(VLOOKUP(M5329,Promocodes!G:H,2,0),"")</f>
        <v/>
      </c>
      <c r="O5329" s="3" t="str">
        <f>IFNA(VLOOKUP(D5329,Price!$E$2:$F$4,2,0),"")</f>
        <v/>
      </c>
      <c r="P5329" s="7" t="str">
        <f t="shared" si="4"/>
        <v>без промо</v>
      </c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</row>
    <row r="5330" ht="15.75" customHeight="1">
      <c r="A5330" s="3">
        <v>5328.0</v>
      </c>
      <c r="B5330" s="1" t="s">
        <v>139</v>
      </c>
      <c r="C5330" s="1" t="s">
        <v>17</v>
      </c>
      <c r="D5330" s="1" t="s">
        <v>142</v>
      </c>
      <c r="E5330" s="2">
        <v>44383.0</v>
      </c>
      <c r="F5330" s="3"/>
      <c r="G5330" s="5">
        <v>1000.0</v>
      </c>
      <c r="H5330" s="3" t="str">
        <f>IFNA(VLOOKUP(F5330,Promocodes!A:E,4,0),"")</f>
        <v/>
      </c>
      <c r="I5330" s="3"/>
      <c r="J5330" s="5">
        <f t="shared" si="2"/>
        <v>1000</v>
      </c>
      <c r="K5330" s="3" t="str">
        <f>IFNA(VLOOKUP(D5330,Price!$A$2:$C$18,3,0),"")</f>
        <v/>
      </c>
      <c r="L5330" s="6">
        <f t="shared" si="3"/>
        <v>7</v>
      </c>
      <c r="M5330" s="6" t="str">
        <f>IFNA(VLOOKUP(F5330,Promocodes!A:B,2,0),"")</f>
        <v/>
      </c>
      <c r="N5330" s="3" t="str">
        <f>IFNA(VLOOKUP(M5330,Promocodes!G:H,2,0),"")</f>
        <v/>
      </c>
      <c r="O5330" s="3" t="str">
        <f>IFNA(VLOOKUP(D5330,Price!$E$2:$F$4,2,0),"")</f>
        <v/>
      </c>
      <c r="P5330" s="7" t="str">
        <f t="shared" si="4"/>
        <v/>
      </c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</row>
    <row r="5331" ht="15.75" customHeight="1">
      <c r="A5331" s="3">
        <v>5329.0</v>
      </c>
      <c r="B5331" s="1" t="s">
        <v>16</v>
      </c>
      <c r="C5331" s="1" t="s">
        <v>17</v>
      </c>
      <c r="D5331" s="1" t="s">
        <v>23</v>
      </c>
      <c r="E5331" s="2">
        <v>44383.0</v>
      </c>
      <c r="F5331" s="3"/>
      <c r="G5331" s="5">
        <v>5500.0</v>
      </c>
      <c r="H5331" s="3" t="str">
        <f>IFNA(VLOOKUP(F5331,Promocodes!A:E,4,0),"")</f>
        <v/>
      </c>
      <c r="I5331" s="3"/>
      <c r="J5331" s="5">
        <f t="shared" si="2"/>
        <v>5500</v>
      </c>
      <c r="K5331" s="3" t="str">
        <f>IFNA(VLOOKUP(D5331,Price!$A$2:$C$18,3,0),"")</f>
        <v>услуга</v>
      </c>
      <c r="L5331" s="6">
        <f t="shared" si="3"/>
        <v>7</v>
      </c>
      <c r="M5331" s="6" t="str">
        <f>IFNA(VLOOKUP(F5331,Promocodes!A:B,2,0),"")</f>
        <v/>
      </c>
      <c r="N5331" s="3" t="str">
        <f>IFNA(VLOOKUP(M5331,Promocodes!G:H,2,0),"")</f>
        <v/>
      </c>
      <c r="O5331" s="3" t="str">
        <f>IFNA(VLOOKUP(D5331,Price!$E$2:$F$4,2,0),"")</f>
        <v/>
      </c>
      <c r="P5331" s="7" t="str">
        <f t="shared" si="4"/>
        <v>без промо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</row>
    <row r="5332" ht="15.75" customHeight="1">
      <c r="A5332" s="3">
        <v>5330.0</v>
      </c>
      <c r="B5332" s="1" t="s">
        <v>16</v>
      </c>
      <c r="C5332" s="1" t="s">
        <v>17</v>
      </c>
      <c r="D5332" s="1" t="s">
        <v>21</v>
      </c>
      <c r="E5332" s="2">
        <v>44383.0</v>
      </c>
      <c r="F5332" s="3"/>
      <c r="G5332" s="5">
        <v>3500.0</v>
      </c>
      <c r="H5332" s="3" t="str">
        <f>IFNA(VLOOKUP(F5332,Promocodes!A:E,4,0),"")</f>
        <v/>
      </c>
      <c r="I5332" s="3"/>
      <c r="J5332" s="5">
        <f t="shared" si="2"/>
        <v>3500</v>
      </c>
      <c r="K5332" s="3" t="str">
        <f>IFNA(VLOOKUP(D5332,Price!$A$2:$C$18,3,0),"")</f>
        <v>услуга</v>
      </c>
      <c r="L5332" s="6">
        <f t="shared" si="3"/>
        <v>7</v>
      </c>
      <c r="M5332" s="6" t="str">
        <f>IFNA(VLOOKUP(F5332,Promocodes!A:B,2,0),"")</f>
        <v/>
      </c>
      <c r="N5332" s="3" t="str">
        <f>IFNA(VLOOKUP(M5332,Promocodes!G:H,2,0),"")</f>
        <v/>
      </c>
      <c r="O5332" s="3" t="str">
        <f>IFNA(VLOOKUP(D5332,Price!$E$2:$F$4,2,0),"")</f>
        <v/>
      </c>
      <c r="P5332" s="7" t="str">
        <f t="shared" si="4"/>
        <v>без промо</v>
      </c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</row>
    <row r="5333" ht="15.75" customHeight="1">
      <c r="A5333" s="3">
        <v>5331.0</v>
      </c>
      <c r="B5333" s="1" t="s">
        <v>16</v>
      </c>
      <c r="C5333" s="1" t="s">
        <v>17</v>
      </c>
      <c r="D5333" s="1" t="s">
        <v>24</v>
      </c>
      <c r="E5333" s="2">
        <v>44383.0</v>
      </c>
      <c r="F5333" s="3"/>
      <c r="G5333" s="5">
        <v>4500.0</v>
      </c>
      <c r="H5333" s="3" t="str">
        <f>IFNA(VLOOKUP(F5333,Promocodes!A:E,4,0),"")</f>
        <v/>
      </c>
      <c r="I5333" s="3"/>
      <c r="J5333" s="5">
        <f t="shared" si="2"/>
        <v>4500</v>
      </c>
      <c r="K5333" s="3" t="str">
        <f>IFNA(VLOOKUP(D5333,Price!$A$2:$C$18,3,0),"")</f>
        <v>услуга</v>
      </c>
      <c r="L5333" s="6">
        <f t="shared" si="3"/>
        <v>7</v>
      </c>
      <c r="M5333" s="6" t="str">
        <f>IFNA(VLOOKUP(F5333,Promocodes!A:B,2,0),"")</f>
        <v/>
      </c>
      <c r="N5333" s="3" t="str">
        <f>IFNA(VLOOKUP(M5333,Promocodes!G:H,2,0),"")</f>
        <v/>
      </c>
      <c r="O5333" s="3" t="str">
        <f>IFNA(VLOOKUP(D5333,Price!$E$2:$F$4,2,0),"")</f>
        <v/>
      </c>
      <c r="P5333" s="7" t="str">
        <f t="shared" si="4"/>
        <v>без промо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</row>
    <row r="5334" ht="15.75" customHeight="1">
      <c r="A5334" s="3">
        <v>5332.0</v>
      </c>
      <c r="B5334" s="1" t="s">
        <v>139</v>
      </c>
      <c r="C5334" s="1" t="s">
        <v>17</v>
      </c>
      <c r="D5334" s="1" t="s">
        <v>143</v>
      </c>
      <c r="E5334" s="2">
        <v>44383.0</v>
      </c>
      <c r="F5334" s="3"/>
      <c r="G5334" s="5">
        <v>500.0</v>
      </c>
      <c r="H5334" s="3" t="str">
        <f>IFNA(VLOOKUP(F5334,Promocodes!A:E,4,0),"")</f>
        <v/>
      </c>
      <c r="I5334" s="3"/>
      <c r="J5334" s="5">
        <f t="shared" si="2"/>
        <v>500</v>
      </c>
      <c r="K5334" s="3" t="str">
        <f>IFNA(VLOOKUP(D5334,Price!$A$2:$C$18,3,0),"")</f>
        <v/>
      </c>
      <c r="L5334" s="6">
        <f t="shared" si="3"/>
        <v>7</v>
      </c>
      <c r="M5334" s="6" t="str">
        <f>IFNA(VLOOKUP(F5334,Promocodes!A:B,2,0),"")</f>
        <v/>
      </c>
      <c r="N5334" s="3" t="str">
        <f>IFNA(VLOOKUP(M5334,Promocodes!G:H,2,0),"")</f>
        <v/>
      </c>
      <c r="O5334" s="3" t="str">
        <f>IFNA(VLOOKUP(D5334,Price!$E$2:$F$4,2,0),"")</f>
        <v/>
      </c>
      <c r="P5334" s="7" t="str">
        <f t="shared" si="4"/>
        <v/>
      </c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</row>
    <row r="5335" ht="15.75" customHeight="1">
      <c r="A5335" s="3">
        <v>5333.0</v>
      </c>
      <c r="B5335" s="1" t="s">
        <v>16</v>
      </c>
      <c r="C5335" s="1" t="s">
        <v>22</v>
      </c>
      <c r="D5335" s="1" t="s">
        <v>21</v>
      </c>
      <c r="E5335" s="2">
        <v>44383.0</v>
      </c>
      <c r="F5335" s="3"/>
      <c r="G5335" s="5">
        <v>3500.0</v>
      </c>
      <c r="H5335" s="3" t="str">
        <f>IFNA(VLOOKUP(F5335,Promocodes!A:E,4,0),"")</f>
        <v/>
      </c>
      <c r="I5335" s="3"/>
      <c r="J5335" s="5">
        <f t="shared" si="2"/>
        <v>3500</v>
      </c>
      <c r="K5335" s="3" t="str">
        <f>IFNA(VLOOKUP(D5335,Price!$A$2:$C$18,3,0),"")</f>
        <v>услуга</v>
      </c>
      <c r="L5335" s="6">
        <f t="shared" si="3"/>
        <v>7</v>
      </c>
      <c r="M5335" s="6" t="str">
        <f>IFNA(VLOOKUP(F5335,Promocodes!A:B,2,0),"")</f>
        <v/>
      </c>
      <c r="N5335" s="3" t="str">
        <f>IFNA(VLOOKUP(M5335,Promocodes!G:H,2,0),"")</f>
        <v/>
      </c>
      <c r="O5335" s="3" t="str">
        <f>IFNA(VLOOKUP(D5335,Price!$E$2:$F$4,2,0),"")</f>
        <v/>
      </c>
      <c r="P5335" s="7" t="str">
        <f t="shared" si="4"/>
        <v>без промо</v>
      </c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</row>
    <row r="5336" ht="15.75" customHeight="1">
      <c r="A5336" s="3">
        <v>5334.0</v>
      </c>
      <c r="B5336" s="1" t="s">
        <v>16</v>
      </c>
      <c r="C5336" s="1" t="s">
        <v>22</v>
      </c>
      <c r="D5336" s="1" t="s">
        <v>24</v>
      </c>
      <c r="E5336" s="2">
        <v>44383.0</v>
      </c>
      <c r="F5336" s="3"/>
      <c r="G5336" s="5">
        <v>4500.0</v>
      </c>
      <c r="H5336" s="3" t="str">
        <f>IFNA(VLOOKUP(F5336,Promocodes!A:E,4,0),"")</f>
        <v/>
      </c>
      <c r="I5336" s="3"/>
      <c r="J5336" s="5">
        <f t="shared" si="2"/>
        <v>4500</v>
      </c>
      <c r="K5336" s="3" t="str">
        <f>IFNA(VLOOKUP(D5336,Price!$A$2:$C$18,3,0),"")</f>
        <v>услуга</v>
      </c>
      <c r="L5336" s="6">
        <f t="shared" si="3"/>
        <v>7</v>
      </c>
      <c r="M5336" s="6" t="str">
        <f>IFNA(VLOOKUP(F5336,Promocodes!A:B,2,0),"")</f>
        <v/>
      </c>
      <c r="N5336" s="3" t="str">
        <f>IFNA(VLOOKUP(M5336,Promocodes!G:H,2,0),"")</f>
        <v/>
      </c>
      <c r="O5336" s="3" t="str">
        <f>IFNA(VLOOKUP(D5336,Price!$E$2:$F$4,2,0),"")</f>
        <v/>
      </c>
      <c r="P5336" s="7" t="str">
        <f t="shared" si="4"/>
        <v>без промо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</row>
    <row r="5337" ht="15.75" customHeight="1">
      <c r="A5337" s="3">
        <v>5335.0</v>
      </c>
      <c r="B5337" s="1" t="s">
        <v>16</v>
      </c>
      <c r="C5337" s="1" t="s">
        <v>17</v>
      </c>
      <c r="D5337" s="1" t="s">
        <v>24</v>
      </c>
      <c r="E5337" s="2">
        <v>44383.0</v>
      </c>
      <c r="F5337" s="3"/>
      <c r="G5337" s="5">
        <v>4500.0</v>
      </c>
      <c r="H5337" s="3" t="str">
        <f>IFNA(VLOOKUP(F5337,Promocodes!A:E,4,0),"")</f>
        <v/>
      </c>
      <c r="I5337" s="3"/>
      <c r="J5337" s="5">
        <f t="shared" si="2"/>
        <v>4500</v>
      </c>
      <c r="K5337" s="3" t="str">
        <f>IFNA(VLOOKUP(D5337,Price!$A$2:$C$18,3,0),"")</f>
        <v>услуга</v>
      </c>
      <c r="L5337" s="6">
        <f t="shared" si="3"/>
        <v>7</v>
      </c>
      <c r="M5337" s="6" t="str">
        <f>IFNA(VLOOKUP(F5337,Promocodes!A:B,2,0),"")</f>
        <v/>
      </c>
      <c r="N5337" s="3" t="str">
        <f>IFNA(VLOOKUP(M5337,Promocodes!G:H,2,0),"")</f>
        <v/>
      </c>
      <c r="O5337" s="3" t="str">
        <f>IFNA(VLOOKUP(D5337,Price!$E$2:$F$4,2,0),"")</f>
        <v/>
      </c>
      <c r="P5337" s="7" t="str">
        <f t="shared" si="4"/>
        <v>без промо</v>
      </c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</row>
    <row r="5338" ht="15.75" customHeight="1">
      <c r="A5338" s="3">
        <v>5336.0</v>
      </c>
      <c r="B5338" s="1" t="s">
        <v>16</v>
      </c>
      <c r="C5338" s="1" t="s">
        <v>17</v>
      </c>
      <c r="D5338" s="1" t="s">
        <v>25</v>
      </c>
      <c r="E5338" s="2">
        <v>44383.0</v>
      </c>
      <c r="F5338" s="3"/>
      <c r="G5338" s="5">
        <v>300.0</v>
      </c>
      <c r="H5338" s="3" t="str">
        <f>IFNA(VLOOKUP(F5338,Promocodes!A:E,4,0),"")</f>
        <v/>
      </c>
      <c r="I5338" s="3"/>
      <c r="J5338" s="5">
        <f t="shared" si="2"/>
        <v>300</v>
      </c>
      <c r="K5338" s="3" t="str">
        <f>IFNA(VLOOKUP(D5338,Price!$A$2:$C$18,3,0),"")</f>
        <v>товар</v>
      </c>
      <c r="L5338" s="6">
        <f t="shared" si="3"/>
        <v>7</v>
      </c>
      <c r="M5338" s="6" t="str">
        <f>IFNA(VLOOKUP(F5338,Promocodes!A:B,2,0),"")</f>
        <v/>
      </c>
      <c r="N5338" s="3" t="str">
        <f>IFNA(VLOOKUP(M5338,Promocodes!G:H,2,0),"")</f>
        <v/>
      </c>
      <c r="O5338" s="3">
        <f>IFNA(VLOOKUP(D5338,Price!$E$2:$F$4,2,0),"")</f>
        <v>150</v>
      </c>
      <c r="P5338" s="7" t="str">
        <f t="shared" si="4"/>
        <v>без промо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</row>
    <row r="5339" ht="15.75" customHeight="1">
      <c r="A5339" s="3">
        <v>5337.0</v>
      </c>
      <c r="B5339" s="1" t="s">
        <v>16</v>
      </c>
      <c r="C5339" s="1" t="s">
        <v>17</v>
      </c>
      <c r="D5339" s="1" t="s">
        <v>24</v>
      </c>
      <c r="E5339" s="2">
        <v>44383.0</v>
      </c>
      <c r="F5339" s="3"/>
      <c r="G5339" s="5">
        <v>4500.0</v>
      </c>
      <c r="H5339" s="3" t="str">
        <f>IFNA(VLOOKUP(F5339,Promocodes!A:E,4,0),"")</f>
        <v/>
      </c>
      <c r="I5339" s="3"/>
      <c r="J5339" s="5">
        <f t="shared" si="2"/>
        <v>4500</v>
      </c>
      <c r="K5339" s="3" t="str">
        <f>IFNA(VLOOKUP(D5339,Price!$A$2:$C$18,3,0),"")</f>
        <v>услуга</v>
      </c>
      <c r="L5339" s="6">
        <f t="shared" si="3"/>
        <v>7</v>
      </c>
      <c r="M5339" s="6" t="str">
        <f>IFNA(VLOOKUP(F5339,Promocodes!A:B,2,0),"")</f>
        <v/>
      </c>
      <c r="N5339" s="3" t="str">
        <f>IFNA(VLOOKUP(M5339,Promocodes!G:H,2,0),"")</f>
        <v/>
      </c>
      <c r="O5339" s="3" t="str">
        <f>IFNA(VLOOKUP(D5339,Price!$E$2:$F$4,2,0),"")</f>
        <v/>
      </c>
      <c r="P5339" s="7" t="str">
        <f t="shared" si="4"/>
        <v>без промо</v>
      </c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</row>
    <row r="5340" ht="15.75" customHeight="1">
      <c r="A5340" s="3">
        <v>5338.0</v>
      </c>
      <c r="B5340" s="1" t="s">
        <v>16</v>
      </c>
      <c r="C5340" s="1" t="s">
        <v>17</v>
      </c>
      <c r="D5340" s="1" t="s">
        <v>24</v>
      </c>
      <c r="E5340" s="2">
        <v>44383.0</v>
      </c>
      <c r="F5340" s="3"/>
      <c r="G5340" s="5">
        <v>4500.0</v>
      </c>
      <c r="H5340" s="3" t="str">
        <f>IFNA(VLOOKUP(F5340,Promocodes!A:E,4,0),"")</f>
        <v/>
      </c>
      <c r="I5340" s="3"/>
      <c r="J5340" s="5">
        <f t="shared" si="2"/>
        <v>4500</v>
      </c>
      <c r="K5340" s="3" t="str">
        <f>IFNA(VLOOKUP(D5340,Price!$A$2:$C$18,3,0),"")</f>
        <v>услуга</v>
      </c>
      <c r="L5340" s="6">
        <f t="shared" si="3"/>
        <v>7</v>
      </c>
      <c r="M5340" s="6" t="str">
        <f>IFNA(VLOOKUP(F5340,Promocodes!A:B,2,0),"")</f>
        <v/>
      </c>
      <c r="N5340" s="3" t="str">
        <f>IFNA(VLOOKUP(M5340,Promocodes!G:H,2,0),"")</f>
        <v/>
      </c>
      <c r="O5340" s="3" t="str">
        <f>IFNA(VLOOKUP(D5340,Price!$E$2:$F$4,2,0),"")</f>
        <v/>
      </c>
      <c r="P5340" s="7" t="str">
        <f t="shared" si="4"/>
        <v>без промо</v>
      </c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</row>
    <row r="5341" ht="15.75" customHeight="1">
      <c r="A5341" s="3">
        <v>5339.0</v>
      </c>
      <c r="B5341" s="1" t="s">
        <v>16</v>
      </c>
      <c r="C5341" s="1" t="s">
        <v>17</v>
      </c>
      <c r="D5341" s="1" t="s">
        <v>23</v>
      </c>
      <c r="E5341" s="2">
        <v>44383.0</v>
      </c>
      <c r="F5341" s="3"/>
      <c r="G5341" s="5">
        <v>5500.0</v>
      </c>
      <c r="H5341" s="3" t="str">
        <f>IFNA(VLOOKUP(F5341,Promocodes!A:E,4,0),"")</f>
        <v/>
      </c>
      <c r="I5341" s="3"/>
      <c r="J5341" s="5">
        <f t="shared" si="2"/>
        <v>5500</v>
      </c>
      <c r="K5341" s="3" t="str">
        <f>IFNA(VLOOKUP(D5341,Price!$A$2:$C$18,3,0),"")</f>
        <v>услуга</v>
      </c>
      <c r="L5341" s="6">
        <f t="shared" si="3"/>
        <v>7</v>
      </c>
      <c r="M5341" s="6" t="str">
        <f>IFNA(VLOOKUP(F5341,Promocodes!A:B,2,0),"")</f>
        <v/>
      </c>
      <c r="N5341" s="3" t="str">
        <f>IFNA(VLOOKUP(M5341,Promocodes!G:H,2,0),"")</f>
        <v/>
      </c>
      <c r="O5341" s="3" t="str">
        <f>IFNA(VLOOKUP(D5341,Price!$E$2:$F$4,2,0),"")</f>
        <v/>
      </c>
      <c r="P5341" s="7" t="str">
        <f t="shared" si="4"/>
        <v>без промо</v>
      </c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</row>
    <row r="5342" ht="15.75" customHeight="1">
      <c r="A5342" s="3">
        <v>5340.0</v>
      </c>
      <c r="B5342" s="1" t="s">
        <v>16</v>
      </c>
      <c r="C5342" s="1" t="s">
        <v>22</v>
      </c>
      <c r="D5342" s="1" t="s">
        <v>23</v>
      </c>
      <c r="E5342" s="2">
        <v>44383.0</v>
      </c>
      <c r="F5342" s="3"/>
      <c r="G5342" s="5">
        <v>5500.0</v>
      </c>
      <c r="H5342" s="3" t="str">
        <f>IFNA(VLOOKUP(F5342,Promocodes!A:E,4,0),"")</f>
        <v/>
      </c>
      <c r="I5342" s="3"/>
      <c r="J5342" s="5">
        <f t="shared" si="2"/>
        <v>5500</v>
      </c>
      <c r="K5342" s="3" t="str">
        <f>IFNA(VLOOKUP(D5342,Price!$A$2:$C$18,3,0),"")</f>
        <v>услуга</v>
      </c>
      <c r="L5342" s="6">
        <f t="shared" si="3"/>
        <v>7</v>
      </c>
      <c r="M5342" s="6" t="str">
        <f>IFNA(VLOOKUP(F5342,Promocodes!A:B,2,0),"")</f>
        <v/>
      </c>
      <c r="N5342" s="3" t="str">
        <f>IFNA(VLOOKUP(M5342,Promocodes!G:H,2,0),"")</f>
        <v/>
      </c>
      <c r="O5342" s="3" t="str">
        <f>IFNA(VLOOKUP(D5342,Price!$E$2:$F$4,2,0),"")</f>
        <v/>
      </c>
      <c r="P5342" s="7" t="str">
        <f t="shared" si="4"/>
        <v>без промо</v>
      </c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</row>
    <row r="5343" ht="15.75" customHeight="1">
      <c r="A5343" s="3">
        <v>5341.0</v>
      </c>
      <c r="B5343" s="1" t="s">
        <v>16</v>
      </c>
      <c r="C5343" s="1" t="s">
        <v>17</v>
      </c>
      <c r="D5343" s="1" t="s">
        <v>23</v>
      </c>
      <c r="E5343" s="2">
        <v>44383.0</v>
      </c>
      <c r="F5343" s="3"/>
      <c r="G5343" s="5">
        <v>5500.0</v>
      </c>
      <c r="H5343" s="3" t="str">
        <f>IFNA(VLOOKUP(F5343,Promocodes!A:E,4,0),"")</f>
        <v/>
      </c>
      <c r="I5343" s="3"/>
      <c r="J5343" s="5">
        <f t="shared" si="2"/>
        <v>5500</v>
      </c>
      <c r="K5343" s="3" t="str">
        <f>IFNA(VLOOKUP(D5343,Price!$A$2:$C$18,3,0),"")</f>
        <v>услуга</v>
      </c>
      <c r="L5343" s="6">
        <f t="shared" si="3"/>
        <v>7</v>
      </c>
      <c r="M5343" s="6" t="str">
        <f>IFNA(VLOOKUP(F5343,Promocodes!A:B,2,0),"")</f>
        <v/>
      </c>
      <c r="N5343" s="3" t="str">
        <f>IFNA(VLOOKUP(M5343,Promocodes!G:H,2,0),"")</f>
        <v/>
      </c>
      <c r="O5343" s="3" t="str">
        <f>IFNA(VLOOKUP(D5343,Price!$E$2:$F$4,2,0),"")</f>
        <v/>
      </c>
      <c r="P5343" s="7" t="str">
        <f t="shared" si="4"/>
        <v>без промо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</row>
    <row r="5344" ht="15.75" customHeight="1">
      <c r="A5344" s="3">
        <v>5342.0</v>
      </c>
      <c r="B5344" s="1" t="s">
        <v>139</v>
      </c>
      <c r="C5344" s="1" t="s">
        <v>22</v>
      </c>
      <c r="D5344" s="1" t="s">
        <v>141</v>
      </c>
      <c r="E5344" s="2">
        <v>44383.0</v>
      </c>
      <c r="F5344" s="3"/>
      <c r="G5344" s="5">
        <v>300.0</v>
      </c>
      <c r="H5344" s="3" t="str">
        <f>IFNA(VLOOKUP(F5344,Promocodes!A:E,4,0),"")</f>
        <v/>
      </c>
      <c r="I5344" s="3"/>
      <c r="J5344" s="5">
        <f t="shared" si="2"/>
        <v>300</v>
      </c>
      <c r="K5344" s="3" t="str">
        <f>IFNA(VLOOKUP(D5344,Price!$A$2:$C$18,3,0),"")</f>
        <v/>
      </c>
      <c r="L5344" s="6">
        <f t="shared" si="3"/>
        <v>7</v>
      </c>
      <c r="M5344" s="6" t="str">
        <f>IFNA(VLOOKUP(F5344,Promocodes!A:B,2,0),"")</f>
        <v/>
      </c>
      <c r="N5344" s="3" t="str">
        <f>IFNA(VLOOKUP(M5344,Promocodes!G:H,2,0),"")</f>
        <v/>
      </c>
      <c r="O5344" s="3" t="str">
        <f>IFNA(VLOOKUP(D5344,Price!$E$2:$F$4,2,0),"")</f>
        <v/>
      </c>
      <c r="P5344" s="7" t="str">
        <f t="shared" si="4"/>
        <v/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</row>
    <row r="5345" ht="15.75" customHeight="1">
      <c r="A5345" s="3">
        <v>5344.0</v>
      </c>
      <c r="B5345" s="1" t="s">
        <v>16</v>
      </c>
      <c r="C5345" s="1" t="s">
        <v>17</v>
      </c>
      <c r="D5345" s="1" t="s">
        <v>24</v>
      </c>
      <c r="E5345" s="2">
        <v>44383.0</v>
      </c>
      <c r="F5345" s="3"/>
      <c r="G5345" s="5">
        <v>4500.0</v>
      </c>
      <c r="H5345" s="3" t="str">
        <f>IFNA(VLOOKUP(F5345,Promocodes!A:E,4,0),"")</f>
        <v/>
      </c>
      <c r="I5345" s="3"/>
      <c r="J5345" s="5">
        <f t="shared" si="2"/>
        <v>4500</v>
      </c>
      <c r="K5345" s="3" t="str">
        <f>IFNA(VLOOKUP(D5345,Price!$A$2:$C$18,3,0),"")</f>
        <v>услуга</v>
      </c>
      <c r="L5345" s="6">
        <f t="shared" si="3"/>
        <v>7</v>
      </c>
      <c r="M5345" s="6" t="str">
        <f>IFNA(VLOOKUP(F5345,Promocodes!A:B,2,0),"")</f>
        <v/>
      </c>
      <c r="N5345" s="3" t="str">
        <f>IFNA(VLOOKUP(M5345,Promocodes!G:H,2,0),"")</f>
        <v/>
      </c>
      <c r="O5345" s="3" t="str">
        <f>IFNA(VLOOKUP(D5345,Price!$E$2:$F$4,2,0),"")</f>
        <v/>
      </c>
      <c r="P5345" s="7" t="str">
        <f t="shared" si="4"/>
        <v>без промо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</row>
    <row r="5346" ht="15.75" customHeight="1">
      <c r="A5346" s="3">
        <v>5345.0</v>
      </c>
      <c r="B5346" s="1" t="s">
        <v>16</v>
      </c>
      <c r="C5346" s="1" t="s">
        <v>17</v>
      </c>
      <c r="D5346" s="1" t="s">
        <v>24</v>
      </c>
      <c r="E5346" s="2">
        <v>44383.0</v>
      </c>
      <c r="F5346" s="3"/>
      <c r="G5346" s="5">
        <v>4500.0</v>
      </c>
      <c r="H5346" s="3" t="str">
        <f>IFNA(VLOOKUP(F5346,Promocodes!A:E,4,0),"")</f>
        <v/>
      </c>
      <c r="I5346" s="3"/>
      <c r="J5346" s="5">
        <f t="shared" si="2"/>
        <v>4500</v>
      </c>
      <c r="K5346" s="3" t="str">
        <f>IFNA(VLOOKUP(D5346,Price!$A$2:$C$18,3,0),"")</f>
        <v>услуга</v>
      </c>
      <c r="L5346" s="6">
        <f t="shared" si="3"/>
        <v>7</v>
      </c>
      <c r="M5346" s="6" t="str">
        <f>IFNA(VLOOKUP(F5346,Promocodes!A:B,2,0),"")</f>
        <v/>
      </c>
      <c r="N5346" s="3" t="str">
        <f>IFNA(VLOOKUP(M5346,Promocodes!G:H,2,0),"")</f>
        <v/>
      </c>
      <c r="O5346" s="3" t="str">
        <f>IFNA(VLOOKUP(D5346,Price!$E$2:$F$4,2,0),"")</f>
        <v/>
      </c>
      <c r="P5346" s="7" t="str">
        <f t="shared" si="4"/>
        <v>без промо</v>
      </c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</row>
    <row r="5347" ht="15.75" customHeight="1">
      <c r="A5347" s="3">
        <v>5346.0</v>
      </c>
      <c r="B5347" s="1" t="s">
        <v>16</v>
      </c>
      <c r="C5347" s="1" t="s">
        <v>17</v>
      </c>
      <c r="D5347" s="1" t="s">
        <v>21</v>
      </c>
      <c r="E5347" s="2">
        <v>44383.0</v>
      </c>
      <c r="F5347" s="3"/>
      <c r="G5347" s="5">
        <v>3500.0</v>
      </c>
      <c r="H5347" s="3" t="str">
        <f>IFNA(VLOOKUP(F5347,Promocodes!A:E,4,0),"")</f>
        <v/>
      </c>
      <c r="I5347" s="3"/>
      <c r="J5347" s="5">
        <f t="shared" si="2"/>
        <v>3500</v>
      </c>
      <c r="K5347" s="3" t="str">
        <f>IFNA(VLOOKUP(D5347,Price!$A$2:$C$18,3,0),"")</f>
        <v>услуга</v>
      </c>
      <c r="L5347" s="6">
        <f t="shared" si="3"/>
        <v>7</v>
      </c>
      <c r="M5347" s="6" t="str">
        <f>IFNA(VLOOKUP(F5347,Promocodes!A:B,2,0),"")</f>
        <v/>
      </c>
      <c r="N5347" s="3" t="str">
        <f>IFNA(VLOOKUP(M5347,Promocodes!G:H,2,0),"")</f>
        <v/>
      </c>
      <c r="O5347" s="3" t="str">
        <f>IFNA(VLOOKUP(D5347,Price!$E$2:$F$4,2,0),"")</f>
        <v/>
      </c>
      <c r="P5347" s="7" t="str">
        <f t="shared" si="4"/>
        <v>без промо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</row>
    <row r="5348" ht="15.75" customHeight="1">
      <c r="A5348" s="3">
        <v>5347.0</v>
      </c>
      <c r="B5348" s="1" t="s">
        <v>16</v>
      </c>
      <c r="C5348" s="1" t="s">
        <v>22</v>
      </c>
      <c r="D5348" s="1" t="s">
        <v>23</v>
      </c>
      <c r="E5348" s="2">
        <v>44383.0</v>
      </c>
      <c r="F5348" s="3"/>
      <c r="G5348" s="5">
        <v>5500.0</v>
      </c>
      <c r="H5348" s="3" t="str">
        <f>IFNA(VLOOKUP(F5348,Promocodes!A:E,4,0),"")</f>
        <v/>
      </c>
      <c r="I5348" s="3"/>
      <c r="J5348" s="5">
        <f t="shared" si="2"/>
        <v>5500</v>
      </c>
      <c r="K5348" s="3" t="str">
        <f>IFNA(VLOOKUP(D5348,Price!$A$2:$C$18,3,0),"")</f>
        <v>услуга</v>
      </c>
      <c r="L5348" s="6">
        <f t="shared" si="3"/>
        <v>7</v>
      </c>
      <c r="M5348" s="6" t="str">
        <f>IFNA(VLOOKUP(F5348,Promocodes!A:B,2,0),"")</f>
        <v/>
      </c>
      <c r="N5348" s="3" t="str">
        <f>IFNA(VLOOKUP(M5348,Promocodes!G:H,2,0),"")</f>
        <v/>
      </c>
      <c r="O5348" s="3" t="str">
        <f>IFNA(VLOOKUP(D5348,Price!$E$2:$F$4,2,0),"")</f>
        <v/>
      </c>
      <c r="P5348" s="7" t="str">
        <f t="shared" si="4"/>
        <v>без промо</v>
      </c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</row>
    <row r="5349" ht="15.75" customHeight="1">
      <c r="A5349" s="3">
        <v>5348.0</v>
      </c>
      <c r="B5349" s="1" t="s">
        <v>16</v>
      </c>
      <c r="C5349" s="1" t="s">
        <v>22</v>
      </c>
      <c r="D5349" s="1" t="s">
        <v>23</v>
      </c>
      <c r="E5349" s="2">
        <v>44384.0</v>
      </c>
      <c r="F5349" s="3"/>
      <c r="G5349" s="5">
        <v>5500.0</v>
      </c>
      <c r="H5349" s="3" t="str">
        <f>IFNA(VLOOKUP(F5349,Promocodes!A:E,4,0),"")</f>
        <v/>
      </c>
      <c r="I5349" s="3"/>
      <c r="J5349" s="5">
        <f t="shared" si="2"/>
        <v>5500</v>
      </c>
      <c r="K5349" s="3" t="str">
        <f>IFNA(VLOOKUP(D5349,Price!$A$2:$C$18,3,0),"")</f>
        <v>услуга</v>
      </c>
      <c r="L5349" s="6">
        <f t="shared" si="3"/>
        <v>7</v>
      </c>
      <c r="M5349" s="6" t="str">
        <f>IFNA(VLOOKUP(F5349,Promocodes!A:B,2,0),"")</f>
        <v/>
      </c>
      <c r="N5349" s="3" t="str">
        <f>IFNA(VLOOKUP(M5349,Promocodes!G:H,2,0),"")</f>
        <v/>
      </c>
      <c r="O5349" s="3" t="str">
        <f>IFNA(VLOOKUP(D5349,Price!$E$2:$F$4,2,0),"")</f>
        <v/>
      </c>
      <c r="P5349" s="7" t="str">
        <f t="shared" si="4"/>
        <v>без промо</v>
      </c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</row>
    <row r="5350" ht="15.75" customHeight="1">
      <c r="A5350" s="3">
        <v>5349.0</v>
      </c>
      <c r="B5350" s="1" t="s">
        <v>16</v>
      </c>
      <c r="C5350" s="1" t="s">
        <v>17</v>
      </c>
      <c r="D5350" s="1" t="s">
        <v>21</v>
      </c>
      <c r="E5350" s="2">
        <v>44384.0</v>
      </c>
      <c r="F5350" s="3"/>
      <c r="G5350" s="5">
        <v>3500.0</v>
      </c>
      <c r="H5350" s="3" t="str">
        <f>IFNA(VLOOKUP(F5350,Promocodes!A:E,4,0),"")</f>
        <v/>
      </c>
      <c r="I5350" s="3"/>
      <c r="J5350" s="5">
        <f t="shared" si="2"/>
        <v>3500</v>
      </c>
      <c r="K5350" s="3" t="str">
        <f>IFNA(VLOOKUP(D5350,Price!$A$2:$C$18,3,0),"")</f>
        <v>услуга</v>
      </c>
      <c r="L5350" s="6">
        <f t="shared" si="3"/>
        <v>7</v>
      </c>
      <c r="M5350" s="6" t="str">
        <f>IFNA(VLOOKUP(F5350,Promocodes!A:B,2,0),"")</f>
        <v/>
      </c>
      <c r="N5350" s="3" t="str">
        <f>IFNA(VLOOKUP(M5350,Promocodes!G:H,2,0),"")</f>
        <v/>
      </c>
      <c r="O5350" s="3" t="str">
        <f>IFNA(VLOOKUP(D5350,Price!$E$2:$F$4,2,0),"")</f>
        <v/>
      </c>
      <c r="P5350" s="7" t="str">
        <f t="shared" si="4"/>
        <v>без промо</v>
      </c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</row>
    <row r="5351" ht="15.75" customHeight="1">
      <c r="A5351" s="3">
        <v>5350.0</v>
      </c>
      <c r="B5351" s="1" t="s">
        <v>16</v>
      </c>
      <c r="C5351" s="1" t="s">
        <v>17</v>
      </c>
      <c r="D5351" s="1" t="s">
        <v>21</v>
      </c>
      <c r="E5351" s="2">
        <v>44384.0</v>
      </c>
      <c r="F5351" s="3"/>
      <c r="G5351" s="5">
        <v>3500.0</v>
      </c>
      <c r="H5351" s="3" t="str">
        <f>IFNA(VLOOKUP(F5351,Promocodes!A:E,4,0),"")</f>
        <v/>
      </c>
      <c r="I5351" s="3"/>
      <c r="J5351" s="5">
        <f t="shared" si="2"/>
        <v>3500</v>
      </c>
      <c r="K5351" s="3" t="str">
        <f>IFNA(VLOOKUP(D5351,Price!$A$2:$C$18,3,0),"")</f>
        <v>услуга</v>
      </c>
      <c r="L5351" s="6">
        <f t="shared" si="3"/>
        <v>7</v>
      </c>
      <c r="M5351" s="6" t="str">
        <f>IFNA(VLOOKUP(F5351,Promocodes!A:B,2,0),"")</f>
        <v/>
      </c>
      <c r="N5351" s="3" t="str">
        <f>IFNA(VLOOKUP(M5351,Promocodes!G:H,2,0),"")</f>
        <v/>
      </c>
      <c r="O5351" s="3" t="str">
        <f>IFNA(VLOOKUP(D5351,Price!$E$2:$F$4,2,0),"")</f>
        <v/>
      </c>
      <c r="P5351" s="7" t="str">
        <f t="shared" si="4"/>
        <v>без промо</v>
      </c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</row>
    <row r="5352" ht="15.75" customHeight="1">
      <c r="A5352" s="3">
        <v>5351.0</v>
      </c>
      <c r="B5352" s="1" t="s">
        <v>16</v>
      </c>
      <c r="C5352" s="1" t="s">
        <v>17</v>
      </c>
      <c r="D5352" s="1" t="s">
        <v>21</v>
      </c>
      <c r="E5352" s="2">
        <v>44384.0</v>
      </c>
      <c r="F5352" s="3"/>
      <c r="G5352" s="5">
        <v>3500.0</v>
      </c>
      <c r="H5352" s="3" t="str">
        <f>IFNA(VLOOKUP(F5352,Promocodes!A:E,4,0),"")</f>
        <v/>
      </c>
      <c r="I5352" s="3"/>
      <c r="J5352" s="5">
        <f t="shared" si="2"/>
        <v>3500</v>
      </c>
      <c r="K5352" s="3" t="str">
        <f>IFNA(VLOOKUP(D5352,Price!$A$2:$C$18,3,0),"")</f>
        <v>услуга</v>
      </c>
      <c r="L5352" s="6">
        <f t="shared" si="3"/>
        <v>7</v>
      </c>
      <c r="M5352" s="6" t="str">
        <f>IFNA(VLOOKUP(F5352,Promocodes!A:B,2,0),"")</f>
        <v/>
      </c>
      <c r="N5352" s="3" t="str">
        <f>IFNA(VLOOKUP(M5352,Promocodes!G:H,2,0),"")</f>
        <v/>
      </c>
      <c r="O5352" s="3" t="str">
        <f>IFNA(VLOOKUP(D5352,Price!$E$2:$F$4,2,0),"")</f>
        <v/>
      </c>
      <c r="P5352" s="7" t="str">
        <f t="shared" si="4"/>
        <v>без промо</v>
      </c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</row>
    <row r="5353" ht="15.75" customHeight="1">
      <c r="A5353" s="3">
        <v>5352.0</v>
      </c>
      <c r="B5353" s="1" t="s">
        <v>16</v>
      </c>
      <c r="C5353" s="1" t="s">
        <v>17</v>
      </c>
      <c r="D5353" s="1" t="s">
        <v>24</v>
      </c>
      <c r="E5353" s="2">
        <v>44384.0</v>
      </c>
      <c r="F5353" s="3"/>
      <c r="G5353" s="5">
        <v>4500.0</v>
      </c>
      <c r="H5353" s="3" t="str">
        <f>IFNA(VLOOKUP(F5353,Promocodes!A:E,4,0),"")</f>
        <v/>
      </c>
      <c r="I5353" s="3"/>
      <c r="J5353" s="5">
        <f t="shared" si="2"/>
        <v>4500</v>
      </c>
      <c r="K5353" s="3" t="str">
        <f>IFNA(VLOOKUP(D5353,Price!$A$2:$C$18,3,0),"")</f>
        <v>услуга</v>
      </c>
      <c r="L5353" s="6">
        <f t="shared" si="3"/>
        <v>7</v>
      </c>
      <c r="M5353" s="6" t="str">
        <f>IFNA(VLOOKUP(F5353,Promocodes!A:B,2,0),"")</f>
        <v/>
      </c>
      <c r="N5353" s="3" t="str">
        <f>IFNA(VLOOKUP(M5353,Promocodes!G:H,2,0),"")</f>
        <v/>
      </c>
      <c r="O5353" s="3" t="str">
        <f>IFNA(VLOOKUP(D5353,Price!$E$2:$F$4,2,0),"")</f>
        <v/>
      </c>
      <c r="P5353" s="7" t="str">
        <f t="shared" si="4"/>
        <v>без промо</v>
      </c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</row>
    <row r="5354" ht="15.75" customHeight="1">
      <c r="A5354" s="3">
        <v>5353.0</v>
      </c>
      <c r="B5354" s="1" t="s">
        <v>16</v>
      </c>
      <c r="C5354" s="1" t="s">
        <v>22</v>
      </c>
      <c r="D5354" s="1" t="s">
        <v>25</v>
      </c>
      <c r="E5354" s="2">
        <v>44384.0</v>
      </c>
      <c r="F5354" s="3"/>
      <c r="G5354" s="5">
        <v>300.0</v>
      </c>
      <c r="H5354" s="3" t="str">
        <f>IFNA(VLOOKUP(F5354,Promocodes!A:E,4,0),"")</f>
        <v/>
      </c>
      <c r="I5354" s="3"/>
      <c r="J5354" s="5">
        <f t="shared" si="2"/>
        <v>300</v>
      </c>
      <c r="K5354" s="3" t="str">
        <f>IFNA(VLOOKUP(D5354,Price!$A$2:$C$18,3,0),"")</f>
        <v>товар</v>
      </c>
      <c r="L5354" s="6">
        <f t="shared" si="3"/>
        <v>7</v>
      </c>
      <c r="M5354" s="6" t="str">
        <f>IFNA(VLOOKUP(F5354,Promocodes!A:B,2,0),"")</f>
        <v/>
      </c>
      <c r="N5354" s="3" t="str">
        <f>IFNA(VLOOKUP(M5354,Promocodes!G:H,2,0),"")</f>
        <v/>
      </c>
      <c r="O5354" s="3">
        <f>IFNA(VLOOKUP(D5354,Price!$E$2:$F$4,2,0),"")</f>
        <v>150</v>
      </c>
      <c r="P5354" s="7" t="str">
        <f t="shared" si="4"/>
        <v>без промо</v>
      </c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</row>
    <row r="5355" ht="15.75" customHeight="1">
      <c r="A5355" s="3">
        <v>5354.0</v>
      </c>
      <c r="B5355" s="1" t="s">
        <v>16</v>
      </c>
      <c r="C5355" s="1" t="s">
        <v>17</v>
      </c>
      <c r="D5355" s="1" t="s">
        <v>21</v>
      </c>
      <c r="E5355" s="2">
        <v>44384.0</v>
      </c>
      <c r="F5355" s="3"/>
      <c r="G5355" s="5">
        <v>3500.0</v>
      </c>
      <c r="H5355" s="3" t="str">
        <f>IFNA(VLOOKUP(F5355,Promocodes!A:E,4,0),"")</f>
        <v/>
      </c>
      <c r="I5355" s="3"/>
      <c r="J5355" s="5">
        <f t="shared" si="2"/>
        <v>3500</v>
      </c>
      <c r="K5355" s="3" t="str">
        <f>IFNA(VLOOKUP(D5355,Price!$A$2:$C$18,3,0),"")</f>
        <v>услуга</v>
      </c>
      <c r="L5355" s="6">
        <f t="shared" si="3"/>
        <v>7</v>
      </c>
      <c r="M5355" s="6" t="str">
        <f>IFNA(VLOOKUP(F5355,Promocodes!A:B,2,0),"")</f>
        <v/>
      </c>
      <c r="N5355" s="3" t="str">
        <f>IFNA(VLOOKUP(M5355,Promocodes!G:H,2,0),"")</f>
        <v/>
      </c>
      <c r="O5355" s="3" t="str">
        <f>IFNA(VLOOKUP(D5355,Price!$E$2:$F$4,2,0),"")</f>
        <v/>
      </c>
      <c r="P5355" s="7" t="str">
        <f t="shared" si="4"/>
        <v>без промо</v>
      </c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</row>
    <row r="5356" ht="15.75" customHeight="1">
      <c r="A5356" s="3">
        <v>5355.0</v>
      </c>
      <c r="B5356" s="1" t="s">
        <v>16</v>
      </c>
      <c r="C5356" s="1" t="s">
        <v>17</v>
      </c>
      <c r="D5356" s="1" t="s">
        <v>18</v>
      </c>
      <c r="E5356" s="2">
        <v>44384.0</v>
      </c>
      <c r="F5356" s="3"/>
      <c r="G5356" s="5">
        <v>1000.0</v>
      </c>
      <c r="H5356" s="3" t="str">
        <f>IFNA(VLOOKUP(F5356,Promocodes!A:E,4,0),"")</f>
        <v/>
      </c>
      <c r="I5356" s="3"/>
      <c r="J5356" s="5">
        <f t="shared" si="2"/>
        <v>1000</v>
      </c>
      <c r="K5356" s="3" t="str">
        <f>IFNA(VLOOKUP(D5356,Price!$A$2:$C$18,3,0),"")</f>
        <v>товар</v>
      </c>
      <c r="L5356" s="6">
        <f t="shared" si="3"/>
        <v>7</v>
      </c>
      <c r="M5356" s="6" t="str">
        <f>IFNA(VLOOKUP(F5356,Promocodes!A:B,2,0),"")</f>
        <v/>
      </c>
      <c r="N5356" s="3" t="str">
        <f>IFNA(VLOOKUP(M5356,Promocodes!G:H,2,0),"")</f>
        <v/>
      </c>
      <c r="O5356" s="3">
        <f>IFNA(VLOOKUP(D5356,Price!$E$2:$F$4,2,0),"")</f>
        <v>500</v>
      </c>
      <c r="P5356" s="7" t="str">
        <f t="shared" si="4"/>
        <v>без промо</v>
      </c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</row>
    <row r="5357" ht="15.75" customHeight="1">
      <c r="A5357" s="3">
        <v>5356.0</v>
      </c>
      <c r="B5357" s="1" t="s">
        <v>16</v>
      </c>
      <c r="C5357" s="1" t="s">
        <v>17</v>
      </c>
      <c r="D5357" s="1" t="s">
        <v>24</v>
      </c>
      <c r="E5357" s="2">
        <v>44384.0</v>
      </c>
      <c r="F5357" s="3"/>
      <c r="G5357" s="5">
        <v>4500.0</v>
      </c>
      <c r="H5357" s="3" t="str">
        <f>IFNA(VLOOKUP(F5357,Promocodes!A:E,4,0),"")</f>
        <v/>
      </c>
      <c r="I5357" s="3"/>
      <c r="J5357" s="5">
        <f t="shared" si="2"/>
        <v>4500</v>
      </c>
      <c r="K5357" s="3" t="str">
        <f>IFNA(VLOOKUP(D5357,Price!$A$2:$C$18,3,0),"")</f>
        <v>услуга</v>
      </c>
      <c r="L5357" s="6">
        <f t="shared" si="3"/>
        <v>7</v>
      </c>
      <c r="M5357" s="6" t="str">
        <f>IFNA(VLOOKUP(F5357,Promocodes!A:B,2,0),"")</f>
        <v/>
      </c>
      <c r="N5357" s="3" t="str">
        <f>IFNA(VLOOKUP(M5357,Promocodes!G:H,2,0),"")</f>
        <v/>
      </c>
      <c r="O5357" s="3" t="str">
        <f>IFNA(VLOOKUP(D5357,Price!$E$2:$F$4,2,0),"")</f>
        <v/>
      </c>
      <c r="P5357" s="7" t="str">
        <f t="shared" si="4"/>
        <v>без промо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</row>
    <row r="5358" ht="15.75" customHeight="1">
      <c r="A5358" s="7"/>
      <c r="B5358" s="7"/>
      <c r="C5358" s="7"/>
      <c r="D5358" s="7"/>
      <c r="E5358" s="2"/>
      <c r="F5358" s="7"/>
      <c r="G5358" s="7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</row>
    <row r="5359" ht="15.75" customHeight="1">
      <c r="A5359" s="7"/>
      <c r="B5359" s="7"/>
      <c r="C5359" s="7"/>
      <c r="D5359" s="7"/>
      <c r="E5359" s="2"/>
      <c r="F5359" s="7"/>
      <c r="G5359" s="7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</row>
    <row r="5360" ht="15.75" customHeight="1">
      <c r="A5360" s="7"/>
      <c r="B5360" s="7"/>
      <c r="C5360" s="7"/>
      <c r="D5360" s="7"/>
      <c r="E5360" s="2"/>
      <c r="F5360" s="7"/>
      <c r="G5360" s="7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</row>
    <row r="5361" ht="15.75" customHeight="1">
      <c r="A5361" s="7"/>
      <c r="B5361" s="7"/>
      <c r="C5361" s="7"/>
      <c r="D5361" s="7"/>
      <c r="E5361" s="2"/>
      <c r="F5361" s="7"/>
      <c r="G5361" s="7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</row>
    <row r="5362" ht="15.75" customHeight="1">
      <c r="A5362" s="7"/>
      <c r="B5362" s="7"/>
      <c r="C5362" s="7"/>
      <c r="D5362" s="7"/>
      <c r="E5362" s="2"/>
      <c r="F5362" s="7"/>
      <c r="G5362" s="7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</row>
    <row r="5363" ht="15.75" customHeight="1">
      <c r="A5363" s="7"/>
      <c r="B5363" s="7"/>
      <c r="C5363" s="7"/>
      <c r="D5363" s="7"/>
      <c r="E5363" s="2"/>
      <c r="F5363" s="7"/>
      <c r="G5363" s="7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</row>
    <row r="5364" ht="15.75" customHeight="1">
      <c r="A5364" s="7"/>
      <c r="B5364" s="7"/>
      <c r="C5364" s="7"/>
      <c r="D5364" s="7"/>
      <c r="E5364" s="2"/>
      <c r="F5364" s="7"/>
      <c r="G5364" s="7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</row>
    <row r="5365" ht="15.75" customHeight="1">
      <c r="A5365" s="7"/>
      <c r="B5365" s="7"/>
      <c r="C5365" s="7"/>
      <c r="D5365" s="7"/>
      <c r="E5365" s="2"/>
      <c r="F5365" s="7"/>
      <c r="G5365" s="7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</row>
    <row r="5366" ht="15.75" customHeight="1">
      <c r="A5366" s="7"/>
      <c r="B5366" s="7"/>
      <c r="C5366" s="7"/>
      <c r="D5366" s="7"/>
      <c r="E5366" s="2"/>
      <c r="F5366" s="7"/>
      <c r="G5366" s="7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</row>
    <row r="5367" ht="15.75" customHeight="1">
      <c r="A5367" s="7"/>
      <c r="B5367" s="7"/>
      <c r="C5367" s="7"/>
      <c r="D5367" s="7"/>
      <c r="E5367" s="2"/>
      <c r="F5367" s="7"/>
      <c r="G5367" s="7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</row>
    <row r="5368" ht="15.75" customHeight="1">
      <c r="A5368" s="7"/>
      <c r="B5368" s="7"/>
      <c r="C5368" s="7"/>
      <c r="D5368" s="7"/>
      <c r="E5368" s="2"/>
      <c r="F5368" s="7"/>
      <c r="G5368" s="7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</row>
    <row r="5369" ht="15.75" customHeight="1">
      <c r="A5369" s="7"/>
      <c r="B5369" s="7"/>
      <c r="C5369" s="7"/>
      <c r="D5369" s="7"/>
      <c r="E5369" s="2"/>
      <c r="F5369" s="7"/>
      <c r="G5369" s="7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</row>
    <row r="5370" ht="15.75" customHeight="1">
      <c r="A5370" s="7"/>
      <c r="B5370" s="7"/>
      <c r="C5370" s="7"/>
      <c r="D5370" s="7"/>
      <c r="E5370" s="2"/>
      <c r="F5370" s="7"/>
      <c r="G5370" s="7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</row>
    <row r="5371" ht="15.75" customHeight="1">
      <c r="A5371" s="7"/>
      <c r="B5371" s="7"/>
      <c r="C5371" s="7"/>
      <c r="D5371" s="7"/>
      <c r="E5371" s="2"/>
      <c r="F5371" s="7"/>
      <c r="G5371" s="7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</row>
    <row r="5372" ht="15.75" customHeight="1">
      <c r="A5372" s="3"/>
      <c r="B5372" s="1"/>
      <c r="C5372" s="1"/>
      <c r="D5372" s="1"/>
      <c r="E5372" s="2"/>
      <c r="F5372" s="3"/>
      <c r="G5372" s="5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</row>
    <row r="5373" ht="15.75" customHeight="1">
      <c r="A5373" s="3"/>
      <c r="B5373" s="1"/>
      <c r="C5373" s="1"/>
      <c r="D5373" s="1"/>
      <c r="E5373" s="2"/>
      <c r="F5373" s="3"/>
      <c r="G5373" s="5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</row>
    <row r="5374" ht="15.75" customHeight="1">
      <c r="A5374" s="3"/>
      <c r="B5374" s="1"/>
      <c r="C5374" s="1"/>
      <c r="D5374" s="1"/>
      <c r="E5374" s="2"/>
      <c r="F5374" s="3"/>
      <c r="G5374" s="5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</row>
    <row r="5375" ht="15.75" customHeight="1">
      <c r="A5375" s="3"/>
      <c r="B5375" s="1"/>
      <c r="C5375" s="1"/>
      <c r="D5375" s="1"/>
      <c r="E5375" s="2"/>
      <c r="F5375" s="3"/>
      <c r="G5375" s="5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</row>
    <row r="5376" ht="15.75" customHeight="1">
      <c r="A5376" s="3"/>
      <c r="B5376" s="1"/>
      <c r="C5376" s="1"/>
      <c r="D5376" s="1"/>
      <c r="E5376" s="2"/>
      <c r="F5376" s="3"/>
      <c r="G5376" s="5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</row>
    <row r="5377" ht="15.75" customHeight="1">
      <c r="A5377" s="3"/>
      <c r="B5377" s="1"/>
      <c r="C5377" s="1"/>
      <c r="D5377" s="1"/>
      <c r="E5377" s="2"/>
      <c r="F5377" s="3"/>
      <c r="G5377" s="5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</row>
    <row r="5378" ht="15.75" customHeight="1">
      <c r="A5378" s="3"/>
      <c r="B5378" s="1"/>
      <c r="C5378" s="1"/>
      <c r="D5378" s="1"/>
      <c r="E5378" s="2"/>
      <c r="F5378" s="3"/>
      <c r="G5378" s="5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</row>
    <row r="5379" ht="15.75" customHeight="1">
      <c r="A5379" s="3"/>
      <c r="B5379" s="1"/>
      <c r="C5379" s="1"/>
      <c r="D5379" s="1"/>
      <c r="E5379" s="2"/>
      <c r="F5379" s="3"/>
      <c r="G5379" s="5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</row>
    <row r="5380" ht="15.75" customHeight="1">
      <c r="A5380" s="3"/>
      <c r="B5380" s="1"/>
      <c r="C5380" s="1"/>
      <c r="D5380" s="1"/>
      <c r="E5380" s="2"/>
      <c r="F5380" s="3"/>
      <c r="G5380" s="5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</row>
    <row r="5381" ht="15.75" customHeight="1">
      <c r="A5381" s="3"/>
      <c r="B5381" s="1"/>
      <c r="C5381" s="1"/>
      <c r="D5381" s="1"/>
      <c r="E5381" s="2"/>
      <c r="F5381" s="3"/>
      <c r="G5381" s="5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</row>
    <row r="5382" ht="15.75" customHeight="1">
      <c r="A5382" s="3"/>
      <c r="B5382" s="1"/>
      <c r="C5382" s="1"/>
      <c r="D5382" s="1"/>
      <c r="E5382" s="2"/>
      <c r="F5382" s="3"/>
      <c r="G5382" s="5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</row>
    <row r="5383" ht="15.75" customHeight="1">
      <c r="A5383" s="3"/>
      <c r="B5383" s="1"/>
      <c r="C5383" s="1"/>
      <c r="D5383" s="1"/>
      <c r="E5383" s="2"/>
      <c r="F5383" s="3"/>
      <c r="G5383" s="5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</row>
    <row r="5384" ht="15.75" customHeight="1">
      <c r="A5384" s="3"/>
      <c r="B5384" s="1"/>
      <c r="C5384" s="1"/>
      <c r="D5384" s="1"/>
      <c r="E5384" s="2"/>
      <c r="F5384" s="3"/>
      <c r="G5384" s="5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</row>
    <row r="5385" ht="15.75" customHeight="1">
      <c r="A5385" s="3"/>
      <c r="B5385" s="1"/>
      <c r="C5385" s="1"/>
      <c r="D5385" s="1"/>
      <c r="E5385" s="2"/>
      <c r="F5385" s="3"/>
      <c r="G5385" s="5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</row>
    <row r="5386" ht="15.75" customHeight="1">
      <c r="A5386" s="3"/>
      <c r="B5386" s="1"/>
      <c r="C5386" s="1"/>
      <c r="D5386" s="1"/>
      <c r="E5386" s="2"/>
      <c r="F5386" s="3"/>
      <c r="G5386" s="5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</row>
    <row r="5387" ht="15.75" customHeight="1">
      <c r="A5387" s="3"/>
      <c r="B5387" s="1"/>
      <c r="C5387" s="1"/>
      <c r="D5387" s="1"/>
      <c r="E5387" s="2"/>
      <c r="F5387" s="3"/>
      <c r="G5387" s="5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</row>
    <row r="5388" ht="15.75" customHeight="1">
      <c r="A5388" s="3"/>
      <c r="B5388" s="1"/>
      <c r="C5388" s="1"/>
      <c r="D5388" s="1"/>
      <c r="E5388" s="2"/>
      <c r="F5388" s="3"/>
      <c r="G5388" s="5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</row>
    <row r="5389" ht="15.75" customHeight="1">
      <c r="A5389" s="3"/>
      <c r="B5389" s="1"/>
      <c r="C5389" s="1"/>
      <c r="D5389" s="1"/>
      <c r="E5389" s="2"/>
      <c r="F5389" s="3"/>
      <c r="G5389" s="5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</row>
    <row r="5390" ht="15.75" customHeight="1">
      <c r="A5390" s="3"/>
      <c r="B5390" s="1"/>
      <c r="C5390" s="1"/>
      <c r="D5390" s="1"/>
      <c r="E5390" s="2"/>
      <c r="F5390" s="3"/>
      <c r="G5390" s="5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</row>
    <row r="5391" ht="15.75" customHeight="1">
      <c r="A5391" s="3"/>
      <c r="B5391" s="1"/>
      <c r="C5391" s="1"/>
      <c r="D5391" s="1"/>
      <c r="E5391" s="2"/>
      <c r="F5391" s="3"/>
      <c r="G5391" s="5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</row>
    <row r="5392" ht="15.75" customHeight="1">
      <c r="A5392" s="3"/>
      <c r="B5392" s="1"/>
      <c r="C5392" s="1"/>
      <c r="D5392" s="1"/>
      <c r="E5392" s="2"/>
      <c r="F5392" s="3"/>
      <c r="G5392" s="5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</row>
    <row r="5393" ht="15.75" customHeight="1">
      <c r="A5393" s="3"/>
      <c r="B5393" s="1"/>
      <c r="C5393" s="1"/>
      <c r="D5393" s="1"/>
      <c r="E5393" s="2"/>
      <c r="F5393" s="3"/>
      <c r="G5393" s="5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</row>
    <row r="5394" ht="15.75" customHeight="1">
      <c r="A5394" s="3"/>
      <c r="B5394" s="1"/>
      <c r="C5394" s="1"/>
      <c r="D5394" s="1"/>
      <c r="E5394" s="2"/>
      <c r="F5394" s="3"/>
      <c r="G5394" s="5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</row>
    <row r="5395" ht="15.75" customHeight="1">
      <c r="A5395" s="3"/>
      <c r="B5395" s="1"/>
      <c r="C5395" s="1"/>
      <c r="D5395" s="1"/>
      <c r="E5395" s="2"/>
      <c r="F5395" s="3"/>
      <c r="G5395" s="5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</row>
    <row r="5396" ht="15.75" customHeight="1">
      <c r="A5396" s="3"/>
      <c r="B5396" s="1"/>
      <c r="C5396" s="1"/>
      <c r="D5396" s="1"/>
      <c r="E5396" s="2"/>
      <c r="F5396" s="3"/>
      <c r="G5396" s="5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</row>
    <row r="5397" ht="15.75" customHeight="1">
      <c r="A5397" s="3"/>
      <c r="B5397" s="1"/>
      <c r="C5397" s="1"/>
      <c r="D5397" s="1"/>
      <c r="E5397" s="2"/>
      <c r="F5397" s="3"/>
      <c r="G5397" s="5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</row>
    <row r="5398" ht="15.75" customHeight="1">
      <c r="A5398" s="3"/>
      <c r="B5398" s="1"/>
      <c r="C5398" s="1"/>
      <c r="D5398" s="1"/>
      <c r="E5398" s="2"/>
      <c r="F5398" s="3"/>
      <c r="G5398" s="5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</row>
    <row r="5399" ht="15.75" customHeight="1">
      <c r="A5399" s="3"/>
      <c r="B5399" s="1"/>
      <c r="C5399" s="1"/>
      <c r="D5399" s="1"/>
      <c r="E5399" s="2"/>
      <c r="F5399" s="3"/>
      <c r="G5399" s="5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</row>
    <row r="5400" ht="15.75" customHeight="1">
      <c r="A5400" s="3"/>
      <c r="B5400" s="1"/>
      <c r="C5400" s="1"/>
      <c r="D5400" s="1"/>
      <c r="E5400" s="2"/>
      <c r="F5400" s="3"/>
      <c r="G5400" s="5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</row>
    <row r="5401" ht="15.75" customHeight="1">
      <c r="A5401" s="3"/>
      <c r="B5401" s="1"/>
      <c r="C5401" s="1"/>
      <c r="D5401" s="1"/>
      <c r="E5401" s="2"/>
      <c r="F5401" s="3"/>
      <c r="G5401" s="5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</row>
    <row r="5402" ht="15.75" customHeight="1">
      <c r="A5402" s="3"/>
      <c r="B5402" s="1"/>
      <c r="C5402" s="1"/>
      <c r="D5402" s="1"/>
      <c r="E5402" s="2"/>
      <c r="F5402" s="3"/>
      <c r="G5402" s="5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</row>
    <row r="5403" ht="15.75" customHeight="1">
      <c r="A5403" s="3"/>
      <c r="B5403" s="1"/>
      <c r="C5403" s="1"/>
      <c r="D5403" s="1"/>
      <c r="E5403" s="2"/>
      <c r="F5403" s="3"/>
      <c r="G5403" s="5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</row>
    <row r="5404" ht="15.75" customHeight="1">
      <c r="A5404" s="3"/>
      <c r="B5404" s="1"/>
      <c r="C5404" s="1"/>
      <c r="D5404" s="1"/>
      <c r="E5404" s="2"/>
      <c r="F5404" s="3"/>
      <c r="G5404" s="5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</row>
    <row r="5405" ht="15.75" customHeight="1">
      <c r="A5405" s="3"/>
      <c r="B5405" s="1"/>
      <c r="C5405" s="1"/>
      <c r="D5405" s="1"/>
      <c r="E5405" s="2"/>
      <c r="F5405" s="3"/>
      <c r="G5405" s="5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</row>
    <row r="5406" ht="15.75" customHeight="1">
      <c r="A5406" s="3"/>
      <c r="B5406" s="1"/>
      <c r="C5406" s="1"/>
      <c r="D5406" s="1"/>
      <c r="E5406" s="2"/>
      <c r="F5406" s="3"/>
      <c r="G5406" s="5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</row>
    <row r="5407" ht="15.75" customHeight="1">
      <c r="A5407" s="3"/>
      <c r="B5407" s="1"/>
      <c r="C5407" s="1"/>
      <c r="D5407" s="1"/>
      <c r="E5407" s="2"/>
      <c r="F5407" s="3"/>
      <c r="G5407" s="5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</row>
    <row r="5408" ht="15.75" customHeight="1">
      <c r="A5408" s="3"/>
      <c r="B5408" s="1"/>
      <c r="C5408" s="1"/>
      <c r="D5408" s="1"/>
      <c r="E5408" s="2"/>
      <c r="F5408" s="3"/>
      <c r="G5408" s="5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</row>
    <row r="5409" ht="15.75" customHeight="1">
      <c r="A5409" s="3"/>
      <c r="B5409" s="1"/>
      <c r="C5409" s="1"/>
      <c r="D5409" s="1"/>
      <c r="E5409" s="2"/>
      <c r="F5409" s="3"/>
      <c r="G5409" s="5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</row>
    <row r="5410" ht="15.75" customHeight="1">
      <c r="A5410" s="3"/>
      <c r="B5410" s="1"/>
      <c r="C5410" s="1"/>
      <c r="D5410" s="1"/>
      <c r="E5410" s="2"/>
      <c r="F5410" s="3"/>
      <c r="G5410" s="5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</row>
    <row r="5411" ht="15.75" customHeight="1">
      <c r="A5411" s="3"/>
      <c r="B5411" s="1"/>
      <c r="C5411" s="1"/>
      <c r="D5411" s="1"/>
      <c r="E5411" s="2"/>
      <c r="F5411" s="3"/>
      <c r="G5411" s="5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</row>
    <row r="5412" ht="15.75" customHeight="1">
      <c r="A5412" s="3"/>
      <c r="B5412" s="1"/>
      <c r="C5412" s="1"/>
      <c r="D5412" s="1"/>
      <c r="E5412" s="2"/>
      <c r="F5412" s="3"/>
      <c r="G5412" s="5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</row>
    <row r="5413" ht="15.75" customHeight="1">
      <c r="A5413" s="3"/>
      <c r="B5413" s="1"/>
      <c r="C5413" s="1"/>
      <c r="D5413" s="1"/>
      <c r="E5413" s="2"/>
      <c r="F5413" s="3"/>
      <c r="G5413" s="5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</row>
    <row r="5414" ht="15.75" customHeight="1">
      <c r="A5414" s="3"/>
      <c r="B5414" s="1"/>
      <c r="C5414" s="1"/>
      <c r="D5414" s="1"/>
      <c r="E5414" s="2"/>
      <c r="F5414" s="3"/>
      <c r="G5414" s="5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</row>
    <row r="5415" ht="15.75" customHeight="1">
      <c r="A5415" s="3"/>
      <c r="B5415" s="1"/>
      <c r="C5415" s="1"/>
      <c r="D5415" s="1"/>
      <c r="E5415" s="2"/>
      <c r="F5415" s="3"/>
      <c r="G5415" s="5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</row>
    <row r="5416" ht="15.75" customHeight="1">
      <c r="A5416" s="3"/>
      <c r="B5416" s="1"/>
      <c r="C5416" s="1"/>
      <c r="D5416" s="1"/>
      <c r="E5416" s="2"/>
      <c r="F5416" s="3"/>
      <c r="G5416" s="5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</row>
    <row r="5417" ht="15.75" customHeight="1">
      <c r="A5417" s="3"/>
      <c r="B5417" s="1"/>
      <c r="C5417" s="1"/>
      <c r="D5417" s="1"/>
      <c r="E5417" s="2"/>
      <c r="F5417" s="3"/>
      <c r="G5417" s="5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</row>
    <row r="5418" ht="15.75" customHeight="1">
      <c r="A5418" s="3"/>
      <c r="B5418" s="1"/>
      <c r="C5418" s="1"/>
      <c r="D5418" s="1"/>
      <c r="E5418" s="2"/>
      <c r="F5418" s="3"/>
      <c r="G5418" s="5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</row>
    <row r="5419" ht="15.75" customHeight="1">
      <c r="A5419" s="3"/>
      <c r="B5419" s="1"/>
      <c r="C5419" s="1"/>
      <c r="D5419" s="1"/>
      <c r="E5419" s="2"/>
      <c r="F5419" s="3"/>
      <c r="G5419" s="5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</row>
    <row r="5420" ht="15.75" customHeight="1">
      <c r="A5420" s="3"/>
      <c r="B5420" s="1"/>
      <c r="C5420" s="1"/>
      <c r="D5420" s="1"/>
      <c r="E5420" s="2"/>
      <c r="F5420" s="3"/>
      <c r="G5420" s="5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</row>
    <row r="5421" ht="15.75" customHeight="1">
      <c r="A5421" s="3"/>
      <c r="B5421" s="1"/>
      <c r="C5421" s="1"/>
      <c r="D5421" s="1"/>
      <c r="E5421" s="2"/>
      <c r="F5421" s="3"/>
      <c r="G5421" s="5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</row>
    <row r="5422" ht="15.75" customHeight="1">
      <c r="A5422" s="3"/>
      <c r="B5422" s="1"/>
      <c r="C5422" s="1"/>
      <c r="D5422" s="1"/>
      <c r="E5422" s="2"/>
      <c r="F5422" s="3"/>
      <c r="G5422" s="5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</row>
    <row r="5423" ht="15.75" customHeight="1">
      <c r="A5423" s="3"/>
      <c r="B5423" s="1"/>
      <c r="C5423" s="1"/>
      <c r="D5423" s="1"/>
      <c r="E5423" s="2"/>
      <c r="F5423" s="3"/>
      <c r="G5423" s="5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</row>
    <row r="5424" ht="15.75" customHeight="1">
      <c r="A5424" s="3"/>
      <c r="B5424" s="1"/>
      <c r="C5424" s="1"/>
      <c r="D5424" s="1"/>
      <c r="E5424" s="2"/>
      <c r="F5424" s="3"/>
      <c r="G5424" s="5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</row>
    <row r="5425" ht="15.75" customHeight="1">
      <c r="A5425" s="3"/>
      <c r="B5425" s="1"/>
      <c r="C5425" s="1"/>
      <c r="D5425" s="1"/>
      <c r="E5425" s="2"/>
      <c r="F5425" s="3"/>
      <c r="G5425" s="5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</row>
    <row r="5426" ht="15.75" customHeight="1">
      <c r="A5426" s="3"/>
      <c r="B5426" s="1"/>
      <c r="C5426" s="1"/>
      <c r="D5426" s="1"/>
      <c r="E5426" s="2"/>
      <c r="F5426" s="3"/>
      <c r="G5426" s="5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</row>
    <row r="5427" ht="15.75" customHeight="1">
      <c r="A5427" s="3"/>
      <c r="B5427" s="1"/>
      <c r="C5427" s="1"/>
      <c r="D5427" s="1"/>
      <c r="E5427" s="2"/>
      <c r="F5427" s="3"/>
      <c r="G5427" s="5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</row>
    <row r="5428" ht="15.75" customHeight="1">
      <c r="A5428" s="3"/>
      <c r="B5428" s="1"/>
      <c r="C5428" s="1"/>
      <c r="D5428" s="1"/>
      <c r="E5428" s="2"/>
      <c r="F5428" s="3"/>
      <c r="G5428" s="5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</row>
    <row r="5429" ht="15.75" customHeight="1">
      <c r="A5429" s="3"/>
      <c r="B5429" s="1"/>
      <c r="C5429" s="1"/>
      <c r="D5429" s="1"/>
      <c r="E5429" s="2"/>
      <c r="F5429" s="3"/>
      <c r="G5429" s="5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</row>
    <row r="5430" ht="15.75" customHeight="1">
      <c r="A5430" s="3"/>
      <c r="B5430" s="1"/>
      <c r="C5430" s="1"/>
      <c r="D5430" s="1"/>
      <c r="E5430" s="2"/>
      <c r="F5430" s="3"/>
      <c r="G5430" s="5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</row>
    <row r="5431" ht="15.75" customHeight="1">
      <c r="A5431" s="3"/>
      <c r="B5431" s="1"/>
      <c r="C5431" s="1"/>
      <c r="D5431" s="1"/>
      <c r="E5431" s="2"/>
      <c r="F5431" s="3"/>
      <c r="G5431" s="5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</row>
    <row r="5432" ht="15.75" customHeight="1">
      <c r="A5432" s="3"/>
      <c r="B5432" s="1"/>
      <c r="C5432" s="1"/>
      <c r="D5432" s="1"/>
      <c r="E5432" s="2"/>
      <c r="F5432" s="3"/>
      <c r="G5432" s="5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</row>
    <row r="5433" ht="15.75" customHeight="1">
      <c r="A5433" s="3"/>
      <c r="B5433" s="1"/>
      <c r="C5433" s="1"/>
      <c r="D5433" s="1"/>
      <c r="E5433" s="2"/>
      <c r="F5433" s="3"/>
      <c r="G5433" s="5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</row>
    <row r="5434" ht="15.75" customHeight="1">
      <c r="A5434" s="3"/>
      <c r="B5434" s="1"/>
      <c r="C5434" s="1"/>
      <c r="D5434" s="1"/>
      <c r="E5434" s="2"/>
      <c r="F5434" s="3"/>
      <c r="G5434" s="5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</row>
    <row r="5435" ht="15.75" customHeight="1">
      <c r="A5435" s="3"/>
      <c r="B5435" s="1"/>
      <c r="C5435" s="1"/>
      <c r="D5435" s="1"/>
      <c r="E5435" s="2"/>
      <c r="F5435" s="3"/>
      <c r="G5435" s="5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</row>
    <row r="5436" ht="15.75" customHeight="1">
      <c r="A5436" s="3"/>
      <c r="B5436" s="1"/>
      <c r="C5436" s="1"/>
      <c r="D5436" s="1"/>
      <c r="E5436" s="2"/>
      <c r="F5436" s="3"/>
      <c r="G5436" s="5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</row>
    <row r="5437" ht="15.75" customHeight="1">
      <c r="A5437" s="3"/>
      <c r="B5437" s="1"/>
      <c r="C5437" s="1"/>
      <c r="D5437" s="1"/>
      <c r="E5437" s="2"/>
      <c r="F5437" s="3"/>
      <c r="G5437" s="5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</row>
    <row r="5438" ht="15.75" customHeight="1">
      <c r="A5438" s="3"/>
      <c r="B5438" s="1"/>
      <c r="C5438" s="1"/>
      <c r="D5438" s="1"/>
      <c r="E5438" s="2"/>
      <c r="F5438" s="3"/>
      <c r="G5438" s="5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</row>
    <row r="5439" ht="15.75" customHeight="1">
      <c r="A5439" s="3"/>
      <c r="B5439" s="1"/>
      <c r="C5439" s="1"/>
      <c r="D5439" s="1"/>
      <c r="E5439" s="2"/>
      <c r="F5439" s="3"/>
      <c r="G5439" s="5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</row>
    <row r="5440" ht="15.75" customHeight="1">
      <c r="A5440" s="3"/>
      <c r="B5440" s="1"/>
      <c r="C5440" s="1"/>
      <c r="D5440" s="1"/>
      <c r="E5440" s="2"/>
      <c r="F5440" s="3"/>
      <c r="G5440" s="5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</row>
    <row r="5441" ht="15.75" customHeight="1">
      <c r="A5441" s="3"/>
      <c r="B5441" s="1"/>
      <c r="C5441" s="1"/>
      <c r="D5441" s="1"/>
      <c r="E5441" s="2"/>
      <c r="F5441" s="3"/>
      <c r="G5441" s="5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</row>
    <row r="5442" ht="15.75" customHeight="1">
      <c r="A5442" s="3"/>
      <c r="B5442" s="1"/>
      <c r="C5442" s="1"/>
      <c r="D5442" s="1"/>
      <c r="E5442" s="2"/>
      <c r="F5442" s="3"/>
      <c r="G5442" s="5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</row>
    <row r="5443" ht="15.75" customHeight="1">
      <c r="A5443" s="3"/>
      <c r="B5443" s="1"/>
      <c r="C5443" s="1"/>
      <c r="D5443" s="1"/>
      <c r="E5443" s="2"/>
      <c r="F5443" s="3"/>
      <c r="G5443" s="5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</row>
    <row r="5444" ht="15.75" customHeight="1">
      <c r="A5444" s="3"/>
      <c r="B5444" s="1"/>
      <c r="C5444" s="1"/>
      <c r="D5444" s="1"/>
      <c r="E5444" s="2"/>
      <c r="F5444" s="3"/>
      <c r="G5444" s="5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</row>
    <row r="5445" ht="15.75" customHeight="1">
      <c r="A5445" s="3"/>
      <c r="B5445" s="1"/>
      <c r="C5445" s="1"/>
      <c r="D5445" s="1"/>
      <c r="E5445" s="2"/>
      <c r="F5445" s="3"/>
      <c r="G5445" s="5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</row>
    <row r="5446" ht="15.75" customHeight="1">
      <c r="A5446" s="3"/>
      <c r="B5446" s="1"/>
      <c r="C5446" s="1"/>
      <c r="D5446" s="1"/>
      <c r="E5446" s="2"/>
      <c r="F5446" s="3"/>
      <c r="G5446" s="5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</row>
    <row r="5447" ht="15.75" customHeight="1">
      <c r="A5447" s="3"/>
      <c r="B5447" s="1"/>
      <c r="C5447" s="1"/>
      <c r="D5447" s="1"/>
      <c r="E5447" s="2"/>
      <c r="F5447" s="3"/>
      <c r="G5447" s="5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</row>
    <row r="5448" ht="15.75" customHeight="1">
      <c r="A5448" s="3"/>
      <c r="B5448" s="1"/>
      <c r="C5448" s="1"/>
      <c r="D5448" s="1"/>
      <c r="E5448" s="2"/>
      <c r="F5448" s="3"/>
      <c r="G5448" s="5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</row>
    <row r="5449" ht="15.75" customHeight="1">
      <c r="A5449" s="3"/>
      <c r="B5449" s="1"/>
      <c r="C5449" s="1"/>
      <c r="D5449" s="1"/>
      <c r="E5449" s="2"/>
      <c r="F5449" s="3"/>
      <c r="G5449" s="5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</row>
    <row r="5450" ht="15.75" customHeight="1">
      <c r="A5450" s="3"/>
      <c r="B5450" s="1"/>
      <c r="C5450" s="1"/>
      <c r="D5450" s="1"/>
      <c r="E5450" s="2"/>
      <c r="F5450" s="3"/>
      <c r="G5450" s="5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</row>
    <row r="5451" ht="15.75" customHeight="1">
      <c r="A5451" s="3"/>
      <c r="B5451" s="1"/>
      <c r="C5451" s="1"/>
      <c r="D5451" s="1"/>
      <c r="E5451" s="2"/>
      <c r="F5451" s="3"/>
      <c r="G5451" s="5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</row>
    <row r="5452" ht="15.75" customHeight="1">
      <c r="A5452" s="3"/>
      <c r="B5452" s="1"/>
      <c r="C5452" s="1"/>
      <c r="D5452" s="1"/>
      <c r="E5452" s="2"/>
      <c r="F5452" s="3"/>
      <c r="G5452" s="5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</row>
    <row r="5453" ht="15.75" customHeight="1">
      <c r="A5453" s="3"/>
      <c r="B5453" s="1"/>
      <c r="C5453" s="1"/>
      <c r="D5453" s="1"/>
      <c r="E5453" s="2"/>
      <c r="F5453" s="3"/>
      <c r="G5453" s="5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</row>
    <row r="5454" ht="15.75" customHeight="1">
      <c r="A5454" s="3"/>
      <c r="B5454" s="1"/>
      <c r="C5454" s="1"/>
      <c r="D5454" s="1"/>
      <c r="E5454" s="2"/>
      <c r="F5454" s="3"/>
      <c r="G5454" s="5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</row>
    <row r="5455" ht="15.75" customHeight="1">
      <c r="A5455" s="3"/>
      <c r="B5455" s="1"/>
      <c r="C5455" s="1"/>
      <c r="D5455" s="1"/>
      <c r="E5455" s="2"/>
      <c r="F5455" s="3"/>
      <c r="G5455" s="5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</row>
    <row r="5456" ht="15.75" customHeight="1">
      <c r="A5456" s="3"/>
      <c r="B5456" s="1"/>
      <c r="C5456" s="1"/>
      <c r="D5456" s="1"/>
      <c r="E5456" s="2"/>
      <c r="F5456" s="3"/>
      <c r="G5456" s="5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</row>
    <row r="5457" ht="15.75" customHeight="1">
      <c r="A5457" s="3"/>
      <c r="B5457" s="1"/>
      <c r="C5457" s="1"/>
      <c r="D5457" s="1"/>
      <c r="E5457" s="2"/>
      <c r="F5457" s="3"/>
      <c r="G5457" s="5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</row>
    <row r="5458" ht="15.75" customHeight="1">
      <c r="A5458" s="3"/>
      <c r="B5458" s="1"/>
      <c r="C5458" s="1"/>
      <c r="D5458" s="1"/>
      <c r="E5458" s="2"/>
      <c r="F5458" s="3"/>
      <c r="G5458" s="5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</row>
    <row r="5459" ht="15.75" customHeight="1">
      <c r="A5459" s="3"/>
      <c r="B5459" s="1"/>
      <c r="C5459" s="1"/>
      <c r="D5459" s="1"/>
      <c r="E5459" s="2"/>
      <c r="F5459" s="3"/>
      <c r="G5459" s="5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</row>
    <row r="5460" ht="15.75" customHeight="1">
      <c r="A5460" s="3"/>
      <c r="B5460" s="1"/>
      <c r="C5460" s="1"/>
      <c r="D5460" s="1"/>
      <c r="E5460" s="2"/>
      <c r="F5460" s="3"/>
      <c r="G5460" s="5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</row>
    <row r="5461" ht="15.75" customHeight="1">
      <c r="A5461" s="3"/>
      <c r="B5461" s="1"/>
      <c r="C5461" s="1"/>
      <c r="D5461" s="1"/>
      <c r="E5461" s="2"/>
      <c r="F5461" s="3"/>
      <c r="G5461" s="5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</row>
    <row r="5462" ht="15.75" customHeight="1">
      <c r="A5462" s="3"/>
      <c r="B5462" s="1"/>
      <c r="C5462" s="1"/>
      <c r="D5462" s="1"/>
      <c r="E5462" s="2"/>
      <c r="F5462" s="3"/>
      <c r="G5462" s="5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</row>
    <row r="5463" ht="15.75" customHeight="1">
      <c r="A5463" s="3"/>
      <c r="B5463" s="1"/>
      <c r="C5463" s="1"/>
      <c r="D5463" s="1"/>
      <c r="E5463" s="2"/>
      <c r="F5463" s="3"/>
      <c r="G5463" s="5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</row>
    <row r="5464" ht="15.75" customHeight="1">
      <c r="A5464" s="3"/>
      <c r="B5464" s="1"/>
      <c r="C5464" s="1"/>
      <c r="D5464" s="1"/>
      <c r="E5464" s="2"/>
      <c r="F5464" s="3"/>
      <c r="G5464" s="5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</row>
    <row r="5465" ht="15.75" customHeight="1">
      <c r="A5465" s="3"/>
      <c r="B5465" s="1"/>
      <c r="C5465" s="1"/>
      <c r="D5465" s="1"/>
      <c r="E5465" s="2"/>
      <c r="F5465" s="3"/>
      <c r="G5465" s="5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</row>
    <row r="5466" ht="15.75" customHeight="1">
      <c r="A5466" s="3"/>
      <c r="B5466" s="1"/>
      <c r="C5466" s="1"/>
      <c r="D5466" s="1"/>
      <c r="E5466" s="2"/>
      <c r="F5466" s="3"/>
      <c r="G5466" s="5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</row>
    <row r="5467" ht="15.75" customHeight="1">
      <c r="A5467" s="3"/>
      <c r="B5467" s="1"/>
      <c r="C5467" s="1"/>
      <c r="D5467" s="1"/>
      <c r="E5467" s="2"/>
      <c r="F5467" s="3"/>
      <c r="G5467" s="5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</row>
    <row r="5468" ht="15.75" customHeight="1">
      <c r="A5468" s="3"/>
      <c r="B5468" s="1"/>
      <c r="C5468" s="1"/>
      <c r="D5468" s="1"/>
      <c r="E5468" s="2"/>
      <c r="F5468" s="3"/>
      <c r="G5468" s="5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</row>
    <row r="5469" ht="15.75" customHeight="1">
      <c r="A5469" s="3"/>
      <c r="B5469" s="1"/>
      <c r="C5469" s="1"/>
      <c r="D5469" s="1"/>
      <c r="E5469" s="2"/>
      <c r="F5469" s="3"/>
      <c r="G5469" s="5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</row>
    <row r="5470" ht="15.75" customHeight="1">
      <c r="A5470" s="3"/>
      <c r="B5470" s="1"/>
      <c r="C5470" s="1"/>
      <c r="D5470" s="1"/>
      <c r="E5470" s="2"/>
      <c r="F5470" s="3"/>
      <c r="G5470" s="5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</row>
    <row r="5471" ht="15.75" customHeight="1">
      <c r="A5471" s="3"/>
      <c r="B5471" s="1"/>
      <c r="C5471" s="1"/>
      <c r="D5471" s="1"/>
      <c r="E5471" s="2"/>
      <c r="F5471" s="3"/>
      <c r="G5471" s="5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</row>
    <row r="5472" ht="15.75" customHeight="1">
      <c r="A5472" s="3"/>
      <c r="B5472" s="1"/>
      <c r="C5472" s="1"/>
      <c r="D5472" s="1"/>
      <c r="E5472" s="2"/>
      <c r="F5472" s="3"/>
      <c r="G5472" s="5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</row>
    <row r="5473" ht="15.75" customHeight="1">
      <c r="A5473" s="3"/>
      <c r="B5473" s="1"/>
      <c r="C5473" s="1"/>
      <c r="D5473" s="1"/>
      <c r="E5473" s="2"/>
      <c r="F5473" s="3"/>
      <c r="G5473" s="5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</row>
    <row r="5474" ht="15.75" customHeight="1">
      <c r="A5474" s="3"/>
      <c r="B5474" s="1"/>
      <c r="C5474" s="1"/>
      <c r="D5474" s="1"/>
      <c r="E5474" s="2"/>
      <c r="F5474" s="3"/>
      <c r="G5474" s="5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</row>
    <row r="5475" ht="15.75" customHeight="1">
      <c r="A5475" s="3"/>
      <c r="B5475" s="1"/>
      <c r="C5475" s="1"/>
      <c r="D5475" s="1"/>
      <c r="E5475" s="2"/>
      <c r="F5475" s="3"/>
      <c r="G5475" s="5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</row>
    <row r="5476" ht="15.75" customHeight="1">
      <c r="A5476" s="3"/>
      <c r="B5476" s="1"/>
      <c r="C5476" s="1"/>
      <c r="D5476" s="1"/>
      <c r="E5476" s="2"/>
      <c r="F5476" s="3"/>
      <c r="G5476" s="5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</row>
    <row r="5477" ht="15.75" customHeight="1">
      <c r="A5477" s="3"/>
      <c r="B5477" s="1"/>
      <c r="C5477" s="1"/>
      <c r="D5477" s="1"/>
      <c r="E5477" s="2"/>
      <c r="F5477" s="3"/>
      <c r="G5477" s="5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</row>
    <row r="5478" ht="15.75" customHeight="1">
      <c r="A5478" s="3"/>
      <c r="B5478" s="1"/>
      <c r="C5478" s="1"/>
      <c r="D5478" s="1"/>
      <c r="E5478" s="2"/>
      <c r="F5478" s="3"/>
      <c r="G5478" s="5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</row>
    <row r="5479" ht="15.75" customHeight="1">
      <c r="A5479" s="3"/>
      <c r="B5479" s="1"/>
      <c r="C5479" s="1"/>
      <c r="D5479" s="1"/>
      <c r="E5479" s="2"/>
      <c r="F5479" s="3"/>
      <c r="G5479" s="5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</row>
    <row r="5480" ht="15.75" customHeight="1">
      <c r="A5480" s="3"/>
      <c r="B5480" s="1"/>
      <c r="C5480" s="1"/>
      <c r="D5480" s="1"/>
      <c r="E5480" s="2"/>
      <c r="F5480" s="3"/>
      <c r="G5480" s="5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</row>
    <row r="5481" ht="15.75" customHeight="1">
      <c r="A5481" s="3"/>
      <c r="B5481" s="1"/>
      <c r="C5481" s="1"/>
      <c r="D5481" s="1"/>
      <c r="E5481" s="2"/>
      <c r="F5481" s="3"/>
      <c r="G5481" s="5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</row>
    <row r="5482" ht="15.75" customHeight="1">
      <c r="A5482" s="3"/>
      <c r="B5482" s="1"/>
      <c r="C5482" s="1"/>
      <c r="D5482" s="1"/>
      <c r="E5482" s="2"/>
      <c r="F5482" s="3"/>
      <c r="G5482" s="5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</row>
    <row r="5483" ht="15.75" customHeight="1">
      <c r="A5483" s="3"/>
      <c r="B5483" s="1"/>
      <c r="C5483" s="1"/>
      <c r="D5483" s="1"/>
      <c r="E5483" s="2"/>
      <c r="F5483" s="3"/>
      <c r="G5483" s="5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</row>
    <row r="5484" ht="15.75" customHeight="1">
      <c r="A5484" s="3"/>
      <c r="B5484" s="1"/>
      <c r="C5484" s="1"/>
      <c r="D5484" s="1"/>
      <c r="E5484" s="2"/>
      <c r="F5484" s="3"/>
      <c r="G5484" s="5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</row>
    <row r="5485" ht="15.75" customHeight="1">
      <c r="A5485" s="3"/>
      <c r="B5485" s="1"/>
      <c r="C5485" s="1"/>
      <c r="D5485" s="1"/>
      <c r="E5485" s="2"/>
      <c r="F5485" s="3"/>
      <c r="G5485" s="5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</row>
    <row r="5486" ht="15.75" customHeight="1">
      <c r="A5486" s="3"/>
      <c r="B5486" s="1"/>
      <c r="C5486" s="1"/>
      <c r="D5486" s="1"/>
      <c r="E5486" s="2"/>
      <c r="F5486" s="3"/>
      <c r="G5486" s="5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</row>
    <row r="5487" ht="15.75" customHeight="1">
      <c r="A5487" s="3"/>
      <c r="B5487" s="1"/>
      <c r="C5487" s="1"/>
      <c r="D5487" s="1"/>
      <c r="E5487" s="2"/>
      <c r="F5487" s="3"/>
      <c r="G5487" s="5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</row>
    <row r="5488" ht="15.75" customHeight="1">
      <c r="A5488" s="3"/>
      <c r="B5488" s="1"/>
      <c r="C5488" s="1"/>
      <c r="D5488" s="1"/>
      <c r="E5488" s="2"/>
      <c r="F5488" s="3"/>
      <c r="G5488" s="5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</row>
    <row r="5489" ht="15.75" customHeight="1">
      <c r="A5489" s="3"/>
      <c r="B5489" s="1"/>
      <c r="C5489" s="1"/>
      <c r="D5489" s="1"/>
      <c r="E5489" s="2"/>
      <c r="F5489" s="3"/>
      <c r="G5489" s="5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</row>
    <row r="5490" ht="15.75" customHeight="1">
      <c r="A5490" s="3"/>
      <c r="B5490" s="1"/>
      <c r="C5490" s="1"/>
      <c r="D5490" s="1"/>
      <c r="E5490" s="2"/>
      <c r="F5490" s="3"/>
      <c r="G5490" s="5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</row>
    <row r="5491" ht="15.75" customHeight="1">
      <c r="A5491" s="3"/>
      <c r="B5491" s="1"/>
      <c r="C5491" s="1"/>
      <c r="D5491" s="1"/>
      <c r="E5491" s="2"/>
      <c r="F5491" s="3"/>
      <c r="G5491" s="5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</row>
    <row r="5492" ht="15.75" customHeight="1">
      <c r="A5492" s="3"/>
      <c r="B5492" s="1"/>
      <c r="C5492" s="1"/>
      <c r="D5492" s="1"/>
      <c r="E5492" s="2"/>
      <c r="F5492" s="3"/>
      <c r="G5492" s="5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</row>
    <row r="5493" ht="15.75" customHeight="1">
      <c r="A5493" s="3"/>
      <c r="B5493" s="1"/>
      <c r="C5493" s="1"/>
      <c r="D5493" s="1"/>
      <c r="E5493" s="2"/>
      <c r="F5493" s="3"/>
      <c r="G5493" s="5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</row>
    <row r="5494" ht="15.75" customHeight="1">
      <c r="A5494" s="3"/>
      <c r="B5494" s="1"/>
      <c r="C5494" s="1"/>
      <c r="D5494" s="1"/>
      <c r="E5494" s="2"/>
      <c r="F5494" s="3"/>
      <c r="G5494" s="5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</row>
    <row r="5495" ht="15.75" customHeight="1">
      <c r="A5495" s="3"/>
      <c r="B5495" s="1"/>
      <c r="C5495" s="1"/>
      <c r="D5495" s="1"/>
      <c r="E5495" s="2"/>
      <c r="F5495" s="3"/>
      <c r="G5495" s="5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</row>
    <row r="5496" ht="15.75" customHeight="1">
      <c r="A5496" s="3"/>
      <c r="B5496" s="1"/>
      <c r="C5496" s="1"/>
      <c r="D5496" s="1"/>
      <c r="E5496" s="2"/>
      <c r="F5496" s="3"/>
      <c r="G5496" s="5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</row>
    <row r="5497" ht="15.75" customHeight="1">
      <c r="A5497" s="3"/>
      <c r="B5497" s="1"/>
      <c r="C5497" s="1"/>
      <c r="D5497" s="1"/>
      <c r="E5497" s="2"/>
      <c r="F5497" s="3"/>
      <c r="G5497" s="5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</row>
    <row r="5498" ht="15.75" customHeight="1">
      <c r="A5498" s="3"/>
      <c r="B5498" s="1"/>
      <c r="C5498" s="1"/>
      <c r="D5498" s="1"/>
      <c r="E5498" s="2"/>
      <c r="F5498" s="3"/>
      <c r="G5498" s="5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</row>
    <row r="5499" ht="15.75" customHeight="1">
      <c r="A5499" s="3"/>
      <c r="B5499" s="1"/>
      <c r="C5499" s="1"/>
      <c r="D5499" s="1"/>
      <c r="E5499" s="2"/>
      <c r="F5499" s="3"/>
      <c r="G5499" s="5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</row>
    <row r="5500" ht="15.75" customHeight="1">
      <c r="A5500" s="3"/>
      <c r="B5500" s="1"/>
      <c r="C5500" s="1"/>
      <c r="D5500" s="1"/>
      <c r="E5500" s="2"/>
      <c r="F5500" s="3"/>
      <c r="G5500" s="5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</row>
    <row r="5501" ht="15.75" customHeight="1">
      <c r="A5501" s="3"/>
      <c r="B5501" s="1"/>
      <c r="C5501" s="1"/>
      <c r="D5501" s="1"/>
      <c r="E5501" s="2"/>
      <c r="F5501" s="3"/>
      <c r="G5501" s="5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</row>
    <row r="5502" ht="15.75" customHeight="1">
      <c r="A5502" s="3"/>
      <c r="B5502" s="1"/>
      <c r="C5502" s="1"/>
      <c r="D5502" s="1"/>
      <c r="E5502" s="2"/>
      <c r="F5502" s="3"/>
      <c r="G5502" s="5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</row>
    <row r="5503" ht="15.75" customHeight="1">
      <c r="A5503" s="3"/>
      <c r="B5503" s="1"/>
      <c r="C5503" s="1"/>
      <c r="D5503" s="1"/>
      <c r="E5503" s="2"/>
      <c r="F5503" s="3"/>
      <c r="G5503" s="5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</row>
    <row r="5504" ht="15.75" customHeight="1">
      <c r="A5504" s="3"/>
      <c r="B5504" s="1"/>
      <c r="C5504" s="1"/>
      <c r="D5504" s="1"/>
      <c r="E5504" s="2"/>
      <c r="F5504" s="3"/>
      <c r="G5504" s="5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</row>
    <row r="5505" ht="15.75" customHeight="1">
      <c r="A5505" s="3"/>
      <c r="B5505" s="1"/>
      <c r="C5505" s="1"/>
      <c r="D5505" s="1"/>
      <c r="E5505" s="2"/>
      <c r="F5505" s="3"/>
      <c r="G5505" s="5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</row>
    <row r="5506" ht="15.75" customHeight="1">
      <c r="A5506" s="3"/>
      <c r="B5506" s="1"/>
      <c r="C5506" s="1"/>
      <c r="D5506" s="1"/>
      <c r="E5506" s="2"/>
      <c r="F5506" s="3"/>
      <c r="G5506" s="5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</row>
    <row r="5507" ht="15.75" customHeight="1">
      <c r="A5507" s="3"/>
      <c r="B5507" s="1"/>
      <c r="C5507" s="1"/>
      <c r="D5507" s="1"/>
      <c r="E5507" s="2"/>
      <c r="F5507" s="3"/>
      <c r="G5507" s="5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</row>
    <row r="5508" ht="15.75" customHeight="1">
      <c r="A5508" s="3"/>
      <c r="B5508" s="1"/>
      <c r="C5508" s="1"/>
      <c r="D5508" s="1"/>
      <c r="E5508" s="2"/>
      <c r="F5508" s="3"/>
      <c r="G5508" s="5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</row>
    <row r="5509" ht="15.75" customHeight="1">
      <c r="A5509" s="3"/>
      <c r="B5509" s="1"/>
      <c r="C5509" s="1"/>
      <c r="D5509" s="1"/>
      <c r="E5509" s="2"/>
      <c r="F5509" s="3"/>
      <c r="G5509" s="5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</row>
    <row r="5510" ht="15.75" customHeight="1">
      <c r="A5510" s="3"/>
      <c r="B5510" s="1"/>
      <c r="C5510" s="1"/>
      <c r="D5510" s="1"/>
      <c r="E5510" s="2"/>
      <c r="F5510" s="3"/>
      <c r="G5510" s="5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</row>
    <row r="5511" ht="15.75" customHeight="1">
      <c r="A5511" s="3"/>
      <c r="B5511" s="1"/>
      <c r="C5511" s="1"/>
      <c r="D5511" s="1"/>
      <c r="E5511" s="2"/>
      <c r="F5511" s="3"/>
      <c r="G5511" s="5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</row>
    <row r="5512" ht="15.75" customHeight="1">
      <c r="A5512" s="3"/>
      <c r="B5512" s="1"/>
      <c r="C5512" s="1"/>
      <c r="D5512" s="1"/>
      <c r="E5512" s="2"/>
      <c r="F5512" s="3"/>
      <c r="G5512" s="5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</row>
    <row r="5513" ht="15.75" customHeight="1">
      <c r="A5513" s="3"/>
      <c r="B5513" s="1"/>
      <c r="C5513" s="1"/>
      <c r="D5513" s="1"/>
      <c r="E5513" s="2"/>
      <c r="F5513" s="3"/>
      <c r="G5513" s="5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</row>
    <row r="5514" ht="15.75" customHeight="1">
      <c r="A5514" s="3"/>
      <c r="B5514" s="1"/>
      <c r="C5514" s="1"/>
      <c r="D5514" s="1"/>
      <c r="E5514" s="2"/>
      <c r="F5514" s="3"/>
      <c r="G5514" s="5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</row>
    <row r="5515" ht="15.75" customHeight="1">
      <c r="A5515" s="3"/>
      <c r="B5515" s="1"/>
      <c r="C5515" s="1"/>
      <c r="D5515" s="1"/>
      <c r="E5515" s="2"/>
      <c r="F5515" s="3"/>
      <c r="G5515" s="5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</row>
    <row r="5516" ht="15.75" customHeight="1">
      <c r="A5516" s="3"/>
      <c r="B5516" s="1"/>
      <c r="C5516" s="1"/>
      <c r="D5516" s="1"/>
      <c r="E5516" s="2"/>
      <c r="F5516" s="3"/>
      <c r="G5516" s="5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</row>
    <row r="5517" ht="15.75" customHeight="1">
      <c r="A5517" s="3"/>
      <c r="B5517" s="1"/>
      <c r="C5517" s="1"/>
      <c r="D5517" s="1"/>
      <c r="E5517" s="2"/>
      <c r="F5517" s="3"/>
      <c r="G5517" s="5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</row>
    <row r="5518" ht="15.75" customHeight="1">
      <c r="A5518" s="3"/>
      <c r="B5518" s="1"/>
      <c r="C5518" s="1"/>
      <c r="D5518" s="1"/>
      <c r="E5518" s="2"/>
      <c r="F5518" s="3"/>
      <c r="G5518" s="5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</row>
    <row r="5519" ht="15.75" customHeight="1">
      <c r="A5519" s="3"/>
      <c r="B5519" s="1"/>
      <c r="C5519" s="1"/>
      <c r="D5519" s="1"/>
      <c r="E5519" s="2"/>
      <c r="F5519" s="3"/>
      <c r="G5519" s="5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</row>
    <row r="5520" ht="15.75" customHeight="1">
      <c r="A5520" s="3"/>
      <c r="B5520" s="1"/>
      <c r="C5520" s="1"/>
      <c r="D5520" s="1"/>
      <c r="E5520" s="2"/>
      <c r="F5520" s="3"/>
      <c r="G5520" s="5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</row>
    <row r="5521" ht="15.75" customHeight="1">
      <c r="A5521" s="3"/>
      <c r="B5521" s="1"/>
      <c r="C5521" s="1"/>
      <c r="D5521" s="1"/>
      <c r="E5521" s="2"/>
      <c r="F5521" s="3"/>
      <c r="G5521" s="5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</row>
    <row r="5522" ht="15.75" customHeight="1">
      <c r="A5522" s="3"/>
      <c r="B5522" s="1"/>
      <c r="C5522" s="1"/>
      <c r="D5522" s="1"/>
      <c r="E5522" s="2"/>
      <c r="F5522" s="3"/>
      <c r="G5522" s="5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</row>
    <row r="5523" ht="15.75" customHeight="1">
      <c r="A5523" s="3"/>
      <c r="B5523" s="1"/>
      <c r="C5523" s="1"/>
      <c r="D5523" s="1"/>
      <c r="E5523" s="2"/>
      <c r="F5523" s="3"/>
      <c r="G5523" s="5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</row>
    <row r="5524" ht="15.75" customHeight="1">
      <c r="A5524" s="3"/>
      <c r="B5524" s="1"/>
      <c r="C5524" s="1"/>
      <c r="D5524" s="1"/>
      <c r="E5524" s="2"/>
      <c r="F5524" s="3"/>
      <c r="G5524" s="5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</row>
    <row r="5525" ht="15.75" customHeight="1">
      <c r="A5525" s="3"/>
      <c r="B5525" s="1"/>
      <c r="C5525" s="1"/>
      <c r="D5525" s="1"/>
      <c r="E5525" s="2"/>
      <c r="F5525" s="3"/>
      <c r="G5525" s="5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</row>
    <row r="5526" ht="15.75" customHeight="1">
      <c r="A5526" s="3"/>
      <c r="B5526" s="1"/>
      <c r="C5526" s="1"/>
      <c r="D5526" s="1"/>
      <c r="E5526" s="2"/>
      <c r="F5526" s="3"/>
      <c r="G5526" s="5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</row>
    <row r="5527" ht="15.75" customHeight="1">
      <c r="A5527" s="3"/>
      <c r="B5527" s="1"/>
      <c r="C5527" s="1"/>
      <c r="D5527" s="1"/>
      <c r="E5527" s="2"/>
      <c r="F5527" s="3"/>
      <c r="G5527" s="5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</row>
    <row r="5528" ht="15.75" customHeight="1">
      <c r="A5528" s="3"/>
      <c r="B5528" s="1"/>
      <c r="C5528" s="1"/>
      <c r="D5528" s="1"/>
      <c r="E5528" s="2"/>
      <c r="F5528" s="3"/>
      <c r="G5528" s="5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</row>
    <row r="5529" ht="15.75" customHeight="1">
      <c r="A5529" s="3"/>
      <c r="B5529" s="1"/>
      <c r="C5529" s="1"/>
      <c r="D5529" s="1"/>
      <c r="E5529" s="2"/>
      <c r="F5529" s="3"/>
      <c r="G5529" s="5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</row>
    <row r="5530" ht="15.75" customHeight="1">
      <c r="A5530" s="3"/>
      <c r="B5530" s="1"/>
      <c r="C5530" s="1"/>
      <c r="D5530" s="1"/>
      <c r="E5530" s="2"/>
      <c r="F5530" s="3"/>
      <c r="G5530" s="5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</row>
    <row r="5531" ht="15.75" customHeight="1">
      <c r="A5531" s="3"/>
      <c r="B5531" s="1"/>
      <c r="C5531" s="1"/>
      <c r="D5531" s="1"/>
      <c r="E5531" s="2"/>
      <c r="F5531" s="3"/>
      <c r="G5531" s="5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</row>
    <row r="5532" ht="15.75" customHeight="1">
      <c r="A5532" s="3"/>
      <c r="B5532" s="1"/>
      <c r="C5532" s="1"/>
      <c r="D5532" s="1"/>
      <c r="E5532" s="2"/>
      <c r="F5532" s="3"/>
      <c r="G5532" s="5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</row>
    <row r="5533" ht="15.75" customHeight="1">
      <c r="A5533" s="3"/>
      <c r="B5533" s="1"/>
      <c r="C5533" s="1"/>
      <c r="D5533" s="1"/>
      <c r="E5533" s="2"/>
      <c r="F5533" s="3"/>
      <c r="G5533" s="5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</row>
    <row r="5534" ht="15.75" customHeight="1">
      <c r="A5534" s="3"/>
      <c r="B5534" s="1"/>
      <c r="C5534" s="1"/>
      <c r="D5534" s="1"/>
      <c r="E5534" s="2"/>
      <c r="F5534" s="3"/>
      <c r="G5534" s="5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</row>
    <row r="5535" ht="15.75" customHeight="1">
      <c r="A5535" s="3"/>
      <c r="B5535" s="1"/>
      <c r="C5535" s="1"/>
      <c r="D5535" s="1"/>
      <c r="E5535" s="2"/>
      <c r="F5535" s="3"/>
      <c r="G5535" s="5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</row>
    <row r="5536" ht="15.75" customHeight="1">
      <c r="A5536" s="3"/>
      <c r="B5536" s="1"/>
      <c r="C5536" s="1"/>
      <c r="D5536" s="1"/>
      <c r="E5536" s="2"/>
      <c r="F5536" s="3"/>
      <c r="G5536" s="5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</row>
    <row r="5537" ht="15.75" customHeight="1">
      <c r="A5537" s="3"/>
      <c r="B5537" s="1"/>
      <c r="C5537" s="1"/>
      <c r="D5537" s="1"/>
      <c r="E5537" s="2"/>
      <c r="F5537" s="3"/>
      <c r="G5537" s="5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</row>
    <row r="5538" ht="15.75" customHeight="1">
      <c r="A5538" s="3"/>
      <c r="B5538" s="1"/>
      <c r="C5538" s="1"/>
      <c r="D5538" s="1"/>
      <c r="E5538" s="2"/>
      <c r="F5538" s="3"/>
      <c r="G5538" s="5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</row>
    <row r="5539" ht="15.75" customHeight="1">
      <c r="A5539" s="3"/>
      <c r="B5539" s="1"/>
      <c r="C5539" s="1"/>
      <c r="D5539" s="1"/>
      <c r="E5539" s="2"/>
      <c r="F5539" s="3"/>
      <c r="G5539" s="5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</row>
    <row r="5540" ht="15.75" customHeight="1">
      <c r="A5540" s="3"/>
      <c r="B5540" s="1"/>
      <c r="C5540" s="1"/>
      <c r="D5540" s="1"/>
      <c r="E5540" s="2"/>
      <c r="F5540" s="3"/>
      <c r="G5540" s="5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</row>
    <row r="5541" ht="15.75" customHeight="1">
      <c r="A5541" s="3"/>
      <c r="B5541" s="1"/>
      <c r="C5541" s="1"/>
      <c r="D5541" s="1"/>
      <c r="E5541" s="2"/>
      <c r="F5541" s="3"/>
      <c r="G5541" s="5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</row>
    <row r="5542" ht="15.75" customHeight="1">
      <c r="A5542" s="3"/>
      <c r="B5542" s="1"/>
      <c r="C5542" s="1"/>
      <c r="D5542" s="1"/>
      <c r="E5542" s="2"/>
      <c r="F5542" s="3"/>
      <c r="G5542" s="5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</row>
    <row r="5543" ht="15.75" customHeight="1">
      <c r="A5543" s="3"/>
      <c r="B5543" s="1"/>
      <c r="C5543" s="1"/>
      <c r="D5543" s="1"/>
      <c r="E5543" s="2"/>
      <c r="F5543" s="3"/>
      <c r="G5543" s="5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</row>
    <row r="5544" ht="15.75" customHeight="1">
      <c r="A5544" s="3"/>
      <c r="B5544" s="1"/>
      <c r="C5544" s="1"/>
      <c r="D5544" s="1"/>
      <c r="E5544" s="2"/>
      <c r="F5544" s="3"/>
      <c r="G5544" s="5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</row>
    <row r="5545" ht="15.75" customHeight="1">
      <c r="A5545" s="3"/>
      <c r="B5545" s="1"/>
      <c r="C5545" s="1"/>
      <c r="D5545" s="1"/>
      <c r="E5545" s="2"/>
      <c r="F5545" s="3"/>
      <c r="G5545" s="5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</row>
    <row r="5546" ht="15.75" customHeight="1">
      <c r="A5546" s="3"/>
      <c r="B5546" s="1"/>
      <c r="C5546" s="1"/>
      <c r="D5546" s="1"/>
      <c r="E5546" s="2"/>
      <c r="F5546" s="3"/>
      <c r="G5546" s="5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</row>
    <row r="5547" ht="15.75" customHeight="1">
      <c r="A5547" s="3"/>
      <c r="B5547" s="1"/>
      <c r="C5547" s="1"/>
      <c r="D5547" s="1"/>
      <c r="E5547" s="2"/>
      <c r="F5547" s="3"/>
      <c r="G5547" s="5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</row>
    <row r="5548" ht="15.75" customHeight="1">
      <c r="A5548" s="3"/>
      <c r="B5548" s="1"/>
      <c r="C5548" s="1"/>
      <c r="D5548" s="1"/>
      <c r="E5548" s="2"/>
      <c r="F5548" s="3"/>
      <c r="G5548" s="5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</row>
    <row r="5549" ht="15.75" customHeight="1">
      <c r="A5549" s="3"/>
      <c r="B5549" s="1"/>
      <c r="C5549" s="1"/>
      <c r="D5549" s="1"/>
      <c r="E5549" s="2"/>
      <c r="F5549" s="3"/>
      <c r="G5549" s="5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</row>
    <row r="5550" ht="15.75" customHeight="1">
      <c r="A5550" s="3"/>
      <c r="B5550" s="1"/>
      <c r="C5550" s="1"/>
      <c r="D5550" s="1"/>
      <c r="E5550" s="2"/>
      <c r="F5550" s="3"/>
      <c r="G5550" s="5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</row>
    <row r="5551" ht="15.75" customHeight="1">
      <c r="A5551" s="3"/>
      <c r="B5551" s="1"/>
      <c r="C5551" s="1"/>
      <c r="D5551" s="1"/>
      <c r="E5551" s="2"/>
      <c r="F5551" s="3"/>
      <c r="G5551" s="5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</row>
    <row r="5552" ht="15.75" customHeight="1">
      <c r="A5552" s="3"/>
      <c r="B5552" s="1"/>
      <c r="C5552" s="1"/>
      <c r="D5552" s="1"/>
      <c r="E5552" s="2"/>
      <c r="F5552" s="3"/>
      <c r="G5552" s="5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</row>
    <row r="5553" ht="15.75" customHeight="1">
      <c r="A5553" s="3"/>
      <c r="B5553" s="1"/>
      <c r="C5553" s="1"/>
      <c r="D5553" s="1"/>
      <c r="E5553" s="2"/>
      <c r="F5553" s="3"/>
      <c r="G5553" s="5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</row>
    <row r="5554" ht="15.75" customHeight="1">
      <c r="A5554" s="3"/>
      <c r="B5554" s="1"/>
      <c r="C5554" s="1"/>
      <c r="D5554" s="1"/>
      <c r="E5554" s="2"/>
      <c r="F5554" s="3"/>
      <c r="G5554" s="5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</row>
    <row r="5555" ht="15.75" customHeight="1">
      <c r="A5555" s="3"/>
      <c r="B5555" s="1"/>
      <c r="C5555" s="1"/>
      <c r="D5555" s="1"/>
      <c r="E5555" s="2"/>
      <c r="F5555" s="3"/>
      <c r="G5555" s="5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</row>
    <row r="5556" ht="15.75" customHeight="1">
      <c r="A5556" s="3"/>
      <c r="B5556" s="1"/>
      <c r="C5556" s="1"/>
      <c r="D5556" s="1"/>
      <c r="E5556" s="2"/>
      <c r="F5556" s="3"/>
      <c r="G5556" s="5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</row>
    <row r="5557" ht="15.75" customHeight="1">
      <c r="A5557" s="3"/>
      <c r="B5557" s="1"/>
      <c r="C5557" s="1"/>
      <c r="D5557" s="1"/>
      <c r="E5557" s="2"/>
      <c r="F5557" s="3"/>
      <c r="G5557" s="5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</row>
    <row r="5558" ht="15.75" customHeight="1">
      <c r="A5558" s="3"/>
      <c r="B5558" s="1"/>
      <c r="C5558" s="1"/>
      <c r="D5558" s="1"/>
      <c r="E5558" s="2"/>
      <c r="F5558" s="3"/>
      <c r="G5558" s="5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</row>
    <row r="5559" ht="15.75" customHeight="1">
      <c r="A5559" s="3"/>
      <c r="B5559" s="1"/>
      <c r="C5559" s="1"/>
      <c r="D5559" s="1"/>
      <c r="E5559" s="2"/>
      <c r="F5559" s="3"/>
      <c r="G5559" s="5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</row>
    <row r="5560" ht="15.75" customHeight="1">
      <c r="A5560" s="3"/>
      <c r="B5560" s="1"/>
      <c r="C5560" s="1"/>
      <c r="D5560" s="1"/>
      <c r="E5560" s="2"/>
      <c r="F5560" s="3"/>
      <c r="G5560" s="5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</row>
    <row r="5561" ht="15.75" customHeight="1">
      <c r="A5561" s="3"/>
      <c r="B5561" s="1"/>
      <c r="C5561" s="1"/>
      <c r="D5561" s="1"/>
      <c r="E5561" s="2"/>
      <c r="F5561" s="3"/>
      <c r="G5561" s="5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</row>
    <row r="5562" ht="15.75" customHeight="1">
      <c r="A5562" s="3"/>
      <c r="B5562" s="1"/>
      <c r="C5562" s="1"/>
      <c r="D5562" s="1"/>
      <c r="E5562" s="2"/>
      <c r="F5562" s="3"/>
      <c r="G5562" s="5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</row>
    <row r="5563" ht="15.75" customHeight="1">
      <c r="A5563" s="3"/>
      <c r="B5563" s="1"/>
      <c r="C5563" s="1"/>
      <c r="D5563" s="1"/>
      <c r="E5563" s="2"/>
      <c r="F5563" s="3"/>
      <c r="G5563" s="5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</row>
    <row r="5564" ht="15.75" customHeight="1">
      <c r="A5564" s="3"/>
      <c r="B5564" s="1"/>
      <c r="C5564" s="1"/>
      <c r="D5564" s="1"/>
      <c r="E5564" s="2"/>
      <c r="F5564" s="3"/>
      <c r="G5564" s="5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</row>
    <row r="5565" ht="15.75" customHeight="1">
      <c r="A5565" s="3"/>
      <c r="B5565" s="1"/>
      <c r="C5565" s="1"/>
      <c r="D5565" s="1"/>
      <c r="E5565" s="2"/>
      <c r="F5565" s="3"/>
      <c r="G5565" s="5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</row>
    <row r="5566" ht="15.75" customHeight="1">
      <c r="A5566" s="3"/>
      <c r="B5566" s="1"/>
      <c r="C5566" s="1"/>
      <c r="D5566" s="1"/>
      <c r="E5566" s="2"/>
      <c r="F5566" s="3"/>
      <c r="G5566" s="5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</row>
    <row r="5567" ht="15.75" customHeight="1">
      <c r="A5567" s="3"/>
      <c r="B5567" s="1"/>
      <c r="C5567" s="1"/>
      <c r="D5567" s="1"/>
      <c r="E5567" s="2"/>
      <c r="F5567" s="3"/>
      <c r="G5567" s="5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</row>
    <row r="5568" ht="15.75" customHeight="1">
      <c r="A5568" s="3"/>
      <c r="B5568" s="1"/>
      <c r="C5568" s="1"/>
      <c r="D5568" s="1"/>
      <c r="E5568" s="2"/>
      <c r="F5568" s="3"/>
      <c r="G5568" s="5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</row>
    <row r="5569" ht="15.75" customHeight="1">
      <c r="A5569" s="3"/>
      <c r="B5569" s="1"/>
      <c r="C5569" s="1"/>
      <c r="D5569" s="1"/>
      <c r="E5569" s="2"/>
      <c r="F5569" s="3"/>
      <c r="G5569" s="5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</row>
    <row r="5570" ht="15.75" customHeight="1">
      <c r="A5570" s="3"/>
      <c r="B5570" s="1"/>
      <c r="C5570" s="1"/>
      <c r="D5570" s="1"/>
      <c r="E5570" s="2"/>
      <c r="F5570" s="3"/>
      <c r="G5570" s="5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</row>
    <row r="5571" ht="15.75" customHeight="1">
      <c r="A5571" s="3"/>
      <c r="B5571" s="1"/>
      <c r="C5571" s="1"/>
      <c r="D5571" s="1"/>
      <c r="E5571" s="2"/>
      <c r="F5571" s="3"/>
      <c r="G5571" s="5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</row>
  </sheetData>
  <autoFilter ref="$A$1:$AM$5357">
    <sortState ref="A1:AM5357">
      <sortCondition ref="F1:F5357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0.88"/>
    <col customWidth="1" min="2" max="2" width="15.5"/>
    <col customWidth="1" min="3" max="3" width="15.25"/>
    <col customWidth="1" min="4" max="4" width="8.38"/>
    <col customWidth="1" min="5" max="5" width="31.75"/>
  </cols>
  <sheetData>
    <row r="1">
      <c r="A1" s="9" t="s">
        <v>149</v>
      </c>
      <c r="B1" s="10" t="s">
        <v>150</v>
      </c>
      <c r="C1" s="10" t="s">
        <v>151</v>
      </c>
      <c r="E1" s="9" t="s">
        <v>14</v>
      </c>
      <c r="F1" s="10" t="s">
        <v>152</v>
      </c>
    </row>
    <row r="2">
      <c r="A2" s="11" t="s">
        <v>147</v>
      </c>
      <c r="B2" s="12">
        <f>VLOOKUP(A2,Data!D:G,4,0)</f>
        <v>70000</v>
      </c>
      <c r="C2" s="9"/>
      <c r="E2" s="11" t="s">
        <v>25</v>
      </c>
      <c r="F2" s="9">
        <v>150.0</v>
      </c>
    </row>
    <row r="3">
      <c r="A3" s="11" t="s">
        <v>145</v>
      </c>
      <c r="B3" s="12">
        <f>VLOOKUP(A3,Data!D:G,4,0)</f>
        <v>15000</v>
      </c>
      <c r="C3" s="9"/>
      <c r="E3" s="11" t="s">
        <v>20</v>
      </c>
      <c r="F3" s="9">
        <v>250.0</v>
      </c>
    </row>
    <row r="4">
      <c r="A4" s="11" t="s">
        <v>142</v>
      </c>
      <c r="B4" s="12">
        <f>VLOOKUP(A4,Data!D:G,4,0)</f>
        <v>1000</v>
      </c>
      <c r="C4" s="9"/>
      <c r="E4" s="11" t="s">
        <v>18</v>
      </c>
      <c r="F4" s="9">
        <v>500.0</v>
      </c>
    </row>
    <row r="5">
      <c r="A5" s="11" t="s">
        <v>143</v>
      </c>
      <c r="B5" s="12">
        <f>VLOOKUP(A5,Data!D:G,4,0)</f>
        <v>500</v>
      </c>
      <c r="C5" s="9"/>
    </row>
    <row r="6">
      <c r="A6" s="11" t="s">
        <v>144</v>
      </c>
      <c r="B6" s="12">
        <f>VLOOKUP(A6,Data!D:G,4,0)</f>
        <v>82500</v>
      </c>
      <c r="C6" s="9"/>
    </row>
    <row r="7">
      <c r="A7" s="11" t="s">
        <v>148</v>
      </c>
      <c r="B7" s="12">
        <f>VLOOKUP(A7,Data!D:G,4,0)</f>
        <v>7000</v>
      </c>
      <c r="C7" s="9"/>
    </row>
    <row r="8">
      <c r="A8" s="11" t="s">
        <v>21</v>
      </c>
      <c r="B8" s="12">
        <f>VLOOKUP(A8,Data!D:G,4,0)</f>
        <v>3500</v>
      </c>
      <c r="C8" s="9" t="s">
        <v>153</v>
      </c>
    </row>
    <row r="9">
      <c r="A9" s="11" t="s">
        <v>25</v>
      </c>
      <c r="B9" s="12">
        <f>VLOOKUP(A9,Data!D:G,4,0)</f>
        <v>300</v>
      </c>
      <c r="C9" s="9" t="s">
        <v>154</v>
      </c>
    </row>
    <row r="10">
      <c r="A10" s="11" t="s">
        <v>20</v>
      </c>
      <c r="B10" s="12">
        <f>VLOOKUP(A10,Data!D:G,4,0)</f>
        <v>500</v>
      </c>
      <c r="C10" s="9" t="s">
        <v>154</v>
      </c>
    </row>
    <row r="11">
      <c r="A11" s="11" t="s">
        <v>18</v>
      </c>
      <c r="B11" s="12">
        <f>VLOOKUP(A11,Data!D:G,4,0)</f>
        <v>1000</v>
      </c>
      <c r="C11" s="9" t="s">
        <v>154</v>
      </c>
    </row>
    <row r="12">
      <c r="A12" s="11" t="s">
        <v>141</v>
      </c>
      <c r="B12" s="12">
        <f>VLOOKUP(A12,Data!D:G,4,0)</f>
        <v>300</v>
      </c>
      <c r="C12" s="9"/>
    </row>
    <row r="13">
      <c r="A13" s="11" t="s">
        <v>140</v>
      </c>
      <c r="B13" s="12">
        <f>VLOOKUP(A13,Data!D:G,4,0)</f>
        <v>50000</v>
      </c>
      <c r="C13" s="9"/>
    </row>
    <row r="14">
      <c r="A14" s="11" t="s">
        <v>24</v>
      </c>
      <c r="B14" s="12">
        <f>VLOOKUP(A14,Data!D:G,4,0)</f>
        <v>4500</v>
      </c>
      <c r="C14" s="9" t="s">
        <v>153</v>
      </c>
    </row>
    <row r="15">
      <c r="A15" s="11" t="s">
        <v>23</v>
      </c>
      <c r="B15" s="12">
        <f>VLOOKUP(A15,Data!D:G,4,0)</f>
        <v>5500</v>
      </c>
      <c r="C15" s="9" t="s">
        <v>153</v>
      </c>
    </row>
    <row r="16">
      <c r="A16" s="11" t="s">
        <v>24</v>
      </c>
      <c r="B16" s="12">
        <f>VLOOKUP(A16,Data!D:G,4,0)</f>
        <v>4500</v>
      </c>
      <c r="C16" s="9" t="s">
        <v>153</v>
      </c>
    </row>
    <row r="17">
      <c r="A17" s="11" t="s">
        <v>23</v>
      </c>
      <c r="B17" s="12">
        <f>VLOOKUP(A17,Data!D:G,4,0)</f>
        <v>5500</v>
      </c>
      <c r="C17" s="9" t="s">
        <v>153</v>
      </c>
    </row>
    <row r="18">
      <c r="A18" s="11" t="s">
        <v>146</v>
      </c>
      <c r="B18" s="12">
        <f>VLOOKUP(A18,Data!D:G,4,0)</f>
        <v>56700</v>
      </c>
      <c r="C18" s="9"/>
    </row>
    <row r="21"/>
    <row r="22"/>
    <row r="23"/>
    <row r="24"/>
    <row r="25"/>
    <row r="26"/>
    <row r="27"/>
    <row r="28"/>
    <row r="29"/>
    <row r="38"/>
    <row r="39"/>
    <row r="40"/>
    <row r="41"/>
    <row r="42"/>
    <row r="43"/>
    <row r="44"/>
    <row r="45"/>
    <row r="46"/>
    <row r="49">
      <c r="A49" s="9" t="s">
        <v>168</v>
      </c>
      <c r="B49" s="9" t="s">
        <v>169</v>
      </c>
      <c r="C49" s="9" t="s">
        <v>170</v>
      </c>
      <c r="D49" s="9" t="s">
        <v>171</v>
      </c>
    </row>
    <row r="50">
      <c r="A50" s="9" t="s">
        <v>159</v>
      </c>
      <c r="B50" s="9">
        <f>COUNTIF(Data!N:N,A50)</f>
        <v>78</v>
      </c>
      <c r="C50" s="12">
        <f>SUMIF(Data!N:N,A50,Data!I:I)</f>
        <v>1647</v>
      </c>
      <c r="D50" s="14">
        <f>AVERAGEIF(Data!N:N,A50,Data!J:J)</f>
        <v>4201.961538</v>
      </c>
    </row>
    <row r="51">
      <c r="A51" s="9" t="s">
        <v>161</v>
      </c>
      <c r="B51" s="9">
        <f>COUNTIF(Data!N:N,A51)</f>
        <v>90</v>
      </c>
      <c r="C51" s="12">
        <f>SUMIF(Data!N:N,A51,Data!I:I)</f>
        <v>67440</v>
      </c>
      <c r="D51" s="14">
        <f>AVERAGEIF(Data!N:N,A51,Data!J:J)</f>
        <v>2997.333333</v>
      </c>
    </row>
    <row r="52">
      <c r="A52" s="9" t="s">
        <v>160</v>
      </c>
      <c r="B52" s="9">
        <f>COUNTIF(Data!N:N,A52)</f>
        <v>89</v>
      </c>
      <c r="C52" s="12">
        <f>SUMIF(Data!N:N,A52,Data!I:I)</f>
        <v>516</v>
      </c>
      <c r="D52" s="14">
        <f>AVERAGEIF(Data!N:N,A52,Data!J:J)</f>
        <v>3859.370787</v>
      </c>
    </row>
    <row r="53">
      <c r="A53" s="9" t="s">
        <v>162</v>
      </c>
      <c r="B53" s="9">
        <f>COUNTIF(Data!N:N,A53)</f>
        <v>84</v>
      </c>
      <c r="C53" s="12">
        <f>SUMIF(Data!N:N,A53,Data!I:I)</f>
        <v>47925</v>
      </c>
      <c r="D53" s="14">
        <f>AVERAGEIF(Data!N:N,A53,Data!J:J)</f>
        <v>3233.035714</v>
      </c>
    </row>
    <row r="54">
      <c r="A54" s="9" t="s">
        <v>157</v>
      </c>
      <c r="B54" s="9">
        <f>COUNTIF(Data!N:N,A54)</f>
        <v>80</v>
      </c>
      <c r="C54" s="12">
        <f>SUMIF(Data!N:N,A54,Data!I:I)</f>
        <v>33790</v>
      </c>
      <c r="D54" s="14">
        <f>AVERAGEIF(Data!N:N,A54,Data!J:J)</f>
        <v>3801.375</v>
      </c>
    </row>
    <row r="55">
      <c r="A55" s="9" t="s">
        <v>158</v>
      </c>
      <c r="B55" s="9">
        <f>COUNTIF(Data!N:N,A55)</f>
        <v>119</v>
      </c>
      <c r="C55" s="12">
        <f>SUMIF(Data!N:N,A55,Data!I:I)</f>
        <v>24280</v>
      </c>
      <c r="D55" s="14">
        <f>AVERAGEIF(Data!N:N,A55,Data!J:J)</f>
        <v>3876.638655</v>
      </c>
    </row>
    <row r="56">
      <c r="A56" s="9" t="s">
        <v>156</v>
      </c>
      <c r="B56" s="9">
        <f>COUNTIF(Data!N:N,A56)</f>
        <v>59</v>
      </c>
      <c r="C56" s="12">
        <f>SUMIF(Data!N:N,A56,Data!I:I)</f>
        <v>239.7</v>
      </c>
      <c r="D56" s="14">
        <f>AVERAGEIF(Data!N:N,A56,Data!J:J)</f>
        <v>4058.649153</v>
      </c>
    </row>
    <row r="57">
      <c r="A57" s="9" t="s">
        <v>172</v>
      </c>
      <c r="B57" s="9">
        <f t="shared" ref="B57:C57" si="1">SUM(B50:B56)</f>
        <v>599</v>
      </c>
      <c r="C57" s="12">
        <f t="shared" si="1"/>
        <v>175837.7</v>
      </c>
      <c r="D57" s="14">
        <f>AVERAGE(D50:D56)</f>
        <v>3718.33774</v>
      </c>
    </row>
  </sheetData>
  <autoFilter ref="$A$49:$D$56">
    <sortState ref="A49:D56">
      <sortCondition descending="1" ref="C49:C56"/>
    </sortState>
  </autoFilter>
  <dataValidations>
    <dataValidation type="list" allowBlank="1" showErrorMessage="1" sqref="C2:C18">
      <formula1>"товар,услуга"</formula1>
    </dataValidation>
  </dataValidation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0"/>
    <col customWidth="1" min="2" max="2" width="14.5"/>
    <col customWidth="1" min="3" max="3" width="28.0"/>
    <col customWidth="1" min="4" max="4" width="8.75"/>
    <col customWidth="1" min="5" max="5" width="13.38"/>
    <col customWidth="1" min="7" max="8" width="28.0"/>
  </cols>
  <sheetData>
    <row r="1" ht="15.75" customHeight="1">
      <c r="A1" s="15" t="s">
        <v>173</v>
      </c>
      <c r="B1" s="16" t="s">
        <v>174</v>
      </c>
      <c r="C1" s="17" t="s">
        <v>13</v>
      </c>
      <c r="D1" s="18" t="s">
        <v>175</v>
      </c>
      <c r="E1" s="18" t="s">
        <v>176</v>
      </c>
      <c r="F1" s="16"/>
      <c r="G1" s="17" t="s">
        <v>174</v>
      </c>
      <c r="H1" s="17" t="s">
        <v>13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5.75" customHeight="1">
      <c r="A2" s="19" t="s">
        <v>19</v>
      </c>
      <c r="B2" s="20">
        <v>6.0</v>
      </c>
      <c r="C2" s="21" t="str">
        <f t="shared" ref="C2:C115" si="1">VLOOKUP(B2,$G$1:$H$8,2,0)</f>
        <v>Реклама в VK</v>
      </c>
      <c r="D2" s="22">
        <v>20.0</v>
      </c>
      <c r="E2" s="22">
        <f t="shared" ref="E2:E115" si="2">IF(D2&lt;1,D2*100,D2)</f>
        <v>20</v>
      </c>
      <c r="F2" s="21"/>
      <c r="G2" s="23">
        <v>1.0</v>
      </c>
      <c r="H2" s="23" t="s">
        <v>156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</row>
    <row r="3" ht="15.75" customHeight="1">
      <c r="A3" s="19" t="s">
        <v>26</v>
      </c>
      <c r="B3" s="20">
        <v>3.0</v>
      </c>
      <c r="C3" s="21" t="str">
        <f t="shared" si="1"/>
        <v>Поисковые запросы в Яндексе</v>
      </c>
      <c r="D3" s="22">
        <v>5.0</v>
      </c>
      <c r="E3" s="22">
        <f t="shared" si="2"/>
        <v>5</v>
      </c>
      <c r="F3" s="21"/>
      <c r="G3" s="23">
        <v>2.0</v>
      </c>
      <c r="H3" s="23" t="s">
        <v>157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</row>
    <row r="4" ht="15.75" customHeight="1">
      <c r="A4" s="19" t="s">
        <v>27</v>
      </c>
      <c r="B4" s="20">
        <v>5.0</v>
      </c>
      <c r="C4" s="21" t="str">
        <f t="shared" si="1"/>
        <v>Посты в VK</v>
      </c>
      <c r="D4" s="22">
        <v>0.15</v>
      </c>
      <c r="E4" s="22">
        <f t="shared" si="2"/>
        <v>15</v>
      </c>
      <c r="F4" s="21"/>
      <c r="G4" s="23">
        <v>3.0</v>
      </c>
      <c r="H4" s="23" t="s">
        <v>158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</row>
    <row r="5" ht="15.75" customHeight="1">
      <c r="A5" s="19" t="s">
        <v>28</v>
      </c>
      <c r="B5" s="20">
        <v>4.0</v>
      </c>
      <c r="C5" s="21" t="str">
        <f t="shared" si="1"/>
        <v>Посты в Telegram</v>
      </c>
      <c r="D5" s="22">
        <v>0.5</v>
      </c>
      <c r="E5" s="22">
        <f t="shared" si="2"/>
        <v>50</v>
      </c>
      <c r="F5" s="21"/>
      <c r="G5" s="23">
        <v>4.0</v>
      </c>
      <c r="H5" s="23" t="s">
        <v>159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</row>
    <row r="6" ht="15.75" customHeight="1">
      <c r="A6" s="19" t="s">
        <v>29</v>
      </c>
      <c r="B6" s="20">
        <v>3.0</v>
      </c>
      <c r="C6" s="21" t="str">
        <f t="shared" si="1"/>
        <v>Поисковые запросы в Яндексе</v>
      </c>
      <c r="D6" s="22">
        <v>5.0</v>
      </c>
      <c r="E6" s="22">
        <f t="shared" si="2"/>
        <v>5</v>
      </c>
      <c r="F6" s="21"/>
      <c r="G6" s="23">
        <v>5.0</v>
      </c>
      <c r="H6" s="23" t="s">
        <v>160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</row>
    <row r="7" ht="15.75" customHeight="1">
      <c r="A7" s="19" t="s">
        <v>30</v>
      </c>
      <c r="B7" s="20">
        <v>2.0</v>
      </c>
      <c r="C7" s="21" t="str">
        <f t="shared" si="1"/>
        <v>Поисковые запросы в Гугле</v>
      </c>
      <c r="D7" s="22">
        <v>10.0</v>
      </c>
      <c r="E7" s="22">
        <f t="shared" si="2"/>
        <v>10</v>
      </c>
      <c r="F7" s="21"/>
      <c r="G7" s="23">
        <v>6.0</v>
      </c>
      <c r="H7" s="23" t="s">
        <v>161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</row>
    <row r="8" ht="15.75" customHeight="1">
      <c r="A8" s="19" t="s">
        <v>31</v>
      </c>
      <c r="B8" s="20">
        <v>6.0</v>
      </c>
      <c r="C8" s="21" t="str">
        <f t="shared" si="1"/>
        <v>Реклама в VK</v>
      </c>
      <c r="D8" s="22">
        <v>20.0</v>
      </c>
      <c r="E8" s="22">
        <f t="shared" si="2"/>
        <v>20</v>
      </c>
      <c r="F8" s="21"/>
      <c r="G8" s="23">
        <v>7.0</v>
      </c>
      <c r="H8" s="23" t="s">
        <v>162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</row>
    <row r="9" ht="15.75" customHeight="1">
      <c r="A9" s="19" t="s">
        <v>32</v>
      </c>
      <c r="B9" s="20">
        <v>3.0</v>
      </c>
      <c r="C9" s="21" t="str">
        <f t="shared" si="1"/>
        <v>Поисковые запросы в Яндексе</v>
      </c>
      <c r="D9" s="22">
        <v>5.0</v>
      </c>
      <c r="E9" s="22">
        <f t="shared" si="2"/>
        <v>5</v>
      </c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</row>
    <row r="10" ht="15.75" customHeight="1">
      <c r="A10" s="19" t="s">
        <v>33</v>
      </c>
      <c r="B10" s="20">
        <v>2.0</v>
      </c>
      <c r="C10" s="21" t="str">
        <f t="shared" si="1"/>
        <v>Поисковые запросы в Гугле</v>
      </c>
      <c r="D10" s="22">
        <v>10.0</v>
      </c>
      <c r="E10" s="22">
        <f t="shared" si="2"/>
        <v>10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</row>
    <row r="11" ht="15.75" customHeight="1">
      <c r="A11" s="19" t="s">
        <v>34</v>
      </c>
      <c r="B11" s="20">
        <v>5.0</v>
      </c>
      <c r="C11" s="21" t="str">
        <f t="shared" si="1"/>
        <v>Посты в VK</v>
      </c>
      <c r="D11" s="22">
        <v>0.15</v>
      </c>
      <c r="E11" s="22">
        <f t="shared" si="2"/>
        <v>15</v>
      </c>
      <c r="F11" s="22"/>
      <c r="G11" s="24" t="str">
        <f>IFERROR(__xludf.DUMMYFUNCTION("query(B1:E115, ""select C, avg(E) group by C"")"),"campaign_name")</f>
        <v>campaign_name</v>
      </c>
      <c r="H11" s="24" t="str">
        <f>IFERROR(__xludf.DUMMYFUNCTION("""COMPUTED_VALUE"""),"avg Скидка в %")</f>
        <v>avg Скидка в %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</row>
    <row r="12" ht="15.75" customHeight="1">
      <c r="A12" s="19" t="s">
        <v>35</v>
      </c>
      <c r="B12" s="20">
        <v>2.0</v>
      </c>
      <c r="C12" s="21" t="str">
        <f t="shared" si="1"/>
        <v>Поисковые запросы в Гугле</v>
      </c>
      <c r="D12" s="22">
        <v>10.0</v>
      </c>
      <c r="E12" s="22">
        <f t="shared" si="2"/>
        <v>10</v>
      </c>
      <c r="F12" s="22"/>
      <c r="G12" s="25" t="str">
        <f>IFERROR(__xludf.DUMMYFUNCTION("""COMPUTED_VALUE"""),"Обещаем скидки")</f>
        <v>Обещаем скидки</v>
      </c>
      <c r="H12" s="25">
        <f>IFERROR(__xludf.DUMMYFUNCTION("""COMPUTED_VALUE"""),10.0)</f>
        <v>10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</row>
    <row r="13" ht="15.75" customHeight="1">
      <c r="A13" s="19" t="s">
        <v>36</v>
      </c>
      <c r="B13" s="20">
        <v>1.0</v>
      </c>
      <c r="C13" s="21" t="str">
        <f t="shared" si="1"/>
        <v>Обещаем скидки</v>
      </c>
      <c r="D13" s="22">
        <v>0.1</v>
      </c>
      <c r="E13" s="22">
        <f t="shared" si="2"/>
        <v>10</v>
      </c>
      <c r="F13" s="22"/>
      <c r="G13" s="25" t="str">
        <f>IFERROR(__xludf.DUMMYFUNCTION("""COMPUTED_VALUE"""),"Поисковые запросы в Гугле")</f>
        <v>Поисковые запросы в Гугле</v>
      </c>
      <c r="H13" s="25">
        <f>IFERROR(__xludf.DUMMYFUNCTION("""COMPUTED_VALUE"""),10.0)</f>
        <v>10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</row>
    <row r="14" ht="15.75" customHeight="1">
      <c r="A14" s="19" t="s">
        <v>37</v>
      </c>
      <c r="B14" s="20">
        <v>7.0</v>
      </c>
      <c r="C14" s="21" t="str">
        <f t="shared" si="1"/>
        <v>Сторис в VK</v>
      </c>
      <c r="D14" s="22">
        <v>15.0</v>
      </c>
      <c r="E14" s="22">
        <f t="shared" si="2"/>
        <v>15</v>
      </c>
      <c r="F14" s="22"/>
      <c r="G14" s="25" t="str">
        <f>IFERROR(__xludf.DUMMYFUNCTION("""COMPUTED_VALUE"""),"Поисковые запросы в Яндексе")</f>
        <v>Поисковые запросы в Яндексе</v>
      </c>
      <c r="H14" s="25">
        <f>IFERROR(__xludf.DUMMYFUNCTION("""COMPUTED_VALUE"""),5.0)</f>
        <v>5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</row>
    <row r="15" ht="15.75" customHeight="1">
      <c r="A15" s="19" t="s">
        <v>38</v>
      </c>
      <c r="B15" s="20">
        <v>5.0</v>
      </c>
      <c r="C15" s="21" t="str">
        <f t="shared" si="1"/>
        <v>Посты в VK</v>
      </c>
      <c r="D15" s="22">
        <v>0.15</v>
      </c>
      <c r="E15" s="22">
        <f t="shared" si="2"/>
        <v>15</v>
      </c>
      <c r="F15" s="22"/>
      <c r="G15" s="25" t="str">
        <f>IFERROR(__xludf.DUMMYFUNCTION("""COMPUTED_VALUE"""),"Посты в Telegram")</f>
        <v>Посты в Telegram</v>
      </c>
      <c r="H15" s="25">
        <f>IFERROR(__xludf.DUMMYFUNCTION("""COMPUTED_VALUE"""),50.0)</f>
        <v>50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</row>
    <row r="16" ht="15.75" customHeight="1">
      <c r="A16" s="19" t="s">
        <v>39</v>
      </c>
      <c r="B16" s="20">
        <v>6.0</v>
      </c>
      <c r="C16" s="21" t="str">
        <f t="shared" si="1"/>
        <v>Реклама в VK</v>
      </c>
      <c r="D16" s="22">
        <v>20.0</v>
      </c>
      <c r="E16" s="22">
        <f t="shared" si="2"/>
        <v>20</v>
      </c>
      <c r="F16" s="22"/>
      <c r="G16" s="26" t="str">
        <f>IFERROR(__xludf.DUMMYFUNCTION("""COMPUTED_VALUE"""),"Посты в VK")</f>
        <v>Посты в VK</v>
      </c>
      <c r="H16" s="25">
        <f>IFERROR(__xludf.DUMMYFUNCTION("""COMPUTED_VALUE"""),15.0)</f>
        <v>15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</row>
    <row r="17" ht="15.75" customHeight="1">
      <c r="A17" s="19" t="s">
        <v>40</v>
      </c>
      <c r="B17" s="20">
        <v>3.0</v>
      </c>
      <c r="C17" s="21" t="str">
        <f t="shared" si="1"/>
        <v>Поисковые запросы в Яндексе</v>
      </c>
      <c r="D17" s="22">
        <v>5.0</v>
      </c>
      <c r="E17" s="22">
        <f t="shared" si="2"/>
        <v>5</v>
      </c>
      <c r="F17" s="22"/>
      <c r="G17" s="25" t="str">
        <f>IFERROR(__xludf.DUMMYFUNCTION("""COMPUTED_VALUE"""),"Реклама в VK")</f>
        <v>Реклама в VK</v>
      </c>
      <c r="H17" s="25">
        <f>IFERROR(__xludf.DUMMYFUNCTION("""COMPUTED_VALUE"""),20.0)</f>
        <v>20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</row>
    <row r="18" ht="15.75" customHeight="1">
      <c r="A18" s="19" t="s">
        <v>41</v>
      </c>
      <c r="B18" s="20">
        <v>5.0</v>
      </c>
      <c r="C18" s="21" t="str">
        <f t="shared" si="1"/>
        <v>Посты в VK</v>
      </c>
      <c r="D18" s="22">
        <v>0.15</v>
      </c>
      <c r="E18" s="22">
        <f t="shared" si="2"/>
        <v>15</v>
      </c>
      <c r="F18" s="22"/>
      <c r="G18" s="25" t="str">
        <f>IFERROR(__xludf.DUMMYFUNCTION("""COMPUTED_VALUE"""),"Сторис в VK")</f>
        <v>Сторис в VK</v>
      </c>
      <c r="H18" s="25">
        <f>IFERROR(__xludf.DUMMYFUNCTION("""COMPUTED_VALUE"""),15.0)</f>
        <v>15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</row>
    <row r="19" ht="15.75" customHeight="1">
      <c r="A19" s="19" t="s">
        <v>42</v>
      </c>
      <c r="B19" s="20">
        <v>1.0</v>
      </c>
      <c r="C19" s="21" t="str">
        <f t="shared" si="1"/>
        <v>Обещаем скидки</v>
      </c>
      <c r="D19" s="22">
        <v>0.1</v>
      </c>
      <c r="E19" s="22">
        <f t="shared" si="2"/>
        <v>10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</row>
    <row r="20" ht="15.75" customHeight="1">
      <c r="A20" s="19" t="s">
        <v>43</v>
      </c>
      <c r="B20" s="20">
        <v>7.0</v>
      </c>
      <c r="C20" s="21" t="str">
        <f t="shared" si="1"/>
        <v>Сторис в VK</v>
      </c>
      <c r="D20" s="22">
        <v>15.0</v>
      </c>
      <c r="E20" s="22">
        <f t="shared" si="2"/>
        <v>15</v>
      </c>
      <c r="F20" s="22"/>
      <c r="G20" s="27" t="s">
        <v>177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</row>
    <row r="21" ht="15.75" customHeight="1">
      <c r="A21" s="19" t="s">
        <v>44</v>
      </c>
      <c r="B21" s="20">
        <v>3.0</v>
      </c>
      <c r="C21" s="21" t="str">
        <f t="shared" si="1"/>
        <v>Поисковые запросы в Яндексе</v>
      </c>
      <c r="D21" s="22">
        <v>5.0</v>
      </c>
      <c r="E21" s="22">
        <f t="shared" si="2"/>
        <v>5</v>
      </c>
      <c r="F21" s="22"/>
      <c r="G21" s="22">
        <f>IFERROR(__xludf.DUMMYFUNCTION("COUNTUNIQUE(A2:A1000)"),114.0)</f>
        <v>114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</row>
    <row r="22" ht="15.75" customHeight="1">
      <c r="A22" s="19" t="s">
        <v>45</v>
      </c>
      <c r="B22" s="20">
        <v>3.0</v>
      </c>
      <c r="C22" s="21" t="str">
        <f t="shared" si="1"/>
        <v>Поисковые запросы в Яндексе</v>
      </c>
      <c r="D22" s="22">
        <v>5.0</v>
      </c>
      <c r="E22" s="22">
        <f t="shared" si="2"/>
        <v>5</v>
      </c>
      <c r="F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</row>
    <row r="23" ht="15.75" customHeight="1">
      <c r="A23" s="19" t="s">
        <v>46</v>
      </c>
      <c r="B23" s="20">
        <v>4.0</v>
      </c>
      <c r="C23" s="21" t="str">
        <f t="shared" si="1"/>
        <v>Посты в Telegram</v>
      </c>
      <c r="D23" s="22">
        <v>0.5</v>
      </c>
      <c r="E23" s="22">
        <f t="shared" si="2"/>
        <v>50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</row>
    <row r="24" ht="15.75" customHeight="1">
      <c r="A24" s="19" t="s">
        <v>47</v>
      </c>
      <c r="B24" s="20">
        <v>6.0</v>
      </c>
      <c r="C24" s="21" t="str">
        <f t="shared" si="1"/>
        <v>Реклама в VK</v>
      </c>
      <c r="D24" s="22">
        <v>20.0</v>
      </c>
      <c r="E24" s="22">
        <f t="shared" si="2"/>
        <v>20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</row>
    <row r="25" ht="15.75" customHeight="1">
      <c r="A25" s="19" t="s">
        <v>48</v>
      </c>
      <c r="B25" s="20">
        <v>3.0</v>
      </c>
      <c r="C25" s="21" t="str">
        <f t="shared" si="1"/>
        <v>Поисковые запросы в Яндексе</v>
      </c>
      <c r="D25" s="22">
        <v>5.0</v>
      </c>
      <c r="E25" s="22">
        <f t="shared" si="2"/>
        <v>5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</row>
    <row r="26" ht="15.75" customHeight="1">
      <c r="A26" s="19" t="s">
        <v>49</v>
      </c>
      <c r="B26" s="20">
        <v>1.0</v>
      </c>
      <c r="C26" s="21" t="str">
        <f t="shared" si="1"/>
        <v>Обещаем скидки</v>
      </c>
      <c r="D26" s="22">
        <v>0.1</v>
      </c>
      <c r="E26" s="22">
        <f t="shared" si="2"/>
        <v>10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</row>
    <row r="27" ht="15.75" customHeight="1">
      <c r="A27" s="19" t="s">
        <v>50</v>
      </c>
      <c r="B27" s="20">
        <v>7.0</v>
      </c>
      <c r="C27" s="21" t="str">
        <f t="shared" si="1"/>
        <v>Сторис в VK</v>
      </c>
      <c r="D27" s="22">
        <v>15.0</v>
      </c>
      <c r="E27" s="22">
        <f t="shared" si="2"/>
        <v>15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</row>
    <row r="28" ht="15.75" customHeight="1">
      <c r="A28" s="19" t="s">
        <v>51</v>
      </c>
      <c r="B28" s="20">
        <v>2.0</v>
      </c>
      <c r="C28" s="21" t="str">
        <f t="shared" si="1"/>
        <v>Поисковые запросы в Гугле</v>
      </c>
      <c r="D28" s="22">
        <v>10.0</v>
      </c>
      <c r="E28" s="22">
        <f t="shared" si="2"/>
        <v>10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</row>
    <row r="29" ht="15.75" customHeight="1">
      <c r="A29" s="19" t="s">
        <v>52</v>
      </c>
      <c r="B29" s="20">
        <v>2.0</v>
      </c>
      <c r="C29" s="21" t="str">
        <f t="shared" si="1"/>
        <v>Поисковые запросы в Гугле</v>
      </c>
      <c r="D29" s="22">
        <v>10.0</v>
      </c>
      <c r="E29" s="22">
        <f t="shared" si="2"/>
        <v>10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</row>
    <row r="30" ht="15.75" customHeight="1">
      <c r="A30" s="19" t="s">
        <v>53</v>
      </c>
      <c r="B30" s="20">
        <v>1.0</v>
      </c>
      <c r="C30" s="21" t="str">
        <f t="shared" si="1"/>
        <v>Обещаем скидки</v>
      </c>
      <c r="D30" s="22">
        <v>0.1</v>
      </c>
      <c r="E30" s="22">
        <f t="shared" si="2"/>
        <v>10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</row>
    <row r="31" ht="15.75" customHeight="1">
      <c r="A31" s="19" t="s">
        <v>54</v>
      </c>
      <c r="B31" s="20">
        <v>4.0</v>
      </c>
      <c r="C31" s="21" t="str">
        <f t="shared" si="1"/>
        <v>Посты в Telegram</v>
      </c>
      <c r="D31" s="22">
        <v>0.5</v>
      </c>
      <c r="E31" s="22">
        <f t="shared" si="2"/>
        <v>50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</row>
    <row r="32" ht="15.75" customHeight="1">
      <c r="A32" s="19" t="s">
        <v>55</v>
      </c>
      <c r="B32" s="20">
        <v>2.0</v>
      </c>
      <c r="C32" s="21" t="str">
        <f t="shared" si="1"/>
        <v>Поисковые запросы в Гугле</v>
      </c>
      <c r="D32" s="22">
        <v>10.0</v>
      </c>
      <c r="E32" s="22">
        <f t="shared" si="2"/>
        <v>10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</row>
    <row r="33" ht="15.75" customHeight="1">
      <c r="A33" s="19" t="s">
        <v>56</v>
      </c>
      <c r="B33" s="20">
        <v>2.0</v>
      </c>
      <c r="C33" s="21" t="str">
        <f t="shared" si="1"/>
        <v>Поисковые запросы в Гугле</v>
      </c>
      <c r="D33" s="22">
        <v>10.0</v>
      </c>
      <c r="E33" s="22">
        <f t="shared" si="2"/>
        <v>10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</row>
    <row r="34" ht="15.75" customHeight="1">
      <c r="A34" s="19" t="s">
        <v>57</v>
      </c>
      <c r="B34" s="20">
        <v>4.0</v>
      </c>
      <c r="C34" s="21" t="str">
        <f t="shared" si="1"/>
        <v>Посты в Telegram</v>
      </c>
      <c r="D34" s="22">
        <v>0.5</v>
      </c>
      <c r="E34" s="22">
        <f t="shared" si="2"/>
        <v>50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</row>
    <row r="35" ht="15.75" customHeight="1">
      <c r="A35" s="19" t="s">
        <v>58</v>
      </c>
      <c r="B35" s="20">
        <v>6.0</v>
      </c>
      <c r="C35" s="21" t="str">
        <f t="shared" si="1"/>
        <v>Реклама в VK</v>
      </c>
      <c r="D35" s="22">
        <v>20.0</v>
      </c>
      <c r="E35" s="22">
        <f t="shared" si="2"/>
        <v>20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</row>
    <row r="36" ht="15.75" customHeight="1">
      <c r="A36" s="19" t="s">
        <v>59</v>
      </c>
      <c r="B36" s="20">
        <v>3.0</v>
      </c>
      <c r="C36" s="21" t="str">
        <f t="shared" si="1"/>
        <v>Поисковые запросы в Яндексе</v>
      </c>
      <c r="D36" s="22">
        <v>5.0</v>
      </c>
      <c r="E36" s="22">
        <f t="shared" si="2"/>
        <v>5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</row>
    <row r="37" ht="15.75" customHeight="1">
      <c r="A37" s="19" t="s">
        <v>60</v>
      </c>
      <c r="B37" s="20">
        <v>5.0</v>
      </c>
      <c r="C37" s="21" t="str">
        <f t="shared" si="1"/>
        <v>Посты в VK</v>
      </c>
      <c r="D37" s="22">
        <v>0.15</v>
      </c>
      <c r="E37" s="22">
        <f t="shared" si="2"/>
        <v>15</v>
      </c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</row>
    <row r="38" ht="15.75" customHeight="1">
      <c r="A38" s="19" t="s">
        <v>61</v>
      </c>
      <c r="B38" s="20">
        <v>3.0</v>
      </c>
      <c r="C38" s="21" t="str">
        <f t="shared" si="1"/>
        <v>Поисковые запросы в Яндексе</v>
      </c>
      <c r="D38" s="22">
        <v>5.0</v>
      </c>
      <c r="E38" s="22">
        <f t="shared" si="2"/>
        <v>5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</row>
    <row r="39" ht="15.75" customHeight="1">
      <c r="A39" s="19" t="s">
        <v>62</v>
      </c>
      <c r="B39" s="20">
        <v>5.0</v>
      </c>
      <c r="C39" s="21" t="str">
        <f t="shared" si="1"/>
        <v>Посты в VK</v>
      </c>
      <c r="D39" s="22">
        <v>0.15</v>
      </c>
      <c r="E39" s="22">
        <f t="shared" si="2"/>
        <v>15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</row>
    <row r="40" ht="15.75" customHeight="1">
      <c r="A40" s="19" t="s">
        <v>63</v>
      </c>
      <c r="B40" s="20">
        <v>5.0</v>
      </c>
      <c r="C40" s="21" t="str">
        <f t="shared" si="1"/>
        <v>Посты в VK</v>
      </c>
      <c r="D40" s="22">
        <v>0.15</v>
      </c>
      <c r="E40" s="22">
        <f t="shared" si="2"/>
        <v>15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</row>
    <row r="41" ht="15.75" customHeight="1">
      <c r="A41" s="19" t="s">
        <v>64</v>
      </c>
      <c r="B41" s="20">
        <v>6.0</v>
      </c>
      <c r="C41" s="21" t="str">
        <f t="shared" si="1"/>
        <v>Реклама в VK</v>
      </c>
      <c r="D41" s="22">
        <v>20.0</v>
      </c>
      <c r="E41" s="22">
        <f t="shared" si="2"/>
        <v>20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</row>
    <row r="42" ht="15.75" customHeight="1">
      <c r="A42" s="19" t="s">
        <v>65</v>
      </c>
      <c r="B42" s="20">
        <v>1.0</v>
      </c>
      <c r="C42" s="21" t="str">
        <f t="shared" si="1"/>
        <v>Обещаем скидки</v>
      </c>
      <c r="D42" s="22">
        <v>0.1</v>
      </c>
      <c r="E42" s="22">
        <f t="shared" si="2"/>
        <v>10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</row>
    <row r="43" ht="15.75" customHeight="1">
      <c r="A43" s="19" t="s">
        <v>66</v>
      </c>
      <c r="B43" s="20">
        <v>4.0</v>
      </c>
      <c r="C43" s="21" t="str">
        <f t="shared" si="1"/>
        <v>Посты в Telegram</v>
      </c>
      <c r="D43" s="22">
        <v>0.5</v>
      </c>
      <c r="E43" s="22">
        <f t="shared" si="2"/>
        <v>50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</row>
    <row r="44" ht="15.75" customHeight="1">
      <c r="A44" s="19" t="s">
        <v>67</v>
      </c>
      <c r="B44" s="20">
        <v>7.0</v>
      </c>
      <c r="C44" s="21" t="str">
        <f t="shared" si="1"/>
        <v>Сторис в VK</v>
      </c>
      <c r="D44" s="22">
        <v>15.0</v>
      </c>
      <c r="E44" s="22">
        <f t="shared" si="2"/>
        <v>15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</row>
    <row r="45" ht="15.75" customHeight="1">
      <c r="A45" s="19" t="s">
        <v>68</v>
      </c>
      <c r="B45" s="20">
        <v>3.0</v>
      </c>
      <c r="C45" s="21" t="str">
        <f t="shared" si="1"/>
        <v>Поисковые запросы в Яндексе</v>
      </c>
      <c r="D45" s="22">
        <v>5.0</v>
      </c>
      <c r="E45" s="22">
        <f t="shared" si="2"/>
        <v>5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</row>
    <row r="46" ht="15.75" customHeight="1">
      <c r="A46" s="19" t="s">
        <v>69</v>
      </c>
      <c r="B46" s="20">
        <v>4.0</v>
      </c>
      <c r="C46" s="21" t="str">
        <f t="shared" si="1"/>
        <v>Посты в Telegram</v>
      </c>
      <c r="D46" s="22">
        <v>0.5</v>
      </c>
      <c r="E46" s="22">
        <f t="shared" si="2"/>
        <v>50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</row>
    <row r="47" ht="15.75" customHeight="1">
      <c r="A47" s="19" t="s">
        <v>70</v>
      </c>
      <c r="B47" s="20">
        <v>7.0</v>
      </c>
      <c r="C47" s="21" t="str">
        <f t="shared" si="1"/>
        <v>Сторис в VK</v>
      </c>
      <c r="D47" s="22">
        <v>15.0</v>
      </c>
      <c r="E47" s="22">
        <f t="shared" si="2"/>
        <v>15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</row>
    <row r="48" ht="15.75" customHeight="1">
      <c r="A48" s="19" t="s">
        <v>71</v>
      </c>
      <c r="B48" s="20">
        <v>7.0</v>
      </c>
      <c r="C48" s="21" t="str">
        <f t="shared" si="1"/>
        <v>Сторис в VK</v>
      </c>
      <c r="D48" s="22">
        <v>15.0</v>
      </c>
      <c r="E48" s="22">
        <f t="shared" si="2"/>
        <v>15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</row>
    <row r="49" ht="15.75" customHeight="1">
      <c r="A49" s="19" t="s">
        <v>72</v>
      </c>
      <c r="B49" s="20">
        <v>7.0</v>
      </c>
      <c r="C49" s="21" t="str">
        <f t="shared" si="1"/>
        <v>Сторис в VK</v>
      </c>
      <c r="D49" s="22">
        <v>15.0</v>
      </c>
      <c r="E49" s="22">
        <f t="shared" si="2"/>
        <v>15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</row>
    <row r="50" ht="15.75" customHeight="1">
      <c r="A50" s="19" t="s">
        <v>73</v>
      </c>
      <c r="B50" s="20">
        <v>1.0</v>
      </c>
      <c r="C50" s="21" t="str">
        <f t="shared" si="1"/>
        <v>Обещаем скидки</v>
      </c>
      <c r="D50" s="22">
        <v>0.1</v>
      </c>
      <c r="E50" s="22">
        <f t="shared" si="2"/>
        <v>10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</row>
    <row r="51" ht="15.75" customHeight="1">
      <c r="A51" s="19" t="s">
        <v>74</v>
      </c>
      <c r="B51" s="20">
        <v>5.0</v>
      </c>
      <c r="C51" s="21" t="str">
        <f t="shared" si="1"/>
        <v>Посты в VK</v>
      </c>
      <c r="D51" s="22">
        <v>0.15</v>
      </c>
      <c r="E51" s="22">
        <f t="shared" si="2"/>
        <v>15</v>
      </c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</row>
    <row r="52" ht="15.75" customHeight="1">
      <c r="A52" s="19" t="s">
        <v>75</v>
      </c>
      <c r="B52" s="20">
        <v>6.0</v>
      </c>
      <c r="C52" s="21" t="str">
        <f t="shared" si="1"/>
        <v>Реклама в VK</v>
      </c>
      <c r="D52" s="22">
        <v>20.0</v>
      </c>
      <c r="E52" s="22">
        <f t="shared" si="2"/>
        <v>20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</row>
    <row r="53" ht="15.75" customHeight="1">
      <c r="A53" s="19" t="s">
        <v>76</v>
      </c>
      <c r="B53" s="20">
        <v>5.0</v>
      </c>
      <c r="C53" s="21" t="str">
        <f t="shared" si="1"/>
        <v>Посты в VK</v>
      </c>
      <c r="D53" s="22">
        <v>0.15</v>
      </c>
      <c r="E53" s="22">
        <f t="shared" si="2"/>
        <v>15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</row>
    <row r="54" ht="15.75" customHeight="1">
      <c r="A54" s="19" t="s">
        <v>77</v>
      </c>
      <c r="B54" s="20">
        <v>7.0</v>
      </c>
      <c r="C54" s="21" t="str">
        <f t="shared" si="1"/>
        <v>Сторис в VK</v>
      </c>
      <c r="D54" s="22">
        <v>15.0</v>
      </c>
      <c r="E54" s="22">
        <f t="shared" si="2"/>
        <v>15</v>
      </c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</row>
    <row r="55" ht="15.75" customHeight="1">
      <c r="A55" s="19" t="s">
        <v>78</v>
      </c>
      <c r="B55" s="20">
        <v>5.0</v>
      </c>
      <c r="C55" s="21" t="str">
        <f t="shared" si="1"/>
        <v>Посты в VK</v>
      </c>
      <c r="D55" s="22">
        <v>0.15</v>
      </c>
      <c r="E55" s="22">
        <f t="shared" si="2"/>
        <v>15</v>
      </c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</row>
    <row r="56" ht="15.75" customHeight="1">
      <c r="A56" s="19" t="s">
        <v>79</v>
      </c>
      <c r="B56" s="20">
        <v>3.0</v>
      </c>
      <c r="C56" s="21" t="str">
        <f t="shared" si="1"/>
        <v>Поисковые запросы в Яндексе</v>
      </c>
      <c r="D56" s="22">
        <v>5.0</v>
      </c>
      <c r="E56" s="22">
        <f t="shared" si="2"/>
        <v>5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</row>
    <row r="57" ht="15.75" customHeight="1">
      <c r="A57" s="19" t="s">
        <v>80</v>
      </c>
      <c r="B57" s="20">
        <v>7.0</v>
      </c>
      <c r="C57" s="21" t="str">
        <f t="shared" si="1"/>
        <v>Сторис в VK</v>
      </c>
      <c r="D57" s="22">
        <v>15.0</v>
      </c>
      <c r="E57" s="22">
        <f t="shared" si="2"/>
        <v>15</v>
      </c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</row>
    <row r="58" ht="15.75" customHeight="1">
      <c r="A58" s="19" t="s">
        <v>81</v>
      </c>
      <c r="B58" s="20">
        <v>5.0</v>
      </c>
      <c r="C58" s="21" t="str">
        <f t="shared" si="1"/>
        <v>Посты в VK</v>
      </c>
      <c r="D58" s="22">
        <v>0.15</v>
      </c>
      <c r="E58" s="22">
        <f t="shared" si="2"/>
        <v>15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</row>
    <row r="59" ht="15.75" customHeight="1">
      <c r="A59" s="19" t="s">
        <v>82</v>
      </c>
      <c r="B59" s="20">
        <v>2.0</v>
      </c>
      <c r="C59" s="21" t="str">
        <f t="shared" si="1"/>
        <v>Поисковые запросы в Гугле</v>
      </c>
      <c r="D59" s="22">
        <v>10.0</v>
      </c>
      <c r="E59" s="22">
        <f t="shared" si="2"/>
        <v>10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</row>
    <row r="60" ht="15.75" customHeight="1">
      <c r="A60" s="19" t="s">
        <v>83</v>
      </c>
      <c r="B60" s="20">
        <v>6.0</v>
      </c>
      <c r="C60" s="21" t="str">
        <f t="shared" si="1"/>
        <v>Реклама в VK</v>
      </c>
      <c r="D60" s="22">
        <v>20.0</v>
      </c>
      <c r="E60" s="22">
        <f t="shared" si="2"/>
        <v>20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</row>
    <row r="61" ht="15.75" customHeight="1">
      <c r="A61" s="19" t="s">
        <v>84</v>
      </c>
      <c r="B61" s="20">
        <v>4.0</v>
      </c>
      <c r="C61" s="21" t="str">
        <f t="shared" si="1"/>
        <v>Посты в Telegram</v>
      </c>
      <c r="D61" s="22">
        <v>0.5</v>
      </c>
      <c r="E61" s="22">
        <f t="shared" si="2"/>
        <v>50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</row>
    <row r="62" ht="15.75" customHeight="1">
      <c r="A62" s="19" t="s">
        <v>85</v>
      </c>
      <c r="B62" s="20">
        <v>4.0</v>
      </c>
      <c r="C62" s="21" t="str">
        <f t="shared" si="1"/>
        <v>Посты в Telegram</v>
      </c>
      <c r="D62" s="22">
        <v>0.5</v>
      </c>
      <c r="E62" s="22">
        <f t="shared" si="2"/>
        <v>50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</row>
    <row r="63" ht="15.75" customHeight="1">
      <c r="A63" s="19" t="s">
        <v>86</v>
      </c>
      <c r="B63" s="20">
        <v>7.0</v>
      </c>
      <c r="C63" s="21" t="str">
        <f t="shared" si="1"/>
        <v>Сторис в VK</v>
      </c>
      <c r="D63" s="22">
        <v>15.0</v>
      </c>
      <c r="E63" s="22">
        <f t="shared" si="2"/>
        <v>15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</row>
    <row r="64" ht="15.75" customHeight="1">
      <c r="A64" s="19" t="s">
        <v>87</v>
      </c>
      <c r="B64" s="20">
        <v>3.0</v>
      </c>
      <c r="C64" s="21" t="str">
        <f t="shared" si="1"/>
        <v>Поисковые запросы в Яндексе</v>
      </c>
      <c r="D64" s="22">
        <v>5.0</v>
      </c>
      <c r="E64" s="22">
        <f t="shared" si="2"/>
        <v>5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</row>
    <row r="65" ht="15.75" customHeight="1">
      <c r="A65" s="19" t="s">
        <v>88</v>
      </c>
      <c r="B65" s="20">
        <v>1.0</v>
      </c>
      <c r="C65" s="21" t="str">
        <f t="shared" si="1"/>
        <v>Обещаем скидки</v>
      </c>
      <c r="D65" s="22">
        <v>0.1</v>
      </c>
      <c r="E65" s="22">
        <f t="shared" si="2"/>
        <v>10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</row>
    <row r="66" ht="15.75" customHeight="1">
      <c r="A66" s="19" t="s">
        <v>89</v>
      </c>
      <c r="B66" s="20">
        <v>3.0</v>
      </c>
      <c r="C66" s="21" t="str">
        <f t="shared" si="1"/>
        <v>Поисковые запросы в Яндексе</v>
      </c>
      <c r="D66" s="22">
        <v>5.0</v>
      </c>
      <c r="E66" s="22">
        <f t="shared" si="2"/>
        <v>5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</row>
    <row r="67" ht="15.75" customHeight="1">
      <c r="A67" s="19" t="s">
        <v>90</v>
      </c>
      <c r="B67" s="20">
        <v>6.0</v>
      </c>
      <c r="C67" s="21" t="str">
        <f t="shared" si="1"/>
        <v>Реклама в VK</v>
      </c>
      <c r="D67" s="22">
        <v>20.0</v>
      </c>
      <c r="E67" s="22">
        <f t="shared" si="2"/>
        <v>20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</row>
    <row r="68" ht="15.75" customHeight="1">
      <c r="A68" s="19" t="s">
        <v>91</v>
      </c>
      <c r="B68" s="20">
        <v>1.0</v>
      </c>
      <c r="C68" s="21" t="str">
        <f t="shared" si="1"/>
        <v>Обещаем скидки</v>
      </c>
      <c r="D68" s="22">
        <v>0.1</v>
      </c>
      <c r="E68" s="22">
        <f t="shared" si="2"/>
        <v>10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</row>
    <row r="69" ht="15.75" customHeight="1">
      <c r="A69" s="19" t="s">
        <v>92</v>
      </c>
      <c r="B69" s="20">
        <v>3.0</v>
      </c>
      <c r="C69" s="21" t="str">
        <f t="shared" si="1"/>
        <v>Поисковые запросы в Яндексе</v>
      </c>
      <c r="D69" s="22">
        <v>5.0</v>
      </c>
      <c r="E69" s="22">
        <f t="shared" si="2"/>
        <v>5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</row>
    <row r="70" ht="15.75" customHeight="1">
      <c r="A70" s="19" t="s">
        <v>93</v>
      </c>
      <c r="B70" s="20">
        <v>3.0</v>
      </c>
      <c r="C70" s="21" t="str">
        <f t="shared" si="1"/>
        <v>Поисковые запросы в Яндексе</v>
      </c>
      <c r="D70" s="22">
        <v>5.0</v>
      </c>
      <c r="E70" s="22">
        <f t="shared" si="2"/>
        <v>5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</row>
    <row r="71" ht="15.75" customHeight="1">
      <c r="A71" s="19" t="s">
        <v>94</v>
      </c>
      <c r="B71" s="20">
        <v>5.0</v>
      </c>
      <c r="C71" s="21" t="str">
        <f t="shared" si="1"/>
        <v>Посты в VK</v>
      </c>
      <c r="D71" s="22">
        <v>0.15</v>
      </c>
      <c r="E71" s="22">
        <f t="shared" si="2"/>
        <v>15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</row>
    <row r="72" ht="15.75" customHeight="1">
      <c r="A72" s="19" t="s">
        <v>95</v>
      </c>
      <c r="B72" s="20">
        <v>3.0</v>
      </c>
      <c r="C72" s="21" t="str">
        <f t="shared" si="1"/>
        <v>Поисковые запросы в Яндексе</v>
      </c>
      <c r="D72" s="22">
        <v>5.0</v>
      </c>
      <c r="E72" s="22">
        <f t="shared" si="2"/>
        <v>5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</row>
    <row r="73" ht="15.75" customHeight="1">
      <c r="A73" s="19" t="s">
        <v>96</v>
      </c>
      <c r="B73" s="20">
        <v>6.0</v>
      </c>
      <c r="C73" s="21" t="str">
        <f t="shared" si="1"/>
        <v>Реклама в VK</v>
      </c>
      <c r="D73" s="22">
        <v>20.0</v>
      </c>
      <c r="E73" s="22">
        <f t="shared" si="2"/>
        <v>20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</row>
    <row r="74" ht="15.75" customHeight="1">
      <c r="A74" s="19" t="s">
        <v>97</v>
      </c>
      <c r="B74" s="20">
        <v>7.0</v>
      </c>
      <c r="C74" s="21" t="str">
        <f t="shared" si="1"/>
        <v>Сторис в VK</v>
      </c>
      <c r="D74" s="22">
        <v>15.0</v>
      </c>
      <c r="E74" s="22">
        <f t="shared" si="2"/>
        <v>15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</row>
    <row r="75" ht="15.75" customHeight="1">
      <c r="A75" s="19" t="s">
        <v>98</v>
      </c>
      <c r="B75" s="20">
        <v>2.0</v>
      </c>
      <c r="C75" s="21" t="str">
        <f t="shared" si="1"/>
        <v>Поисковые запросы в Гугле</v>
      </c>
      <c r="D75" s="22">
        <v>10.0</v>
      </c>
      <c r="E75" s="22">
        <f t="shared" si="2"/>
        <v>10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</row>
    <row r="76" ht="15.75" customHeight="1">
      <c r="A76" s="19" t="s">
        <v>99</v>
      </c>
      <c r="B76" s="20">
        <v>7.0</v>
      </c>
      <c r="C76" s="21" t="str">
        <f t="shared" si="1"/>
        <v>Сторис в VK</v>
      </c>
      <c r="D76" s="22">
        <v>15.0</v>
      </c>
      <c r="E76" s="22">
        <f t="shared" si="2"/>
        <v>15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</row>
    <row r="77" ht="15.75" customHeight="1">
      <c r="A77" s="19" t="s">
        <v>100</v>
      </c>
      <c r="B77" s="20">
        <v>7.0</v>
      </c>
      <c r="C77" s="21" t="str">
        <f t="shared" si="1"/>
        <v>Сторис в VK</v>
      </c>
      <c r="D77" s="22">
        <v>15.0</v>
      </c>
      <c r="E77" s="22">
        <f t="shared" si="2"/>
        <v>15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</row>
    <row r="78" ht="15.75" customHeight="1">
      <c r="A78" s="19" t="s">
        <v>101</v>
      </c>
      <c r="B78" s="20">
        <v>7.0</v>
      </c>
      <c r="C78" s="21" t="str">
        <f t="shared" si="1"/>
        <v>Сторис в VK</v>
      </c>
      <c r="D78" s="22">
        <v>15.0</v>
      </c>
      <c r="E78" s="22">
        <f t="shared" si="2"/>
        <v>15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</row>
    <row r="79" ht="15.75" customHeight="1">
      <c r="A79" s="19" t="s">
        <v>102</v>
      </c>
      <c r="B79" s="20">
        <v>4.0</v>
      </c>
      <c r="C79" s="21" t="str">
        <f t="shared" si="1"/>
        <v>Посты в Telegram</v>
      </c>
      <c r="D79" s="22">
        <v>0.5</v>
      </c>
      <c r="E79" s="22">
        <f t="shared" si="2"/>
        <v>50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</row>
    <row r="80" ht="15.75" customHeight="1">
      <c r="A80" s="19" t="s">
        <v>103</v>
      </c>
      <c r="B80" s="20">
        <v>4.0</v>
      </c>
      <c r="C80" s="21" t="str">
        <f t="shared" si="1"/>
        <v>Посты в Telegram</v>
      </c>
      <c r="D80" s="22">
        <v>0.5</v>
      </c>
      <c r="E80" s="22">
        <f t="shared" si="2"/>
        <v>50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</row>
    <row r="81" ht="15.75" customHeight="1">
      <c r="A81" s="19" t="s">
        <v>104</v>
      </c>
      <c r="B81" s="20">
        <v>5.0</v>
      </c>
      <c r="C81" s="21" t="str">
        <f t="shared" si="1"/>
        <v>Посты в VK</v>
      </c>
      <c r="D81" s="22">
        <v>0.15</v>
      </c>
      <c r="E81" s="22">
        <f t="shared" si="2"/>
        <v>15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</row>
    <row r="82" ht="15.75" customHeight="1">
      <c r="A82" s="19" t="s">
        <v>105</v>
      </c>
      <c r="B82" s="20">
        <v>5.0</v>
      </c>
      <c r="C82" s="21" t="str">
        <f t="shared" si="1"/>
        <v>Посты в VK</v>
      </c>
      <c r="D82" s="22">
        <v>0.15</v>
      </c>
      <c r="E82" s="22">
        <f t="shared" si="2"/>
        <v>15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</row>
    <row r="83" ht="15.75" customHeight="1">
      <c r="A83" s="19" t="s">
        <v>106</v>
      </c>
      <c r="B83" s="20">
        <v>5.0</v>
      </c>
      <c r="C83" s="21" t="str">
        <f t="shared" si="1"/>
        <v>Посты в VK</v>
      </c>
      <c r="D83" s="22">
        <v>0.15</v>
      </c>
      <c r="E83" s="22">
        <f t="shared" si="2"/>
        <v>15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</row>
    <row r="84" ht="15.75" customHeight="1">
      <c r="A84" s="19" t="s">
        <v>107</v>
      </c>
      <c r="B84" s="20">
        <v>1.0</v>
      </c>
      <c r="C84" s="21" t="str">
        <f t="shared" si="1"/>
        <v>Обещаем скидки</v>
      </c>
      <c r="D84" s="22">
        <v>0.1</v>
      </c>
      <c r="E84" s="22">
        <f t="shared" si="2"/>
        <v>10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</row>
    <row r="85" ht="15.75" customHeight="1">
      <c r="A85" s="19" t="s">
        <v>108</v>
      </c>
      <c r="B85" s="20">
        <v>6.0</v>
      </c>
      <c r="C85" s="21" t="str">
        <f t="shared" si="1"/>
        <v>Реклама в VK</v>
      </c>
      <c r="D85" s="22">
        <v>20.0</v>
      </c>
      <c r="E85" s="22">
        <f t="shared" si="2"/>
        <v>20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</row>
    <row r="86" ht="15.75" customHeight="1">
      <c r="A86" s="19" t="s">
        <v>109</v>
      </c>
      <c r="B86" s="20">
        <v>6.0</v>
      </c>
      <c r="C86" s="21" t="str">
        <f t="shared" si="1"/>
        <v>Реклама в VK</v>
      </c>
      <c r="D86" s="22">
        <v>20.0</v>
      </c>
      <c r="E86" s="22">
        <f t="shared" si="2"/>
        <v>20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</row>
    <row r="87" ht="15.75" customHeight="1">
      <c r="A87" s="19" t="s">
        <v>110</v>
      </c>
      <c r="B87" s="20">
        <v>3.0</v>
      </c>
      <c r="C87" s="21" t="str">
        <f t="shared" si="1"/>
        <v>Поисковые запросы в Яндексе</v>
      </c>
      <c r="D87" s="22">
        <v>5.0</v>
      </c>
      <c r="E87" s="22">
        <f t="shared" si="2"/>
        <v>5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</row>
    <row r="88" ht="15.75" customHeight="1">
      <c r="A88" s="19" t="s">
        <v>111</v>
      </c>
      <c r="B88" s="20">
        <v>3.0</v>
      </c>
      <c r="C88" s="21" t="str">
        <f t="shared" si="1"/>
        <v>Поисковые запросы в Яндексе</v>
      </c>
      <c r="D88" s="22">
        <v>5.0</v>
      </c>
      <c r="E88" s="22">
        <f t="shared" si="2"/>
        <v>5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</row>
    <row r="89" ht="15.75" customHeight="1">
      <c r="A89" s="19" t="s">
        <v>112</v>
      </c>
      <c r="B89" s="20">
        <v>2.0</v>
      </c>
      <c r="C89" s="21" t="str">
        <f t="shared" si="1"/>
        <v>Поисковые запросы в Гугле</v>
      </c>
      <c r="D89" s="22">
        <v>10.0</v>
      </c>
      <c r="E89" s="22">
        <f t="shared" si="2"/>
        <v>10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</row>
    <row r="90" ht="15.75" customHeight="1">
      <c r="A90" s="19" t="s">
        <v>113</v>
      </c>
      <c r="B90" s="20">
        <v>1.0</v>
      </c>
      <c r="C90" s="21" t="str">
        <f t="shared" si="1"/>
        <v>Обещаем скидки</v>
      </c>
      <c r="D90" s="22">
        <v>0.1</v>
      </c>
      <c r="E90" s="22">
        <f t="shared" si="2"/>
        <v>10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</row>
    <row r="91" ht="15.75" customHeight="1">
      <c r="A91" s="19" t="s">
        <v>114</v>
      </c>
      <c r="B91" s="20">
        <v>7.0</v>
      </c>
      <c r="C91" s="21" t="str">
        <f t="shared" si="1"/>
        <v>Сторис в VK</v>
      </c>
      <c r="D91" s="22">
        <v>15.0</v>
      </c>
      <c r="E91" s="22">
        <f t="shared" si="2"/>
        <v>15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</row>
    <row r="92" ht="15.75" customHeight="1">
      <c r="A92" s="19" t="s">
        <v>115</v>
      </c>
      <c r="B92" s="20">
        <v>4.0</v>
      </c>
      <c r="C92" s="21" t="str">
        <f t="shared" si="1"/>
        <v>Посты в Telegram</v>
      </c>
      <c r="D92" s="22">
        <v>0.5</v>
      </c>
      <c r="E92" s="22">
        <f t="shared" si="2"/>
        <v>50</v>
      </c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</row>
    <row r="93" ht="15.75" customHeight="1">
      <c r="A93" s="19" t="s">
        <v>116</v>
      </c>
      <c r="B93" s="20">
        <v>4.0</v>
      </c>
      <c r="C93" s="21" t="str">
        <f t="shared" si="1"/>
        <v>Посты в Telegram</v>
      </c>
      <c r="D93" s="22">
        <v>0.5</v>
      </c>
      <c r="E93" s="22">
        <f t="shared" si="2"/>
        <v>50</v>
      </c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</row>
    <row r="94" ht="15.75" customHeight="1">
      <c r="A94" s="19" t="s">
        <v>117</v>
      </c>
      <c r="B94" s="20">
        <v>3.0</v>
      </c>
      <c r="C94" s="21" t="str">
        <f t="shared" si="1"/>
        <v>Поисковые запросы в Яндексе</v>
      </c>
      <c r="D94" s="22">
        <v>5.0</v>
      </c>
      <c r="E94" s="22">
        <f t="shared" si="2"/>
        <v>5</v>
      </c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</row>
    <row r="95" ht="15.75" customHeight="1">
      <c r="A95" s="19" t="s">
        <v>118</v>
      </c>
      <c r="B95" s="20">
        <v>2.0</v>
      </c>
      <c r="C95" s="21" t="str">
        <f t="shared" si="1"/>
        <v>Поисковые запросы в Гугле</v>
      </c>
      <c r="D95" s="22">
        <v>10.0</v>
      </c>
      <c r="E95" s="22">
        <f t="shared" si="2"/>
        <v>10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</row>
    <row r="96" ht="15.75" customHeight="1">
      <c r="A96" s="19" t="s">
        <v>119</v>
      </c>
      <c r="B96" s="20">
        <v>1.0</v>
      </c>
      <c r="C96" s="21" t="str">
        <f t="shared" si="1"/>
        <v>Обещаем скидки</v>
      </c>
      <c r="D96" s="22">
        <v>0.1</v>
      </c>
      <c r="E96" s="22">
        <f t="shared" si="2"/>
        <v>10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</row>
    <row r="97" ht="15.75" customHeight="1">
      <c r="A97" s="19" t="s">
        <v>120</v>
      </c>
      <c r="B97" s="20">
        <v>3.0</v>
      </c>
      <c r="C97" s="21" t="str">
        <f t="shared" si="1"/>
        <v>Поисковые запросы в Яндексе</v>
      </c>
      <c r="D97" s="22">
        <v>5.0</v>
      </c>
      <c r="E97" s="22">
        <f t="shared" si="2"/>
        <v>5</v>
      </c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</row>
    <row r="98" ht="15.75" customHeight="1">
      <c r="A98" s="19" t="s">
        <v>121</v>
      </c>
      <c r="B98" s="20">
        <v>3.0</v>
      </c>
      <c r="C98" s="21" t="str">
        <f t="shared" si="1"/>
        <v>Поисковые запросы в Яндексе</v>
      </c>
      <c r="D98" s="22">
        <v>5.0</v>
      </c>
      <c r="E98" s="22">
        <f t="shared" si="2"/>
        <v>5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</row>
    <row r="99" ht="15.75" customHeight="1">
      <c r="A99" s="19" t="s">
        <v>122</v>
      </c>
      <c r="B99" s="20">
        <v>4.0</v>
      </c>
      <c r="C99" s="21" t="str">
        <f t="shared" si="1"/>
        <v>Посты в Telegram</v>
      </c>
      <c r="D99" s="22">
        <v>0.5</v>
      </c>
      <c r="E99" s="22">
        <f t="shared" si="2"/>
        <v>50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</row>
    <row r="100" ht="15.75" customHeight="1">
      <c r="A100" s="19" t="s">
        <v>123</v>
      </c>
      <c r="B100" s="20">
        <v>2.0</v>
      </c>
      <c r="C100" s="21" t="str">
        <f t="shared" si="1"/>
        <v>Поисковые запросы в Гугле</v>
      </c>
      <c r="D100" s="22">
        <v>10.0</v>
      </c>
      <c r="E100" s="22">
        <f t="shared" si="2"/>
        <v>10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</row>
    <row r="101" ht="15.75" customHeight="1">
      <c r="A101" s="19" t="s">
        <v>124</v>
      </c>
      <c r="B101" s="20">
        <v>5.0</v>
      </c>
      <c r="C101" s="21" t="str">
        <f t="shared" si="1"/>
        <v>Посты в VK</v>
      </c>
      <c r="D101" s="22">
        <v>0.15</v>
      </c>
      <c r="E101" s="22">
        <f t="shared" si="2"/>
        <v>15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</row>
    <row r="102" ht="15.75" customHeight="1">
      <c r="A102" s="19" t="s">
        <v>125</v>
      </c>
      <c r="B102" s="20">
        <v>4.0</v>
      </c>
      <c r="C102" s="21" t="str">
        <f t="shared" si="1"/>
        <v>Посты в Telegram</v>
      </c>
      <c r="D102" s="22">
        <v>0.5</v>
      </c>
      <c r="E102" s="22">
        <f t="shared" si="2"/>
        <v>50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</row>
    <row r="103" ht="15.75" customHeight="1">
      <c r="A103" s="19" t="s">
        <v>126</v>
      </c>
      <c r="B103" s="20">
        <v>3.0</v>
      </c>
      <c r="C103" s="21" t="str">
        <f t="shared" si="1"/>
        <v>Поисковые запросы в Яндексе</v>
      </c>
      <c r="D103" s="22">
        <v>5.0</v>
      </c>
      <c r="E103" s="22">
        <f t="shared" si="2"/>
        <v>5</v>
      </c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</row>
    <row r="104" ht="15.75" customHeight="1">
      <c r="A104" s="19" t="s">
        <v>127</v>
      </c>
      <c r="B104" s="20">
        <v>6.0</v>
      </c>
      <c r="C104" s="21" t="str">
        <f t="shared" si="1"/>
        <v>Реклама в VK</v>
      </c>
      <c r="D104" s="22">
        <v>20.0</v>
      </c>
      <c r="E104" s="22">
        <f t="shared" si="2"/>
        <v>20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</row>
    <row r="105" ht="15.75" customHeight="1">
      <c r="A105" s="19" t="s">
        <v>128</v>
      </c>
      <c r="B105" s="20">
        <v>2.0</v>
      </c>
      <c r="C105" s="21" t="str">
        <f t="shared" si="1"/>
        <v>Поисковые запросы в Гугле</v>
      </c>
      <c r="D105" s="22">
        <v>10.0</v>
      </c>
      <c r="E105" s="22">
        <f t="shared" si="2"/>
        <v>10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</row>
    <row r="106" ht="15.75" customHeight="1">
      <c r="A106" s="19" t="s">
        <v>129</v>
      </c>
      <c r="B106" s="20">
        <v>2.0</v>
      </c>
      <c r="C106" s="21" t="str">
        <f t="shared" si="1"/>
        <v>Поисковые запросы в Гугле</v>
      </c>
      <c r="D106" s="22">
        <v>10.0</v>
      </c>
      <c r="E106" s="22">
        <f t="shared" si="2"/>
        <v>10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</row>
    <row r="107" ht="15.75" customHeight="1">
      <c r="A107" s="19" t="s">
        <v>130</v>
      </c>
      <c r="B107" s="20">
        <v>3.0</v>
      </c>
      <c r="C107" s="21" t="str">
        <f t="shared" si="1"/>
        <v>Поисковые запросы в Яндексе</v>
      </c>
      <c r="D107" s="22">
        <v>5.0</v>
      </c>
      <c r="E107" s="22">
        <f t="shared" si="2"/>
        <v>5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</row>
    <row r="108" ht="15.75" customHeight="1">
      <c r="A108" s="19" t="s">
        <v>131</v>
      </c>
      <c r="B108" s="20">
        <v>5.0</v>
      </c>
      <c r="C108" s="21" t="str">
        <f t="shared" si="1"/>
        <v>Посты в VK</v>
      </c>
      <c r="D108" s="22">
        <v>0.15</v>
      </c>
      <c r="E108" s="22">
        <f t="shared" si="2"/>
        <v>15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</row>
    <row r="109" ht="15.75" customHeight="1">
      <c r="A109" s="19" t="s">
        <v>132</v>
      </c>
      <c r="B109" s="20">
        <v>2.0</v>
      </c>
      <c r="C109" s="21" t="str">
        <f t="shared" si="1"/>
        <v>Поисковые запросы в Гугле</v>
      </c>
      <c r="D109" s="22">
        <v>10.0</v>
      </c>
      <c r="E109" s="22">
        <f t="shared" si="2"/>
        <v>10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</row>
    <row r="110" ht="15.75" customHeight="1">
      <c r="A110" s="19" t="s">
        <v>133</v>
      </c>
      <c r="B110" s="20">
        <v>6.0</v>
      </c>
      <c r="C110" s="21" t="str">
        <f t="shared" si="1"/>
        <v>Реклама в VK</v>
      </c>
      <c r="D110" s="22">
        <v>20.0</v>
      </c>
      <c r="E110" s="22">
        <f t="shared" si="2"/>
        <v>20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ht="15.75" customHeight="1">
      <c r="A111" s="19" t="s">
        <v>134</v>
      </c>
      <c r="B111" s="20">
        <v>3.0</v>
      </c>
      <c r="C111" s="21" t="str">
        <f t="shared" si="1"/>
        <v>Поисковые запросы в Яндексе</v>
      </c>
      <c r="D111" s="22">
        <v>5.0</v>
      </c>
      <c r="E111" s="22">
        <f t="shared" si="2"/>
        <v>5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</row>
    <row r="112" ht="15.75" customHeight="1">
      <c r="A112" s="19" t="s">
        <v>135</v>
      </c>
      <c r="B112" s="20">
        <v>6.0</v>
      </c>
      <c r="C112" s="21" t="str">
        <f t="shared" si="1"/>
        <v>Реклама в VK</v>
      </c>
      <c r="D112" s="22">
        <v>20.0</v>
      </c>
      <c r="E112" s="22">
        <f t="shared" si="2"/>
        <v>20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</row>
    <row r="113" ht="15.75" customHeight="1">
      <c r="A113" s="19" t="s">
        <v>136</v>
      </c>
      <c r="B113" s="20">
        <v>6.0</v>
      </c>
      <c r="C113" s="21" t="str">
        <f t="shared" si="1"/>
        <v>Реклама в VK</v>
      </c>
      <c r="D113" s="22">
        <v>20.0</v>
      </c>
      <c r="E113" s="22">
        <f t="shared" si="2"/>
        <v>20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</row>
    <row r="114" ht="15.75" customHeight="1">
      <c r="A114" s="19" t="s">
        <v>137</v>
      </c>
      <c r="B114" s="20">
        <v>3.0</v>
      </c>
      <c r="C114" s="21" t="str">
        <f t="shared" si="1"/>
        <v>Поисковые запросы в Яндексе</v>
      </c>
      <c r="D114" s="22">
        <v>5.0</v>
      </c>
      <c r="E114" s="22">
        <f t="shared" si="2"/>
        <v>5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</row>
    <row r="115" ht="15.75" customHeight="1">
      <c r="A115" s="19" t="s">
        <v>138</v>
      </c>
      <c r="B115" s="20">
        <v>4.0</v>
      </c>
      <c r="C115" s="21" t="str">
        <f t="shared" si="1"/>
        <v>Посты в Telegram</v>
      </c>
      <c r="D115" s="22">
        <v>0.5</v>
      </c>
      <c r="E115" s="22">
        <f t="shared" si="2"/>
        <v>50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</row>
    <row r="116" ht="15.75" customHeight="1">
      <c r="A116" s="19"/>
      <c r="B116" s="16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</row>
    <row r="117" ht="15.75" customHeight="1">
      <c r="A117" s="19"/>
      <c r="B117" s="16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</row>
    <row r="118" ht="15.75" customHeight="1">
      <c r="A118" s="19"/>
      <c r="B118" s="16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</row>
    <row r="119" ht="15.75" customHeight="1">
      <c r="A119" s="19"/>
      <c r="B119" s="16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</row>
    <row r="120" ht="15.75" customHeight="1">
      <c r="A120" s="19"/>
      <c r="B120" s="16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</row>
    <row r="121" ht="15.75" customHeight="1">
      <c r="A121" s="19"/>
      <c r="B121" s="16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</row>
    <row r="122" ht="15.75" customHeight="1">
      <c r="A122" s="19"/>
      <c r="B122" s="16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</row>
    <row r="123" ht="15.75" customHeight="1">
      <c r="A123" s="19"/>
      <c r="B123" s="16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</row>
    <row r="124" ht="15.75" customHeight="1">
      <c r="A124" s="19"/>
      <c r="B124" s="16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</row>
    <row r="125" ht="15.75" customHeight="1">
      <c r="A125" s="19"/>
      <c r="B125" s="16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</row>
    <row r="126" ht="15.75" customHeight="1">
      <c r="A126" s="19"/>
      <c r="B126" s="16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</row>
    <row r="127" ht="15.75" customHeight="1">
      <c r="A127" s="19"/>
      <c r="B127" s="16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</row>
    <row r="128" ht="15.75" customHeight="1">
      <c r="A128" s="19"/>
      <c r="B128" s="16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</row>
    <row r="129" ht="15.75" customHeight="1">
      <c r="A129" s="19"/>
      <c r="B129" s="16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</row>
    <row r="130" ht="15.75" customHeight="1">
      <c r="A130" s="19"/>
      <c r="B130" s="16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</row>
    <row r="131" ht="15.75" customHeight="1">
      <c r="A131" s="19"/>
      <c r="B131" s="16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</row>
    <row r="132" ht="15.75" customHeight="1">
      <c r="A132" s="19"/>
      <c r="B132" s="16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</row>
    <row r="133" ht="15.75" customHeight="1">
      <c r="A133" s="19"/>
      <c r="B133" s="16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</row>
    <row r="134" ht="15.75" customHeight="1">
      <c r="A134" s="19"/>
      <c r="B134" s="16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</row>
    <row r="135" ht="15.75" customHeight="1">
      <c r="A135" s="19"/>
      <c r="B135" s="16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</row>
    <row r="136" ht="15.75" customHeight="1">
      <c r="A136" s="19"/>
      <c r="B136" s="16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</row>
    <row r="137" ht="15.75" customHeight="1">
      <c r="A137" s="19"/>
      <c r="B137" s="16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</row>
    <row r="138" ht="15.75" customHeight="1">
      <c r="A138" s="19"/>
      <c r="B138" s="16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</row>
    <row r="139" ht="15.75" customHeight="1">
      <c r="A139" s="19"/>
      <c r="B139" s="16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</row>
    <row r="140" ht="15.75" customHeight="1">
      <c r="A140" s="19"/>
      <c r="B140" s="16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</row>
    <row r="141" ht="15.75" customHeight="1">
      <c r="A141" s="19"/>
      <c r="B141" s="16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</row>
    <row r="142" ht="15.75" customHeight="1">
      <c r="A142" s="19"/>
      <c r="B142" s="16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</row>
    <row r="143" ht="15.75" customHeight="1">
      <c r="A143" s="19"/>
      <c r="B143" s="16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</row>
    <row r="144" ht="15.75" customHeight="1">
      <c r="A144" s="19"/>
      <c r="B144" s="16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</row>
    <row r="145" ht="15.75" customHeight="1">
      <c r="A145" s="19"/>
      <c r="B145" s="1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</row>
    <row r="146" ht="15.75" customHeight="1">
      <c r="A146" s="19"/>
      <c r="B146" s="16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</row>
    <row r="147" ht="15.75" customHeight="1">
      <c r="A147" s="19"/>
      <c r="B147" s="16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</row>
    <row r="148" ht="15.75" customHeight="1">
      <c r="A148" s="19"/>
      <c r="B148" s="16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</row>
    <row r="149" ht="15.75" customHeight="1">
      <c r="A149" s="19"/>
      <c r="B149" s="16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</row>
    <row r="150" ht="15.75" customHeight="1">
      <c r="A150" s="19"/>
      <c r="B150" s="16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</row>
    <row r="151" ht="15.75" customHeight="1">
      <c r="A151" s="19"/>
      <c r="B151" s="16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</row>
    <row r="152" ht="15.75" customHeight="1">
      <c r="A152" s="19"/>
      <c r="B152" s="16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</row>
    <row r="153" ht="15.75" customHeight="1">
      <c r="A153" s="19"/>
      <c r="B153" s="16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</row>
    <row r="154" ht="15.75" customHeight="1">
      <c r="A154" s="19"/>
      <c r="B154" s="16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</row>
    <row r="155" ht="15.75" customHeight="1">
      <c r="A155" s="19"/>
      <c r="B155" s="16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</row>
    <row r="156" ht="15.75" customHeight="1">
      <c r="A156" s="19"/>
      <c r="B156" s="16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</row>
    <row r="157" ht="15.75" customHeight="1">
      <c r="A157" s="19"/>
      <c r="B157" s="1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</row>
    <row r="158" ht="15.75" customHeight="1">
      <c r="A158" s="19"/>
      <c r="B158" s="16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</row>
    <row r="159" ht="15.75" customHeight="1">
      <c r="A159" s="19"/>
      <c r="B159" s="1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</row>
    <row r="160" ht="15.75" customHeight="1">
      <c r="A160" s="19"/>
      <c r="B160" s="16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</row>
    <row r="161" ht="15.75" customHeight="1">
      <c r="A161" s="19"/>
      <c r="B161" s="16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</row>
    <row r="162" ht="15.75" customHeight="1">
      <c r="A162" s="19"/>
      <c r="B162" s="16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</row>
    <row r="163" ht="15.75" customHeight="1">
      <c r="A163" s="19"/>
      <c r="B163" s="16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</row>
    <row r="164" ht="15.75" customHeight="1">
      <c r="A164" s="19"/>
      <c r="B164" s="16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</row>
    <row r="165" ht="15.75" customHeight="1">
      <c r="A165" s="19"/>
      <c r="B165" s="16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</row>
    <row r="166" ht="15.75" customHeight="1">
      <c r="A166" s="19"/>
      <c r="B166" s="16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</row>
    <row r="167" ht="15.75" customHeight="1">
      <c r="A167" s="19"/>
      <c r="B167" s="16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</row>
    <row r="168" ht="15.75" customHeight="1">
      <c r="A168" s="19"/>
      <c r="B168" s="16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</row>
    <row r="169" ht="15.75" customHeight="1">
      <c r="A169" s="19"/>
      <c r="B169" s="16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</row>
    <row r="170" ht="15.75" customHeight="1">
      <c r="A170" s="19"/>
      <c r="B170" s="16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</row>
    <row r="171" ht="15.75" customHeight="1">
      <c r="A171" s="19"/>
      <c r="B171" s="16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</row>
    <row r="172" ht="15.75" customHeight="1">
      <c r="A172" s="19"/>
      <c r="B172" s="16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</row>
    <row r="173" ht="15.75" customHeight="1">
      <c r="A173" s="19"/>
      <c r="B173" s="16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</row>
    <row r="174" ht="15.75" customHeight="1">
      <c r="A174" s="19"/>
      <c r="B174" s="16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</row>
    <row r="175" ht="15.75" customHeight="1">
      <c r="A175" s="19"/>
      <c r="B175" s="16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</row>
    <row r="176" ht="15.75" customHeight="1">
      <c r="A176" s="19"/>
      <c r="B176" s="16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</row>
    <row r="177" ht="15.75" customHeight="1">
      <c r="A177" s="19"/>
      <c r="B177" s="16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</row>
    <row r="178" ht="15.75" customHeight="1">
      <c r="A178" s="19"/>
      <c r="B178" s="16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</row>
    <row r="179" ht="15.75" customHeight="1">
      <c r="A179" s="19"/>
      <c r="B179" s="16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</row>
    <row r="180" ht="15.75" customHeight="1">
      <c r="A180" s="19"/>
      <c r="B180" s="16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</row>
    <row r="181" ht="15.75" customHeight="1">
      <c r="A181" s="19"/>
      <c r="B181" s="16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</row>
    <row r="182" ht="15.75" customHeight="1">
      <c r="A182" s="19"/>
      <c r="B182" s="16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</row>
    <row r="183" ht="15.75" customHeight="1">
      <c r="A183" s="19"/>
      <c r="B183" s="16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</row>
    <row r="184" ht="15.75" customHeight="1">
      <c r="A184" s="19"/>
      <c r="B184" s="16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</row>
    <row r="185" ht="15.75" customHeight="1">
      <c r="A185" s="19"/>
      <c r="B185" s="16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</row>
    <row r="186" ht="15.75" customHeight="1">
      <c r="A186" s="19"/>
      <c r="B186" s="16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</row>
    <row r="187" ht="15.75" customHeight="1">
      <c r="A187" s="19"/>
      <c r="B187" s="16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</row>
    <row r="188" ht="15.75" customHeight="1">
      <c r="A188" s="19"/>
      <c r="B188" s="16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</row>
    <row r="189" ht="15.75" customHeight="1">
      <c r="A189" s="19"/>
      <c r="B189" s="16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</row>
    <row r="190" ht="15.75" customHeight="1">
      <c r="A190" s="19"/>
      <c r="B190" s="16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</row>
    <row r="191" ht="15.75" customHeight="1">
      <c r="A191" s="19"/>
      <c r="B191" s="16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</row>
    <row r="192" ht="15.75" customHeight="1">
      <c r="A192" s="19"/>
      <c r="B192" s="16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</row>
    <row r="193" ht="15.75" customHeight="1">
      <c r="A193" s="19"/>
      <c r="B193" s="16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</row>
    <row r="194" ht="15.75" customHeight="1">
      <c r="A194" s="19"/>
      <c r="B194" s="16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</row>
    <row r="195" ht="15.75" customHeight="1">
      <c r="A195" s="19"/>
      <c r="B195" s="16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</row>
    <row r="196" ht="15.75" customHeight="1">
      <c r="A196" s="19"/>
      <c r="B196" s="16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</row>
    <row r="197" ht="15.75" customHeight="1">
      <c r="A197" s="19"/>
      <c r="B197" s="16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</row>
    <row r="198" ht="15.75" customHeight="1">
      <c r="A198" s="19"/>
      <c r="B198" s="16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</row>
    <row r="199" ht="15.75" customHeight="1">
      <c r="A199" s="19"/>
      <c r="B199" s="16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</row>
    <row r="200" ht="15.75" customHeight="1">
      <c r="A200" s="19"/>
      <c r="B200" s="16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</row>
    <row r="201" ht="15.75" customHeight="1">
      <c r="A201" s="19"/>
      <c r="B201" s="16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</row>
    <row r="202" ht="15.75" customHeight="1">
      <c r="A202" s="19"/>
      <c r="B202" s="16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</row>
    <row r="203" ht="15.75" customHeight="1">
      <c r="A203" s="19"/>
      <c r="B203" s="16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</row>
    <row r="204" ht="15.75" customHeight="1">
      <c r="A204" s="19"/>
      <c r="B204" s="16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</row>
    <row r="205" ht="15.75" customHeight="1">
      <c r="A205" s="19"/>
      <c r="B205" s="16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</row>
    <row r="206" ht="15.75" customHeight="1">
      <c r="A206" s="19"/>
      <c r="B206" s="16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</row>
    <row r="207" ht="15.75" customHeight="1">
      <c r="A207" s="19"/>
      <c r="B207" s="16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</row>
    <row r="208" ht="15.75" customHeight="1">
      <c r="A208" s="19"/>
      <c r="B208" s="16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</row>
    <row r="209" ht="15.75" customHeight="1">
      <c r="A209" s="19"/>
      <c r="B209" s="16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</row>
    <row r="210" ht="15.75" customHeight="1">
      <c r="A210" s="19"/>
      <c r="B210" s="16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</row>
    <row r="211" ht="15.75" customHeight="1">
      <c r="A211" s="19"/>
      <c r="B211" s="16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</row>
    <row r="212" ht="15.75" customHeight="1">
      <c r="A212" s="19"/>
      <c r="B212" s="16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</row>
    <row r="213" ht="15.75" customHeight="1">
      <c r="A213" s="19"/>
      <c r="B213" s="16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</row>
    <row r="214" ht="15.75" customHeight="1">
      <c r="A214" s="19"/>
      <c r="B214" s="16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</row>
    <row r="215" ht="15.75" customHeight="1">
      <c r="A215" s="19"/>
      <c r="B215" s="16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</row>
    <row r="216" ht="15.75" customHeight="1">
      <c r="A216" s="19"/>
      <c r="B216" s="16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</row>
    <row r="217" ht="15.75" customHeight="1">
      <c r="A217" s="19"/>
      <c r="B217" s="16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</row>
    <row r="218" ht="15.75" customHeight="1">
      <c r="A218" s="19"/>
      <c r="B218" s="16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</row>
    <row r="219" ht="15.75" customHeight="1">
      <c r="A219" s="19"/>
      <c r="B219" s="16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</row>
    <row r="220" ht="15.75" customHeight="1">
      <c r="A220" s="19"/>
      <c r="B220" s="16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</row>
    <row r="221" ht="15.75" customHeight="1">
      <c r="A221" s="19"/>
      <c r="B221" s="16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</row>
    <row r="222" ht="15.75" customHeight="1">
      <c r="A222" s="19"/>
      <c r="B222" s="16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</row>
    <row r="223" ht="15.75" customHeight="1">
      <c r="A223" s="19"/>
      <c r="B223" s="16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</row>
    <row r="224" ht="15.75" customHeight="1">
      <c r="A224" s="19"/>
      <c r="B224" s="16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</row>
    <row r="225" ht="15.75" customHeight="1">
      <c r="A225" s="19"/>
      <c r="B225" s="16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</row>
    <row r="226" ht="15.75" customHeight="1">
      <c r="A226" s="19"/>
      <c r="B226" s="16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</row>
    <row r="227" ht="15.75" customHeight="1">
      <c r="A227" s="19"/>
      <c r="B227" s="16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</row>
    <row r="228" ht="15.75" customHeight="1">
      <c r="A228" s="19"/>
      <c r="B228" s="16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</row>
    <row r="229" ht="15.75" customHeight="1">
      <c r="A229" s="19"/>
      <c r="B229" s="16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</row>
    <row r="230" ht="15.75" customHeight="1">
      <c r="A230" s="19"/>
      <c r="B230" s="16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</row>
    <row r="231" ht="15.75" customHeight="1">
      <c r="A231" s="19"/>
      <c r="B231" s="16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</row>
    <row r="232" ht="15.75" customHeight="1">
      <c r="A232" s="19"/>
      <c r="B232" s="16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</row>
    <row r="233" ht="15.75" customHeight="1">
      <c r="A233" s="19"/>
      <c r="B233" s="16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</row>
    <row r="234" ht="15.75" customHeight="1">
      <c r="A234" s="19"/>
      <c r="B234" s="16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</row>
    <row r="235" ht="15.75" customHeight="1">
      <c r="A235" s="19"/>
      <c r="B235" s="16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</row>
    <row r="236" ht="15.75" customHeight="1">
      <c r="A236" s="19"/>
      <c r="B236" s="16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</row>
    <row r="237" ht="15.75" customHeight="1">
      <c r="A237" s="19"/>
      <c r="B237" s="16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</row>
    <row r="238" ht="15.75" customHeight="1">
      <c r="A238" s="19"/>
      <c r="B238" s="16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</row>
    <row r="239" ht="15.75" customHeight="1">
      <c r="A239" s="19"/>
      <c r="B239" s="16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</row>
    <row r="240" ht="15.75" customHeight="1">
      <c r="A240" s="19"/>
      <c r="B240" s="16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</row>
    <row r="241" ht="15.75" customHeight="1">
      <c r="A241" s="19"/>
      <c r="B241" s="16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</row>
    <row r="242" ht="15.75" customHeight="1">
      <c r="A242" s="19"/>
      <c r="B242" s="16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</row>
    <row r="243" ht="15.75" customHeight="1">
      <c r="A243" s="19"/>
      <c r="B243" s="16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</row>
    <row r="244" ht="15.75" customHeight="1">
      <c r="A244" s="19"/>
      <c r="B244" s="16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</row>
    <row r="245" ht="15.75" customHeight="1">
      <c r="A245" s="19"/>
      <c r="B245" s="16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</row>
    <row r="246" ht="15.75" customHeight="1">
      <c r="A246" s="19"/>
      <c r="B246" s="16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</row>
    <row r="247" ht="15.75" customHeight="1">
      <c r="A247" s="19"/>
      <c r="B247" s="16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</row>
    <row r="248" ht="15.75" customHeight="1">
      <c r="A248" s="19"/>
      <c r="B248" s="16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</row>
    <row r="249" ht="15.75" customHeight="1">
      <c r="A249" s="19"/>
      <c r="B249" s="16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</row>
    <row r="250" ht="15.75" customHeight="1">
      <c r="A250" s="19"/>
      <c r="B250" s="16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</row>
    <row r="251" ht="15.75" customHeight="1">
      <c r="A251" s="19"/>
      <c r="B251" s="16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</row>
    <row r="252" ht="15.75" customHeight="1">
      <c r="A252" s="19"/>
      <c r="B252" s="16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</row>
    <row r="253" ht="15.75" customHeight="1">
      <c r="A253" s="19"/>
      <c r="B253" s="16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</row>
    <row r="254" ht="15.75" customHeight="1">
      <c r="A254" s="19"/>
      <c r="B254" s="16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</row>
    <row r="255" ht="15.75" customHeight="1">
      <c r="A255" s="19"/>
      <c r="B255" s="16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</row>
    <row r="256" ht="15.75" customHeight="1">
      <c r="A256" s="19"/>
      <c r="B256" s="16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</row>
    <row r="257" ht="15.75" customHeight="1">
      <c r="A257" s="19"/>
      <c r="B257" s="16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</row>
    <row r="258" ht="15.75" customHeight="1">
      <c r="A258" s="19"/>
      <c r="B258" s="16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</row>
    <row r="259" ht="15.75" customHeight="1">
      <c r="A259" s="19"/>
      <c r="B259" s="16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</row>
    <row r="260" ht="15.75" customHeight="1">
      <c r="A260" s="19"/>
      <c r="B260" s="16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</row>
    <row r="261" ht="15.75" customHeight="1">
      <c r="A261" s="19"/>
      <c r="B261" s="16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</row>
    <row r="262" ht="15.75" customHeight="1">
      <c r="A262" s="19"/>
      <c r="B262" s="16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</row>
    <row r="263" ht="15.75" customHeight="1">
      <c r="A263" s="19"/>
      <c r="B263" s="16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</row>
    <row r="264" ht="15.75" customHeight="1">
      <c r="A264" s="19"/>
      <c r="B264" s="16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</row>
    <row r="265" ht="15.75" customHeight="1">
      <c r="A265" s="19"/>
      <c r="B265" s="16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</row>
    <row r="266" ht="15.75" customHeight="1">
      <c r="A266" s="19"/>
      <c r="B266" s="16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</row>
    <row r="267" ht="15.75" customHeight="1">
      <c r="A267" s="19"/>
      <c r="B267" s="16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</row>
    <row r="268" ht="15.75" customHeight="1">
      <c r="A268" s="19"/>
      <c r="B268" s="16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</row>
    <row r="269" ht="15.75" customHeight="1">
      <c r="A269" s="19"/>
      <c r="B269" s="16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</row>
    <row r="270" ht="15.75" customHeight="1">
      <c r="A270" s="19"/>
      <c r="B270" s="16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</row>
    <row r="271" ht="15.75" customHeight="1">
      <c r="A271" s="19"/>
      <c r="B271" s="16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</row>
    <row r="272" ht="15.75" customHeight="1">
      <c r="A272" s="19"/>
      <c r="B272" s="16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</row>
    <row r="273" ht="15.75" customHeight="1">
      <c r="A273" s="19"/>
      <c r="B273" s="16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</row>
    <row r="274" ht="15.75" customHeight="1">
      <c r="A274" s="19"/>
      <c r="B274" s="16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</row>
    <row r="275" ht="15.75" customHeight="1">
      <c r="A275" s="19"/>
      <c r="B275" s="16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</row>
    <row r="276" ht="15.75" customHeight="1">
      <c r="A276" s="19"/>
      <c r="B276" s="16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</row>
    <row r="277" ht="15.75" customHeight="1">
      <c r="A277" s="19"/>
      <c r="B277" s="16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</row>
    <row r="278" ht="15.75" customHeight="1">
      <c r="A278" s="19"/>
      <c r="B278" s="16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</row>
    <row r="279" ht="15.75" customHeight="1">
      <c r="A279" s="19"/>
      <c r="B279" s="16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</row>
    <row r="280" ht="15.75" customHeight="1">
      <c r="A280" s="19"/>
      <c r="B280" s="16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</row>
    <row r="281" ht="15.75" customHeight="1">
      <c r="A281" s="19"/>
      <c r="B281" s="16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</row>
    <row r="282" ht="15.75" customHeight="1">
      <c r="A282" s="19"/>
      <c r="B282" s="16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</row>
    <row r="283" ht="15.75" customHeight="1">
      <c r="A283" s="19"/>
      <c r="B283" s="16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</row>
    <row r="284" ht="15.75" customHeight="1">
      <c r="A284" s="19"/>
      <c r="B284" s="16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</row>
    <row r="285" ht="15.75" customHeight="1">
      <c r="A285" s="19"/>
      <c r="B285" s="16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</row>
    <row r="286" ht="15.75" customHeight="1">
      <c r="A286" s="19"/>
      <c r="B286" s="16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</row>
    <row r="287" ht="15.75" customHeight="1">
      <c r="A287" s="19"/>
      <c r="B287" s="16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</row>
    <row r="288" ht="15.75" customHeight="1">
      <c r="A288" s="19"/>
      <c r="B288" s="16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</row>
    <row r="289" ht="15.75" customHeight="1">
      <c r="A289" s="19"/>
      <c r="B289" s="16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</row>
    <row r="290" ht="15.75" customHeight="1">
      <c r="A290" s="19"/>
      <c r="B290" s="16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</row>
    <row r="291" ht="15.75" customHeight="1">
      <c r="A291" s="19"/>
      <c r="B291" s="16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</row>
    <row r="292" ht="15.75" customHeight="1">
      <c r="A292" s="19"/>
      <c r="B292" s="16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</row>
    <row r="293" ht="15.75" customHeight="1">
      <c r="A293" s="19"/>
      <c r="B293" s="16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</row>
    <row r="294" ht="15.75" customHeight="1">
      <c r="A294" s="19"/>
      <c r="B294" s="16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</row>
    <row r="295" ht="15.75" customHeight="1">
      <c r="A295" s="19"/>
      <c r="B295" s="16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</row>
    <row r="296" ht="15.75" customHeight="1">
      <c r="A296" s="19"/>
      <c r="B296" s="16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</row>
    <row r="297" ht="15.75" customHeight="1">
      <c r="A297" s="19"/>
      <c r="B297" s="16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</row>
    <row r="298" ht="15.75" customHeight="1">
      <c r="A298" s="19"/>
      <c r="B298" s="16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</row>
    <row r="299" ht="15.75" customHeight="1">
      <c r="A299" s="19"/>
      <c r="B299" s="16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</row>
    <row r="300" ht="15.75" customHeight="1">
      <c r="A300" s="19"/>
      <c r="B300" s="16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</row>
    <row r="301" ht="15.75" customHeight="1">
      <c r="A301" s="19"/>
      <c r="B301" s="16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</row>
    <row r="302" ht="15.75" customHeight="1">
      <c r="A302" s="19"/>
      <c r="B302" s="16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</row>
    <row r="303" ht="15.75" customHeight="1">
      <c r="A303" s="19"/>
      <c r="B303" s="16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</row>
    <row r="304" ht="15.75" customHeight="1">
      <c r="A304" s="19"/>
      <c r="B304" s="16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</row>
    <row r="305" ht="15.75" customHeight="1">
      <c r="A305" s="19"/>
      <c r="B305" s="16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</row>
    <row r="306" ht="15.75" customHeight="1">
      <c r="A306" s="19"/>
      <c r="B306" s="16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</row>
    <row r="307" ht="15.75" customHeight="1">
      <c r="A307" s="19"/>
      <c r="B307" s="16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</row>
    <row r="308" ht="15.75" customHeight="1">
      <c r="A308" s="19"/>
      <c r="B308" s="16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</row>
    <row r="309" ht="15.75" customHeight="1">
      <c r="A309" s="19"/>
      <c r="B309" s="16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</row>
    <row r="310" ht="15.75" customHeight="1">
      <c r="A310" s="19"/>
      <c r="B310" s="16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</row>
    <row r="311" ht="15.75" customHeight="1">
      <c r="A311" s="19"/>
      <c r="B311" s="16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</row>
    <row r="312" ht="15.75" customHeight="1">
      <c r="A312" s="19"/>
      <c r="B312" s="16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</row>
    <row r="313" ht="15.75" customHeight="1">
      <c r="A313" s="19"/>
      <c r="B313" s="16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</row>
    <row r="314" ht="15.75" customHeight="1">
      <c r="A314" s="19"/>
      <c r="B314" s="16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</row>
    <row r="315" ht="15.75" customHeight="1">
      <c r="A315" s="19"/>
      <c r="B315" s="16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</row>
  </sheetData>
  <autoFilter ref="$A$1:$E$115">
    <sortState ref="A1:E115">
      <sortCondition ref="A1:A115"/>
      <sortCondition ref="B1:B115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13"/>
    <col customWidth="1" min="2" max="2" width="11.75"/>
    <col customWidth="1" min="10" max="10" width="15.63"/>
  </cols>
  <sheetData>
    <row r="1">
      <c r="A1" s="10" t="s">
        <v>178</v>
      </c>
      <c r="B1" s="10"/>
      <c r="C1" s="10"/>
      <c r="D1" s="10"/>
      <c r="E1" s="10"/>
      <c r="F1" s="10"/>
      <c r="G1" s="10"/>
      <c r="H1" s="10"/>
      <c r="I1" s="10"/>
      <c r="K1" s="9"/>
    </row>
    <row r="2">
      <c r="A2" s="9"/>
      <c r="F2" s="10"/>
      <c r="G2" s="10"/>
      <c r="H2" s="10"/>
      <c r="I2" s="10"/>
      <c r="K2" s="9"/>
      <c r="S2" s="28"/>
      <c r="T2" s="28"/>
      <c r="U2" s="28"/>
      <c r="V2" s="28"/>
      <c r="W2" s="28"/>
      <c r="X2" s="28"/>
    </row>
    <row r="3">
      <c r="S3" s="29"/>
      <c r="T3" s="29"/>
      <c r="U3" s="29"/>
      <c r="V3" s="29"/>
      <c r="W3" s="29"/>
      <c r="X3" s="29"/>
    </row>
    <row r="4">
      <c r="S4" s="29"/>
      <c r="T4" s="29"/>
      <c r="U4" s="30"/>
      <c r="V4" s="31"/>
      <c r="W4" s="29"/>
      <c r="X4" s="29"/>
    </row>
    <row r="5">
      <c r="S5" s="29"/>
      <c r="U5" s="32"/>
      <c r="V5" s="33"/>
      <c r="W5" s="29"/>
      <c r="X5" s="29"/>
    </row>
    <row r="6">
      <c r="S6" s="29"/>
      <c r="W6" s="29"/>
      <c r="X6" s="29"/>
    </row>
    <row r="7">
      <c r="S7" s="29"/>
      <c r="T7" s="34"/>
      <c r="U7" s="35"/>
      <c r="V7" s="36"/>
      <c r="W7" s="29"/>
      <c r="X7" s="29"/>
    </row>
    <row r="8">
      <c r="L8" s="10" t="s">
        <v>173</v>
      </c>
      <c r="S8" s="29"/>
      <c r="W8" s="29"/>
      <c r="X8" s="29"/>
    </row>
    <row r="9">
      <c r="S9" s="29"/>
      <c r="U9" s="29"/>
      <c r="V9" s="29"/>
      <c r="W9" s="29"/>
      <c r="X9" s="29"/>
    </row>
    <row r="10">
      <c r="S10" s="29"/>
      <c r="U10" s="29"/>
      <c r="V10" s="29"/>
      <c r="W10" s="29"/>
      <c r="X10" s="29"/>
    </row>
    <row r="11"/>
    <row r="12"/>
    <row r="13"/>
    <row r="14"/>
    <row r="16">
      <c r="L16" s="9"/>
      <c r="M16" s="9"/>
      <c r="N16" s="9"/>
      <c r="O16" s="9"/>
      <c r="P16" s="9"/>
    </row>
    <row r="17"/>
    <row r="18"/>
    <row r="19"/>
    <row r="20"/>
    <row r="21"/>
    <row r="22"/>
    <row r="23"/>
    <row r="24"/>
    <row r="25"/>
    <row r="28"/>
    <row r="29"/>
    <row r="30"/>
    <row r="31"/>
    <row r="32"/>
    <row r="33"/>
    <row r="34">
      <c r="B34" s="12"/>
      <c r="C34" s="12"/>
      <c r="D34" s="12"/>
      <c r="E34" s="12"/>
      <c r="F34" s="12"/>
      <c r="G34" s="12"/>
      <c r="H34" s="12"/>
      <c r="I34" s="12"/>
    </row>
    <row r="35">
      <c r="B35" s="12"/>
      <c r="C35" s="12"/>
      <c r="D35" s="12"/>
      <c r="E35" s="12"/>
      <c r="F35" s="12"/>
      <c r="G35" s="12"/>
      <c r="H35" s="12"/>
      <c r="I35" s="12"/>
    </row>
    <row r="36"/>
    <row r="37"/>
    <row r="38"/>
    <row r="39"/>
    <row r="40"/>
    <row r="41"/>
    <row r="53"/>
    <row r="54"/>
    <row r="55"/>
    <row r="56"/>
    <row r="57"/>
    <row r="58"/>
    <row r="59"/>
    <row r="60"/>
    <row r="61"/>
    <row r="62"/>
    <row r="63"/>
    <row r="64"/>
    <row r="69"/>
    <row r="70"/>
    <row r="71"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</row>
    <row r="72"/>
    <row r="73"/>
    <row r="74"/>
    <row r="75"/>
    <row r="76"/>
    <row r="77"/>
    <row r="78"/>
    <row r="79"/>
    <row r="80"/>
    <row r="81">
      <c r="C81" s="12"/>
      <c r="D81" s="10"/>
      <c r="E81" s="12"/>
      <c r="F81" s="12"/>
      <c r="G81" s="12"/>
      <c r="H81" s="12"/>
      <c r="I81" s="12"/>
      <c r="J81" s="12"/>
    </row>
    <row r="82">
      <c r="C82" s="12"/>
      <c r="D82" s="10"/>
      <c r="E82" s="12"/>
      <c r="F82" s="12"/>
      <c r="G82" s="12"/>
      <c r="H82" s="12"/>
      <c r="I82" s="12"/>
      <c r="J82" s="12"/>
    </row>
    <row r="83">
      <c r="A83" s="40" t="s">
        <v>191</v>
      </c>
      <c r="C83" s="12"/>
      <c r="D83" s="10"/>
      <c r="E83" s="12"/>
      <c r="F83" s="12"/>
      <c r="G83" s="12"/>
      <c r="H83" s="12"/>
      <c r="I83" s="12"/>
      <c r="J83" s="12"/>
    </row>
    <row r="84"/>
    <row r="85"/>
    <row r="86"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</row>
    <row r="87"/>
    <row r="88"/>
    <row r="89"/>
    <row r="90"/>
    <row r="91"/>
    <row r="92"/>
    <row r="93"/>
    <row r="94"/>
    <row r="95"/>
    <row r="96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/>
    <row r="99"/>
    <row r="100">
      <c r="J100" s="38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</row>
    <row r="101"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>
      <c r="A106" s="40" t="s">
        <v>196</v>
      </c>
      <c r="C106" s="12"/>
      <c r="D106" s="10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>
      <c r="J110" s="12"/>
    </row>
    <row r="111">
      <c r="J111" s="12"/>
    </row>
    <row r="112">
      <c r="J112" s="12"/>
    </row>
    <row r="114">
      <c r="A114" s="40" t="s">
        <v>200</v>
      </c>
      <c r="C114" s="12"/>
      <c r="D114" s="10"/>
      <c r="E114" s="12"/>
      <c r="F114" s="12"/>
      <c r="G114" s="12"/>
      <c r="H114" s="12"/>
      <c r="I114" s="12"/>
    </row>
    <row r="115"/>
    <row r="116"/>
    <row r="117"/>
    <row r="119"/>
    <row r="120"/>
    <row r="121"/>
    <row r="122"/>
    <row r="123"/>
    <row r="124"/>
    <row r="125"/>
    <row r="126"/>
    <row r="127"/>
    <row r="130">
      <c r="A130" s="40" t="s">
        <v>201</v>
      </c>
      <c r="B130" s="12"/>
      <c r="C130" s="12"/>
      <c r="D130" s="12"/>
      <c r="E130" s="12"/>
      <c r="F130" s="12"/>
      <c r="G130" s="12"/>
      <c r="H130" s="12"/>
      <c r="I130" s="12"/>
    </row>
    <row r="131">
      <c r="A131" s="13" t="s">
        <v>13</v>
      </c>
      <c r="B131" s="13" t="s">
        <v>202</v>
      </c>
      <c r="C131" s="13" t="s">
        <v>203</v>
      </c>
      <c r="D131" s="13" t="s">
        <v>204</v>
      </c>
    </row>
    <row r="132">
      <c r="A132" s="13" t="s">
        <v>158</v>
      </c>
      <c r="B132" s="13">
        <v>119.0</v>
      </c>
      <c r="C132" s="13">
        <v>25.0</v>
      </c>
      <c r="D132" s="41">
        <v>4.76</v>
      </c>
    </row>
    <row r="133">
      <c r="A133" s="39" t="s">
        <v>159</v>
      </c>
      <c r="B133" s="38">
        <v>78.0</v>
      </c>
      <c r="C133" s="38">
        <v>15.0</v>
      </c>
      <c r="D133" s="42">
        <v>5.2</v>
      </c>
      <c r="E133" s="38"/>
      <c r="F133" s="38"/>
      <c r="G133" s="38"/>
      <c r="H133" s="38"/>
      <c r="I133" s="38"/>
    </row>
    <row r="134">
      <c r="A134" s="13" t="s">
        <v>160</v>
      </c>
      <c r="B134" s="12">
        <v>89.0</v>
      </c>
      <c r="C134" s="12">
        <v>17.0</v>
      </c>
      <c r="D134" s="41">
        <v>5.235294117647059</v>
      </c>
      <c r="E134" s="12"/>
      <c r="F134" s="12"/>
      <c r="G134" s="12"/>
      <c r="H134" s="12"/>
    </row>
    <row r="135">
      <c r="A135" s="13" t="s">
        <v>157</v>
      </c>
      <c r="B135" s="12">
        <v>80.0</v>
      </c>
      <c r="C135" s="12">
        <v>15.0</v>
      </c>
      <c r="D135" s="41">
        <v>5.333333333333333</v>
      </c>
      <c r="E135" s="12"/>
      <c r="F135" s="12"/>
      <c r="G135" s="12"/>
      <c r="H135" s="12"/>
    </row>
    <row r="136">
      <c r="A136" s="13" t="s">
        <v>156</v>
      </c>
      <c r="B136" s="13">
        <v>59.0</v>
      </c>
      <c r="C136" s="13">
        <v>11.0</v>
      </c>
      <c r="D136" s="41">
        <v>5.363636363636363</v>
      </c>
      <c r="I136" s="12"/>
    </row>
    <row r="137">
      <c r="A137" s="13" t="s">
        <v>162</v>
      </c>
      <c r="B137" s="13">
        <v>84.0</v>
      </c>
      <c r="C137" s="13">
        <v>15.0</v>
      </c>
      <c r="D137" s="41">
        <v>5.6</v>
      </c>
      <c r="I137" s="12"/>
    </row>
    <row r="138">
      <c r="A138" s="13" t="s">
        <v>161</v>
      </c>
      <c r="B138" s="13">
        <v>90.0</v>
      </c>
      <c r="C138" s="13">
        <v>16.0</v>
      </c>
      <c r="D138" s="41">
        <v>5.625</v>
      </c>
    </row>
    <row r="141" ht="55.5" customHeight="1"/>
    <row r="142">
      <c r="A142" s="40" t="s">
        <v>205</v>
      </c>
      <c r="F142" s="40" t="s">
        <v>206</v>
      </c>
    </row>
    <row r="143"/>
    <row r="144">
      <c r="D144" s="40" t="s">
        <v>208</v>
      </c>
    </row>
    <row r="145">
      <c r="C145" s="38"/>
      <c r="D145" s="45">
        <f>B145/B144-1</f>
        <v>0.002702531881</v>
      </c>
    </row>
    <row r="146">
      <c r="B146" s="43"/>
      <c r="C146" s="12"/>
    </row>
    <row r="147">
      <c r="B147" s="43"/>
      <c r="C147" s="12"/>
    </row>
    <row r="148">
      <c r="B148" s="43"/>
    </row>
    <row r="149">
      <c r="B149" s="43"/>
    </row>
    <row r="150">
      <c r="B150" s="43"/>
    </row>
    <row r="151">
      <c r="B151" s="43"/>
    </row>
    <row r="163"/>
    <row r="164"/>
    <row r="165"/>
    <row r="166"/>
  </sheetData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3" width="15.88"/>
    <col customWidth="1" min="4" max="4" width="9.75"/>
    <col customWidth="1" min="5" max="5" width="5.13"/>
    <col customWidth="1" min="6" max="6" width="24.0"/>
    <col customWidth="1" min="7" max="13" width="12.13"/>
    <col customWidth="1" min="14" max="14" width="2.5"/>
  </cols>
  <sheetData>
    <row r="1" ht="39.75" customHeight="1">
      <c r="A1" s="46" t="s">
        <v>209</v>
      </c>
      <c r="B1" s="47"/>
      <c r="C1" s="48"/>
      <c r="D1" s="48"/>
      <c r="E1" s="47"/>
      <c r="F1" s="49"/>
      <c r="G1" s="50"/>
      <c r="H1" s="50"/>
      <c r="I1" s="50"/>
      <c r="J1" s="50"/>
      <c r="K1" s="50"/>
      <c r="L1" s="50"/>
      <c r="M1" s="50"/>
      <c r="N1" s="51"/>
    </row>
    <row r="2" ht="27.75" customHeight="1">
      <c r="A2" s="52" t="s">
        <v>210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ht="31.5" customHeight="1">
      <c r="A3" s="54"/>
      <c r="B3" s="54"/>
      <c r="C3" s="54"/>
      <c r="D3" s="54"/>
      <c r="E3" s="55"/>
      <c r="F3" s="56" t="s">
        <v>179</v>
      </c>
      <c r="G3" s="57"/>
      <c r="H3" s="57"/>
      <c r="I3" s="57"/>
      <c r="J3" s="57"/>
      <c r="K3" s="57"/>
      <c r="L3" s="57"/>
      <c r="M3" s="58"/>
      <c r="N3" s="54"/>
    </row>
    <row r="4" ht="19.5" customHeight="1">
      <c r="A4" s="54"/>
      <c r="B4" s="54"/>
      <c r="C4" s="54"/>
      <c r="D4" s="54"/>
      <c r="E4" s="59"/>
      <c r="F4" s="60" t="s">
        <v>11</v>
      </c>
      <c r="G4" s="60">
        <v>1.0</v>
      </c>
      <c r="H4" s="60">
        <v>2.0</v>
      </c>
      <c r="I4" s="60">
        <v>3.0</v>
      </c>
      <c r="J4" s="60">
        <v>4.0</v>
      </c>
      <c r="K4" s="60">
        <v>5.0</v>
      </c>
      <c r="L4" s="60">
        <v>6.0</v>
      </c>
      <c r="M4" s="60">
        <v>7.0</v>
      </c>
      <c r="N4" s="54"/>
    </row>
    <row r="5" ht="28.5" customHeight="1">
      <c r="A5" s="59"/>
      <c r="B5" s="59"/>
      <c r="C5" s="59"/>
      <c r="D5" s="59"/>
      <c r="E5" s="59"/>
      <c r="F5" s="61" t="s">
        <v>211</v>
      </c>
      <c r="G5" s="62">
        <f>'сводные'!B5</f>
        <v>2721400</v>
      </c>
      <c r="H5" s="62">
        <f>'сводные'!C5</f>
        <v>2715500</v>
      </c>
      <c r="I5" s="62">
        <f>'сводные'!D5</f>
        <v>2931100</v>
      </c>
      <c r="J5" s="62">
        <f>'сводные'!E5</f>
        <v>2437400</v>
      </c>
      <c r="K5" s="62">
        <f>'сводные'!F5</f>
        <v>2581800</v>
      </c>
      <c r="L5" s="62">
        <f>'сводные'!G5</f>
        <v>2901500</v>
      </c>
      <c r="M5" s="62">
        <f>'сводные'!H5</f>
        <v>557800</v>
      </c>
      <c r="N5" s="59"/>
    </row>
    <row r="6" ht="28.5" customHeight="1">
      <c r="A6" s="59"/>
      <c r="B6" s="59"/>
      <c r="C6" s="59"/>
      <c r="D6" s="59"/>
      <c r="E6" s="59"/>
      <c r="F6" s="61" t="s">
        <v>212</v>
      </c>
      <c r="G6" s="62">
        <f>'сводные'!B6</f>
        <v>1679200</v>
      </c>
      <c r="H6" s="62">
        <f>'сводные'!C6</f>
        <v>1630800</v>
      </c>
      <c r="I6" s="62">
        <f>'сводные'!D6</f>
        <v>1634600</v>
      </c>
      <c r="J6" s="62">
        <f>'сводные'!E6</f>
        <v>1622800</v>
      </c>
      <c r="K6" s="62">
        <f>'сводные'!F6</f>
        <v>974200</v>
      </c>
      <c r="L6" s="62">
        <f>'сводные'!G6</f>
        <v>1636800</v>
      </c>
      <c r="M6" s="62">
        <f>'сводные'!H6</f>
        <v>65500</v>
      </c>
      <c r="N6" s="59"/>
    </row>
    <row r="7" ht="27.0" customHeight="1">
      <c r="A7" s="59"/>
      <c r="B7" s="59"/>
      <c r="C7" s="59"/>
      <c r="D7" s="59"/>
      <c r="E7" s="59"/>
      <c r="F7" s="51" t="s">
        <v>213</v>
      </c>
      <c r="G7" s="63">
        <f t="shared" ref="G7:M7" si="1">G5-G6</f>
        <v>1042200</v>
      </c>
      <c r="H7" s="63">
        <f t="shared" si="1"/>
        <v>1084700</v>
      </c>
      <c r="I7" s="63">
        <f t="shared" si="1"/>
        <v>1296500</v>
      </c>
      <c r="J7" s="63">
        <f t="shared" si="1"/>
        <v>814600</v>
      </c>
      <c r="K7" s="63">
        <f t="shared" si="1"/>
        <v>1607600</v>
      </c>
      <c r="L7" s="63">
        <f t="shared" si="1"/>
        <v>1264700</v>
      </c>
      <c r="M7" s="63">
        <f t="shared" si="1"/>
        <v>492300</v>
      </c>
      <c r="N7" s="59"/>
    </row>
    <row r="8" ht="38.25" customHeight="1">
      <c r="A8" s="51" t="s">
        <v>214</v>
      </c>
      <c r="B8" s="59"/>
      <c r="C8" s="59"/>
      <c r="D8" s="59"/>
      <c r="E8" s="59"/>
      <c r="F8" s="59"/>
      <c r="G8" s="59"/>
      <c r="H8" s="55"/>
      <c r="I8" s="59"/>
      <c r="J8" s="59"/>
      <c r="K8" s="59"/>
      <c r="L8" s="59"/>
      <c r="M8" s="59"/>
      <c r="N8" s="59"/>
    </row>
    <row r="9" ht="31.5" customHeight="1">
      <c r="A9" s="59"/>
      <c r="B9" s="59"/>
      <c r="C9" s="59"/>
      <c r="D9" s="59"/>
      <c r="E9" s="59"/>
      <c r="F9" s="56" t="s">
        <v>215</v>
      </c>
      <c r="G9" s="57"/>
      <c r="H9" s="57"/>
      <c r="I9" s="57"/>
      <c r="J9" s="57"/>
      <c r="K9" s="57"/>
      <c r="L9" s="57"/>
      <c r="M9" s="58"/>
      <c r="N9" s="59"/>
    </row>
    <row r="10" ht="19.5" customHeight="1">
      <c r="A10" s="55"/>
      <c r="B10" s="55"/>
      <c r="C10" s="55"/>
      <c r="D10" s="55"/>
      <c r="E10" s="55"/>
      <c r="F10" s="60" t="s">
        <v>11</v>
      </c>
      <c r="G10" s="60">
        <v>1.0</v>
      </c>
      <c r="H10" s="60">
        <v>2.0</v>
      </c>
      <c r="I10" s="60">
        <v>3.0</v>
      </c>
      <c r="J10" s="60">
        <v>4.0</v>
      </c>
      <c r="K10" s="60">
        <v>5.0</v>
      </c>
      <c r="L10" s="60">
        <v>6.0</v>
      </c>
      <c r="M10" s="60">
        <v>7.0</v>
      </c>
      <c r="N10" s="55"/>
    </row>
    <row r="11" ht="28.5" customHeight="1">
      <c r="A11" s="59"/>
      <c r="B11" s="59"/>
      <c r="C11" s="59"/>
      <c r="D11" s="59"/>
      <c r="E11" s="59"/>
      <c r="F11" s="61" t="s">
        <v>216</v>
      </c>
      <c r="G11" s="62">
        <f>'сводные'!B12</f>
        <v>94507.3</v>
      </c>
      <c r="H11" s="62">
        <f>'сводные'!C12</f>
        <v>89362.95</v>
      </c>
      <c r="I11" s="62">
        <f>'сводные'!D12</f>
        <v>96221.75</v>
      </c>
      <c r="J11" s="62">
        <f>'сводные'!E12</f>
        <v>81196.45</v>
      </c>
      <c r="K11" s="62">
        <f>'сводные'!F12</f>
        <v>80627</v>
      </c>
      <c r="L11" s="62">
        <f>'сводные'!G12</f>
        <v>92093.6</v>
      </c>
      <c r="M11" s="62">
        <f>'сводные'!H12</f>
        <v>16950</v>
      </c>
      <c r="N11" s="59"/>
    </row>
    <row r="12" ht="28.5" customHeight="1">
      <c r="A12" s="59"/>
      <c r="B12" s="59"/>
      <c r="C12" s="59"/>
      <c r="D12" s="59"/>
      <c r="E12" s="59"/>
      <c r="F12" s="61" t="s">
        <v>217</v>
      </c>
      <c r="G12" s="62">
        <f>'сводные'!B13</f>
        <v>2601217.75</v>
      </c>
      <c r="H12" s="62">
        <f>'сводные'!C13</f>
        <v>2596907.25</v>
      </c>
      <c r="I12" s="62">
        <f>'сводные'!D13</f>
        <v>2802028</v>
      </c>
      <c r="J12" s="62">
        <f>'сводные'!E13</f>
        <v>2331433.25</v>
      </c>
      <c r="K12" s="62">
        <f>'сводные'!F13</f>
        <v>2472754.75</v>
      </c>
      <c r="L12" s="62">
        <f>'сводные'!G13</f>
        <v>2779998</v>
      </c>
      <c r="M12" s="62">
        <f>'сводные'!H13</f>
        <v>535364.25</v>
      </c>
      <c r="N12" s="59"/>
    </row>
    <row r="13" ht="24.0" customHeight="1">
      <c r="A13" s="59"/>
      <c r="B13" s="59"/>
      <c r="C13" s="59"/>
      <c r="D13" s="59"/>
      <c r="E13" s="59"/>
      <c r="F13" s="51" t="s">
        <v>218</v>
      </c>
      <c r="G13" s="63">
        <f t="shared" ref="G13:M13" si="2">sum(G11:G12)</f>
        <v>2695725.05</v>
      </c>
      <c r="H13" s="63">
        <f t="shared" si="2"/>
        <v>2686270.2</v>
      </c>
      <c r="I13" s="63">
        <f t="shared" si="2"/>
        <v>2898249.75</v>
      </c>
      <c r="J13" s="63">
        <f t="shared" si="2"/>
        <v>2412629.7</v>
      </c>
      <c r="K13" s="63">
        <f t="shared" si="2"/>
        <v>2553381.75</v>
      </c>
      <c r="L13" s="63">
        <f t="shared" si="2"/>
        <v>2872091.6</v>
      </c>
      <c r="M13" s="63">
        <f t="shared" si="2"/>
        <v>552314.25</v>
      </c>
      <c r="N13" s="59"/>
    </row>
    <row r="14" ht="27.0" customHeight="1">
      <c r="A14" s="52" t="s">
        <v>219</v>
      </c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</row>
    <row r="15" ht="31.5" customHeight="1">
      <c r="A15" s="64"/>
      <c r="B15" s="64"/>
      <c r="C15" s="64"/>
      <c r="D15" s="64"/>
      <c r="E15" s="64"/>
      <c r="F15" s="56" t="s">
        <v>181</v>
      </c>
      <c r="G15" s="57"/>
      <c r="H15" s="57"/>
      <c r="I15" s="57"/>
      <c r="J15" s="57"/>
      <c r="K15" s="57"/>
      <c r="L15" s="57"/>
      <c r="M15" s="58"/>
      <c r="N15" s="64"/>
    </row>
    <row r="16" ht="19.5" customHeight="1">
      <c r="A16" s="64"/>
      <c r="B16" s="64"/>
      <c r="C16" s="64"/>
      <c r="D16" s="64"/>
      <c r="E16" s="64"/>
      <c r="F16" s="60" t="s">
        <v>11</v>
      </c>
      <c r="G16" s="60">
        <v>1.0</v>
      </c>
      <c r="H16" s="60">
        <v>2.0</v>
      </c>
      <c r="I16" s="60">
        <v>3.0</v>
      </c>
      <c r="J16" s="60">
        <v>4.0</v>
      </c>
      <c r="K16" s="60">
        <v>5.0</v>
      </c>
      <c r="L16" s="60">
        <v>6.0</v>
      </c>
      <c r="M16" s="60">
        <v>7.0</v>
      </c>
      <c r="N16" s="64"/>
    </row>
    <row r="17" ht="33.75" customHeight="1">
      <c r="A17" s="55"/>
      <c r="B17" s="55"/>
      <c r="C17" s="55"/>
      <c r="D17" s="55"/>
      <c r="E17" s="55"/>
      <c r="F17" s="65" t="s">
        <v>21</v>
      </c>
      <c r="G17" s="62">
        <f>'сводные'!B19</f>
        <v>685370</v>
      </c>
      <c r="H17" s="62">
        <f>'сводные'!C19</f>
        <v>686764.75</v>
      </c>
      <c r="I17" s="62">
        <f>'сводные'!D19</f>
        <v>725823</v>
      </c>
      <c r="J17" s="62">
        <f>'сводные'!E19</f>
        <v>602969.5</v>
      </c>
      <c r="K17" s="62">
        <f>'сводные'!F19</f>
        <v>603079.75</v>
      </c>
      <c r="L17" s="62">
        <f>'сводные'!G19</f>
        <v>708295</v>
      </c>
      <c r="M17" s="62">
        <f>'сводные'!H19</f>
        <v>124950</v>
      </c>
      <c r="N17" s="55"/>
    </row>
    <row r="18" ht="33.75" customHeight="1">
      <c r="A18" s="59"/>
      <c r="B18" s="59"/>
      <c r="C18" s="59"/>
      <c r="D18" s="59"/>
      <c r="E18" s="59"/>
      <c r="F18" s="65" t="s">
        <v>25</v>
      </c>
      <c r="G18" s="62">
        <f>'сводные'!B20</f>
        <v>11309.55</v>
      </c>
      <c r="H18" s="62">
        <f>'сводные'!C20</f>
        <v>10467.45</v>
      </c>
      <c r="I18" s="62">
        <f>'сводные'!D20</f>
        <v>12449.25</v>
      </c>
      <c r="J18" s="62">
        <f>'сводные'!E20</f>
        <v>9749.7</v>
      </c>
      <c r="K18" s="62">
        <f>'сводные'!F20</f>
        <v>12162</v>
      </c>
      <c r="L18" s="62">
        <f>'сводные'!G20</f>
        <v>13394.1</v>
      </c>
      <c r="M18" s="62">
        <f>'сводные'!H20</f>
        <v>3300</v>
      </c>
      <c r="N18" s="59"/>
    </row>
    <row r="19" ht="33.75" customHeight="1">
      <c r="A19" s="59"/>
      <c r="B19" s="59"/>
      <c r="C19" s="59"/>
      <c r="D19" s="59"/>
      <c r="E19" s="59"/>
      <c r="F19" s="65" t="s">
        <v>20</v>
      </c>
      <c r="G19" s="62">
        <f>'сводные'!B21</f>
        <v>35999.25</v>
      </c>
      <c r="H19" s="62">
        <f>'сводные'!C21</f>
        <v>28400</v>
      </c>
      <c r="I19" s="62">
        <f>'сводные'!D21</f>
        <v>30473.5</v>
      </c>
      <c r="J19" s="62">
        <f>'сводные'!E21</f>
        <v>26999.25</v>
      </c>
      <c r="K19" s="62">
        <f>'сводные'!F21</f>
        <v>23775</v>
      </c>
      <c r="L19" s="62">
        <f>'сводные'!G21</f>
        <v>28399.5</v>
      </c>
      <c r="M19" s="62">
        <f>'сводные'!H21</f>
        <v>6000</v>
      </c>
      <c r="N19" s="59"/>
    </row>
    <row r="20" ht="33.75" customHeight="1">
      <c r="A20" s="51" t="s">
        <v>220</v>
      </c>
      <c r="B20" s="59"/>
      <c r="C20" s="59"/>
      <c r="D20" s="59"/>
      <c r="E20" s="59"/>
      <c r="F20" s="65" t="s">
        <v>18</v>
      </c>
      <c r="G20" s="62">
        <f>'сводные'!B22</f>
        <v>47198.5</v>
      </c>
      <c r="H20" s="62">
        <f>'сводные'!C22</f>
        <v>50495.5</v>
      </c>
      <c r="I20" s="62">
        <f>'сводные'!D22</f>
        <v>53299</v>
      </c>
      <c r="J20" s="62">
        <f>'сводные'!E22</f>
        <v>44447.5</v>
      </c>
      <c r="K20" s="62">
        <f>'сводные'!F22</f>
        <v>44690</v>
      </c>
      <c r="L20" s="62">
        <f>'сводные'!G22</f>
        <v>50300</v>
      </c>
      <c r="M20" s="62">
        <f>'сводные'!H22</f>
        <v>7650</v>
      </c>
      <c r="N20" s="59"/>
    </row>
    <row r="21" ht="33.75" customHeight="1">
      <c r="A21" s="59"/>
      <c r="B21" s="59"/>
      <c r="C21" s="59"/>
      <c r="D21" s="59"/>
      <c r="E21" s="59"/>
      <c r="F21" s="65" t="s">
        <v>24</v>
      </c>
      <c r="G21" s="62">
        <f>'сводные'!B23</f>
        <v>845424</v>
      </c>
      <c r="H21" s="62">
        <f>'сводные'!C23</f>
        <v>871332.75</v>
      </c>
      <c r="I21" s="62">
        <f>'сводные'!D23</f>
        <v>938697.75</v>
      </c>
      <c r="J21" s="62">
        <f>'сводные'!E23</f>
        <v>770476.5</v>
      </c>
      <c r="K21" s="62">
        <f>'сводные'!F23</f>
        <v>855609.75</v>
      </c>
      <c r="L21" s="62">
        <f>'сводные'!G23</f>
        <v>932004</v>
      </c>
      <c r="M21" s="62">
        <f>'сводные'!H23</f>
        <v>187425</v>
      </c>
      <c r="N21" s="59"/>
    </row>
    <row r="22" ht="33.75" customHeight="1">
      <c r="A22" s="59"/>
      <c r="B22" s="59"/>
      <c r="C22" s="59"/>
      <c r="D22" s="59"/>
      <c r="E22" s="59"/>
      <c r="F22" s="65" t="s">
        <v>23</v>
      </c>
      <c r="G22" s="62">
        <f>'сводные'!B24</f>
        <v>1070423.75</v>
      </c>
      <c r="H22" s="62">
        <f>'сводные'!C24</f>
        <v>1038809.75</v>
      </c>
      <c r="I22" s="62">
        <f>'сводные'!D24</f>
        <v>1137507.25</v>
      </c>
      <c r="J22" s="62">
        <f>'сводные'!E24</f>
        <v>957987.25</v>
      </c>
      <c r="K22" s="62">
        <f>'сводные'!F24</f>
        <v>1014065.25</v>
      </c>
      <c r="L22" s="62">
        <f>'сводные'!G24</f>
        <v>1139699</v>
      </c>
      <c r="M22" s="62">
        <f>'сводные'!H24</f>
        <v>222989.25</v>
      </c>
      <c r="N22" s="59"/>
    </row>
    <row r="23" ht="27.75" customHeight="1">
      <c r="A23" s="64"/>
      <c r="B23" s="64"/>
      <c r="C23" s="64"/>
      <c r="D23" s="64"/>
      <c r="E23" s="64"/>
      <c r="F23" s="51" t="s">
        <v>218</v>
      </c>
      <c r="G23" s="63">
        <f t="shared" ref="G23:M23" si="3">sum(G17:G22)</f>
        <v>2695725.05</v>
      </c>
      <c r="H23" s="63">
        <f t="shared" si="3"/>
        <v>2686270.2</v>
      </c>
      <c r="I23" s="63">
        <f t="shared" si="3"/>
        <v>2898249.75</v>
      </c>
      <c r="J23" s="63">
        <f t="shared" si="3"/>
        <v>2412629.7</v>
      </c>
      <c r="K23" s="63">
        <f t="shared" si="3"/>
        <v>2553381.75</v>
      </c>
      <c r="L23" s="63">
        <f t="shared" si="3"/>
        <v>2872091.6</v>
      </c>
      <c r="M23" s="63">
        <f t="shared" si="3"/>
        <v>552314.25</v>
      </c>
      <c r="N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</row>
    <row r="26" ht="31.5" customHeight="1">
      <c r="A26" s="52" t="s">
        <v>221</v>
      </c>
      <c r="B26" s="64"/>
      <c r="C26" s="64"/>
      <c r="D26" s="64"/>
      <c r="E26" s="64"/>
      <c r="F26" s="56" t="s">
        <v>222</v>
      </c>
      <c r="G26" s="57"/>
      <c r="H26" s="57"/>
      <c r="I26" s="57"/>
      <c r="J26" s="57"/>
      <c r="K26" s="57"/>
      <c r="L26" s="57"/>
      <c r="M26" s="58"/>
      <c r="N26" s="64"/>
    </row>
    <row r="27" ht="19.5" customHeight="1">
      <c r="A27" s="64"/>
      <c r="B27" s="64"/>
      <c r="C27" s="64"/>
      <c r="D27" s="64"/>
      <c r="E27" s="64"/>
      <c r="F27" s="60" t="s">
        <v>11</v>
      </c>
      <c r="G27" s="60">
        <v>1.0</v>
      </c>
      <c r="H27" s="60">
        <v>2.0</v>
      </c>
      <c r="I27" s="60">
        <v>3.0</v>
      </c>
      <c r="J27" s="60">
        <v>4.0</v>
      </c>
      <c r="K27" s="60">
        <v>5.0</v>
      </c>
      <c r="L27" s="60">
        <v>6.0</v>
      </c>
      <c r="M27" s="60">
        <v>7.0</v>
      </c>
      <c r="N27" s="64"/>
    </row>
    <row r="28" ht="30.0" customHeight="1">
      <c r="A28" s="66"/>
      <c r="B28" s="66"/>
      <c r="C28" s="66"/>
      <c r="D28" s="66"/>
      <c r="E28" s="66"/>
      <c r="F28" s="65" t="s">
        <v>147</v>
      </c>
      <c r="G28" s="62">
        <f>'сводные'!B55</f>
        <v>70000</v>
      </c>
      <c r="H28" s="62">
        <f>'сводные'!C55</f>
        <v>70000</v>
      </c>
      <c r="I28" s="62">
        <f>'сводные'!D55</f>
        <v>70000</v>
      </c>
      <c r="J28" s="62">
        <f>'сводные'!E55</f>
        <v>70000</v>
      </c>
      <c r="K28" s="62">
        <f>'сводные'!F55</f>
        <v>70000</v>
      </c>
      <c r="L28" s="62">
        <f>'сводные'!G55</f>
        <v>70000</v>
      </c>
      <c r="M28" s="67" t="str">
        <f>'сводные'!H55</f>
        <v/>
      </c>
      <c r="N28" s="66"/>
    </row>
    <row r="29" ht="30.0" customHeight="1">
      <c r="A29" s="64"/>
      <c r="B29" s="64"/>
      <c r="C29" s="64"/>
      <c r="D29" s="64"/>
      <c r="E29" s="64"/>
      <c r="F29" s="65" t="s">
        <v>145</v>
      </c>
      <c r="G29" s="62">
        <f>'сводные'!B56</f>
        <v>15000</v>
      </c>
      <c r="H29" s="62">
        <f>'сводные'!C56</f>
        <v>15000</v>
      </c>
      <c r="I29" s="62">
        <f>'сводные'!D56</f>
        <v>15000</v>
      </c>
      <c r="J29" s="62">
        <f>'сводные'!E56</f>
        <v>15000</v>
      </c>
      <c r="K29" s="62">
        <f>'сводные'!F56</f>
        <v>15000</v>
      </c>
      <c r="L29" s="62">
        <f>'сводные'!G56</f>
        <v>15000</v>
      </c>
      <c r="M29" s="67" t="str">
        <f>'сводные'!H56</f>
        <v/>
      </c>
      <c r="N29" s="64"/>
    </row>
    <row r="30" ht="30.0" customHeight="1">
      <c r="A30" s="64"/>
      <c r="B30" s="64"/>
      <c r="C30" s="64"/>
      <c r="D30" s="64"/>
      <c r="E30" s="64"/>
      <c r="F30" s="65" t="s">
        <v>142</v>
      </c>
      <c r="G30" s="62">
        <f>'сводные'!B57</f>
        <v>38000</v>
      </c>
      <c r="H30" s="62">
        <f>'сводные'!C57</f>
        <v>39000</v>
      </c>
      <c r="I30" s="62">
        <f>'сводные'!D57</f>
        <v>42000</v>
      </c>
      <c r="J30" s="62">
        <f>'сводные'!E57</f>
        <v>34000</v>
      </c>
      <c r="K30" s="62">
        <f>'сводные'!F57</f>
        <v>38000</v>
      </c>
      <c r="L30" s="62">
        <f>'сводные'!G57</f>
        <v>44000</v>
      </c>
      <c r="M30" s="67">
        <f>'сводные'!H57</f>
        <v>9000</v>
      </c>
      <c r="N30" s="64"/>
    </row>
    <row r="31" ht="30.0" customHeight="1">
      <c r="A31" s="64"/>
      <c r="B31" s="64"/>
      <c r="C31" s="64"/>
      <c r="D31" s="64"/>
      <c r="E31" s="64"/>
      <c r="F31" s="65" t="s">
        <v>143</v>
      </c>
      <c r="G31" s="62">
        <f>'сводные'!B58</f>
        <v>18000</v>
      </c>
      <c r="H31" s="62">
        <f>'сводные'!C58</f>
        <v>18000</v>
      </c>
      <c r="I31" s="62">
        <f>'сводные'!D58</f>
        <v>18500</v>
      </c>
      <c r="J31" s="62">
        <f>'сводные'!E58</f>
        <v>16500</v>
      </c>
      <c r="K31" s="62">
        <f>'сводные'!F58</f>
        <v>17000</v>
      </c>
      <c r="L31" s="62">
        <f>'сводные'!G58</f>
        <v>19000</v>
      </c>
      <c r="M31" s="67">
        <f>'сводные'!H58</f>
        <v>3500</v>
      </c>
      <c r="N31" s="64"/>
    </row>
    <row r="32" ht="30.0" customHeight="1">
      <c r="A32" s="64"/>
      <c r="B32" s="64"/>
      <c r="C32" s="64"/>
      <c r="D32" s="64"/>
      <c r="E32" s="64"/>
      <c r="F32" s="65" t="s">
        <v>144</v>
      </c>
      <c r="G32" s="62">
        <f>'сводные'!B59</f>
        <v>1262800</v>
      </c>
      <c r="H32" s="62">
        <f>'сводные'!C59</f>
        <v>1262800</v>
      </c>
      <c r="I32" s="62">
        <f>'сводные'!D59</f>
        <v>1262800</v>
      </c>
      <c r="J32" s="62">
        <f>'сводные'!E59</f>
        <v>1262800</v>
      </c>
      <c r="K32" s="67">
        <f>'сводные'!F59</f>
        <v>660000</v>
      </c>
      <c r="L32" s="62">
        <f>'сводные'!G59</f>
        <v>1262800</v>
      </c>
      <c r="M32" s="67" t="str">
        <f>'сводные'!H59</f>
        <v/>
      </c>
      <c r="N32" s="64"/>
    </row>
    <row r="33" ht="30.0" customHeight="1">
      <c r="A33" s="68" t="s">
        <v>223</v>
      </c>
      <c r="E33" s="64"/>
      <c r="F33" s="65" t="s">
        <v>148</v>
      </c>
      <c r="G33" s="62">
        <f>'сводные'!B60</f>
        <v>7000</v>
      </c>
      <c r="H33" s="62">
        <f>'сводные'!C60</f>
        <v>7000</v>
      </c>
      <c r="I33" s="62">
        <f>'сводные'!D60</f>
        <v>7000</v>
      </c>
      <c r="J33" s="62">
        <f>'сводные'!E60</f>
        <v>7000</v>
      </c>
      <c r="K33" s="62">
        <f>'сводные'!F60</f>
        <v>7000</v>
      </c>
      <c r="L33" s="62">
        <f>'сводные'!G60</f>
        <v>7000</v>
      </c>
      <c r="M33" s="67" t="str">
        <f>'сводные'!H60</f>
        <v/>
      </c>
      <c r="N33" s="64"/>
    </row>
    <row r="34" ht="30.0" customHeight="1">
      <c r="E34" s="64"/>
      <c r="F34" s="65" t="s">
        <v>141</v>
      </c>
      <c r="G34" s="62">
        <f>'сводные'!B61</f>
        <v>11700</v>
      </c>
      <c r="H34" s="62">
        <f>'сводные'!C61</f>
        <v>12300</v>
      </c>
      <c r="I34" s="62">
        <f>'сводные'!D61</f>
        <v>12600</v>
      </c>
      <c r="J34" s="62">
        <f>'сводные'!E61</f>
        <v>10800</v>
      </c>
      <c r="K34" s="62">
        <f>'сводные'!F61</f>
        <v>10500</v>
      </c>
      <c r="L34" s="62">
        <f>'сводные'!G61</f>
        <v>12300</v>
      </c>
      <c r="M34" s="67">
        <f>'сводные'!H61</f>
        <v>3000</v>
      </c>
      <c r="N34" s="64"/>
    </row>
    <row r="35" ht="30.0" customHeight="1">
      <c r="E35" s="64"/>
      <c r="F35" s="65" t="s">
        <v>140</v>
      </c>
      <c r="G35" s="62">
        <f>'сводные'!B62</f>
        <v>200000</v>
      </c>
      <c r="H35" s="62">
        <f>'сводные'!C62</f>
        <v>150000</v>
      </c>
      <c r="I35" s="62">
        <f>'сводные'!D62</f>
        <v>150000</v>
      </c>
      <c r="J35" s="62">
        <f>'сводные'!E62</f>
        <v>150000</v>
      </c>
      <c r="K35" s="62">
        <f>'сводные'!F62</f>
        <v>100000</v>
      </c>
      <c r="L35" s="62">
        <f>'сводные'!G62</f>
        <v>150000</v>
      </c>
      <c r="M35" s="67">
        <f>'сводные'!H62</f>
        <v>50000</v>
      </c>
      <c r="N35" s="64"/>
    </row>
    <row r="36" ht="30.0" customHeight="1">
      <c r="E36" s="64"/>
      <c r="F36" s="65" t="s">
        <v>146</v>
      </c>
      <c r="G36" s="62">
        <f>'сводные'!B63</f>
        <v>56700</v>
      </c>
      <c r="H36" s="62">
        <f>'сводные'!C63</f>
        <v>56700</v>
      </c>
      <c r="I36" s="62">
        <f>'сводные'!D63</f>
        <v>56700</v>
      </c>
      <c r="J36" s="62">
        <f>'сводные'!E63</f>
        <v>56700</v>
      </c>
      <c r="K36" s="62">
        <f>'сводные'!F63</f>
        <v>56700</v>
      </c>
      <c r="L36" s="62">
        <f>'сводные'!G63</f>
        <v>56700</v>
      </c>
      <c r="M36" s="67" t="str">
        <f>'сводные'!H63</f>
        <v/>
      </c>
      <c r="N36" s="64"/>
    </row>
    <row r="37" ht="27.75" customHeight="1">
      <c r="E37" s="64"/>
      <c r="F37" s="51" t="s">
        <v>218</v>
      </c>
      <c r="G37" s="63">
        <f t="shared" ref="G37:M37" si="4">sum(G28:G36)</f>
        <v>1679200</v>
      </c>
      <c r="H37" s="63">
        <f t="shared" si="4"/>
        <v>1630800</v>
      </c>
      <c r="I37" s="63">
        <f t="shared" si="4"/>
        <v>1634600</v>
      </c>
      <c r="J37" s="63">
        <f t="shared" si="4"/>
        <v>1622800</v>
      </c>
      <c r="K37" s="63">
        <f t="shared" si="4"/>
        <v>974200</v>
      </c>
      <c r="L37" s="63">
        <f t="shared" si="4"/>
        <v>1636800</v>
      </c>
      <c r="M37" s="63">
        <f t="shared" si="4"/>
        <v>65500</v>
      </c>
      <c r="N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</row>
  </sheetData>
  <mergeCells count="5">
    <mergeCell ref="F3:M3"/>
    <mergeCell ref="F9:M9"/>
    <mergeCell ref="F15:M15"/>
    <mergeCell ref="F26:M26"/>
    <mergeCell ref="A33:D37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2.992125984251969in" paperWidth="11.692913385826772i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showGridLines="0"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 outlineLevelRow="1"/>
  <cols>
    <col customWidth="1" min="1" max="1" width="16.63"/>
    <col customWidth="1" min="3" max="3" width="2.5"/>
    <col customWidth="1" min="4" max="4" width="2.13"/>
    <col customWidth="1" min="5" max="5" width="10.0"/>
    <col customWidth="1" min="6" max="7" width="2.75"/>
    <col customWidth="1" min="8" max="8" width="10.5"/>
    <col customWidth="1" min="9" max="9" width="2.88"/>
    <col customWidth="1" min="10" max="10" width="3.13"/>
    <col customWidth="1" min="11" max="11" width="11.63"/>
    <col customWidth="1" min="12" max="13" width="2.0"/>
    <col customWidth="1" min="14" max="14" width="11.25"/>
    <col customWidth="1" min="15" max="15" width="6.0"/>
    <col customWidth="1" min="16" max="16" width="3.38"/>
    <col customWidth="1" min="17" max="17" width="11.25"/>
    <col customWidth="1" min="18" max="18" width="6.0"/>
    <col customWidth="1" min="19" max="19" width="3.25"/>
    <col customWidth="1" min="20" max="20" width="6.5"/>
    <col customWidth="1" min="21" max="21" width="6.0"/>
    <col customWidth="1" min="22" max="22" width="3.25"/>
    <col customWidth="1" min="23" max="23" width="4.75"/>
    <col customWidth="1" min="24" max="24" width="6.25"/>
    <col customWidth="1" min="25" max="25" width="3.25"/>
    <col customWidth="1" min="26" max="26" width="10.63"/>
    <col customWidth="1" min="27" max="27" width="7.25"/>
    <col customWidth="1" min="28" max="28" width="3.25"/>
    <col customWidth="1" min="29" max="29" width="10.63"/>
    <col customWidth="1" min="30" max="30" width="7.25"/>
    <col customWidth="1" min="31" max="31" width="3.25"/>
    <col customWidth="1" min="32" max="32" width="6.88"/>
    <col customWidth="1" min="33" max="33" width="5.25"/>
    <col customWidth="1" min="34" max="34" width="3.25"/>
    <col customWidth="1" min="35" max="36" width="6.25"/>
    <col customWidth="1" min="37" max="37" width="3.25"/>
    <col customWidth="1" min="39" max="39" width="7.0"/>
    <col customWidth="1" min="40" max="40" width="3.25"/>
    <col customWidth="1" min="41" max="41" width="11.88"/>
    <col customWidth="1" min="42" max="42" width="7.0"/>
    <col customWidth="1" min="43" max="43" width="3.25"/>
    <col customWidth="1" min="44" max="44" width="8.13"/>
    <col customWidth="1" min="45" max="45" width="7.0"/>
    <col customWidth="1" min="46" max="46" width="3.25"/>
    <col customWidth="1" min="47" max="47" width="7.5"/>
    <col customWidth="1" min="48" max="48" width="7.0"/>
    <col customWidth="1" min="49" max="49" width="3.25"/>
    <col customWidth="1" min="51" max="51" width="7.0"/>
    <col customWidth="1" min="52" max="52" width="3.25"/>
    <col customWidth="1" min="54" max="54" width="6.0"/>
    <col customWidth="1" min="55" max="55" width="3.25"/>
    <col customWidth="1" min="56" max="56" width="8.25"/>
    <col customWidth="1" min="57" max="57" width="5.25"/>
    <col customWidth="1" min="58" max="58" width="3.25"/>
    <col customWidth="1" min="59" max="59" width="5.63"/>
    <col customWidth="1" min="60" max="60" width="5.38"/>
    <col customWidth="1" min="61" max="61" width="3.25"/>
    <col customWidth="1" min="62" max="62" width="11.13"/>
    <col customWidth="1" min="63" max="63" width="7.25"/>
    <col customWidth="1" min="64" max="64" width="3.25"/>
    <col customWidth="1" min="65" max="65" width="10.75"/>
    <col customWidth="1" min="66" max="66" width="7.25"/>
    <col customWidth="1" min="67" max="67" width="3.25"/>
    <col customWidth="1" min="68" max="68" width="6.38"/>
    <col customWidth="1" min="69" max="69" width="7.25"/>
    <col customWidth="1" min="70" max="70" width="3.25"/>
    <col customWidth="1" min="71" max="71" width="5.25"/>
    <col customWidth="1" min="72" max="72" width="7.25"/>
    <col customWidth="1" min="73" max="73" width="3.25"/>
    <col customWidth="1" min="75" max="75" width="8.25"/>
    <col customWidth="1" min="76" max="76" width="3.25"/>
    <col customWidth="1" min="78" max="78" width="8.25"/>
    <col customWidth="1" min="79" max="79" width="3.25"/>
    <col customWidth="1" min="80" max="80" width="8.0"/>
    <col customWidth="1" min="81" max="81" width="8.25"/>
    <col customWidth="1" min="82" max="82" width="3.25"/>
    <col customWidth="1" min="83" max="83" width="4.88"/>
    <col customWidth="1" min="84" max="84" width="8.25"/>
    <col customWidth="1" min="85" max="85" width="3.25"/>
    <col customWidth="1" min="86" max="86" width="68.88"/>
  </cols>
  <sheetData>
    <row r="1" hidden="1" outlineLevel="1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</row>
    <row r="2" hidden="1" outlineLevel="1">
      <c r="A2" s="71" t="s">
        <v>224</v>
      </c>
      <c r="B2" s="72" t="s">
        <v>225</v>
      </c>
      <c r="C2" s="70"/>
      <c r="D2" s="70"/>
      <c r="E2" s="73"/>
      <c r="F2" s="70"/>
      <c r="G2" s="70"/>
      <c r="H2" s="70"/>
      <c r="I2" s="70"/>
      <c r="J2" s="70"/>
      <c r="K2" s="70"/>
      <c r="L2" s="72"/>
      <c r="M2" s="72"/>
      <c r="N2" s="72"/>
      <c r="O2" s="70"/>
      <c r="P2" s="70"/>
      <c r="Q2" s="70"/>
      <c r="R2" s="70"/>
      <c r="S2" s="70"/>
      <c r="T2" s="70"/>
      <c r="U2" s="70"/>
      <c r="V2" s="70"/>
      <c r="W2" s="70"/>
      <c r="X2" s="72"/>
      <c r="Y2" s="72"/>
      <c r="Z2" s="72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</row>
    <row r="3" hidden="1" outlineLevel="1">
      <c r="A3" s="71" t="s">
        <v>226</v>
      </c>
      <c r="B3" s="72" t="s">
        <v>227</v>
      </c>
      <c r="C3" s="70"/>
      <c r="D3" s="70"/>
      <c r="E3" s="70"/>
      <c r="F3" s="70"/>
      <c r="G3" s="70"/>
      <c r="H3" s="70"/>
      <c r="I3" s="70"/>
      <c r="J3" s="70"/>
      <c r="K3" s="70"/>
      <c r="L3" s="72"/>
      <c r="M3" s="72"/>
      <c r="N3" s="72"/>
      <c r="O3" s="70"/>
      <c r="P3" s="70"/>
      <c r="Q3" s="70"/>
      <c r="R3" s="70"/>
      <c r="S3" s="70"/>
      <c r="T3" s="70"/>
      <c r="U3" s="70"/>
      <c r="V3" s="70"/>
      <c r="W3" s="70"/>
      <c r="X3" s="72"/>
      <c r="Y3" s="72"/>
      <c r="Z3" s="72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</row>
    <row r="4" collapsed="1">
      <c r="A4" s="69"/>
      <c r="B4" s="72"/>
      <c r="C4" s="70"/>
      <c r="D4" s="70"/>
      <c r="E4" s="70"/>
      <c r="F4" s="70"/>
      <c r="G4" s="70"/>
      <c r="H4" s="70"/>
      <c r="I4" s="70"/>
      <c r="J4" s="70"/>
      <c r="K4" s="70"/>
      <c r="L4" s="72"/>
      <c r="M4" s="72"/>
      <c r="N4" s="72"/>
      <c r="O4" s="70"/>
      <c r="P4" s="70"/>
      <c r="Q4" s="70"/>
      <c r="R4" s="70"/>
      <c r="S4" s="70"/>
      <c r="T4" s="70"/>
      <c r="U4" s="70"/>
      <c r="V4" s="70"/>
      <c r="W4" s="70"/>
      <c r="X4" s="72"/>
      <c r="Y4" s="72"/>
      <c r="Z4" s="72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</row>
    <row r="5">
      <c r="A5" s="69"/>
      <c r="B5" s="72"/>
      <c r="C5" s="70"/>
      <c r="D5" s="70"/>
      <c r="E5" s="70"/>
      <c r="F5" s="70"/>
      <c r="G5" s="70"/>
      <c r="H5" s="70"/>
      <c r="I5" s="70"/>
      <c r="J5" s="70"/>
      <c r="K5" s="70"/>
      <c r="L5" s="72"/>
      <c r="M5" s="72"/>
      <c r="N5" s="72"/>
      <c r="O5" s="70"/>
      <c r="P5" s="70"/>
      <c r="Q5" s="70"/>
      <c r="R5" s="70"/>
      <c r="S5" s="70"/>
      <c r="T5" s="70"/>
      <c r="U5" s="70"/>
      <c r="V5" s="70"/>
      <c r="W5" s="70"/>
      <c r="X5" s="72"/>
      <c r="Y5" s="72"/>
      <c r="Z5" s="72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</row>
    <row r="6">
      <c r="A6" s="69"/>
      <c r="B6" s="72"/>
      <c r="C6" s="70"/>
      <c r="D6" s="70"/>
      <c r="E6" s="70"/>
      <c r="F6" s="70"/>
      <c r="G6" s="70"/>
      <c r="H6" s="70"/>
      <c r="I6" s="70"/>
      <c r="J6" s="70"/>
      <c r="K6" s="70"/>
      <c r="L6" s="72"/>
      <c r="M6" s="72"/>
      <c r="N6" s="72"/>
      <c r="O6" s="70"/>
      <c r="P6" s="70"/>
      <c r="Q6" s="70"/>
      <c r="R6" s="70"/>
      <c r="S6" s="70"/>
      <c r="T6" s="70"/>
      <c r="U6" s="70"/>
      <c r="V6" s="70"/>
      <c r="W6" s="70"/>
      <c r="X6" s="72"/>
      <c r="Y6" s="72"/>
      <c r="Z6" s="72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</row>
    <row r="7">
      <c r="A7" s="74"/>
      <c r="B7" s="75" t="s">
        <v>228</v>
      </c>
      <c r="M7" s="76"/>
      <c r="N7" s="75" t="s">
        <v>229</v>
      </c>
      <c r="Y7" s="76"/>
      <c r="Z7" s="75" t="s">
        <v>230</v>
      </c>
      <c r="AK7" s="76"/>
      <c r="AL7" s="75" t="s">
        <v>231</v>
      </c>
      <c r="AW7" s="76"/>
      <c r="AX7" s="75" t="s">
        <v>232</v>
      </c>
      <c r="BI7" s="76"/>
      <c r="BJ7" s="75" t="s">
        <v>233</v>
      </c>
      <c r="BU7" s="76"/>
      <c r="BV7" s="75" t="str">
        <f>'сводные'!AB70</f>
        <v>Итого</v>
      </c>
      <c r="CG7" s="76"/>
      <c r="CH7" s="77"/>
      <c r="CI7" s="77"/>
      <c r="CJ7" s="77"/>
    </row>
    <row r="8" ht="24.0" customHeight="1">
      <c r="A8" s="78" t="s">
        <v>234</v>
      </c>
      <c r="B8" s="79" t="str">
        <f>'сводные'!D71</f>
        <v>Сумма, руб</v>
      </c>
      <c r="C8" s="80"/>
      <c r="D8" s="80"/>
      <c r="E8" s="79" t="str">
        <f>'сводные'!E71</f>
        <v>Сумма с промо, руб</v>
      </c>
      <c r="F8" s="80"/>
      <c r="G8" s="80"/>
      <c r="H8" s="79" t="str">
        <f>'сводные'!F71</f>
        <v>Количество заказов</v>
      </c>
      <c r="I8" s="80"/>
      <c r="J8" s="80"/>
      <c r="K8" s="79" t="str">
        <f>'сводные'!G71</f>
        <v>Количество промо</v>
      </c>
      <c r="L8" s="80"/>
      <c r="M8" s="81"/>
      <c r="N8" s="79" t="str">
        <f>'сводные'!H71</f>
        <v>Сумма, руб</v>
      </c>
      <c r="O8" s="80"/>
      <c r="P8" s="80"/>
      <c r="Q8" s="79" t="str">
        <f>'сводные'!I71</f>
        <v>Сумма с промо, руб</v>
      </c>
      <c r="R8" s="80"/>
      <c r="S8" s="80"/>
      <c r="T8" s="79" t="str">
        <f>'сводные'!J71</f>
        <v>Количество заказов</v>
      </c>
      <c r="U8" s="80"/>
      <c r="V8" s="80"/>
      <c r="W8" s="79" t="str">
        <f>'сводные'!K71</f>
        <v>Количество промо</v>
      </c>
      <c r="X8" s="80"/>
      <c r="Y8" s="81"/>
      <c r="Z8" s="79" t="str">
        <f>'сводные'!L71</f>
        <v>Сумма, руб</v>
      </c>
      <c r="AA8" s="80"/>
      <c r="AB8" s="80"/>
      <c r="AC8" s="79" t="str">
        <f>'сводные'!M71</f>
        <v>Сумма с промо, руб</v>
      </c>
      <c r="AD8" s="80"/>
      <c r="AE8" s="80"/>
      <c r="AF8" s="79" t="str">
        <f>'сводные'!N71</f>
        <v>Количество заказов</v>
      </c>
      <c r="AG8" s="80"/>
      <c r="AH8" s="80"/>
      <c r="AI8" s="79" t="str">
        <f>'сводные'!O71</f>
        <v>Количество промо</v>
      </c>
      <c r="AJ8" s="80"/>
      <c r="AK8" s="81"/>
      <c r="AL8" s="79" t="str">
        <f>'сводные'!P71</f>
        <v>Сумма, руб</v>
      </c>
      <c r="AM8" s="80"/>
      <c r="AN8" s="80"/>
      <c r="AO8" s="79" t="str">
        <f>'сводные'!Q71</f>
        <v>Сумма с промо, руб</v>
      </c>
      <c r="AP8" s="80"/>
      <c r="AQ8" s="80"/>
      <c r="AR8" s="79" t="str">
        <f>'сводные'!R71</f>
        <v>Количество заказов</v>
      </c>
      <c r="AS8" s="80"/>
      <c r="AT8" s="80"/>
      <c r="AU8" s="79" t="str">
        <f>'сводные'!S71</f>
        <v>Количество промо</v>
      </c>
      <c r="AV8" s="80"/>
      <c r="AW8" s="81"/>
      <c r="AX8" s="79" t="str">
        <f>'сводные'!T71</f>
        <v>Сумма, руб</v>
      </c>
      <c r="AY8" s="80"/>
      <c r="AZ8" s="80"/>
      <c r="BA8" s="79" t="str">
        <f>'сводные'!U71</f>
        <v>Сумма с промо, руб</v>
      </c>
      <c r="BB8" s="80"/>
      <c r="BC8" s="80"/>
      <c r="BD8" s="79" t="str">
        <f>'сводные'!V71</f>
        <v>Количество заказов</v>
      </c>
      <c r="BE8" s="80"/>
      <c r="BF8" s="80"/>
      <c r="BG8" s="79" t="str">
        <f>'сводные'!W71</f>
        <v>Количество промо</v>
      </c>
      <c r="BH8" s="80"/>
      <c r="BI8" s="81"/>
      <c r="BJ8" s="79" t="str">
        <f>'сводные'!X71</f>
        <v>Сумма, руб</v>
      </c>
      <c r="BK8" s="80"/>
      <c r="BL8" s="80"/>
      <c r="BM8" s="79" t="str">
        <f>'сводные'!Y71</f>
        <v>Сумма с промо, руб</v>
      </c>
      <c r="BN8" s="80"/>
      <c r="BO8" s="80"/>
      <c r="BP8" s="79" t="str">
        <f>'сводные'!Z71</f>
        <v>Количество заказов</v>
      </c>
      <c r="BQ8" s="80"/>
      <c r="BR8" s="80"/>
      <c r="BS8" s="79" t="str">
        <f>'сводные'!AA71</f>
        <v>Количество промо</v>
      </c>
      <c r="BT8" s="80"/>
      <c r="BU8" s="81"/>
      <c r="BV8" s="79" t="str">
        <f>'сводные'!AB71</f>
        <v>Сумма, руб</v>
      </c>
      <c r="BW8" s="80"/>
      <c r="BX8" s="80"/>
      <c r="BY8" s="79" t="str">
        <f>'сводные'!AC71</f>
        <v>Сумма с промо, руб</v>
      </c>
      <c r="BZ8" s="80"/>
      <c r="CA8" s="80"/>
      <c r="CB8" s="79" t="str">
        <f>'сводные'!AD71</f>
        <v>Количество заказов</v>
      </c>
      <c r="CC8" s="80"/>
      <c r="CD8" s="80"/>
      <c r="CE8" s="79" t="str">
        <f>'сводные'!AE71</f>
        <v>Количество промо</v>
      </c>
      <c r="CF8" s="80"/>
      <c r="CG8" s="81"/>
      <c r="CH8" s="82"/>
      <c r="CI8" s="82"/>
      <c r="CJ8" s="82"/>
    </row>
    <row r="9">
      <c r="A9" s="83" t="s">
        <v>235</v>
      </c>
      <c r="B9" s="84">
        <f>'сводные'!D75</f>
        <v>95400</v>
      </c>
      <c r="C9" s="85"/>
      <c r="D9" s="85"/>
      <c r="E9" s="84">
        <f>'сводные'!E75</f>
        <v>94507.3</v>
      </c>
      <c r="F9" s="85"/>
      <c r="G9" s="85"/>
      <c r="H9" s="84">
        <f>'сводные'!F75</f>
        <v>149</v>
      </c>
      <c r="I9" s="85"/>
      <c r="J9" s="85"/>
      <c r="K9" s="84">
        <f>'сводные'!G75</f>
        <v>11</v>
      </c>
      <c r="L9" s="85"/>
      <c r="M9" s="86"/>
      <c r="N9" s="84">
        <f>'сводные'!H75</f>
        <v>90000</v>
      </c>
      <c r="O9" s="87">
        <f t="shared" ref="O9:O12" si="1">IFERROR(N9/B9 - 1, 0)</f>
        <v>-0.05660377358</v>
      </c>
      <c r="P9" s="85" t="str">
        <f>IF(O9&gt;0,$B$2,IF(O9&lt;0, $B$3, " "))</f>
        <v>🚨</v>
      </c>
      <c r="Q9" s="84">
        <f>'сводные'!I75</f>
        <v>89362.95</v>
      </c>
      <c r="R9" s="87">
        <f t="shared" ref="R9:R12" si="2">IFERROR(Q9/E9 - 1, 0)</f>
        <v>-0.05443336123</v>
      </c>
      <c r="S9" s="85" t="str">
        <f>IF(R9&gt;0,$B$2,IF(R9&lt;0, $B$3, " "))</f>
        <v>🚨</v>
      </c>
      <c r="T9" s="84">
        <f>'сводные'!J75</f>
        <v>143</v>
      </c>
      <c r="U9" s="87">
        <f t="shared" ref="U9:U12" si="3">IFERROR(T9/H9 - 1, 0)</f>
        <v>-0.04026845638</v>
      </c>
      <c r="V9" s="85" t="str">
        <f>IF(U9&gt;0,$B$2,IF(U9&lt;0, $B$3, " "))</f>
        <v>🚨</v>
      </c>
      <c r="W9" s="84">
        <f>'сводные'!K75</f>
        <v>14</v>
      </c>
      <c r="X9" s="87">
        <f t="shared" ref="X9:X12" si="4">IFERROR(W9/K9 - 1, 0)</f>
        <v>0.2727272727</v>
      </c>
      <c r="Y9" s="86" t="str">
        <f>IF(X9&gt;0,$B$2,IF(X9&lt;0, $B$3, " "))</f>
        <v>🟢</v>
      </c>
      <c r="Z9" s="84">
        <f>'сводные'!L75</f>
        <v>97100</v>
      </c>
      <c r="AA9" s="87">
        <f t="shared" ref="AA9:AA12" si="5">IFERROR(Z9/N9 - 1, 0)</f>
        <v>0.07888888889</v>
      </c>
      <c r="AB9" s="85" t="str">
        <f>IF(AA9&gt;0,$B$2,IF(AA9&lt;0, $B$3, " "))</f>
        <v>🟢</v>
      </c>
      <c r="AC9" s="84">
        <f>'сводные'!M75</f>
        <v>96221.75</v>
      </c>
      <c r="AD9" s="87">
        <f t="shared" ref="AD9:AD12" si="6">IFERROR(AC9/Q9 - 1, 0)</f>
        <v>0.07675216631</v>
      </c>
      <c r="AE9" s="85" t="str">
        <f>IF(AD9&gt;0,$B$2,IF(AD9&lt;0, $B$3, " "))</f>
        <v>🟢</v>
      </c>
      <c r="AF9" s="84">
        <f>'сводные'!N75</f>
        <v>157</v>
      </c>
      <c r="AG9" s="87">
        <f t="shared" ref="AG9:AG12" si="7">IFERROR(AF9/T9 - 1, 0)</f>
        <v>0.0979020979</v>
      </c>
      <c r="AH9" s="85" t="str">
        <f>IF(AG9&gt;0,$B$2,IF(AG9&lt;0, $B$3, " "))</f>
        <v>🟢</v>
      </c>
      <c r="AI9" s="84">
        <f>'сводные'!O75</f>
        <v>16</v>
      </c>
      <c r="AJ9" s="87">
        <f t="shared" ref="AJ9:AJ12" si="8">IFERROR(AI9/W9 - 1, 0)</f>
        <v>0.1428571429</v>
      </c>
      <c r="AK9" s="86" t="str">
        <f>IF(AJ9&gt;0,$B$2,IF(AJ9&lt;0, $B$3, " "))</f>
        <v>🟢</v>
      </c>
      <c r="AL9" s="84">
        <f>'сводные'!P75</f>
        <v>81900</v>
      </c>
      <c r="AM9" s="87">
        <f t="shared" ref="AM9:AM12" si="9">IFERROR(AL9/Z9 - 1, 0)</f>
        <v>-0.1565396498</v>
      </c>
      <c r="AN9" s="85" t="str">
        <f>IF(AM9&gt;0,$B$2,IF(AM9&lt;0, $B$3, " "))</f>
        <v>🚨</v>
      </c>
      <c r="AO9" s="84">
        <f>'сводные'!Q75</f>
        <v>81196.45</v>
      </c>
      <c r="AP9" s="87">
        <f t="shared" ref="AP9:AP12" si="10">IFERROR(AO9/AC9 - 1, 0)</f>
        <v>-0.1561528449</v>
      </c>
      <c r="AQ9" s="85" t="str">
        <f>IF(AP9&gt;0,$B$2,IF(AP9&lt;0, $B$3, " "))</f>
        <v>🚨</v>
      </c>
      <c r="AR9" s="84">
        <f>'сводные'!R75</f>
        <v>132</v>
      </c>
      <c r="AS9" s="87">
        <f t="shared" ref="AS9:AS12" si="11">IFERROR(AR9/AF9 - 1, 0)</f>
        <v>-0.1592356688</v>
      </c>
      <c r="AT9" s="85" t="str">
        <f>IF(AS9&gt;0,$B$2,IF(AS9&lt;0, $B$3, " "))</f>
        <v>🚨</v>
      </c>
      <c r="AU9" s="84">
        <f>'сводные'!S75</f>
        <v>12</v>
      </c>
      <c r="AV9" s="87">
        <f t="shared" ref="AV9:AV12" si="12">IFERROR(AU9/AI9 - 1, 0)</f>
        <v>-0.25</v>
      </c>
      <c r="AW9" s="86" t="str">
        <f>IF(AV9&gt;0,$B$2,IF(AV9&lt;0, $B$3, " "))</f>
        <v>🚨</v>
      </c>
      <c r="AX9" s="84">
        <f>'сводные'!T75</f>
        <v>81300</v>
      </c>
      <c r="AY9" s="87">
        <f t="shared" ref="AY9:AY12" si="13">IFERROR(AX9/AL9 - 1, 0)</f>
        <v>-0.007326007326</v>
      </c>
      <c r="AZ9" s="85" t="str">
        <f>IF(AY9&gt;0,$B$2,IF(AY9&lt;0, $B$3, " "))</f>
        <v>🚨</v>
      </c>
      <c r="BA9" s="84">
        <f>'сводные'!U75</f>
        <v>80627</v>
      </c>
      <c r="BB9" s="87">
        <f t="shared" ref="BB9:BB12" si="14">IFERROR(BA9/AO9 - 1, 0)</f>
        <v>-0.007013237648</v>
      </c>
      <c r="BC9" s="85" t="str">
        <f>IF(BB9&gt;0,$B$2,IF(BB9&lt;0, $B$3, " "))</f>
        <v>🚨</v>
      </c>
      <c r="BD9" s="84">
        <f>'сводные'!V75</f>
        <v>134</v>
      </c>
      <c r="BE9" s="87">
        <f t="shared" ref="BE9:BE12" si="15">IFERROR(BD9/AR9 - 1, 0)</f>
        <v>0.01515151515</v>
      </c>
      <c r="BF9" s="85" t="str">
        <f>IF(BE9&gt;0,$B$2,IF(BE9&lt;0, $B$3, " "))</f>
        <v>🟢</v>
      </c>
      <c r="BG9" s="84">
        <f>'сводные'!W75</f>
        <v>13</v>
      </c>
      <c r="BH9" s="87">
        <f t="shared" ref="BH9:BH12" si="16">IFERROR(BG9/AU9 - 1, 0)</f>
        <v>0.08333333333</v>
      </c>
      <c r="BI9" s="86" t="str">
        <f>IF(BH9&gt;0,$B$2,IF(BH9&lt;0, $B$3, " "))</f>
        <v>🟢</v>
      </c>
      <c r="BJ9" s="84">
        <f>'сводные'!X75</f>
        <v>93000</v>
      </c>
      <c r="BK9" s="87">
        <f t="shared" ref="BK9:BK12" si="17">IFERROR(BJ9/AX9 - 1, 0)</f>
        <v>0.1439114391</v>
      </c>
      <c r="BL9" s="85" t="str">
        <f>IF(BK9&gt;0,$B$2,IF(BK9&lt;0, $B$3, " "))</f>
        <v>🟢</v>
      </c>
      <c r="BM9" s="84">
        <f>'сводные'!Y75</f>
        <v>92093.6</v>
      </c>
      <c r="BN9" s="87">
        <f t="shared" ref="BN9:BN12" si="18">IFERROR(BM9/BA9 - 1, 0)</f>
        <v>0.1422178675</v>
      </c>
      <c r="BO9" s="85" t="str">
        <f>IF(BN9&gt;0,$B$2,IF(BN9&lt;0, $B$3, " "))</f>
        <v>🟢</v>
      </c>
      <c r="BP9" s="84">
        <f>'сводные'!Z75</f>
        <v>153</v>
      </c>
      <c r="BQ9" s="87">
        <f t="shared" ref="BQ9:BQ12" si="19">IFERROR(BP9/BD9 - 1, 0)</f>
        <v>0.1417910448</v>
      </c>
      <c r="BR9" s="85" t="str">
        <f>IF(BQ9&gt;0,$B$2,IF(BQ9&lt;0, $B$3, " "))</f>
        <v>🟢</v>
      </c>
      <c r="BS9" s="84">
        <f>'сводные'!AA75</f>
        <v>13</v>
      </c>
      <c r="BT9" s="87">
        <f t="shared" ref="BT9:BT12" si="20">IFERROR(BS9/BG9 - 1, 0)</f>
        <v>0</v>
      </c>
      <c r="BU9" s="86" t="str">
        <f>IF(BT9&gt;0,$B$2,IF(BT9&lt;0, $B$3, " "))</f>
        <v> </v>
      </c>
      <c r="BV9" s="84">
        <f>'сводные'!AB75</f>
        <v>538700</v>
      </c>
      <c r="BW9" s="87">
        <f t="shared" ref="BW9:BW12" si="21">IFERROR(BV9/BJ9 - 1, 0)</f>
        <v>4.792473118</v>
      </c>
      <c r="BX9" s="85" t="str">
        <f>IF(BW9&gt;0,$B$2,IF(BW9&lt;0, $B$3, " "))</f>
        <v>🟢</v>
      </c>
      <c r="BY9" s="84">
        <f>'сводные'!AC75</f>
        <v>534009.05</v>
      </c>
      <c r="BZ9" s="87">
        <f t="shared" ref="BZ9:BZ12" si="22">IFERROR(BY9/BM9 - 1, 0)</f>
        <v>4.798546805</v>
      </c>
      <c r="CA9" s="85" t="str">
        <f>IF(BZ9&gt;0,$B$2,IF(BZ9&lt;0, $B$3, " "))</f>
        <v>🟢</v>
      </c>
      <c r="CB9" s="84">
        <f>'сводные'!AD75</f>
        <v>868</v>
      </c>
      <c r="CC9" s="87">
        <f t="shared" ref="CC9:CC12" si="23">IFERROR(CB9/BP9 - 1, 0)</f>
        <v>4.673202614</v>
      </c>
      <c r="CD9" s="85" t="str">
        <f>IF(CC9&gt;0,$B$2,IF(CC9&lt;0, $B$3, " "))</f>
        <v>🟢</v>
      </c>
      <c r="CE9" s="84">
        <f>'сводные'!AE75</f>
        <v>79</v>
      </c>
      <c r="CF9" s="87">
        <f t="shared" ref="CF9:CF12" si="24">IFERROR(CE9/BS9 - 1, 0)</f>
        <v>5.076923077</v>
      </c>
      <c r="CG9" s="86" t="str">
        <f>IF(CF9&gt;0,$B$2,IF(CF9&lt;0, $B$3, " "))</f>
        <v>🟢</v>
      </c>
      <c r="CH9" s="88"/>
      <c r="CI9" s="88"/>
      <c r="CJ9" s="88"/>
    </row>
    <row r="10" ht="26.25" customHeight="1" outlineLevel="1">
      <c r="A10" s="89" t="str">
        <f>'сводные'!C72</f>
        <v>Продажа геля</v>
      </c>
      <c r="B10" s="90">
        <f>'сводные'!D72</f>
        <v>11400</v>
      </c>
      <c r="C10" s="88"/>
      <c r="D10" s="88"/>
      <c r="E10" s="90">
        <f>'сводные'!E72</f>
        <v>11309.55</v>
      </c>
      <c r="F10" s="88"/>
      <c r="G10" s="88"/>
      <c r="H10" s="90">
        <f>'сводные'!F72</f>
        <v>38</v>
      </c>
      <c r="I10" s="88"/>
      <c r="J10" s="88"/>
      <c r="K10" s="90">
        <f>'сводные'!G72</f>
        <v>4</v>
      </c>
      <c r="L10" s="88"/>
      <c r="M10" s="91"/>
      <c r="N10" s="90">
        <f>'сводные'!H72</f>
        <v>10500</v>
      </c>
      <c r="O10" s="87">
        <f t="shared" si="1"/>
        <v>-0.07894736842</v>
      </c>
      <c r="P10" s="88"/>
      <c r="Q10" s="90">
        <f>'сводные'!I72</f>
        <v>10467.45</v>
      </c>
      <c r="R10" s="87">
        <f t="shared" si="2"/>
        <v>-0.07445919599</v>
      </c>
      <c r="S10" s="88"/>
      <c r="T10" s="90">
        <f>'сводные'!J72</f>
        <v>35</v>
      </c>
      <c r="U10" s="87">
        <f t="shared" si="3"/>
        <v>-0.07894736842</v>
      </c>
      <c r="V10" s="88"/>
      <c r="W10" s="90">
        <f>'сводные'!K72</f>
        <v>6</v>
      </c>
      <c r="X10" s="87">
        <f t="shared" si="4"/>
        <v>0.5</v>
      </c>
      <c r="Y10" s="91"/>
      <c r="Z10" s="90">
        <f>'сводные'!L72</f>
        <v>12600</v>
      </c>
      <c r="AA10" s="87">
        <f t="shared" si="5"/>
        <v>0.2</v>
      </c>
      <c r="AB10" s="88"/>
      <c r="AC10" s="90">
        <f>'сводные'!M72</f>
        <v>12449.25</v>
      </c>
      <c r="AD10" s="87">
        <f t="shared" si="6"/>
        <v>0.1893297795</v>
      </c>
      <c r="AE10" s="88"/>
      <c r="AF10" s="90">
        <f>'сводные'!N72</f>
        <v>42</v>
      </c>
      <c r="AG10" s="87">
        <f t="shared" si="7"/>
        <v>0.2</v>
      </c>
      <c r="AH10" s="88"/>
      <c r="AI10" s="90">
        <f>'сводные'!O72</f>
        <v>6</v>
      </c>
      <c r="AJ10" s="87">
        <f t="shared" si="8"/>
        <v>0</v>
      </c>
      <c r="AK10" s="91"/>
      <c r="AL10" s="90">
        <f>'сводные'!P72</f>
        <v>9900</v>
      </c>
      <c r="AM10" s="87">
        <f t="shared" si="9"/>
        <v>-0.2142857143</v>
      </c>
      <c r="AN10" s="88"/>
      <c r="AO10" s="90">
        <f>'сводные'!Q72</f>
        <v>9749.7</v>
      </c>
      <c r="AP10" s="87">
        <f t="shared" si="10"/>
        <v>-0.2168443882</v>
      </c>
      <c r="AQ10" s="88"/>
      <c r="AR10" s="90">
        <f>'сводные'!R72</f>
        <v>33</v>
      </c>
      <c r="AS10" s="87">
        <f t="shared" si="11"/>
        <v>-0.2142857143</v>
      </c>
      <c r="AT10" s="88"/>
      <c r="AU10" s="90">
        <f>'сводные'!S72</f>
        <v>5</v>
      </c>
      <c r="AV10" s="87">
        <f t="shared" si="12"/>
        <v>-0.1666666667</v>
      </c>
      <c r="AW10" s="91"/>
      <c r="AX10" s="90">
        <f>'сводные'!T72</f>
        <v>12300</v>
      </c>
      <c r="AY10" s="87">
        <f t="shared" si="13"/>
        <v>0.2424242424</v>
      </c>
      <c r="AZ10" s="88"/>
      <c r="BA10" s="90">
        <f>'сводные'!U72</f>
        <v>12162</v>
      </c>
      <c r="BB10" s="87">
        <f t="shared" si="14"/>
        <v>0.2474229976</v>
      </c>
      <c r="BC10" s="88"/>
      <c r="BD10" s="90">
        <f>'сводные'!V72</f>
        <v>41</v>
      </c>
      <c r="BE10" s="87">
        <f t="shared" si="15"/>
        <v>0.2424242424</v>
      </c>
      <c r="BF10" s="88"/>
      <c r="BG10" s="90">
        <f>'сводные'!W72</f>
        <v>5</v>
      </c>
      <c r="BH10" s="87">
        <f t="shared" si="16"/>
        <v>0</v>
      </c>
      <c r="BI10" s="91"/>
      <c r="BJ10" s="90">
        <f>'сводные'!X72</f>
        <v>13500</v>
      </c>
      <c r="BK10" s="87">
        <f t="shared" si="17"/>
        <v>0.09756097561</v>
      </c>
      <c r="BL10" s="88"/>
      <c r="BM10" s="90">
        <f>'сводные'!Y72</f>
        <v>13394.1</v>
      </c>
      <c r="BN10" s="87">
        <f t="shared" si="18"/>
        <v>0.1013073508</v>
      </c>
      <c r="BO10" s="88"/>
      <c r="BP10" s="90">
        <f>'сводные'!Z72</f>
        <v>45</v>
      </c>
      <c r="BQ10" s="87">
        <f t="shared" si="19"/>
        <v>0.09756097561</v>
      </c>
      <c r="BR10" s="88"/>
      <c r="BS10" s="90">
        <f>'сводные'!AA72</f>
        <v>5</v>
      </c>
      <c r="BT10" s="87">
        <f t="shared" si="20"/>
        <v>0</v>
      </c>
      <c r="BU10" s="91"/>
      <c r="BV10" s="90">
        <f>'сводные'!AB72</f>
        <v>70200</v>
      </c>
      <c r="BW10" s="87">
        <f t="shared" si="21"/>
        <v>4.2</v>
      </c>
      <c r="BX10" s="88"/>
      <c r="BY10" s="90">
        <f>'сводные'!AC72</f>
        <v>69532.05</v>
      </c>
      <c r="BZ10" s="87">
        <f t="shared" si="22"/>
        <v>4.191244652</v>
      </c>
      <c r="CA10" s="88"/>
      <c r="CB10" s="90">
        <f>'сводные'!AD72</f>
        <v>234</v>
      </c>
      <c r="CC10" s="87">
        <f t="shared" si="23"/>
        <v>4.2</v>
      </c>
      <c r="CD10" s="88"/>
      <c r="CE10" s="90">
        <f>'сводные'!AE72</f>
        <v>31</v>
      </c>
      <c r="CF10" s="87">
        <f t="shared" si="24"/>
        <v>5.2</v>
      </c>
      <c r="CG10" s="91"/>
      <c r="CH10" s="88"/>
      <c r="CI10" s="88"/>
      <c r="CJ10" s="88"/>
    </row>
    <row r="11" ht="26.25" customHeight="1" outlineLevel="1">
      <c r="A11" s="89" t="str">
        <f>'сводные'!C73</f>
        <v>Продажа шампуня</v>
      </c>
      <c r="B11" s="90">
        <f>'сводные'!D73</f>
        <v>36000</v>
      </c>
      <c r="C11" s="88"/>
      <c r="D11" s="88"/>
      <c r="E11" s="90">
        <f>'сводные'!E73</f>
        <v>35999.25</v>
      </c>
      <c r="F11" s="88"/>
      <c r="G11" s="88"/>
      <c r="H11" s="90">
        <f>'сводные'!F73</f>
        <v>63</v>
      </c>
      <c r="I11" s="88"/>
      <c r="J11" s="88"/>
      <c r="K11" s="90">
        <f>'сводные'!G73</f>
        <v>1</v>
      </c>
      <c r="L11" s="88"/>
      <c r="M11" s="91"/>
      <c r="N11" s="90">
        <f>'сводные'!H73</f>
        <v>28500</v>
      </c>
      <c r="O11" s="87">
        <f t="shared" si="1"/>
        <v>-0.2083333333</v>
      </c>
      <c r="P11" s="88"/>
      <c r="Q11" s="90">
        <f>'сводные'!I73</f>
        <v>28400</v>
      </c>
      <c r="R11" s="87">
        <f t="shared" si="2"/>
        <v>-0.2110946756</v>
      </c>
      <c r="S11" s="88"/>
      <c r="T11" s="90">
        <f>'сводные'!J73</f>
        <v>57</v>
      </c>
      <c r="U11" s="87">
        <f t="shared" si="3"/>
        <v>-0.09523809524</v>
      </c>
      <c r="V11" s="88"/>
      <c r="W11" s="90">
        <f>'сводные'!K73</f>
        <v>1</v>
      </c>
      <c r="X11" s="87">
        <f t="shared" si="4"/>
        <v>0</v>
      </c>
      <c r="Y11" s="91"/>
      <c r="Z11" s="90">
        <f>'сводные'!L73</f>
        <v>30500</v>
      </c>
      <c r="AA11" s="87">
        <f t="shared" si="5"/>
        <v>0.0701754386</v>
      </c>
      <c r="AB11" s="88"/>
      <c r="AC11" s="90">
        <f>'сводные'!M73</f>
        <v>30473.5</v>
      </c>
      <c r="AD11" s="87">
        <f t="shared" si="6"/>
        <v>0.07301056338</v>
      </c>
      <c r="AE11" s="88"/>
      <c r="AF11" s="90">
        <f>'сводные'!N73</f>
        <v>61</v>
      </c>
      <c r="AG11" s="87">
        <f t="shared" si="7"/>
        <v>0.0701754386</v>
      </c>
      <c r="AH11" s="88"/>
      <c r="AI11" s="90">
        <f>'сводные'!O73</f>
        <v>3</v>
      </c>
      <c r="AJ11" s="87">
        <f t="shared" si="8"/>
        <v>2</v>
      </c>
      <c r="AK11" s="91"/>
      <c r="AL11" s="90">
        <f>'сводные'!P73</f>
        <v>27000</v>
      </c>
      <c r="AM11" s="87">
        <f t="shared" si="9"/>
        <v>-0.1147540984</v>
      </c>
      <c r="AN11" s="88"/>
      <c r="AO11" s="90">
        <f>'сводные'!Q73</f>
        <v>26999.25</v>
      </c>
      <c r="AP11" s="87">
        <f t="shared" si="10"/>
        <v>-0.114008893</v>
      </c>
      <c r="AQ11" s="88"/>
      <c r="AR11" s="90">
        <f>'сводные'!R73</f>
        <v>54</v>
      </c>
      <c r="AS11" s="87">
        <f t="shared" si="11"/>
        <v>-0.1147540984</v>
      </c>
      <c r="AT11" s="88"/>
      <c r="AU11" s="90">
        <f>'сводные'!S73</f>
        <v>1</v>
      </c>
      <c r="AV11" s="87">
        <f t="shared" si="12"/>
        <v>-0.6666666667</v>
      </c>
      <c r="AW11" s="91"/>
      <c r="AX11" s="90">
        <f>'сводные'!T73</f>
        <v>24000</v>
      </c>
      <c r="AY11" s="87">
        <f t="shared" si="13"/>
        <v>-0.1111111111</v>
      </c>
      <c r="AZ11" s="88"/>
      <c r="BA11" s="90">
        <f>'сводные'!U73</f>
        <v>23775</v>
      </c>
      <c r="BB11" s="87">
        <f t="shared" si="14"/>
        <v>-0.1194199839</v>
      </c>
      <c r="BC11" s="88"/>
      <c r="BD11" s="90">
        <f>'сводные'!V73</f>
        <v>48</v>
      </c>
      <c r="BE11" s="87">
        <f t="shared" si="15"/>
        <v>-0.1111111111</v>
      </c>
      <c r="BF11" s="88"/>
      <c r="BG11" s="90">
        <f>'сводные'!W73</f>
        <v>3</v>
      </c>
      <c r="BH11" s="87">
        <f t="shared" si="16"/>
        <v>2</v>
      </c>
      <c r="BI11" s="91"/>
      <c r="BJ11" s="90">
        <f>'сводные'!X73</f>
        <v>28500</v>
      </c>
      <c r="BK11" s="87">
        <f t="shared" si="17"/>
        <v>0.1875</v>
      </c>
      <c r="BL11" s="88"/>
      <c r="BM11" s="90">
        <f>'сводные'!Y73</f>
        <v>28399.5</v>
      </c>
      <c r="BN11" s="87">
        <f t="shared" si="18"/>
        <v>0.194511041</v>
      </c>
      <c r="BO11" s="88"/>
      <c r="BP11" s="90">
        <f>'сводные'!Z73</f>
        <v>57</v>
      </c>
      <c r="BQ11" s="87">
        <f t="shared" si="19"/>
        <v>0.1875</v>
      </c>
      <c r="BR11" s="88"/>
      <c r="BS11" s="90">
        <f>'сводные'!AA73</f>
        <v>3</v>
      </c>
      <c r="BT11" s="87">
        <f t="shared" si="20"/>
        <v>0</v>
      </c>
      <c r="BU11" s="91"/>
      <c r="BV11" s="90">
        <f>'сводные'!AB73</f>
        <v>174500</v>
      </c>
      <c r="BW11" s="87">
        <f t="shared" si="21"/>
        <v>5.122807018</v>
      </c>
      <c r="BX11" s="88"/>
      <c r="BY11" s="90">
        <f>'сводные'!AC73</f>
        <v>174046.5</v>
      </c>
      <c r="BZ11" s="87">
        <f t="shared" si="22"/>
        <v>5.128505784</v>
      </c>
      <c r="CA11" s="88"/>
      <c r="CB11" s="90">
        <f>'сводные'!AD73</f>
        <v>340</v>
      </c>
      <c r="CC11" s="87">
        <f t="shared" si="23"/>
        <v>4.964912281</v>
      </c>
      <c r="CD11" s="88"/>
      <c r="CE11" s="90">
        <f>'сводные'!AE73</f>
        <v>12</v>
      </c>
      <c r="CF11" s="87">
        <f t="shared" si="24"/>
        <v>3</v>
      </c>
      <c r="CG11" s="91"/>
      <c r="CH11" s="88"/>
      <c r="CI11" s="88"/>
      <c r="CJ11" s="88"/>
    </row>
    <row r="12" ht="26.25" customHeight="1" outlineLevel="1">
      <c r="A12" s="89" t="str">
        <f>'сводные'!C74</f>
        <v>Продажа шампуня и кондиционера</v>
      </c>
      <c r="B12" s="90">
        <f>'сводные'!D74</f>
        <v>48000</v>
      </c>
      <c r="C12" s="88"/>
      <c r="D12" s="88"/>
      <c r="E12" s="90">
        <f>'сводные'!E74</f>
        <v>47198.5</v>
      </c>
      <c r="F12" s="88"/>
      <c r="G12" s="88"/>
      <c r="H12" s="90">
        <f>'сводные'!F74</f>
        <v>48</v>
      </c>
      <c r="I12" s="88"/>
      <c r="J12" s="88"/>
      <c r="K12" s="90">
        <f>'сводные'!G74</f>
        <v>6</v>
      </c>
      <c r="L12" s="88"/>
      <c r="M12" s="91"/>
      <c r="N12" s="90">
        <f>'сводные'!H74</f>
        <v>51000</v>
      </c>
      <c r="O12" s="87">
        <f t="shared" si="1"/>
        <v>0.0625</v>
      </c>
      <c r="P12" s="88"/>
      <c r="Q12" s="90">
        <f>'сводные'!I74</f>
        <v>50495.5</v>
      </c>
      <c r="R12" s="87">
        <f t="shared" si="2"/>
        <v>0.06985391485</v>
      </c>
      <c r="S12" s="88"/>
      <c r="T12" s="90">
        <f>'сводные'!J74</f>
        <v>51</v>
      </c>
      <c r="U12" s="87">
        <f t="shared" si="3"/>
        <v>0.0625</v>
      </c>
      <c r="V12" s="88"/>
      <c r="W12" s="90">
        <f>'сводные'!K74</f>
        <v>7</v>
      </c>
      <c r="X12" s="87">
        <f t="shared" si="4"/>
        <v>0.1666666667</v>
      </c>
      <c r="Y12" s="91"/>
      <c r="Z12" s="90">
        <f>'сводные'!L74</f>
        <v>54000</v>
      </c>
      <c r="AA12" s="87">
        <f t="shared" si="5"/>
        <v>0.05882352941</v>
      </c>
      <c r="AB12" s="88"/>
      <c r="AC12" s="90">
        <f>'сводные'!M74</f>
        <v>53299</v>
      </c>
      <c r="AD12" s="87">
        <f t="shared" si="6"/>
        <v>0.05551979879</v>
      </c>
      <c r="AE12" s="88"/>
      <c r="AF12" s="90">
        <f>'сводные'!N74</f>
        <v>54</v>
      </c>
      <c r="AG12" s="87">
        <f t="shared" si="7"/>
        <v>0.05882352941</v>
      </c>
      <c r="AH12" s="88"/>
      <c r="AI12" s="90">
        <f>'сводные'!O74</f>
        <v>7</v>
      </c>
      <c r="AJ12" s="87">
        <f t="shared" si="8"/>
        <v>0</v>
      </c>
      <c r="AK12" s="91"/>
      <c r="AL12" s="90">
        <f>'сводные'!P74</f>
        <v>45000</v>
      </c>
      <c r="AM12" s="87">
        <f t="shared" si="9"/>
        <v>-0.1666666667</v>
      </c>
      <c r="AN12" s="88"/>
      <c r="AO12" s="90">
        <f>'сводные'!Q74</f>
        <v>44447.5</v>
      </c>
      <c r="AP12" s="87">
        <f t="shared" si="10"/>
        <v>-0.1660725342</v>
      </c>
      <c r="AQ12" s="88"/>
      <c r="AR12" s="90">
        <f>'сводные'!R74</f>
        <v>45</v>
      </c>
      <c r="AS12" s="87">
        <f t="shared" si="11"/>
        <v>-0.1666666667</v>
      </c>
      <c r="AT12" s="88"/>
      <c r="AU12" s="90">
        <f>'сводные'!S74</f>
        <v>6</v>
      </c>
      <c r="AV12" s="87">
        <f t="shared" si="12"/>
        <v>-0.1428571429</v>
      </c>
      <c r="AW12" s="91"/>
      <c r="AX12" s="90">
        <f>'сводные'!T74</f>
        <v>45000</v>
      </c>
      <c r="AY12" s="87">
        <f t="shared" si="13"/>
        <v>0</v>
      </c>
      <c r="AZ12" s="88"/>
      <c r="BA12" s="90">
        <f>'сводные'!U74</f>
        <v>44690</v>
      </c>
      <c r="BB12" s="87">
        <f t="shared" si="14"/>
        <v>0.005455874909</v>
      </c>
      <c r="BC12" s="88"/>
      <c r="BD12" s="90">
        <f>'сводные'!V74</f>
        <v>45</v>
      </c>
      <c r="BE12" s="87">
        <f t="shared" si="15"/>
        <v>0</v>
      </c>
      <c r="BF12" s="88"/>
      <c r="BG12" s="90">
        <f>'сводные'!W74</f>
        <v>5</v>
      </c>
      <c r="BH12" s="87">
        <f t="shared" si="16"/>
        <v>-0.1666666667</v>
      </c>
      <c r="BI12" s="91"/>
      <c r="BJ12" s="90">
        <f>'сводные'!X74</f>
        <v>51000</v>
      </c>
      <c r="BK12" s="87">
        <f t="shared" si="17"/>
        <v>0.1333333333</v>
      </c>
      <c r="BL12" s="88"/>
      <c r="BM12" s="90">
        <f>'сводные'!Y74</f>
        <v>50300</v>
      </c>
      <c r="BN12" s="87">
        <f t="shared" si="18"/>
        <v>0.1255314388</v>
      </c>
      <c r="BO12" s="88"/>
      <c r="BP12" s="90">
        <f>'сводные'!Z74</f>
        <v>51</v>
      </c>
      <c r="BQ12" s="87">
        <f t="shared" si="19"/>
        <v>0.1333333333</v>
      </c>
      <c r="BR12" s="88"/>
      <c r="BS12" s="90">
        <f>'сводные'!AA74</f>
        <v>5</v>
      </c>
      <c r="BT12" s="87">
        <f t="shared" si="20"/>
        <v>0</v>
      </c>
      <c r="BU12" s="91"/>
      <c r="BV12" s="90">
        <f>'сводные'!AB74</f>
        <v>294000</v>
      </c>
      <c r="BW12" s="87">
        <f t="shared" si="21"/>
        <v>4.764705882</v>
      </c>
      <c r="BX12" s="88"/>
      <c r="BY12" s="90">
        <f>'сводные'!AC74</f>
        <v>290430.5</v>
      </c>
      <c r="BZ12" s="87">
        <f t="shared" si="22"/>
        <v>4.773966203</v>
      </c>
      <c r="CA12" s="88"/>
      <c r="CB12" s="90">
        <f>'сводные'!AD74</f>
        <v>294</v>
      </c>
      <c r="CC12" s="87">
        <f t="shared" si="23"/>
        <v>4.764705882</v>
      </c>
      <c r="CD12" s="88"/>
      <c r="CE12" s="90">
        <f>'сводные'!AE74</f>
        <v>36</v>
      </c>
      <c r="CF12" s="87">
        <f t="shared" si="24"/>
        <v>6.2</v>
      </c>
      <c r="CG12" s="91"/>
      <c r="CH12" s="88"/>
      <c r="CI12" s="88"/>
      <c r="CJ12" s="88"/>
    </row>
    <row r="13" ht="19.5" customHeight="1">
      <c r="A13" s="92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91"/>
      <c r="N13" s="88"/>
      <c r="O13" s="93"/>
      <c r="P13" s="88"/>
      <c r="Q13" s="88"/>
      <c r="R13" s="93"/>
      <c r="S13" s="88"/>
      <c r="T13" s="88"/>
      <c r="U13" s="93"/>
      <c r="V13" s="88"/>
      <c r="W13" s="88"/>
      <c r="X13" s="93"/>
      <c r="Y13" s="91"/>
      <c r="Z13" s="88"/>
      <c r="AA13" s="93"/>
      <c r="AB13" s="88"/>
      <c r="AC13" s="88"/>
      <c r="AD13" s="93"/>
      <c r="AE13" s="88"/>
      <c r="AF13" s="88"/>
      <c r="AG13" s="93"/>
      <c r="AH13" s="88"/>
      <c r="AI13" s="88"/>
      <c r="AJ13" s="93"/>
      <c r="AK13" s="91"/>
      <c r="AL13" s="88"/>
      <c r="AM13" s="93"/>
      <c r="AN13" s="88"/>
      <c r="AO13" s="88"/>
      <c r="AP13" s="93"/>
      <c r="AQ13" s="88"/>
      <c r="AR13" s="88"/>
      <c r="AS13" s="93"/>
      <c r="AT13" s="88"/>
      <c r="AU13" s="88"/>
      <c r="AV13" s="93"/>
      <c r="AW13" s="91"/>
      <c r="AX13" s="88"/>
      <c r="AY13" s="93"/>
      <c r="AZ13" s="88"/>
      <c r="BA13" s="88"/>
      <c r="BB13" s="93"/>
      <c r="BC13" s="88"/>
      <c r="BD13" s="88"/>
      <c r="BE13" s="93"/>
      <c r="BF13" s="88"/>
      <c r="BG13" s="88"/>
      <c r="BH13" s="93"/>
      <c r="BI13" s="91"/>
      <c r="BJ13" s="88"/>
      <c r="BK13" s="93"/>
      <c r="BL13" s="88"/>
      <c r="BM13" s="88"/>
      <c r="BN13" s="93"/>
      <c r="BO13" s="88"/>
      <c r="BP13" s="88"/>
      <c r="BQ13" s="93"/>
      <c r="BR13" s="88"/>
      <c r="BS13" s="88"/>
      <c r="BT13" s="93"/>
      <c r="BU13" s="91"/>
      <c r="BV13" s="88"/>
      <c r="BW13" s="93"/>
      <c r="BX13" s="88"/>
      <c r="BY13" s="88"/>
      <c r="BZ13" s="93"/>
      <c r="CA13" s="88"/>
      <c r="CB13" s="88"/>
      <c r="CC13" s="93"/>
      <c r="CD13" s="88"/>
      <c r="CE13" s="88"/>
      <c r="CF13" s="93"/>
      <c r="CG13" s="91"/>
      <c r="CH13" s="88"/>
      <c r="CI13" s="88"/>
      <c r="CJ13" s="88"/>
    </row>
    <row r="14">
      <c r="A14" s="83" t="s">
        <v>236</v>
      </c>
      <c r="B14" s="84">
        <f>'сводные'!D79</f>
        <v>2626000</v>
      </c>
      <c r="C14" s="85"/>
      <c r="D14" s="85"/>
      <c r="E14" s="84">
        <f>'сводные'!E79</f>
        <v>2601217.75</v>
      </c>
      <c r="F14" s="85"/>
      <c r="G14" s="85"/>
      <c r="H14" s="84">
        <f>'сводные'!F79</f>
        <v>584</v>
      </c>
      <c r="I14" s="85"/>
      <c r="J14" s="85"/>
      <c r="K14" s="84">
        <f>'сводные'!G79</f>
        <v>81</v>
      </c>
      <c r="L14" s="85"/>
      <c r="M14" s="86"/>
      <c r="N14" s="84">
        <f>'сводные'!H79</f>
        <v>2625500</v>
      </c>
      <c r="O14" s="87">
        <f t="shared" ref="O14:O17" si="25">IFERROR(N14/B14 - 1, 0)</f>
        <v>-0.0001904036558</v>
      </c>
      <c r="P14" s="85" t="str">
        <f>IF(O14&gt;0,$B$2,IF(O14&lt;0, $B$3, " "))</f>
        <v>🚨</v>
      </c>
      <c r="Q14" s="84">
        <f>'сводные'!I79</f>
        <v>2596907.25</v>
      </c>
      <c r="R14" s="87">
        <f t="shared" ref="R14:R17" si="26">IFERROR(Q14/E14 - 1, 0)</f>
        <v>-0.001657108483</v>
      </c>
      <c r="S14" s="85" t="str">
        <f>IF(R14&gt;0,$B$2,IF(R14&lt;0, $B$3, " "))</f>
        <v>🚨</v>
      </c>
      <c r="T14" s="84">
        <f>'сводные'!J79</f>
        <v>585</v>
      </c>
      <c r="U14" s="87">
        <f t="shared" ref="U14:U17" si="27">IFERROR(T14/H14 - 1, 0)</f>
        <v>0.001712328767</v>
      </c>
      <c r="V14" s="85" t="str">
        <f>IF(U14&gt;0,$B$2,IF(U14&lt;0, $B$3, " "))</f>
        <v>🟢</v>
      </c>
      <c r="W14" s="84">
        <f>'сводные'!K79</f>
        <v>83</v>
      </c>
      <c r="X14" s="87">
        <f t="shared" ref="X14:X17" si="28">IFERROR(W14/K14 - 1, 0)</f>
        <v>0.02469135802</v>
      </c>
      <c r="Y14" s="86" t="str">
        <f>IF(X14&gt;0,$B$2,IF(X14&lt;0, $B$3, " "))</f>
        <v>🟢</v>
      </c>
      <c r="Z14" s="84">
        <f>'сводные'!L79</f>
        <v>2834000</v>
      </c>
      <c r="AA14" s="87">
        <f t="shared" ref="AA14:AA17" si="29">IFERROR(Z14/N14 - 1, 0)</f>
        <v>0.07941344506</v>
      </c>
      <c r="AB14" s="85" t="str">
        <f>IF(AA14&gt;0,$B$2,IF(AA14&lt;0, $B$3, " "))</f>
        <v>🟢</v>
      </c>
      <c r="AC14" s="84">
        <f>'сводные'!M79</f>
        <v>2802028</v>
      </c>
      <c r="AD14" s="87">
        <f t="shared" ref="AD14:AD17" si="30">IFERROR(AC14/Q14 - 1, 0)</f>
        <v>0.07898655218</v>
      </c>
      <c r="AE14" s="85" t="str">
        <f>IF(AD14&gt;0,$B$2,IF(AD14&lt;0, $B$3, " "))</f>
        <v>🟢</v>
      </c>
      <c r="AF14" s="84">
        <f>'сводные'!N79</f>
        <v>630</v>
      </c>
      <c r="AG14" s="87">
        <f t="shared" ref="AG14:AG17" si="31">IFERROR(AF14/T14 - 1, 0)</f>
        <v>0.07692307692</v>
      </c>
      <c r="AH14" s="85" t="str">
        <f>IF(AG14&gt;0,$B$2,IF(AG14&lt;0, $B$3, " "))</f>
        <v>🟢</v>
      </c>
      <c r="AI14" s="84">
        <f>'сводные'!O79</f>
        <v>96</v>
      </c>
      <c r="AJ14" s="87">
        <f t="shared" ref="AJ14:AJ17" si="32">IFERROR(AI14/W14 - 1, 0)</f>
        <v>0.156626506</v>
      </c>
      <c r="AK14" s="86" t="str">
        <f>IF(AJ14&gt;0,$B$2,IF(AJ14&lt;0, $B$3, " "))</f>
        <v>🟢</v>
      </c>
      <c r="AL14" s="84">
        <f>'сводные'!P79</f>
        <v>2355500</v>
      </c>
      <c r="AM14" s="87">
        <f t="shared" ref="AM14:AM17" si="33">IFERROR(AL14/Z14 - 1, 0)</f>
        <v>-0.1688426253</v>
      </c>
      <c r="AN14" s="85" t="str">
        <f>IF(AM14&gt;0,$B$2,IF(AM14&lt;0, $B$3, " "))</f>
        <v>🚨</v>
      </c>
      <c r="AO14" s="84">
        <f>'сводные'!Q79</f>
        <v>2331433.25</v>
      </c>
      <c r="AP14" s="87">
        <f t="shared" ref="AP14:AP17" si="34">IFERROR(AO14/AC14 - 1, 0)</f>
        <v>-0.1679479113</v>
      </c>
      <c r="AQ14" s="85" t="str">
        <f>IF(AP14&gt;0,$B$2,IF(AP14&lt;0, $B$3, " "))</f>
        <v>🚨</v>
      </c>
      <c r="AR14" s="84">
        <f>'сводные'!R79</f>
        <v>523</v>
      </c>
      <c r="AS14" s="87">
        <f t="shared" ref="AS14:AS17" si="35">IFERROR(AR14/AF14 - 1, 0)</f>
        <v>-0.1698412698</v>
      </c>
      <c r="AT14" s="85" t="str">
        <f>IF(AS14&gt;0,$B$2,IF(AS14&lt;0, $B$3, " "))</f>
        <v>🚨</v>
      </c>
      <c r="AU14" s="84">
        <f>'сводные'!S79</f>
        <v>75</v>
      </c>
      <c r="AV14" s="87">
        <f t="shared" ref="AV14:AV17" si="36">IFERROR(AU14/AI14 - 1, 0)</f>
        <v>-0.21875</v>
      </c>
      <c r="AW14" s="86" t="str">
        <f>IF(AV14&gt;0,$B$2,IF(AV14&lt;0, $B$3, " "))</f>
        <v>🚨</v>
      </c>
      <c r="AX14" s="84">
        <f>'сводные'!T79</f>
        <v>2500500</v>
      </c>
      <c r="AY14" s="87">
        <f t="shared" ref="AY14:AY17" si="37">IFERROR(AX14/AL14 - 1, 0)</f>
        <v>0.06155805561</v>
      </c>
      <c r="AZ14" s="85" t="str">
        <f>IF(AY14&gt;0,$B$2,IF(AY14&lt;0, $B$3, " "))</f>
        <v>🟢</v>
      </c>
      <c r="BA14" s="84">
        <f>'сводные'!U79</f>
        <v>2472754.75</v>
      </c>
      <c r="BB14" s="87">
        <f t="shared" ref="BB14:BB17" si="38">IFERROR(BA14/AO14 - 1, 0)</f>
        <v>0.06061571782</v>
      </c>
      <c r="BC14" s="85" t="str">
        <f>IF(BB14&gt;0,$B$2,IF(BB14&lt;0, $B$3, " "))</f>
        <v>🟢</v>
      </c>
      <c r="BD14" s="84">
        <f>'сводные'!V79</f>
        <v>553</v>
      </c>
      <c r="BE14" s="87">
        <f t="shared" ref="BE14:BE17" si="39">IFERROR(BD14/AR14 - 1, 0)</f>
        <v>0.05736137667</v>
      </c>
      <c r="BF14" s="85" t="str">
        <f>IF(BE14&gt;0,$B$2,IF(BE14&lt;0, $B$3, " "))</f>
        <v>🟢</v>
      </c>
      <c r="BG14" s="84">
        <f>'сводные'!W79</f>
        <v>81</v>
      </c>
      <c r="BH14" s="87">
        <f t="shared" ref="BH14:BH17" si="40">IFERROR(BG14/AU14 - 1, 0)</f>
        <v>0.08</v>
      </c>
      <c r="BI14" s="86" t="str">
        <f>IF(BH14&gt;0,$B$2,IF(BH14&lt;0, $B$3, " "))</f>
        <v>🟢</v>
      </c>
      <c r="BJ14" s="84">
        <f>'сводные'!X79</f>
        <v>2808500</v>
      </c>
      <c r="BK14" s="87">
        <f t="shared" ref="BK14:BK17" si="41">IFERROR(BJ14/AX14 - 1, 0)</f>
        <v>0.1231753649</v>
      </c>
      <c r="BL14" s="85" t="str">
        <f>IF(BK14&gt;0,$B$2,IF(BK14&lt;0, $B$3, " "))</f>
        <v>🟢</v>
      </c>
      <c r="BM14" s="84">
        <f>'сводные'!Y79</f>
        <v>2779998</v>
      </c>
      <c r="BN14" s="87">
        <f t="shared" ref="BN14:BN17" si="42">IFERROR(BM14/BA14 - 1, 0)</f>
        <v>0.1242514042</v>
      </c>
      <c r="BO14" s="85" t="str">
        <f>IF(BN14&gt;0,$B$2,IF(BN14&lt;0, $B$3, " "))</f>
        <v>🟢</v>
      </c>
      <c r="BP14" s="84">
        <f>'сводные'!Z79</f>
        <v>623</v>
      </c>
      <c r="BQ14" s="87">
        <f t="shared" ref="BQ14:BQ17" si="43">IFERROR(BP14/BD14 - 1, 0)</f>
        <v>0.1265822785</v>
      </c>
      <c r="BR14" s="85" t="str">
        <f>IF(BQ14&gt;0,$B$2,IF(BQ14&lt;0, $B$3, " "))</f>
        <v>🟢</v>
      </c>
      <c r="BS14" s="84">
        <f>'сводные'!AA79</f>
        <v>91</v>
      </c>
      <c r="BT14" s="87">
        <f t="shared" ref="BT14:BT17" si="44">IFERROR(BS14/BG14 - 1, 0)</f>
        <v>0.1234567901</v>
      </c>
      <c r="BU14" s="86" t="str">
        <f>IF(BT14&gt;0,$B$2,IF(BT14&lt;0, $B$3, " "))</f>
        <v>🟢</v>
      </c>
      <c r="BV14" s="84">
        <f>'сводные'!AB79</f>
        <v>15750000</v>
      </c>
      <c r="BW14" s="87">
        <f t="shared" ref="BW14:BW17" si="45">IFERROR(BV14/BJ14 - 1, 0)</f>
        <v>4.607975788</v>
      </c>
      <c r="BX14" s="85" t="str">
        <f>IF(BW14&gt;0,$B$2,IF(BW14&lt;0, $B$3, " "))</f>
        <v>🟢</v>
      </c>
      <c r="BY14" s="84">
        <f>'сводные'!AC79</f>
        <v>15584339</v>
      </c>
      <c r="BZ14" s="87">
        <f t="shared" ref="BZ14:BZ17" si="46">IFERROR(BY14/BM14 - 1, 0)</f>
        <v>4.605881371</v>
      </c>
      <c r="CA14" s="85" t="str">
        <f>IF(BZ14&gt;0,$B$2,IF(BZ14&lt;0, $B$3, " "))</f>
        <v>🟢</v>
      </c>
      <c r="CB14" s="84">
        <f>'сводные'!AD79</f>
        <v>3498</v>
      </c>
      <c r="CC14" s="87">
        <f t="shared" ref="CC14:CC17" si="47">IFERROR(CB14/BP14 - 1, 0)</f>
        <v>4.614767255</v>
      </c>
      <c r="CD14" s="85" t="str">
        <f>IF(CC14&gt;0,$B$2,IF(CC14&lt;0, $B$3, " "))</f>
        <v>🟢</v>
      </c>
      <c r="CE14" s="84">
        <f>'сводные'!AE79</f>
        <v>507</v>
      </c>
      <c r="CF14" s="87">
        <f t="shared" ref="CF14:CF17" si="48">IFERROR(CE14/BS14 - 1, 0)</f>
        <v>4.571428571</v>
      </c>
      <c r="CG14" s="86" t="str">
        <f>IF(CF14&gt;0,$B$2,IF(CF14&lt;0, $B$3, " "))</f>
        <v>🟢</v>
      </c>
      <c r="CH14" s="88"/>
      <c r="CI14" s="88"/>
      <c r="CJ14" s="88"/>
    </row>
    <row r="15" ht="27.0" customHeight="1" outlineLevel="1">
      <c r="A15" s="89" t="str">
        <f>'сводные'!C76</f>
        <v>Обычная стрижка</v>
      </c>
      <c r="B15" s="90">
        <f>'сводные'!D76</f>
        <v>693000</v>
      </c>
      <c r="C15" s="88"/>
      <c r="D15" s="88"/>
      <c r="E15" s="90">
        <f>'сводные'!E76</f>
        <v>685370</v>
      </c>
      <c r="F15" s="88"/>
      <c r="G15" s="88"/>
      <c r="H15" s="90">
        <f>'сводные'!F76</f>
        <v>198</v>
      </c>
      <c r="I15" s="88"/>
      <c r="J15" s="88"/>
      <c r="K15" s="90">
        <f>'сводные'!G76</f>
        <v>25</v>
      </c>
      <c r="L15" s="88"/>
      <c r="M15" s="91"/>
      <c r="N15" s="90">
        <f>'сводные'!H76</f>
        <v>693000</v>
      </c>
      <c r="O15" s="87">
        <f t="shared" si="25"/>
        <v>0</v>
      </c>
      <c r="P15" s="88"/>
      <c r="Q15" s="90">
        <f>'сводные'!I76</f>
        <v>686764.75</v>
      </c>
      <c r="R15" s="87">
        <f t="shared" si="26"/>
        <v>0.002035032172</v>
      </c>
      <c r="S15" s="88"/>
      <c r="T15" s="90">
        <f>'сводные'!J76</f>
        <v>198</v>
      </c>
      <c r="U15" s="87">
        <f t="shared" si="27"/>
        <v>0</v>
      </c>
      <c r="V15" s="88"/>
      <c r="W15" s="90">
        <f>'сводные'!K76</f>
        <v>26</v>
      </c>
      <c r="X15" s="87">
        <f t="shared" si="28"/>
        <v>0.04</v>
      </c>
      <c r="Y15" s="91"/>
      <c r="Z15" s="90">
        <f>'сводные'!L76</f>
        <v>735000</v>
      </c>
      <c r="AA15" s="87">
        <f t="shared" si="29"/>
        <v>0.06060606061</v>
      </c>
      <c r="AB15" s="88"/>
      <c r="AC15" s="90">
        <f>'сводные'!M76</f>
        <v>725823</v>
      </c>
      <c r="AD15" s="87">
        <f t="shared" si="30"/>
        <v>0.0568728229</v>
      </c>
      <c r="AE15" s="88"/>
      <c r="AF15" s="90">
        <f>'сводные'!N76</f>
        <v>210</v>
      </c>
      <c r="AG15" s="87">
        <f t="shared" si="31"/>
        <v>0.06060606061</v>
      </c>
      <c r="AH15" s="88"/>
      <c r="AI15" s="90">
        <f>'сводные'!O76</f>
        <v>30</v>
      </c>
      <c r="AJ15" s="87">
        <f t="shared" si="32"/>
        <v>0.1538461538</v>
      </c>
      <c r="AK15" s="91"/>
      <c r="AL15" s="90">
        <f>'сводные'!P76</f>
        <v>609000</v>
      </c>
      <c r="AM15" s="87">
        <f t="shared" si="33"/>
        <v>-0.1714285714</v>
      </c>
      <c r="AN15" s="88"/>
      <c r="AO15" s="90">
        <f>'сводные'!Q76</f>
        <v>602969.5</v>
      </c>
      <c r="AP15" s="87">
        <f t="shared" si="34"/>
        <v>-0.1692609631</v>
      </c>
      <c r="AQ15" s="88"/>
      <c r="AR15" s="90">
        <f>'сводные'!R76</f>
        <v>174</v>
      </c>
      <c r="AS15" s="87">
        <f t="shared" si="35"/>
        <v>-0.1714285714</v>
      </c>
      <c r="AT15" s="88"/>
      <c r="AU15" s="90">
        <f>'сводные'!S76</f>
        <v>24</v>
      </c>
      <c r="AV15" s="87">
        <f t="shared" si="36"/>
        <v>-0.2</v>
      </c>
      <c r="AW15" s="91"/>
      <c r="AX15" s="90">
        <f>'сводные'!T76</f>
        <v>609000</v>
      </c>
      <c r="AY15" s="87">
        <f t="shared" si="37"/>
        <v>0</v>
      </c>
      <c r="AZ15" s="88"/>
      <c r="BA15" s="90">
        <f>'сводные'!U76</f>
        <v>603079.75</v>
      </c>
      <c r="BB15" s="87">
        <f t="shared" si="38"/>
        <v>0.0001828450693</v>
      </c>
      <c r="BC15" s="88"/>
      <c r="BD15" s="90">
        <f>'сводные'!V76</f>
        <v>174</v>
      </c>
      <c r="BE15" s="87">
        <f t="shared" si="39"/>
        <v>0</v>
      </c>
      <c r="BF15" s="88"/>
      <c r="BG15" s="90">
        <f>'сводные'!W76</f>
        <v>24</v>
      </c>
      <c r="BH15" s="87">
        <f t="shared" si="40"/>
        <v>0</v>
      </c>
      <c r="BI15" s="91"/>
      <c r="BJ15" s="90">
        <f>'сводные'!X76</f>
        <v>714000</v>
      </c>
      <c r="BK15" s="87">
        <f t="shared" si="41"/>
        <v>0.1724137931</v>
      </c>
      <c r="BL15" s="88"/>
      <c r="BM15" s="90">
        <f>'сводные'!Y76</f>
        <v>708295</v>
      </c>
      <c r="BN15" s="87">
        <f t="shared" si="42"/>
        <v>0.1744632447</v>
      </c>
      <c r="BO15" s="88"/>
      <c r="BP15" s="90">
        <f>'сводные'!Z76</f>
        <v>204</v>
      </c>
      <c r="BQ15" s="87">
        <f t="shared" si="43"/>
        <v>0.1724137931</v>
      </c>
      <c r="BR15" s="88"/>
      <c r="BS15" s="90">
        <f>'сводные'!AA76</f>
        <v>26</v>
      </c>
      <c r="BT15" s="87">
        <f t="shared" si="44"/>
        <v>0.08333333333</v>
      </c>
      <c r="BU15" s="91"/>
      <c r="BV15" s="90">
        <f>'сводные'!AB76</f>
        <v>4053000</v>
      </c>
      <c r="BW15" s="87">
        <f t="shared" si="45"/>
        <v>4.676470588</v>
      </c>
      <c r="BX15" s="88"/>
      <c r="BY15" s="90">
        <f>'сводные'!AC76</f>
        <v>4012302</v>
      </c>
      <c r="BZ15" s="87">
        <f t="shared" si="46"/>
        <v>4.664732915</v>
      </c>
      <c r="CA15" s="88"/>
      <c r="CB15" s="90">
        <f>'сводные'!AD76</f>
        <v>1158</v>
      </c>
      <c r="CC15" s="87">
        <f t="shared" si="47"/>
        <v>4.676470588</v>
      </c>
      <c r="CD15" s="88"/>
      <c r="CE15" s="90">
        <f>'сводные'!AE76</f>
        <v>155</v>
      </c>
      <c r="CF15" s="87">
        <f t="shared" si="48"/>
        <v>4.961538462</v>
      </c>
      <c r="CG15" s="91"/>
      <c r="CH15" s="88"/>
      <c r="CI15" s="88"/>
      <c r="CJ15" s="88"/>
    </row>
    <row r="16" ht="27.0" customHeight="1" outlineLevel="1">
      <c r="A16" s="89" t="str">
        <f>'сводные'!C77</f>
        <v>Стрижка и укладка</v>
      </c>
      <c r="B16" s="90">
        <f>'сводные'!D77</f>
        <v>855000</v>
      </c>
      <c r="C16" s="88"/>
      <c r="D16" s="88"/>
      <c r="E16" s="90">
        <f>'сводные'!E77</f>
        <v>845424</v>
      </c>
      <c r="F16" s="88"/>
      <c r="G16" s="88"/>
      <c r="H16" s="90">
        <f>'сводные'!F77</f>
        <v>190</v>
      </c>
      <c r="I16" s="88"/>
      <c r="J16" s="88"/>
      <c r="K16" s="90">
        <f>'сводные'!G77</f>
        <v>29</v>
      </c>
      <c r="L16" s="88"/>
      <c r="M16" s="91"/>
      <c r="N16" s="90">
        <f>'сводные'!H77</f>
        <v>882000</v>
      </c>
      <c r="O16" s="87">
        <f t="shared" si="25"/>
        <v>0.03157894737</v>
      </c>
      <c r="P16" s="88"/>
      <c r="Q16" s="90">
        <f>'сводные'!I77</f>
        <v>871332.75</v>
      </c>
      <c r="R16" s="87">
        <f t="shared" si="26"/>
        <v>0.03064586527</v>
      </c>
      <c r="S16" s="88"/>
      <c r="T16" s="90">
        <f>'сводные'!J77</f>
        <v>196</v>
      </c>
      <c r="U16" s="87">
        <f t="shared" si="27"/>
        <v>0.03157894737</v>
      </c>
      <c r="V16" s="88"/>
      <c r="W16" s="90">
        <f>'сводные'!K77</f>
        <v>32</v>
      </c>
      <c r="X16" s="87">
        <f t="shared" si="28"/>
        <v>0.1034482759</v>
      </c>
      <c r="Y16" s="91"/>
      <c r="Z16" s="90">
        <f>'сводные'!L77</f>
        <v>949500</v>
      </c>
      <c r="AA16" s="87">
        <f t="shared" si="29"/>
        <v>0.07653061224</v>
      </c>
      <c r="AB16" s="88"/>
      <c r="AC16" s="90">
        <f>'сводные'!M77</f>
        <v>938697.75</v>
      </c>
      <c r="AD16" s="87">
        <f t="shared" si="30"/>
        <v>0.07731259958</v>
      </c>
      <c r="AE16" s="88"/>
      <c r="AF16" s="90">
        <f>'сводные'!N77</f>
        <v>211</v>
      </c>
      <c r="AG16" s="87">
        <f t="shared" si="31"/>
        <v>0.07653061224</v>
      </c>
      <c r="AH16" s="88"/>
      <c r="AI16" s="90">
        <f>'сводные'!O77</f>
        <v>36</v>
      </c>
      <c r="AJ16" s="87">
        <f t="shared" si="32"/>
        <v>0.125</v>
      </c>
      <c r="AK16" s="91"/>
      <c r="AL16" s="90">
        <f>'сводные'!P77</f>
        <v>778500</v>
      </c>
      <c r="AM16" s="87">
        <f t="shared" si="33"/>
        <v>-0.1800947867</v>
      </c>
      <c r="AN16" s="88"/>
      <c r="AO16" s="90">
        <f>'сводные'!Q77</f>
        <v>770476.5</v>
      </c>
      <c r="AP16" s="87">
        <f t="shared" si="34"/>
        <v>-0.1792070451</v>
      </c>
      <c r="AQ16" s="88"/>
      <c r="AR16" s="90">
        <f>'сводные'!R77</f>
        <v>173</v>
      </c>
      <c r="AS16" s="87">
        <f t="shared" si="35"/>
        <v>-0.1800947867</v>
      </c>
      <c r="AT16" s="88"/>
      <c r="AU16" s="90">
        <f>'сводные'!S77</f>
        <v>27</v>
      </c>
      <c r="AV16" s="87">
        <f t="shared" si="36"/>
        <v>-0.25</v>
      </c>
      <c r="AW16" s="91"/>
      <c r="AX16" s="90">
        <f>'сводные'!T77</f>
        <v>868500</v>
      </c>
      <c r="AY16" s="87">
        <f t="shared" si="37"/>
        <v>0.1156069364</v>
      </c>
      <c r="AZ16" s="88"/>
      <c r="BA16" s="90">
        <f>'сводные'!U77</f>
        <v>855609.75</v>
      </c>
      <c r="BB16" s="87">
        <f t="shared" si="38"/>
        <v>0.110494285</v>
      </c>
      <c r="BC16" s="88"/>
      <c r="BD16" s="90">
        <f>'сводные'!V77</f>
        <v>193</v>
      </c>
      <c r="BE16" s="87">
        <f t="shared" si="39"/>
        <v>0.1156069364</v>
      </c>
      <c r="BF16" s="88"/>
      <c r="BG16" s="90">
        <f>'сводные'!W77</f>
        <v>32</v>
      </c>
      <c r="BH16" s="87">
        <f t="shared" si="40"/>
        <v>0.1851851852</v>
      </c>
      <c r="BI16" s="91"/>
      <c r="BJ16" s="90">
        <f>'сводные'!X77</f>
        <v>945000</v>
      </c>
      <c r="BK16" s="87">
        <f t="shared" si="41"/>
        <v>0.08808290155</v>
      </c>
      <c r="BL16" s="88"/>
      <c r="BM16" s="90">
        <f>'сводные'!Y77</f>
        <v>932004</v>
      </c>
      <c r="BN16" s="87">
        <f t="shared" si="42"/>
        <v>0.08928632475</v>
      </c>
      <c r="BO16" s="88"/>
      <c r="BP16" s="90">
        <f>'сводные'!Z77</f>
        <v>210</v>
      </c>
      <c r="BQ16" s="87">
        <f t="shared" si="43"/>
        <v>0.08808290155</v>
      </c>
      <c r="BR16" s="88"/>
      <c r="BS16" s="90">
        <f>'сводные'!AA77</f>
        <v>35</v>
      </c>
      <c r="BT16" s="87">
        <f t="shared" si="44"/>
        <v>0.09375</v>
      </c>
      <c r="BU16" s="91"/>
      <c r="BV16" s="90">
        <f>'сводные'!AB77</f>
        <v>5278500</v>
      </c>
      <c r="BW16" s="87">
        <f t="shared" si="45"/>
        <v>4.585714286</v>
      </c>
      <c r="BX16" s="88"/>
      <c r="BY16" s="90">
        <f>'сводные'!AC77</f>
        <v>5213544.75</v>
      </c>
      <c r="BZ16" s="87">
        <f t="shared" si="46"/>
        <v>4.593908127</v>
      </c>
      <c r="CA16" s="88"/>
      <c r="CB16" s="90">
        <f>'сводные'!AD77</f>
        <v>1173</v>
      </c>
      <c r="CC16" s="87">
        <f t="shared" si="47"/>
        <v>4.585714286</v>
      </c>
      <c r="CD16" s="88"/>
      <c r="CE16" s="90">
        <f>'сводные'!AE77</f>
        <v>191</v>
      </c>
      <c r="CF16" s="87">
        <f t="shared" si="48"/>
        <v>4.457142857</v>
      </c>
      <c r="CG16" s="91"/>
      <c r="CH16" s="88"/>
      <c r="CI16" s="88"/>
      <c r="CJ16" s="88"/>
    </row>
    <row r="17" ht="27.0" customHeight="1" outlineLevel="1">
      <c r="A17" s="89" t="str">
        <f>'сводные'!C78</f>
        <v>Стрижка старшего мастера</v>
      </c>
      <c r="B17" s="90">
        <f>'сводные'!D78</f>
        <v>1078000</v>
      </c>
      <c r="C17" s="88"/>
      <c r="D17" s="88"/>
      <c r="E17" s="90">
        <f>'сводные'!E78</f>
        <v>1070423.75</v>
      </c>
      <c r="F17" s="88"/>
      <c r="G17" s="88"/>
      <c r="H17" s="90">
        <f>'сводные'!F78</f>
        <v>196</v>
      </c>
      <c r="I17" s="88"/>
      <c r="J17" s="88"/>
      <c r="K17" s="90">
        <f>'сводные'!G78</f>
        <v>27</v>
      </c>
      <c r="L17" s="88"/>
      <c r="M17" s="91"/>
      <c r="N17" s="90">
        <f>'сводные'!H78</f>
        <v>1050500</v>
      </c>
      <c r="O17" s="87">
        <f t="shared" si="25"/>
        <v>-0.02551020408</v>
      </c>
      <c r="P17" s="88"/>
      <c r="Q17" s="90">
        <f>'сводные'!I78</f>
        <v>1038809.75</v>
      </c>
      <c r="R17" s="87">
        <f t="shared" si="26"/>
        <v>-0.02953409806</v>
      </c>
      <c r="S17" s="88"/>
      <c r="T17" s="90">
        <f>'сводные'!J78</f>
        <v>191</v>
      </c>
      <c r="U17" s="87">
        <f t="shared" si="27"/>
        <v>-0.02551020408</v>
      </c>
      <c r="V17" s="88"/>
      <c r="W17" s="90">
        <f>'сводные'!K78</f>
        <v>25</v>
      </c>
      <c r="X17" s="87">
        <f t="shared" si="28"/>
        <v>-0.07407407407</v>
      </c>
      <c r="Y17" s="91"/>
      <c r="Z17" s="90">
        <f>'сводные'!L78</f>
        <v>1149500</v>
      </c>
      <c r="AA17" s="87">
        <f t="shared" si="29"/>
        <v>0.0942408377</v>
      </c>
      <c r="AB17" s="88"/>
      <c r="AC17" s="90">
        <f>'сводные'!M78</f>
        <v>1137507.25</v>
      </c>
      <c r="AD17" s="87">
        <f t="shared" si="30"/>
        <v>0.09501017872</v>
      </c>
      <c r="AE17" s="88"/>
      <c r="AF17" s="90">
        <f>'сводные'!N78</f>
        <v>209</v>
      </c>
      <c r="AG17" s="87">
        <f t="shared" si="31"/>
        <v>0.0942408377</v>
      </c>
      <c r="AH17" s="88"/>
      <c r="AI17" s="90">
        <f>'сводные'!O78</f>
        <v>30</v>
      </c>
      <c r="AJ17" s="87">
        <f t="shared" si="32"/>
        <v>0.2</v>
      </c>
      <c r="AK17" s="91"/>
      <c r="AL17" s="90">
        <f>'сводные'!P78</f>
        <v>968000</v>
      </c>
      <c r="AM17" s="87">
        <f t="shared" si="33"/>
        <v>-0.1578947368</v>
      </c>
      <c r="AN17" s="88"/>
      <c r="AO17" s="90">
        <f>'сводные'!Q78</f>
        <v>957987.25</v>
      </c>
      <c r="AP17" s="87">
        <f t="shared" si="34"/>
        <v>-0.1578187743</v>
      </c>
      <c r="AQ17" s="88"/>
      <c r="AR17" s="90">
        <f>'сводные'!R78</f>
        <v>176</v>
      </c>
      <c r="AS17" s="87">
        <f t="shared" si="35"/>
        <v>-0.1578947368</v>
      </c>
      <c r="AT17" s="88"/>
      <c r="AU17" s="90">
        <f>'сводные'!S78</f>
        <v>24</v>
      </c>
      <c r="AV17" s="87">
        <f t="shared" si="36"/>
        <v>-0.2</v>
      </c>
      <c r="AW17" s="91"/>
      <c r="AX17" s="90">
        <f>'сводные'!T78</f>
        <v>1023000</v>
      </c>
      <c r="AY17" s="87">
        <f t="shared" si="37"/>
        <v>0.05681818182</v>
      </c>
      <c r="AZ17" s="88"/>
      <c r="BA17" s="90">
        <f>'сводные'!U78</f>
        <v>1014065.25</v>
      </c>
      <c r="BB17" s="87">
        <f t="shared" si="38"/>
        <v>0.05853731352</v>
      </c>
      <c r="BC17" s="88"/>
      <c r="BD17" s="90">
        <f>'сводные'!V78</f>
        <v>186</v>
      </c>
      <c r="BE17" s="87">
        <f t="shared" si="39"/>
        <v>0.05681818182</v>
      </c>
      <c r="BF17" s="88"/>
      <c r="BG17" s="90">
        <f>'сводные'!W78</f>
        <v>25</v>
      </c>
      <c r="BH17" s="87">
        <f t="shared" si="40"/>
        <v>0.04166666667</v>
      </c>
      <c r="BI17" s="91"/>
      <c r="BJ17" s="90">
        <f>'сводные'!X78</f>
        <v>1149500</v>
      </c>
      <c r="BK17" s="87">
        <f t="shared" si="41"/>
        <v>0.123655914</v>
      </c>
      <c r="BL17" s="88"/>
      <c r="BM17" s="90">
        <f>'сводные'!Y78</f>
        <v>1139699</v>
      </c>
      <c r="BN17" s="87">
        <f t="shared" si="42"/>
        <v>0.1238911894</v>
      </c>
      <c r="BO17" s="88"/>
      <c r="BP17" s="90">
        <f>'сводные'!Z78</f>
        <v>209</v>
      </c>
      <c r="BQ17" s="87">
        <f t="shared" si="43"/>
        <v>0.123655914</v>
      </c>
      <c r="BR17" s="88"/>
      <c r="BS17" s="90">
        <f>'сводные'!AA78</f>
        <v>30</v>
      </c>
      <c r="BT17" s="87">
        <f t="shared" si="44"/>
        <v>0.2</v>
      </c>
      <c r="BU17" s="91"/>
      <c r="BV17" s="90">
        <f>'сводные'!AB78</f>
        <v>6418500</v>
      </c>
      <c r="BW17" s="87">
        <f t="shared" si="45"/>
        <v>4.583732057</v>
      </c>
      <c r="BX17" s="88"/>
      <c r="BY17" s="90">
        <f>'сводные'!AC78</f>
        <v>6358492.25</v>
      </c>
      <c r="BZ17" s="87">
        <f t="shared" si="46"/>
        <v>4.579097858</v>
      </c>
      <c r="CA17" s="88"/>
      <c r="CB17" s="90">
        <f>'сводные'!AD78</f>
        <v>1167</v>
      </c>
      <c r="CC17" s="87">
        <f t="shared" si="47"/>
        <v>4.583732057</v>
      </c>
      <c r="CD17" s="88"/>
      <c r="CE17" s="90">
        <f>'сводные'!AE78</f>
        <v>161</v>
      </c>
      <c r="CF17" s="87">
        <f t="shared" si="48"/>
        <v>4.366666667</v>
      </c>
      <c r="CG17" s="91"/>
      <c r="CH17" s="88"/>
      <c r="CI17" s="88"/>
      <c r="CJ17" s="88"/>
    </row>
    <row r="18" ht="14.25" customHeight="1">
      <c r="A18" s="92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91"/>
      <c r="N18" s="88"/>
      <c r="O18" s="93"/>
      <c r="P18" s="88"/>
      <c r="Q18" s="88"/>
      <c r="R18" s="93"/>
      <c r="S18" s="88"/>
      <c r="T18" s="88"/>
      <c r="U18" s="93"/>
      <c r="V18" s="88"/>
      <c r="W18" s="88"/>
      <c r="X18" s="93"/>
      <c r="Y18" s="91"/>
      <c r="Z18" s="88"/>
      <c r="AA18" s="93"/>
      <c r="AB18" s="88"/>
      <c r="AC18" s="88"/>
      <c r="AD18" s="93"/>
      <c r="AE18" s="88"/>
      <c r="AF18" s="88"/>
      <c r="AG18" s="93"/>
      <c r="AH18" s="88"/>
      <c r="AI18" s="88"/>
      <c r="AJ18" s="93"/>
      <c r="AK18" s="91"/>
      <c r="AL18" s="88"/>
      <c r="AM18" s="93"/>
      <c r="AN18" s="88"/>
      <c r="AO18" s="88"/>
      <c r="AP18" s="93"/>
      <c r="AQ18" s="88"/>
      <c r="AR18" s="88"/>
      <c r="AS18" s="93"/>
      <c r="AT18" s="88"/>
      <c r="AU18" s="88"/>
      <c r="AV18" s="93"/>
      <c r="AW18" s="91"/>
      <c r="AX18" s="88"/>
      <c r="AY18" s="93"/>
      <c r="AZ18" s="88"/>
      <c r="BA18" s="88"/>
      <c r="BB18" s="93"/>
      <c r="BC18" s="88"/>
      <c r="BD18" s="88"/>
      <c r="BE18" s="93"/>
      <c r="BF18" s="88"/>
      <c r="BG18" s="88"/>
      <c r="BH18" s="93"/>
      <c r="BI18" s="91"/>
      <c r="BJ18" s="88"/>
      <c r="BK18" s="93"/>
      <c r="BL18" s="88"/>
      <c r="BM18" s="88"/>
      <c r="BN18" s="93"/>
      <c r="BO18" s="88"/>
      <c r="BP18" s="88"/>
      <c r="BQ18" s="93"/>
      <c r="BR18" s="88"/>
      <c r="BS18" s="88"/>
      <c r="BT18" s="93"/>
      <c r="BU18" s="91"/>
      <c r="BV18" s="88"/>
      <c r="BW18" s="93"/>
      <c r="BX18" s="88"/>
      <c r="BY18" s="88"/>
      <c r="BZ18" s="93"/>
      <c r="CA18" s="88"/>
      <c r="CB18" s="88"/>
      <c r="CC18" s="93"/>
      <c r="CD18" s="88"/>
      <c r="CE18" s="88"/>
      <c r="CF18" s="93"/>
      <c r="CG18" s="91"/>
      <c r="CH18" s="70"/>
      <c r="CI18" s="88"/>
      <c r="CJ18" s="88"/>
    </row>
    <row r="19">
      <c r="A19" s="94" t="s">
        <v>237</v>
      </c>
      <c r="B19" s="84">
        <f>'сводные'!D80</f>
        <v>2721400</v>
      </c>
      <c r="C19" s="85"/>
      <c r="D19" s="85"/>
      <c r="E19" s="84">
        <f>'сводные'!E80</f>
        <v>2695725.05</v>
      </c>
      <c r="F19" s="85"/>
      <c r="G19" s="85"/>
      <c r="H19" s="84">
        <f>'сводные'!F80</f>
        <v>733</v>
      </c>
      <c r="I19" s="85"/>
      <c r="J19" s="85"/>
      <c r="K19" s="84">
        <f>'сводные'!G80</f>
        <v>92</v>
      </c>
      <c r="L19" s="85"/>
      <c r="M19" s="86"/>
      <c r="N19" s="84">
        <f>'сводные'!H80</f>
        <v>2715500</v>
      </c>
      <c r="O19" s="87">
        <f>IFERROR(N19/B19 - 1, 0)</f>
        <v>-0.002168001764</v>
      </c>
      <c r="P19" s="85" t="str">
        <f>IF(O19&gt;0,$B$2,IF(O19&lt;0, $B$3, " "))</f>
        <v>🚨</v>
      </c>
      <c r="Q19" s="84">
        <f>'сводные'!I80</f>
        <v>2686270.2</v>
      </c>
      <c r="R19" s="87">
        <f>IFERROR(Q19/E19 - 1, 0)</f>
        <v>-0.003507349535</v>
      </c>
      <c r="S19" s="85" t="str">
        <f>IF(R19&gt;0,$B$2,IF(R19&lt;0, $B$3, " "))</f>
        <v>🚨</v>
      </c>
      <c r="T19" s="84">
        <f>'сводные'!J80</f>
        <v>728</v>
      </c>
      <c r="U19" s="87">
        <f>IFERROR(T19/H19 - 1, 0)</f>
        <v>-0.006821282401</v>
      </c>
      <c r="V19" s="85" t="str">
        <f>IF(U19&gt;0,$B$2,IF(U19&lt;0, $B$3, " "))</f>
        <v>🚨</v>
      </c>
      <c r="W19" s="84">
        <f>'сводные'!K80</f>
        <v>97</v>
      </c>
      <c r="X19" s="87">
        <f>IFERROR(W19/K19 - 1, 0)</f>
        <v>0.05434782609</v>
      </c>
      <c r="Y19" s="86" t="str">
        <f>IF(X19&gt;0,$B$2,IF(X19&lt;0, $B$3, " "))</f>
        <v>🟢</v>
      </c>
      <c r="Z19" s="84">
        <f>'сводные'!L80</f>
        <v>2931100</v>
      </c>
      <c r="AA19" s="87">
        <f>IFERROR(Z19/N19 - 1, 0)</f>
        <v>0.07939605966</v>
      </c>
      <c r="AB19" s="85" t="str">
        <f>IF(AA19&gt;0,$B$2,IF(AA19&lt;0, $B$3, " "))</f>
        <v>🟢</v>
      </c>
      <c r="AC19" s="84">
        <f>'сводные'!M80</f>
        <v>2898249.75</v>
      </c>
      <c r="AD19" s="87">
        <f>IFERROR(AC19/Q19 - 1, 0)</f>
        <v>0.07891222186</v>
      </c>
      <c r="AE19" s="85" t="str">
        <f>IF(AD19&gt;0,$B$2,IF(AD19&lt;0, $B$3, " "))</f>
        <v>🟢</v>
      </c>
      <c r="AF19" s="84">
        <f>'сводные'!N80</f>
        <v>787</v>
      </c>
      <c r="AG19" s="87">
        <f>IFERROR(AF19/T19 - 1, 0)</f>
        <v>0.08104395604</v>
      </c>
      <c r="AH19" s="85" t="str">
        <f>IF(AG19&gt;0,$B$2,IF(AG19&lt;0, $B$3, " "))</f>
        <v>🟢</v>
      </c>
      <c r="AI19" s="84">
        <f>'сводные'!O80</f>
        <v>112</v>
      </c>
      <c r="AJ19" s="87">
        <f>IFERROR(AI19/W19 - 1, 0)</f>
        <v>0.1546391753</v>
      </c>
      <c r="AK19" s="86" t="str">
        <f>IF(AJ19&gt;0,$B$2,IF(AJ19&lt;0, $B$3, " "))</f>
        <v>🟢</v>
      </c>
      <c r="AL19" s="84">
        <f>'сводные'!P80</f>
        <v>2437400</v>
      </c>
      <c r="AM19" s="87">
        <f>IFERROR(AL19/Z19 - 1, 0)</f>
        <v>-0.1684350585</v>
      </c>
      <c r="AN19" s="85" t="str">
        <f>IF(AM19&gt;0,$B$2,IF(AM19&lt;0, $B$3, " "))</f>
        <v>🚨</v>
      </c>
      <c r="AO19" s="84">
        <f>'сводные'!Q80</f>
        <v>2412629.7</v>
      </c>
      <c r="AP19" s="87">
        <f>IFERROR(AO19/AC19 - 1, 0)</f>
        <v>-0.1675563157</v>
      </c>
      <c r="AQ19" s="85" t="str">
        <f>IF(AP19&gt;0,$B$2,IF(AP19&lt;0, $B$3, " "))</f>
        <v>🚨</v>
      </c>
      <c r="AR19" s="84">
        <f>'сводные'!R80</f>
        <v>655</v>
      </c>
      <c r="AS19" s="87">
        <f>IFERROR(AR19/AF19 - 1, 0)</f>
        <v>-0.16772554</v>
      </c>
      <c r="AT19" s="85" t="str">
        <f>IF(AS19&gt;0,$B$2,IF(AS19&lt;0, $B$3, " "))</f>
        <v>🚨</v>
      </c>
      <c r="AU19" s="84">
        <f>'сводные'!S80</f>
        <v>87</v>
      </c>
      <c r="AV19" s="87">
        <f>IFERROR(AU19/AI19 - 1, 0)</f>
        <v>-0.2232142857</v>
      </c>
      <c r="AW19" s="86" t="str">
        <f>IF(AV19&gt;0,$B$2,IF(AV19&lt;0, $B$3, " "))</f>
        <v>🚨</v>
      </c>
      <c r="AX19" s="84">
        <f>'сводные'!T80</f>
        <v>2581800</v>
      </c>
      <c r="AY19" s="87">
        <f>IFERROR(AX19/AL19 - 1, 0)</f>
        <v>0.05924345614</v>
      </c>
      <c r="AZ19" s="85" t="str">
        <f>IF(AY19&gt;0,$B$2,IF(AY19&lt;0, $B$3, " "))</f>
        <v>🟢</v>
      </c>
      <c r="BA19" s="84">
        <f>'сводные'!U80</f>
        <v>2553381.75</v>
      </c>
      <c r="BB19" s="87">
        <f>IFERROR(BA19/AO19 - 1, 0)</f>
        <v>0.05833968221</v>
      </c>
      <c r="BC19" s="85" t="str">
        <f>IF(BB19&gt;0,$B$2,IF(BB19&lt;0, $B$3, " "))</f>
        <v>🟢</v>
      </c>
      <c r="BD19" s="84">
        <f>'сводные'!V80</f>
        <v>687</v>
      </c>
      <c r="BE19" s="87">
        <f>IFERROR(BD19/AR19 - 1, 0)</f>
        <v>0.04885496183</v>
      </c>
      <c r="BF19" s="85" t="str">
        <f>IF(BE19&gt;0,$B$2,IF(BE19&lt;0, $B$3, " "))</f>
        <v>🟢</v>
      </c>
      <c r="BG19" s="84">
        <f>'сводные'!W80</f>
        <v>94</v>
      </c>
      <c r="BH19" s="87">
        <f>IFERROR(BG19/AU19 - 1, 0)</f>
        <v>0.08045977011</v>
      </c>
      <c r="BI19" s="86" t="str">
        <f>IF(BH19&gt;0,$B$2,IF(BH19&lt;0, $B$3, " "))</f>
        <v>🟢</v>
      </c>
      <c r="BJ19" s="84">
        <f>'сводные'!X80</f>
        <v>2901500</v>
      </c>
      <c r="BK19" s="87">
        <f>IFERROR(BJ19/AX19 - 1, 0)</f>
        <v>0.1238283368</v>
      </c>
      <c r="BL19" s="85" t="str">
        <f>IF(BK19&gt;0,$B$2,IF(BK19&lt;0, $B$3, " "))</f>
        <v>🟢</v>
      </c>
      <c r="BM19" s="84">
        <f>'сводные'!Y80</f>
        <v>2872091.6</v>
      </c>
      <c r="BN19" s="87">
        <f>IFERROR(BM19/BA19 - 1, 0)</f>
        <v>0.1248187232</v>
      </c>
      <c r="BO19" s="85" t="str">
        <f>IF(BN19&gt;0,$B$2,IF(BN19&lt;0, $B$3, " "))</f>
        <v>🟢</v>
      </c>
      <c r="BP19" s="84">
        <f>'сводные'!Z80</f>
        <v>776</v>
      </c>
      <c r="BQ19" s="87">
        <f>IFERROR(BP19/BD19 - 1, 0)</f>
        <v>0.1295487627</v>
      </c>
      <c r="BR19" s="85" t="str">
        <f>IF(BQ19&gt;0,$B$2,IF(BQ19&lt;0, $B$3, " "))</f>
        <v>🟢</v>
      </c>
      <c r="BS19" s="84">
        <f>'сводные'!AA80</f>
        <v>104</v>
      </c>
      <c r="BT19" s="87">
        <f>IFERROR(BS19/BG19 - 1, 0)</f>
        <v>0.1063829787</v>
      </c>
      <c r="BU19" s="86" t="str">
        <f>IF(BT19&gt;0,$B$2,IF(BT19&lt;0, $B$3, " "))</f>
        <v>🟢</v>
      </c>
      <c r="BV19" s="84">
        <f>'сводные'!AB80</f>
        <v>16288700</v>
      </c>
      <c r="BW19" s="87">
        <f>IFERROR(BV19/BJ19 - 1, 0)</f>
        <v>4.613889368</v>
      </c>
      <c r="BX19" s="85" t="str">
        <f>IF(BW19&gt;0,$B$2,IF(BW19&lt;0, $B$3, " "))</f>
        <v>🟢</v>
      </c>
      <c r="BY19" s="84">
        <f>'сводные'!AC80</f>
        <v>16118348.05</v>
      </c>
      <c r="BZ19" s="87">
        <f>IFERROR(BY19/BM19 - 1, 0)</f>
        <v>4.612059187</v>
      </c>
      <c r="CA19" s="85" t="str">
        <f>IF(BZ19&gt;0,$B$2,IF(BZ19&lt;0, $B$3, " "))</f>
        <v>🟢</v>
      </c>
      <c r="CB19" s="84">
        <f>'сводные'!AD80</f>
        <v>4366</v>
      </c>
      <c r="CC19" s="87">
        <f>IFERROR(CB19/BP19 - 1, 0)</f>
        <v>4.62628866</v>
      </c>
      <c r="CD19" s="85" t="str">
        <f>IF(CC19&gt;0,$B$2,IF(CC19&lt;0, $B$3, " "))</f>
        <v>🟢</v>
      </c>
      <c r="CE19" s="84">
        <f>'сводные'!AE80</f>
        <v>586</v>
      </c>
      <c r="CF19" s="87">
        <f>IFERROR(CE19/BS19 - 1, 0)</f>
        <v>4.634615385</v>
      </c>
      <c r="CG19" s="86" t="str">
        <f>IF(CF19&gt;0,$B$2,IF(CF19&lt;0, $B$3, " "))</f>
        <v>🟢</v>
      </c>
      <c r="CH19" s="85"/>
      <c r="CI19" s="85"/>
      <c r="CJ19" s="85"/>
    </row>
    <row r="20">
      <c r="A20" s="95" t="str">
        <f>'сводные'!C81</f>
        <v/>
      </c>
      <c r="B20" s="88" t="str">
        <f>'сводные'!D81</f>
        <v/>
      </c>
      <c r="C20" s="88"/>
      <c r="D20" s="88"/>
      <c r="E20" s="90" t="str">
        <f>'сводные'!E81</f>
        <v/>
      </c>
      <c r="F20" s="88"/>
      <c r="G20" s="88"/>
      <c r="H20" s="90" t="str">
        <f>'сводные'!F81</f>
        <v/>
      </c>
      <c r="I20" s="88"/>
      <c r="J20" s="88"/>
      <c r="K20" s="90" t="str">
        <f>'сводные'!G81</f>
        <v/>
      </c>
      <c r="L20" s="88"/>
      <c r="M20" s="88"/>
      <c r="N20" s="90" t="str">
        <f>'сводные'!H81</f>
        <v/>
      </c>
      <c r="O20" s="88"/>
      <c r="P20" s="88"/>
      <c r="Q20" s="90" t="str">
        <f>'сводные'!I81</f>
        <v/>
      </c>
      <c r="R20" s="88"/>
      <c r="S20" s="88"/>
      <c r="T20" s="90" t="str">
        <f>'сводные'!J81</f>
        <v/>
      </c>
      <c r="U20" s="88"/>
      <c r="V20" s="88"/>
      <c r="W20" s="88" t="str">
        <f>'сводные'!K81</f>
        <v/>
      </c>
      <c r="X20" s="88"/>
      <c r="Y20" s="88"/>
      <c r="Z20" s="88" t="str">
        <f>'сводные'!L81</f>
        <v/>
      </c>
      <c r="AA20" s="96"/>
      <c r="AB20" s="88"/>
      <c r="AC20" s="88" t="str">
        <f>'сводные'!M81</f>
        <v/>
      </c>
      <c r="AD20" s="88"/>
      <c r="AE20" s="88"/>
      <c r="AF20" s="88" t="str">
        <f>'сводные'!N81</f>
        <v/>
      </c>
      <c r="AG20" s="88"/>
      <c r="AH20" s="88"/>
      <c r="AI20" s="88" t="str">
        <f>'сводные'!O81</f>
        <v/>
      </c>
      <c r="AJ20" s="88"/>
      <c r="AK20" s="88"/>
      <c r="AL20" s="88" t="str">
        <f>'сводные'!P81</f>
        <v/>
      </c>
      <c r="AM20" s="88"/>
      <c r="AN20" s="88"/>
      <c r="AO20" s="88" t="str">
        <f>'сводные'!Q81</f>
        <v/>
      </c>
      <c r="AP20" s="88"/>
      <c r="AQ20" s="88"/>
      <c r="AR20" s="88" t="str">
        <f>'сводные'!R81</f>
        <v/>
      </c>
      <c r="AS20" s="88"/>
      <c r="AT20" s="88"/>
      <c r="AU20" s="88" t="str">
        <f>'сводные'!S81</f>
        <v/>
      </c>
      <c r="AV20" s="88"/>
      <c r="AW20" s="88"/>
      <c r="AX20" s="88" t="str">
        <f>'сводные'!T81</f>
        <v/>
      </c>
      <c r="AY20" s="88"/>
      <c r="AZ20" s="88"/>
      <c r="BA20" s="88" t="str">
        <f>'сводные'!U81</f>
        <v/>
      </c>
      <c r="BB20" s="88"/>
      <c r="BC20" s="88"/>
      <c r="BD20" s="88" t="str">
        <f>'сводные'!V81</f>
        <v/>
      </c>
      <c r="BE20" s="88"/>
      <c r="BF20" s="88"/>
      <c r="BG20" s="88" t="str">
        <f>'сводные'!W81</f>
        <v/>
      </c>
      <c r="BH20" s="88"/>
      <c r="BI20" s="88"/>
      <c r="BJ20" s="88" t="str">
        <f>'сводные'!X81</f>
        <v/>
      </c>
      <c r="BK20" s="88"/>
      <c r="BL20" s="88"/>
      <c r="BM20" s="88" t="str">
        <f>'сводные'!Y81</f>
        <v/>
      </c>
      <c r="BN20" s="88"/>
      <c r="BO20" s="88"/>
      <c r="BP20" s="88" t="str">
        <f>'сводные'!Z81</f>
        <v/>
      </c>
      <c r="BQ20" s="88"/>
      <c r="BR20" s="88"/>
      <c r="BS20" s="88" t="str">
        <f>'сводные'!AA81</f>
        <v/>
      </c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</row>
    <row r="21">
      <c r="A21" s="95" t="str">
        <f>'сводные'!C83</f>
        <v/>
      </c>
      <c r="B21" s="88"/>
      <c r="C21" s="88"/>
      <c r="D21" s="88"/>
      <c r="E21" s="88" t="str">
        <f>'сводные'!D83</f>
        <v/>
      </c>
      <c r="F21" s="88"/>
      <c r="G21" s="88"/>
      <c r="H21" s="90" t="str">
        <f>'сводные'!E83</f>
        <v/>
      </c>
      <c r="I21" s="88"/>
      <c r="J21" s="88"/>
      <c r="K21" s="90" t="str">
        <f>'сводные'!F83</f>
        <v/>
      </c>
      <c r="L21" s="88"/>
      <c r="M21" s="88"/>
      <c r="N21" s="90" t="str">
        <f>'сводные'!G83</f>
        <v/>
      </c>
      <c r="O21" s="88"/>
      <c r="P21" s="88"/>
      <c r="Q21" s="88"/>
      <c r="R21" s="88"/>
      <c r="S21" s="88"/>
      <c r="T21" s="90" t="str">
        <f>'сводные'!I83</f>
        <v/>
      </c>
      <c r="U21" s="88"/>
      <c r="V21" s="88"/>
      <c r="W21" s="90" t="str">
        <f>'сводные'!J83</f>
        <v/>
      </c>
      <c r="X21" s="88"/>
      <c r="Y21" s="88"/>
      <c r="Z21" s="88" t="str">
        <f>'сводные'!K83</f>
        <v/>
      </c>
      <c r="AA21" s="88"/>
      <c r="AB21" s="88"/>
      <c r="AC21" s="88" t="str">
        <f>'сводные'!L83</f>
        <v/>
      </c>
      <c r="AD21" s="88"/>
      <c r="AE21" s="88"/>
      <c r="AF21" s="88" t="str">
        <f>'сводные'!M83</f>
        <v/>
      </c>
      <c r="AG21" s="88"/>
      <c r="AH21" s="88"/>
      <c r="AI21" s="88" t="str">
        <f>'сводные'!N83</f>
        <v/>
      </c>
      <c r="AJ21" s="88"/>
      <c r="AK21" s="88"/>
      <c r="AL21" s="88" t="str">
        <f>'сводные'!O83</f>
        <v/>
      </c>
      <c r="AM21" s="88"/>
      <c r="AN21" s="88"/>
      <c r="AO21" s="88" t="str">
        <f>'сводные'!P83</f>
        <v/>
      </c>
      <c r="AP21" s="88"/>
      <c r="AQ21" s="88"/>
      <c r="AR21" s="88" t="str">
        <f>'сводные'!Q83</f>
        <v/>
      </c>
      <c r="AS21" s="88"/>
      <c r="AT21" s="88"/>
      <c r="AU21" s="88" t="str">
        <f>'сводные'!R83</f>
        <v/>
      </c>
      <c r="AV21" s="88"/>
      <c r="AW21" s="88"/>
      <c r="AX21" s="88" t="str">
        <f>'сводные'!S83</f>
        <v/>
      </c>
      <c r="AY21" s="88"/>
      <c r="AZ21" s="88"/>
      <c r="BA21" s="88" t="str">
        <f>'сводные'!T83</f>
        <v/>
      </c>
      <c r="BB21" s="88"/>
      <c r="BC21" s="88"/>
      <c r="BD21" s="88" t="str">
        <f>'сводные'!U83</f>
        <v/>
      </c>
      <c r="BE21" s="88"/>
      <c r="BF21" s="88"/>
      <c r="BG21" s="88" t="str">
        <f>'сводные'!V83</f>
        <v/>
      </c>
      <c r="BH21" s="88"/>
      <c r="BI21" s="88"/>
      <c r="BJ21" s="88" t="str">
        <f>'сводные'!W83</f>
        <v/>
      </c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</row>
    <row r="22" ht="24.0" customHeight="1">
      <c r="A22" s="78" t="s">
        <v>238</v>
      </c>
      <c r="B22" s="79">
        <f>'сводные'!D95</f>
        <v>733</v>
      </c>
      <c r="C22" s="80"/>
      <c r="D22" s="80"/>
      <c r="E22" s="79">
        <f>'сводные'!E87</f>
        <v>0</v>
      </c>
      <c r="F22" s="80"/>
      <c r="G22" s="80"/>
      <c r="H22" s="79">
        <f>'сводные'!G95</f>
        <v>2686270.2</v>
      </c>
      <c r="I22" s="80"/>
      <c r="J22" s="80"/>
      <c r="K22" s="79">
        <f>'сводные'!G87</f>
        <v>2333700</v>
      </c>
      <c r="L22" s="80"/>
      <c r="M22" s="81"/>
      <c r="N22" s="79">
        <f>B22</f>
        <v>733</v>
      </c>
      <c r="O22" s="80"/>
      <c r="P22" s="80"/>
      <c r="Q22" s="97"/>
      <c r="R22" s="80"/>
      <c r="S22" s="80"/>
      <c r="T22" s="79">
        <f>H22</f>
        <v>2686270.2</v>
      </c>
      <c r="U22" s="80"/>
      <c r="V22" s="80"/>
      <c r="W22" s="79"/>
      <c r="X22" s="80"/>
      <c r="Y22" s="81"/>
      <c r="Z22" s="79">
        <f>N22</f>
        <v>733</v>
      </c>
      <c r="AA22" s="80"/>
      <c r="AB22" s="80"/>
      <c r="AC22" s="97"/>
      <c r="AD22" s="80"/>
      <c r="AE22" s="80"/>
      <c r="AF22" s="79">
        <f>T22</f>
        <v>2686270.2</v>
      </c>
      <c r="AG22" s="80"/>
      <c r="AH22" s="80"/>
      <c r="AI22" s="79"/>
      <c r="AJ22" s="80"/>
      <c r="AK22" s="81"/>
      <c r="AL22" s="79">
        <f>Z22</f>
        <v>733</v>
      </c>
      <c r="AM22" s="80"/>
      <c r="AN22" s="80"/>
      <c r="AO22" s="97"/>
      <c r="AP22" s="80"/>
      <c r="AQ22" s="80"/>
      <c r="AR22" s="79">
        <f>AF22</f>
        <v>2686270.2</v>
      </c>
      <c r="AS22" s="80"/>
      <c r="AT22" s="80"/>
      <c r="AU22" s="79"/>
      <c r="AV22" s="80"/>
      <c r="AW22" s="81"/>
      <c r="AX22" s="79">
        <f>AL22</f>
        <v>733</v>
      </c>
      <c r="AY22" s="80"/>
      <c r="AZ22" s="80"/>
      <c r="BA22" s="97"/>
      <c r="BB22" s="80"/>
      <c r="BC22" s="80"/>
      <c r="BD22" s="79">
        <f>AR22</f>
        <v>2686270.2</v>
      </c>
      <c r="BE22" s="80"/>
      <c r="BF22" s="80"/>
      <c r="BG22" s="79"/>
      <c r="BH22" s="80"/>
      <c r="BI22" s="81"/>
      <c r="BJ22" s="79">
        <f>AX22</f>
        <v>733</v>
      </c>
      <c r="BK22" s="80"/>
      <c r="BL22" s="80"/>
      <c r="BM22" s="97"/>
      <c r="BN22" s="80"/>
      <c r="BO22" s="80"/>
      <c r="BP22" s="79">
        <f>BD22</f>
        <v>2686270.2</v>
      </c>
      <c r="BQ22" s="80"/>
      <c r="BR22" s="80"/>
      <c r="BS22" s="79"/>
      <c r="BT22" s="80"/>
      <c r="BU22" s="81"/>
      <c r="BV22" s="79">
        <f>BJ22</f>
        <v>733</v>
      </c>
      <c r="BW22" s="80"/>
      <c r="BX22" s="80"/>
      <c r="BY22" s="97"/>
      <c r="BZ22" s="80"/>
      <c r="CA22" s="80"/>
      <c r="CB22" s="79">
        <f>BP22</f>
        <v>2686270.2</v>
      </c>
      <c r="CC22" s="80"/>
      <c r="CD22" s="80"/>
      <c r="CE22" s="79"/>
      <c r="CF22" s="80"/>
      <c r="CG22" s="81"/>
      <c r="CH22" s="82"/>
      <c r="CI22" s="82"/>
      <c r="CJ22" s="82"/>
    </row>
    <row r="23" ht="28.5" customHeight="1" outlineLevel="1">
      <c r="A23" s="89" t="str">
        <f>'сводные'!C96</f>
        <v/>
      </c>
      <c r="B23" s="90" t="str">
        <f>'сводные'!D96</f>
        <v/>
      </c>
      <c r="C23" s="88"/>
      <c r="D23" s="88"/>
      <c r="E23" s="88"/>
      <c r="F23" s="88"/>
      <c r="G23" s="88"/>
      <c r="H23" s="90" t="str">
        <f>'сводные'!E96</f>
        <v/>
      </c>
      <c r="I23" s="88"/>
      <c r="J23" s="88"/>
      <c r="K23" s="88"/>
      <c r="L23" s="88"/>
      <c r="M23" s="91"/>
      <c r="N23" s="90" t="str">
        <f>'сводные'!F96</f>
        <v/>
      </c>
      <c r="O23" s="87">
        <f t="shared" ref="O23:O31" si="49">IFERROR(N23/B23 - 1, 0)</f>
        <v>0</v>
      </c>
      <c r="P23" s="88"/>
      <c r="Q23" s="88"/>
      <c r="R23" s="87"/>
      <c r="S23" s="88"/>
      <c r="T23" s="90" t="str">
        <f>'сводные'!G96</f>
        <v/>
      </c>
      <c r="U23" s="87">
        <f t="shared" ref="U23:U31" si="50">IFERROR(T23/H23 - 1, 0)</f>
        <v>0</v>
      </c>
      <c r="V23" s="88"/>
      <c r="W23" s="88"/>
      <c r="X23" s="87"/>
      <c r="Y23" s="91"/>
      <c r="Z23" s="90" t="str">
        <f>'сводные'!H96</f>
        <v/>
      </c>
      <c r="AA23" s="87">
        <f t="shared" ref="AA23:AA31" si="51">IFERROR(Z23/N23 - 1, 0)</f>
        <v>0</v>
      </c>
      <c r="AB23" s="88"/>
      <c r="AC23" s="88"/>
      <c r="AD23" s="87"/>
      <c r="AE23" s="88"/>
      <c r="AF23" s="90" t="str">
        <f>'сводные'!I96</f>
        <v/>
      </c>
      <c r="AG23" s="87">
        <f t="shared" ref="AG23:AG31" si="52">IFERROR(AF23/T23 - 1, 0)</f>
        <v>0</v>
      </c>
      <c r="AH23" s="88"/>
      <c r="AI23" s="88"/>
      <c r="AJ23" s="87"/>
      <c r="AK23" s="91"/>
      <c r="AL23" s="90" t="str">
        <f>'сводные'!J96</f>
        <v/>
      </c>
      <c r="AM23" s="87">
        <f t="shared" ref="AM23:AM31" si="53">IFERROR(AL23/Z23 - 1, 0)</f>
        <v>0</v>
      </c>
      <c r="AN23" s="88"/>
      <c r="AO23" s="88"/>
      <c r="AP23" s="87"/>
      <c r="AQ23" s="88"/>
      <c r="AR23" s="90" t="str">
        <f>'сводные'!K96</f>
        <v/>
      </c>
      <c r="AS23" s="87">
        <f t="shared" ref="AS23:AS31" si="54">IFERROR(AR23/AF23 - 1, 0)</f>
        <v>0</v>
      </c>
      <c r="AT23" s="88"/>
      <c r="AU23" s="88"/>
      <c r="AV23" s="87"/>
      <c r="AW23" s="91"/>
      <c r="AX23" s="90" t="str">
        <f>'сводные'!L96</f>
        <v/>
      </c>
      <c r="AY23" s="87">
        <f t="shared" ref="AY23:AY31" si="55">IFERROR(AX23/AL23 - 1, 0)</f>
        <v>0</v>
      </c>
      <c r="AZ23" s="88"/>
      <c r="BA23" s="88"/>
      <c r="BB23" s="87"/>
      <c r="BC23" s="88"/>
      <c r="BD23" s="90" t="str">
        <f>'сводные'!M96</f>
        <v/>
      </c>
      <c r="BE23" s="87">
        <f t="shared" ref="BE23:BE31" si="56">IFERROR(BD23/AR23 - 1, 0)</f>
        <v>0</v>
      </c>
      <c r="BF23" s="88"/>
      <c r="BG23" s="88"/>
      <c r="BH23" s="87"/>
      <c r="BI23" s="91"/>
      <c r="BJ23" s="90" t="str">
        <f>'сводные'!N96</f>
        <v/>
      </c>
      <c r="BK23" s="87">
        <f t="shared" ref="BK23:BK31" si="57">IFERROR(BJ23/AX23 - 1, 0)</f>
        <v>0</v>
      </c>
      <c r="BL23" s="88"/>
      <c r="BM23" s="88"/>
      <c r="BN23" s="87"/>
      <c r="BO23" s="88"/>
      <c r="BP23" s="90" t="str">
        <f>'сводные'!O96</f>
        <v/>
      </c>
      <c r="BQ23" s="87">
        <f t="shared" ref="BQ23:BQ31" si="58">IFERROR(BP23/BD23 - 1, 0)</f>
        <v>0</v>
      </c>
      <c r="BR23" s="88"/>
      <c r="BS23" s="88"/>
      <c r="BT23" s="87"/>
      <c r="BU23" s="91"/>
      <c r="BV23" s="90" t="str">
        <f>'сводные'!P96</f>
        <v/>
      </c>
      <c r="BW23" s="87">
        <f t="shared" ref="BW23:BW31" si="59">IFERROR(BV23/BJ23 - 1, 0)</f>
        <v>0</v>
      </c>
      <c r="BX23" s="88"/>
      <c r="BY23" s="88"/>
      <c r="BZ23" s="87"/>
      <c r="CA23" s="88"/>
      <c r="CB23" s="90" t="str">
        <f>'сводные'!Q96</f>
        <v/>
      </c>
      <c r="CC23" s="87">
        <f t="shared" ref="CC23:CC31" si="60">IFERROR(CB23/BP23 - 1, 0)</f>
        <v>0</v>
      </c>
      <c r="CD23" s="88"/>
      <c r="CE23" s="88"/>
      <c r="CF23" s="87"/>
      <c r="CG23" s="91"/>
      <c r="CH23" s="88"/>
      <c r="CI23" s="88"/>
      <c r="CJ23" s="88"/>
    </row>
    <row r="24" ht="28.5" customHeight="1" outlineLevel="1">
      <c r="A24" s="89" t="str">
        <f>'сводные'!C97</f>
        <v/>
      </c>
      <c r="B24" s="90" t="str">
        <f>'сводные'!D97</f>
        <v/>
      </c>
      <c r="C24" s="88"/>
      <c r="D24" s="88"/>
      <c r="E24" s="88"/>
      <c r="F24" s="88"/>
      <c r="G24" s="88"/>
      <c r="H24" s="90" t="str">
        <f>'сводные'!E97</f>
        <v/>
      </c>
      <c r="I24" s="88"/>
      <c r="J24" s="88"/>
      <c r="K24" s="88"/>
      <c r="L24" s="88"/>
      <c r="M24" s="91"/>
      <c r="N24" s="90" t="str">
        <f>'сводные'!F97</f>
        <v/>
      </c>
      <c r="O24" s="87">
        <f t="shared" si="49"/>
        <v>0</v>
      </c>
      <c r="P24" s="88"/>
      <c r="Q24" s="88"/>
      <c r="R24" s="87"/>
      <c r="S24" s="88"/>
      <c r="T24" s="90" t="str">
        <f>'сводные'!G97</f>
        <v/>
      </c>
      <c r="U24" s="87">
        <f t="shared" si="50"/>
        <v>0</v>
      </c>
      <c r="V24" s="88"/>
      <c r="W24" s="88"/>
      <c r="X24" s="87"/>
      <c r="Y24" s="91"/>
      <c r="Z24" s="90" t="str">
        <f>'сводные'!H97</f>
        <v/>
      </c>
      <c r="AA24" s="87">
        <f t="shared" si="51"/>
        <v>0</v>
      </c>
      <c r="AB24" s="88"/>
      <c r="AC24" s="88"/>
      <c r="AD24" s="87"/>
      <c r="AE24" s="88"/>
      <c r="AF24" s="90" t="str">
        <f>'сводные'!I97</f>
        <v/>
      </c>
      <c r="AG24" s="87">
        <f t="shared" si="52"/>
        <v>0</v>
      </c>
      <c r="AH24" s="88"/>
      <c r="AI24" s="88"/>
      <c r="AJ24" s="87"/>
      <c r="AK24" s="91"/>
      <c r="AL24" s="90" t="str">
        <f>'сводные'!J97</f>
        <v/>
      </c>
      <c r="AM24" s="87">
        <f t="shared" si="53"/>
        <v>0</v>
      </c>
      <c r="AN24" s="88"/>
      <c r="AO24" s="88"/>
      <c r="AP24" s="87"/>
      <c r="AQ24" s="88"/>
      <c r="AR24" s="90" t="str">
        <f>'сводные'!K97</f>
        <v/>
      </c>
      <c r="AS24" s="87">
        <f t="shared" si="54"/>
        <v>0</v>
      </c>
      <c r="AT24" s="88"/>
      <c r="AU24" s="88"/>
      <c r="AV24" s="87"/>
      <c r="AW24" s="91"/>
      <c r="AX24" s="90" t="str">
        <f>'сводные'!L97</f>
        <v/>
      </c>
      <c r="AY24" s="87">
        <f t="shared" si="55"/>
        <v>0</v>
      </c>
      <c r="AZ24" s="88"/>
      <c r="BA24" s="88"/>
      <c r="BB24" s="87"/>
      <c r="BC24" s="88"/>
      <c r="BD24" s="90" t="str">
        <f>'сводные'!M97</f>
        <v/>
      </c>
      <c r="BE24" s="87">
        <f t="shared" si="56"/>
        <v>0</v>
      </c>
      <c r="BF24" s="88"/>
      <c r="BG24" s="88"/>
      <c r="BH24" s="87"/>
      <c r="BI24" s="91"/>
      <c r="BJ24" s="90" t="str">
        <f>'сводные'!N97</f>
        <v/>
      </c>
      <c r="BK24" s="87">
        <f t="shared" si="57"/>
        <v>0</v>
      </c>
      <c r="BL24" s="88"/>
      <c r="BM24" s="88"/>
      <c r="BN24" s="87"/>
      <c r="BO24" s="88"/>
      <c r="BP24" s="90" t="str">
        <f>'сводные'!O97</f>
        <v/>
      </c>
      <c r="BQ24" s="87">
        <f t="shared" si="58"/>
        <v>0</v>
      </c>
      <c r="BR24" s="88"/>
      <c r="BS24" s="88"/>
      <c r="BT24" s="87"/>
      <c r="BU24" s="91"/>
      <c r="BV24" s="90" t="str">
        <f>'сводные'!P97</f>
        <v/>
      </c>
      <c r="BW24" s="87">
        <f t="shared" si="59"/>
        <v>0</v>
      </c>
      <c r="BX24" s="88"/>
      <c r="BY24" s="88"/>
      <c r="BZ24" s="87"/>
      <c r="CA24" s="88"/>
      <c r="CB24" s="90" t="str">
        <f>'сводные'!Q97</f>
        <v/>
      </c>
      <c r="CC24" s="87">
        <f t="shared" si="60"/>
        <v>0</v>
      </c>
      <c r="CD24" s="88"/>
      <c r="CE24" s="88"/>
      <c r="CF24" s="87"/>
      <c r="CG24" s="91"/>
      <c r="CH24" s="70"/>
      <c r="CI24" s="70"/>
      <c r="CJ24" s="70"/>
    </row>
    <row r="25" ht="28.5" customHeight="1" outlineLevel="1">
      <c r="A25" s="98" t="str">
        <f>'сводные'!C98</f>
        <v/>
      </c>
      <c r="B25" s="88" t="str">
        <f>'сводные'!D98</f>
        <v/>
      </c>
      <c r="C25" s="88"/>
      <c r="D25" s="88"/>
      <c r="E25" s="88"/>
      <c r="F25" s="88"/>
      <c r="G25" s="88"/>
      <c r="H25" s="88" t="str">
        <f>'сводные'!E98</f>
        <v/>
      </c>
      <c r="I25" s="88"/>
      <c r="J25" s="88"/>
      <c r="K25" s="88"/>
      <c r="L25" s="88"/>
      <c r="M25" s="91"/>
      <c r="N25" s="88" t="str">
        <f>'сводные'!F98</f>
        <v/>
      </c>
      <c r="O25" s="87">
        <f t="shared" si="49"/>
        <v>0</v>
      </c>
      <c r="P25" s="88"/>
      <c r="Q25" s="88"/>
      <c r="R25" s="87"/>
      <c r="S25" s="88"/>
      <c r="T25" s="88" t="str">
        <f>'сводные'!G98</f>
        <v/>
      </c>
      <c r="U25" s="87">
        <f t="shared" si="50"/>
        <v>0</v>
      </c>
      <c r="V25" s="88"/>
      <c r="W25" s="88"/>
      <c r="X25" s="87"/>
      <c r="Y25" s="91"/>
      <c r="Z25" s="90" t="str">
        <f>'сводные'!H98</f>
        <v/>
      </c>
      <c r="AA25" s="87">
        <f t="shared" si="51"/>
        <v>0</v>
      </c>
      <c r="AB25" s="88"/>
      <c r="AC25" s="88"/>
      <c r="AD25" s="87"/>
      <c r="AE25" s="88"/>
      <c r="AF25" s="90" t="str">
        <f>'сводные'!I98</f>
        <v/>
      </c>
      <c r="AG25" s="87">
        <f t="shared" si="52"/>
        <v>0</v>
      </c>
      <c r="AH25" s="88"/>
      <c r="AI25" s="88"/>
      <c r="AJ25" s="87"/>
      <c r="AK25" s="91"/>
      <c r="AL25" s="90" t="str">
        <f>'сводные'!J98</f>
        <v/>
      </c>
      <c r="AM25" s="87">
        <f t="shared" si="53"/>
        <v>0</v>
      </c>
      <c r="AN25" s="88"/>
      <c r="AO25" s="88"/>
      <c r="AP25" s="87"/>
      <c r="AQ25" s="88"/>
      <c r="AR25" s="90" t="str">
        <f>'сводные'!K98</f>
        <v/>
      </c>
      <c r="AS25" s="87">
        <f t="shared" si="54"/>
        <v>0</v>
      </c>
      <c r="AT25" s="88"/>
      <c r="AU25" s="88"/>
      <c r="AV25" s="87"/>
      <c r="AW25" s="91"/>
      <c r="AX25" s="90" t="str">
        <f>'сводные'!L98</f>
        <v/>
      </c>
      <c r="AY25" s="87">
        <f t="shared" si="55"/>
        <v>0</v>
      </c>
      <c r="AZ25" s="88"/>
      <c r="BA25" s="88"/>
      <c r="BB25" s="87"/>
      <c r="BC25" s="88"/>
      <c r="BD25" s="90" t="str">
        <f>'сводные'!M98</f>
        <v/>
      </c>
      <c r="BE25" s="87">
        <f t="shared" si="56"/>
        <v>0</v>
      </c>
      <c r="BF25" s="88"/>
      <c r="BG25" s="88"/>
      <c r="BH25" s="87"/>
      <c r="BI25" s="91"/>
      <c r="BJ25" s="90" t="str">
        <f>'сводные'!N98</f>
        <v/>
      </c>
      <c r="BK25" s="87">
        <f t="shared" si="57"/>
        <v>0</v>
      </c>
      <c r="BL25" s="88"/>
      <c r="BM25" s="88"/>
      <c r="BN25" s="87"/>
      <c r="BO25" s="88"/>
      <c r="BP25" s="90" t="str">
        <f>'сводные'!O98</f>
        <v/>
      </c>
      <c r="BQ25" s="87">
        <f t="shared" si="58"/>
        <v>0</v>
      </c>
      <c r="BR25" s="88"/>
      <c r="BS25" s="88"/>
      <c r="BT25" s="87"/>
      <c r="BU25" s="91"/>
      <c r="BV25" s="90" t="str">
        <f>'сводные'!P98</f>
        <v/>
      </c>
      <c r="BW25" s="87">
        <f t="shared" si="59"/>
        <v>0</v>
      </c>
      <c r="BX25" s="88"/>
      <c r="BY25" s="88"/>
      <c r="BZ25" s="87"/>
      <c r="CA25" s="88"/>
      <c r="CB25" s="90" t="str">
        <f>'сводные'!Q98</f>
        <v/>
      </c>
      <c r="CC25" s="87">
        <f t="shared" si="60"/>
        <v>0</v>
      </c>
      <c r="CD25" s="88"/>
      <c r="CE25" s="88"/>
      <c r="CF25" s="87"/>
      <c r="CG25" s="91"/>
      <c r="CH25" s="70"/>
      <c r="CI25" s="70"/>
      <c r="CJ25" s="70"/>
    </row>
    <row r="26" ht="28.5" customHeight="1" outlineLevel="1">
      <c r="A26" s="89">
        <f>'сводные'!C99</f>
        <v>2</v>
      </c>
      <c r="B26" s="90">
        <f>'сводные'!D99</f>
        <v>3</v>
      </c>
      <c r="C26" s="88"/>
      <c r="D26" s="88"/>
      <c r="E26" s="88"/>
      <c r="F26" s="88"/>
      <c r="G26" s="88"/>
      <c r="H26" s="90">
        <f>'сводные'!E99</f>
        <v>4</v>
      </c>
      <c r="I26" s="88"/>
      <c r="J26" s="88"/>
      <c r="K26" s="88"/>
      <c r="L26" s="88"/>
      <c r="M26" s="91"/>
      <c r="N26" s="90">
        <f>'сводные'!F99</f>
        <v>5</v>
      </c>
      <c r="O26" s="87">
        <f t="shared" si="49"/>
        <v>0.6666666667</v>
      </c>
      <c r="P26" s="88"/>
      <c r="Q26" s="88"/>
      <c r="R26" s="87"/>
      <c r="S26" s="88"/>
      <c r="T26" s="90">
        <f>'сводные'!G99</f>
        <v>6</v>
      </c>
      <c r="U26" s="87">
        <f t="shared" si="50"/>
        <v>0.5</v>
      </c>
      <c r="V26" s="88"/>
      <c r="W26" s="88"/>
      <c r="X26" s="87"/>
      <c r="Y26" s="91"/>
      <c r="Z26" s="90">
        <f>'сводные'!H99</f>
        <v>7</v>
      </c>
      <c r="AA26" s="87">
        <f t="shared" si="51"/>
        <v>0.4</v>
      </c>
      <c r="AB26" s="88"/>
      <c r="AC26" s="88"/>
      <c r="AD26" s="87"/>
      <c r="AE26" s="88"/>
      <c r="AF26" s="90" t="str">
        <f>'сводные'!I99</f>
        <v>Итого</v>
      </c>
      <c r="AG26" s="87">
        <f t="shared" si="52"/>
        <v>0</v>
      </c>
      <c r="AH26" s="88"/>
      <c r="AI26" s="88"/>
      <c r="AJ26" s="87"/>
      <c r="AK26" s="91"/>
      <c r="AL26" s="90" t="str">
        <f>'сводные'!J99</f>
        <v/>
      </c>
      <c r="AM26" s="87">
        <f t="shared" si="53"/>
        <v>-1</v>
      </c>
      <c r="AN26" s="88"/>
      <c r="AO26" s="88"/>
      <c r="AP26" s="87"/>
      <c r="AQ26" s="88"/>
      <c r="AR26" s="90" t="str">
        <f>'сводные'!K99</f>
        <v/>
      </c>
      <c r="AS26" s="87">
        <f t="shared" si="54"/>
        <v>0</v>
      </c>
      <c r="AT26" s="88"/>
      <c r="AU26" s="88"/>
      <c r="AV26" s="87"/>
      <c r="AW26" s="91"/>
      <c r="AX26" s="90" t="str">
        <f>'сводные'!L99</f>
        <v/>
      </c>
      <c r="AY26" s="87">
        <f t="shared" si="55"/>
        <v>0</v>
      </c>
      <c r="AZ26" s="88"/>
      <c r="BA26" s="88"/>
      <c r="BB26" s="87"/>
      <c r="BC26" s="88"/>
      <c r="BD26" s="90" t="str">
        <f>'сводные'!M99</f>
        <v/>
      </c>
      <c r="BE26" s="87">
        <f t="shared" si="56"/>
        <v>0</v>
      </c>
      <c r="BF26" s="88"/>
      <c r="BG26" s="88"/>
      <c r="BH26" s="87"/>
      <c r="BI26" s="91"/>
      <c r="BJ26" s="90" t="str">
        <f>'сводные'!N99</f>
        <v/>
      </c>
      <c r="BK26" s="87">
        <f t="shared" si="57"/>
        <v>0</v>
      </c>
      <c r="BL26" s="88"/>
      <c r="BM26" s="88"/>
      <c r="BN26" s="87"/>
      <c r="BO26" s="88"/>
      <c r="BP26" s="90" t="str">
        <f>'сводные'!O99</f>
        <v/>
      </c>
      <c r="BQ26" s="87">
        <f t="shared" si="58"/>
        <v>0</v>
      </c>
      <c r="BR26" s="88"/>
      <c r="BS26" s="88"/>
      <c r="BT26" s="87"/>
      <c r="BU26" s="91"/>
      <c r="BV26" s="90" t="str">
        <f>'сводные'!P99</f>
        <v/>
      </c>
      <c r="BW26" s="87">
        <f t="shared" si="59"/>
        <v>0</v>
      </c>
      <c r="BX26" s="88"/>
      <c r="BY26" s="88"/>
      <c r="BZ26" s="87"/>
      <c r="CA26" s="88"/>
      <c r="CB26" s="90" t="str">
        <f>'сводные'!Q99</f>
        <v/>
      </c>
      <c r="CC26" s="87">
        <f t="shared" si="60"/>
        <v>0</v>
      </c>
      <c r="CD26" s="88"/>
      <c r="CE26" s="88"/>
      <c r="CF26" s="87"/>
      <c r="CG26" s="91"/>
      <c r="CH26" s="70"/>
      <c r="CI26" s="70"/>
      <c r="CJ26" s="70"/>
    </row>
    <row r="27" ht="28.5" customHeight="1" outlineLevel="1">
      <c r="A27" s="89">
        <f>'сводные'!C100</f>
        <v>631</v>
      </c>
      <c r="B27" s="90">
        <f>'сводные'!D100</f>
        <v>675</v>
      </c>
      <c r="C27" s="88"/>
      <c r="D27" s="88"/>
      <c r="E27" s="88"/>
      <c r="F27" s="88"/>
      <c r="G27" s="88"/>
      <c r="H27" s="90">
        <f>'сводные'!E100</f>
        <v>568</v>
      </c>
      <c r="I27" s="88"/>
      <c r="J27" s="88"/>
      <c r="K27" s="88"/>
      <c r="L27" s="88"/>
      <c r="M27" s="91"/>
      <c r="N27" s="90">
        <f>'сводные'!F100</f>
        <v>593</v>
      </c>
      <c r="O27" s="87">
        <f t="shared" si="49"/>
        <v>-0.1214814815</v>
      </c>
      <c r="P27" s="88"/>
      <c r="Q27" s="88"/>
      <c r="R27" s="87"/>
      <c r="S27" s="88"/>
      <c r="T27" s="90">
        <f>'сводные'!G100</f>
        <v>672</v>
      </c>
      <c r="U27" s="87">
        <f t="shared" si="50"/>
        <v>0.1830985915</v>
      </c>
      <c r="V27" s="88"/>
      <c r="W27" s="88"/>
      <c r="X27" s="87"/>
      <c r="Y27" s="91"/>
      <c r="Z27" s="90">
        <f>'сводные'!H100</f>
        <v>137</v>
      </c>
      <c r="AA27" s="87">
        <f t="shared" si="51"/>
        <v>-0.7689713322</v>
      </c>
      <c r="AB27" s="88"/>
      <c r="AC27" s="88"/>
      <c r="AD27" s="87"/>
      <c r="AE27" s="88"/>
      <c r="AF27" s="90">
        <f>'сводные'!I100</f>
        <v>3917</v>
      </c>
      <c r="AG27" s="87">
        <f t="shared" si="52"/>
        <v>4.828869048</v>
      </c>
      <c r="AH27" s="88"/>
      <c r="AI27" s="88"/>
      <c r="AJ27" s="87"/>
      <c r="AK27" s="91"/>
      <c r="AL27" s="90" t="str">
        <f>'сводные'!J100</f>
        <v/>
      </c>
      <c r="AM27" s="87">
        <f t="shared" si="53"/>
        <v>-1</v>
      </c>
      <c r="AN27" s="88"/>
      <c r="AO27" s="88"/>
      <c r="AP27" s="87"/>
      <c r="AQ27" s="88"/>
      <c r="AR27" s="90" t="str">
        <f>'сводные'!K100</f>
        <v/>
      </c>
      <c r="AS27" s="87">
        <f t="shared" si="54"/>
        <v>-1</v>
      </c>
      <c r="AT27" s="88"/>
      <c r="AU27" s="88"/>
      <c r="AV27" s="87"/>
      <c r="AW27" s="91"/>
      <c r="AX27" s="90" t="str">
        <f>'сводные'!L100</f>
        <v/>
      </c>
      <c r="AY27" s="87">
        <f t="shared" si="55"/>
        <v>0</v>
      </c>
      <c r="AZ27" s="88"/>
      <c r="BA27" s="88"/>
      <c r="BB27" s="87"/>
      <c r="BC27" s="88"/>
      <c r="BD27" s="90" t="str">
        <f>'сводные'!M100</f>
        <v/>
      </c>
      <c r="BE27" s="87">
        <f t="shared" si="56"/>
        <v>0</v>
      </c>
      <c r="BF27" s="88"/>
      <c r="BG27" s="88"/>
      <c r="BH27" s="87"/>
      <c r="BI27" s="91"/>
      <c r="BJ27" s="90" t="str">
        <f>'сводные'!N100</f>
        <v/>
      </c>
      <c r="BK27" s="87">
        <f t="shared" si="57"/>
        <v>0</v>
      </c>
      <c r="BL27" s="88"/>
      <c r="BM27" s="88"/>
      <c r="BN27" s="87"/>
      <c r="BO27" s="88"/>
      <c r="BP27" s="90" t="str">
        <f>'сводные'!O100</f>
        <v/>
      </c>
      <c r="BQ27" s="87">
        <f t="shared" si="58"/>
        <v>0</v>
      </c>
      <c r="BR27" s="88"/>
      <c r="BS27" s="88"/>
      <c r="BT27" s="87"/>
      <c r="BU27" s="91"/>
      <c r="BV27" s="90" t="str">
        <f>'сводные'!P100</f>
        <v/>
      </c>
      <c r="BW27" s="87">
        <f t="shared" si="59"/>
        <v>0</v>
      </c>
      <c r="BX27" s="88"/>
      <c r="BY27" s="88"/>
      <c r="BZ27" s="87"/>
      <c r="CA27" s="88"/>
      <c r="CB27" s="90" t="str">
        <f>'сводные'!Q100</f>
        <v/>
      </c>
      <c r="CC27" s="87">
        <f t="shared" si="60"/>
        <v>0</v>
      </c>
      <c r="CD27" s="88"/>
      <c r="CE27" s="88"/>
      <c r="CF27" s="87"/>
      <c r="CG27" s="91"/>
      <c r="CH27" s="70"/>
      <c r="CI27" s="70"/>
      <c r="CJ27" s="70"/>
    </row>
    <row r="28" ht="28.5" customHeight="1" outlineLevel="1">
      <c r="A28" s="89">
        <f>'сводные'!C101</f>
        <v>97</v>
      </c>
      <c r="B28" s="90">
        <f>'сводные'!D101</f>
        <v>112</v>
      </c>
      <c r="C28" s="88"/>
      <c r="D28" s="88"/>
      <c r="E28" s="88"/>
      <c r="F28" s="88"/>
      <c r="G28" s="88"/>
      <c r="H28" s="90">
        <f>'сводные'!E101</f>
        <v>87</v>
      </c>
      <c r="I28" s="88"/>
      <c r="J28" s="88"/>
      <c r="K28" s="88"/>
      <c r="L28" s="88"/>
      <c r="M28" s="91"/>
      <c r="N28" s="90">
        <f>'сводные'!F101</f>
        <v>94</v>
      </c>
      <c r="O28" s="87">
        <f t="shared" si="49"/>
        <v>-0.1607142857</v>
      </c>
      <c r="P28" s="88"/>
      <c r="Q28" s="88"/>
      <c r="R28" s="87"/>
      <c r="S28" s="88"/>
      <c r="T28" s="90">
        <f>'сводные'!G101</f>
        <v>104</v>
      </c>
      <c r="U28" s="87">
        <f t="shared" si="50"/>
        <v>0.1954022989</v>
      </c>
      <c r="V28" s="88"/>
      <c r="W28" s="88"/>
      <c r="X28" s="87"/>
      <c r="Y28" s="91"/>
      <c r="Z28" s="90">
        <f>'сводные'!H101</f>
        <v>13</v>
      </c>
      <c r="AA28" s="87">
        <f t="shared" si="51"/>
        <v>-0.8617021277</v>
      </c>
      <c r="AB28" s="88"/>
      <c r="AC28" s="88"/>
      <c r="AD28" s="87"/>
      <c r="AE28" s="88"/>
      <c r="AF28" s="90">
        <f>'сводные'!I101</f>
        <v>599</v>
      </c>
      <c r="AG28" s="87">
        <f t="shared" si="52"/>
        <v>4.759615385</v>
      </c>
      <c r="AH28" s="88"/>
      <c r="AI28" s="88"/>
      <c r="AJ28" s="87"/>
      <c r="AK28" s="91"/>
      <c r="AL28" s="90" t="str">
        <f>'сводные'!J101</f>
        <v/>
      </c>
      <c r="AM28" s="87">
        <f t="shared" si="53"/>
        <v>-1</v>
      </c>
      <c r="AN28" s="88"/>
      <c r="AO28" s="88"/>
      <c r="AP28" s="87"/>
      <c r="AQ28" s="88"/>
      <c r="AR28" s="90" t="str">
        <f>'сводные'!K101</f>
        <v/>
      </c>
      <c r="AS28" s="87">
        <f t="shared" si="54"/>
        <v>-1</v>
      </c>
      <c r="AT28" s="88"/>
      <c r="AU28" s="88"/>
      <c r="AV28" s="87"/>
      <c r="AW28" s="91"/>
      <c r="AX28" s="90" t="str">
        <f>'сводные'!L101</f>
        <v/>
      </c>
      <c r="AY28" s="87">
        <f t="shared" si="55"/>
        <v>0</v>
      </c>
      <c r="AZ28" s="88"/>
      <c r="BA28" s="88"/>
      <c r="BB28" s="87"/>
      <c r="BC28" s="88"/>
      <c r="BD28" s="90" t="str">
        <f>'сводные'!M101</f>
        <v/>
      </c>
      <c r="BE28" s="87">
        <f t="shared" si="56"/>
        <v>0</v>
      </c>
      <c r="BF28" s="88"/>
      <c r="BG28" s="88"/>
      <c r="BH28" s="87"/>
      <c r="BI28" s="91"/>
      <c r="BJ28" s="90" t="str">
        <f>'сводные'!N101</f>
        <v/>
      </c>
      <c r="BK28" s="87">
        <f t="shared" si="57"/>
        <v>0</v>
      </c>
      <c r="BL28" s="88"/>
      <c r="BM28" s="88"/>
      <c r="BN28" s="87"/>
      <c r="BO28" s="88"/>
      <c r="BP28" s="90" t="str">
        <f>'сводные'!O101</f>
        <v/>
      </c>
      <c r="BQ28" s="87">
        <f t="shared" si="58"/>
        <v>0</v>
      </c>
      <c r="BR28" s="88"/>
      <c r="BS28" s="88"/>
      <c r="BT28" s="87"/>
      <c r="BU28" s="91"/>
      <c r="BV28" s="90" t="str">
        <f>'сводные'!P101</f>
        <v/>
      </c>
      <c r="BW28" s="87">
        <f t="shared" si="59"/>
        <v>0</v>
      </c>
      <c r="BX28" s="88"/>
      <c r="BY28" s="88"/>
      <c r="BZ28" s="87"/>
      <c r="CA28" s="88"/>
      <c r="CB28" s="90" t="str">
        <f>'сводные'!Q101</f>
        <v/>
      </c>
      <c r="CC28" s="87">
        <f t="shared" si="60"/>
        <v>0</v>
      </c>
      <c r="CD28" s="88"/>
      <c r="CE28" s="88"/>
      <c r="CF28" s="87"/>
      <c r="CG28" s="91"/>
      <c r="CH28" s="70"/>
      <c r="CI28" s="70"/>
      <c r="CJ28" s="70"/>
    </row>
    <row r="29" ht="28.5" customHeight="1" outlineLevel="1">
      <c r="A29" s="89">
        <f>'сводные'!C102</f>
        <v>728</v>
      </c>
      <c r="B29" s="90">
        <f>'сводные'!D102</f>
        <v>787</v>
      </c>
      <c r="C29" s="88"/>
      <c r="D29" s="88"/>
      <c r="E29" s="88"/>
      <c r="F29" s="88"/>
      <c r="G29" s="88"/>
      <c r="H29" s="90">
        <f>'сводные'!E102</f>
        <v>655</v>
      </c>
      <c r="I29" s="88"/>
      <c r="J29" s="88"/>
      <c r="K29" s="88"/>
      <c r="L29" s="88"/>
      <c r="M29" s="91"/>
      <c r="N29" s="90">
        <f>'сводные'!F102</f>
        <v>687</v>
      </c>
      <c r="O29" s="87">
        <f t="shared" si="49"/>
        <v>-0.127064803</v>
      </c>
      <c r="P29" s="88"/>
      <c r="Q29" s="88"/>
      <c r="R29" s="87"/>
      <c r="S29" s="88"/>
      <c r="T29" s="90">
        <f>'сводные'!G102</f>
        <v>776</v>
      </c>
      <c r="U29" s="87">
        <f t="shared" si="50"/>
        <v>0.1847328244</v>
      </c>
      <c r="V29" s="88"/>
      <c r="W29" s="88"/>
      <c r="X29" s="87"/>
      <c r="Y29" s="91"/>
      <c r="Z29" s="90">
        <f>'сводные'!H102</f>
        <v>150</v>
      </c>
      <c r="AA29" s="87">
        <f t="shared" si="51"/>
        <v>-0.7816593886</v>
      </c>
      <c r="AB29" s="88"/>
      <c r="AC29" s="88"/>
      <c r="AD29" s="87"/>
      <c r="AE29" s="88"/>
      <c r="AF29" s="90">
        <f>'сводные'!I102</f>
        <v>4516</v>
      </c>
      <c r="AG29" s="87">
        <f t="shared" si="52"/>
        <v>4.819587629</v>
      </c>
      <c r="AH29" s="88"/>
      <c r="AI29" s="88"/>
      <c r="AJ29" s="87"/>
      <c r="AK29" s="91"/>
      <c r="AL29" s="90" t="str">
        <f>'сводные'!J102</f>
        <v/>
      </c>
      <c r="AM29" s="87">
        <f t="shared" si="53"/>
        <v>-1</v>
      </c>
      <c r="AN29" s="88"/>
      <c r="AO29" s="88"/>
      <c r="AP29" s="87"/>
      <c r="AQ29" s="88"/>
      <c r="AR29" s="90" t="str">
        <f>'сводные'!K102</f>
        <v/>
      </c>
      <c r="AS29" s="87">
        <f t="shared" si="54"/>
        <v>-1</v>
      </c>
      <c r="AT29" s="88"/>
      <c r="AU29" s="88"/>
      <c r="AV29" s="87"/>
      <c r="AW29" s="91"/>
      <c r="AX29" s="90" t="str">
        <f>'сводные'!L102</f>
        <v/>
      </c>
      <c r="AY29" s="87">
        <f t="shared" si="55"/>
        <v>0</v>
      </c>
      <c r="AZ29" s="88"/>
      <c r="BA29" s="88"/>
      <c r="BB29" s="87"/>
      <c r="BC29" s="88"/>
      <c r="BD29" s="90" t="str">
        <f>'сводные'!M102</f>
        <v/>
      </c>
      <c r="BE29" s="87">
        <f t="shared" si="56"/>
        <v>0</v>
      </c>
      <c r="BF29" s="88"/>
      <c r="BG29" s="88"/>
      <c r="BH29" s="87"/>
      <c r="BI29" s="91"/>
      <c r="BJ29" s="90" t="str">
        <f>'сводные'!N102</f>
        <v/>
      </c>
      <c r="BK29" s="87">
        <f t="shared" si="57"/>
        <v>0</v>
      </c>
      <c r="BL29" s="88"/>
      <c r="BM29" s="88"/>
      <c r="BN29" s="87"/>
      <c r="BO29" s="88"/>
      <c r="BP29" s="90" t="str">
        <f>'сводные'!O102</f>
        <v/>
      </c>
      <c r="BQ29" s="87">
        <f t="shared" si="58"/>
        <v>0</v>
      </c>
      <c r="BR29" s="88"/>
      <c r="BS29" s="88"/>
      <c r="BT29" s="87"/>
      <c r="BU29" s="91"/>
      <c r="BV29" s="90" t="str">
        <f>'сводные'!P102</f>
        <v/>
      </c>
      <c r="BW29" s="87">
        <f t="shared" si="59"/>
        <v>0</v>
      </c>
      <c r="BX29" s="88"/>
      <c r="BY29" s="88"/>
      <c r="BZ29" s="87"/>
      <c r="CA29" s="88"/>
      <c r="CB29" s="90" t="str">
        <f>'сводные'!Q102</f>
        <v/>
      </c>
      <c r="CC29" s="87">
        <f t="shared" si="60"/>
        <v>0</v>
      </c>
      <c r="CD29" s="88"/>
      <c r="CE29" s="88"/>
      <c r="CF29" s="87"/>
      <c r="CG29" s="91"/>
      <c r="CH29" s="70"/>
      <c r="CI29" s="70"/>
      <c r="CJ29" s="70"/>
    </row>
    <row r="30" ht="28.5" customHeight="1" outlineLevel="1">
      <c r="A30" s="89" t="str">
        <f>'сводные'!C103</f>
        <v/>
      </c>
      <c r="B30" s="90" t="str">
        <f>'сводные'!D103</f>
        <v/>
      </c>
      <c r="C30" s="88"/>
      <c r="D30" s="88"/>
      <c r="E30" s="88"/>
      <c r="F30" s="88"/>
      <c r="G30" s="88"/>
      <c r="H30" s="90" t="str">
        <f>'сводные'!E103</f>
        <v/>
      </c>
      <c r="I30" s="88"/>
      <c r="J30" s="88"/>
      <c r="K30" s="88"/>
      <c r="L30" s="88"/>
      <c r="M30" s="91"/>
      <c r="N30" s="90" t="str">
        <f>'сводные'!F103</f>
        <v/>
      </c>
      <c r="O30" s="87">
        <f t="shared" si="49"/>
        <v>0</v>
      </c>
      <c r="P30" s="88"/>
      <c r="Q30" s="88"/>
      <c r="R30" s="87"/>
      <c r="S30" s="88"/>
      <c r="T30" s="90" t="str">
        <f>'сводные'!G103</f>
        <v/>
      </c>
      <c r="U30" s="87">
        <f t="shared" si="50"/>
        <v>0</v>
      </c>
      <c r="V30" s="88"/>
      <c r="W30" s="88"/>
      <c r="X30" s="87"/>
      <c r="Y30" s="91"/>
      <c r="Z30" s="90" t="str">
        <f>'сводные'!H103</f>
        <v/>
      </c>
      <c r="AA30" s="87">
        <f t="shared" si="51"/>
        <v>0</v>
      </c>
      <c r="AB30" s="88"/>
      <c r="AC30" s="88"/>
      <c r="AD30" s="87"/>
      <c r="AE30" s="88"/>
      <c r="AF30" s="90" t="str">
        <f>'сводные'!I103</f>
        <v/>
      </c>
      <c r="AG30" s="87">
        <f t="shared" si="52"/>
        <v>0</v>
      </c>
      <c r="AH30" s="88"/>
      <c r="AI30" s="88"/>
      <c r="AJ30" s="87"/>
      <c r="AK30" s="91"/>
      <c r="AL30" s="90" t="str">
        <f>'сводные'!J103</f>
        <v/>
      </c>
      <c r="AM30" s="87">
        <f t="shared" si="53"/>
        <v>0</v>
      </c>
      <c r="AN30" s="88"/>
      <c r="AO30" s="88"/>
      <c r="AP30" s="87"/>
      <c r="AQ30" s="88"/>
      <c r="AR30" s="90" t="str">
        <f>'сводные'!K103</f>
        <v/>
      </c>
      <c r="AS30" s="87">
        <f t="shared" si="54"/>
        <v>0</v>
      </c>
      <c r="AT30" s="88"/>
      <c r="AU30" s="88"/>
      <c r="AV30" s="87"/>
      <c r="AW30" s="91"/>
      <c r="AX30" s="90" t="str">
        <f>'сводные'!L103</f>
        <v/>
      </c>
      <c r="AY30" s="87">
        <f t="shared" si="55"/>
        <v>0</v>
      </c>
      <c r="AZ30" s="88"/>
      <c r="BA30" s="88"/>
      <c r="BB30" s="87"/>
      <c r="BC30" s="88"/>
      <c r="BD30" s="90" t="str">
        <f>'сводные'!M103</f>
        <v/>
      </c>
      <c r="BE30" s="87">
        <f t="shared" si="56"/>
        <v>0</v>
      </c>
      <c r="BF30" s="88"/>
      <c r="BG30" s="88"/>
      <c r="BH30" s="87"/>
      <c r="BI30" s="91"/>
      <c r="BJ30" s="90" t="str">
        <f>'сводные'!N103</f>
        <v/>
      </c>
      <c r="BK30" s="87">
        <f t="shared" si="57"/>
        <v>0</v>
      </c>
      <c r="BL30" s="88"/>
      <c r="BM30" s="88"/>
      <c r="BN30" s="87"/>
      <c r="BO30" s="88"/>
      <c r="BP30" s="90" t="str">
        <f>'сводные'!O103</f>
        <v/>
      </c>
      <c r="BQ30" s="87">
        <f t="shared" si="58"/>
        <v>0</v>
      </c>
      <c r="BR30" s="88"/>
      <c r="BS30" s="88"/>
      <c r="BT30" s="87"/>
      <c r="BU30" s="91"/>
      <c r="BV30" s="90" t="str">
        <f>'сводные'!P103</f>
        <v/>
      </c>
      <c r="BW30" s="87">
        <f t="shared" si="59"/>
        <v>0</v>
      </c>
      <c r="BX30" s="88"/>
      <c r="BY30" s="88"/>
      <c r="BZ30" s="87"/>
      <c r="CA30" s="88"/>
      <c r="CB30" s="90" t="str">
        <f>'сводные'!Q103</f>
        <v/>
      </c>
      <c r="CC30" s="87">
        <f t="shared" si="60"/>
        <v>0</v>
      </c>
      <c r="CD30" s="88"/>
      <c r="CE30" s="88"/>
      <c r="CF30" s="87"/>
      <c r="CG30" s="91"/>
      <c r="CH30" s="70"/>
      <c r="CI30" s="70"/>
      <c r="CJ30" s="70"/>
    </row>
    <row r="31" ht="28.5" customHeight="1" outlineLevel="1">
      <c r="A31" s="89" t="str">
        <f>'сводные'!C104</f>
        <v/>
      </c>
      <c r="B31" s="90" t="str">
        <f>'сводные'!D104</f>
        <v/>
      </c>
      <c r="C31" s="88"/>
      <c r="D31" s="88"/>
      <c r="E31" s="88"/>
      <c r="F31" s="88"/>
      <c r="G31" s="88"/>
      <c r="H31" s="90" t="str">
        <f>'сводные'!E104</f>
        <v/>
      </c>
      <c r="I31" s="88"/>
      <c r="J31" s="88"/>
      <c r="K31" s="88"/>
      <c r="L31" s="88"/>
      <c r="M31" s="91"/>
      <c r="N31" s="90" t="str">
        <f>'сводные'!F104</f>
        <v/>
      </c>
      <c r="O31" s="87">
        <f t="shared" si="49"/>
        <v>0</v>
      </c>
      <c r="P31" s="88"/>
      <c r="Q31" s="88"/>
      <c r="R31" s="87"/>
      <c r="S31" s="88"/>
      <c r="T31" s="90" t="str">
        <f>'сводные'!G104</f>
        <v/>
      </c>
      <c r="U31" s="87">
        <f t="shared" si="50"/>
        <v>0</v>
      </c>
      <c r="V31" s="88"/>
      <c r="W31" s="88"/>
      <c r="X31" s="87"/>
      <c r="Y31" s="91"/>
      <c r="Z31" s="90" t="str">
        <f>'сводные'!H104</f>
        <v/>
      </c>
      <c r="AA31" s="87">
        <f t="shared" si="51"/>
        <v>0</v>
      </c>
      <c r="AB31" s="88"/>
      <c r="AC31" s="88"/>
      <c r="AD31" s="87"/>
      <c r="AE31" s="88"/>
      <c r="AF31" s="90" t="str">
        <f>'сводные'!I104</f>
        <v/>
      </c>
      <c r="AG31" s="87">
        <f t="shared" si="52"/>
        <v>0</v>
      </c>
      <c r="AH31" s="88"/>
      <c r="AI31" s="88"/>
      <c r="AJ31" s="87"/>
      <c r="AK31" s="91"/>
      <c r="AL31" s="90" t="str">
        <f>'сводные'!J104</f>
        <v/>
      </c>
      <c r="AM31" s="87">
        <f t="shared" si="53"/>
        <v>0</v>
      </c>
      <c r="AN31" s="88"/>
      <c r="AO31" s="88"/>
      <c r="AP31" s="87"/>
      <c r="AQ31" s="88"/>
      <c r="AR31" s="90" t="str">
        <f>'сводные'!K104</f>
        <v/>
      </c>
      <c r="AS31" s="87">
        <f t="shared" si="54"/>
        <v>0</v>
      </c>
      <c r="AT31" s="88"/>
      <c r="AU31" s="88"/>
      <c r="AV31" s="87"/>
      <c r="AW31" s="91"/>
      <c r="AX31" s="90" t="str">
        <f>'сводные'!L104</f>
        <v/>
      </c>
      <c r="AY31" s="87">
        <f t="shared" si="55"/>
        <v>0</v>
      </c>
      <c r="AZ31" s="88"/>
      <c r="BA31" s="88"/>
      <c r="BB31" s="87"/>
      <c r="BC31" s="88"/>
      <c r="BD31" s="90" t="str">
        <f>'сводные'!M104</f>
        <v/>
      </c>
      <c r="BE31" s="87">
        <f t="shared" si="56"/>
        <v>0</v>
      </c>
      <c r="BF31" s="88"/>
      <c r="BG31" s="88"/>
      <c r="BH31" s="87"/>
      <c r="BI31" s="91"/>
      <c r="BJ31" s="90" t="str">
        <f>'сводные'!N104</f>
        <v/>
      </c>
      <c r="BK31" s="87">
        <f t="shared" si="57"/>
        <v>0</v>
      </c>
      <c r="BL31" s="88"/>
      <c r="BM31" s="88"/>
      <c r="BN31" s="87"/>
      <c r="BO31" s="88"/>
      <c r="BP31" s="90" t="str">
        <f>'сводные'!O104</f>
        <v/>
      </c>
      <c r="BQ31" s="87">
        <f t="shared" si="58"/>
        <v>0</v>
      </c>
      <c r="BR31" s="88"/>
      <c r="BS31" s="88"/>
      <c r="BT31" s="87"/>
      <c r="BU31" s="91"/>
      <c r="BV31" s="90" t="str">
        <f>'сводные'!P104</f>
        <v/>
      </c>
      <c r="BW31" s="87">
        <f t="shared" si="59"/>
        <v>0</v>
      </c>
      <c r="BX31" s="88"/>
      <c r="BY31" s="88"/>
      <c r="BZ31" s="87"/>
      <c r="CA31" s="88"/>
      <c r="CB31" s="90" t="str">
        <f>'сводные'!Q104</f>
        <v/>
      </c>
      <c r="CC31" s="87">
        <f t="shared" si="60"/>
        <v>0</v>
      </c>
      <c r="CD31" s="88"/>
      <c r="CE31" s="88"/>
      <c r="CF31" s="87"/>
      <c r="CG31" s="91"/>
      <c r="CH31" s="70"/>
      <c r="CI31" s="70"/>
      <c r="CJ31" s="70"/>
    </row>
    <row r="32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91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91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91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91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91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91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91"/>
      <c r="CH32" s="70"/>
      <c r="CI32" s="70"/>
      <c r="CJ32" s="70"/>
    </row>
    <row r="33" ht="29.25" customHeight="1">
      <c r="A33" s="94" t="s">
        <v>237</v>
      </c>
      <c r="B33" s="85" t="str">
        <f>#REF!</f>
        <v>#REF!</v>
      </c>
      <c r="C33" s="85"/>
      <c r="D33" s="85"/>
      <c r="E33" s="84">
        <f>'сводные'!E91</f>
        <v>12</v>
      </c>
      <c r="F33" s="85"/>
      <c r="G33" s="85"/>
      <c r="H33" s="85" t="str">
        <f>#REF!</f>
        <v>#REF!</v>
      </c>
      <c r="I33" s="85"/>
      <c r="J33" s="85"/>
      <c r="K33" s="84">
        <f>'сводные'!G91</f>
        <v>44078.5</v>
      </c>
      <c r="L33" s="85"/>
      <c r="M33" s="86"/>
      <c r="N33" s="84">
        <f>SUM(N23:N31)</f>
        <v>1379</v>
      </c>
      <c r="O33" s="87">
        <f>IFERROR(N33/B33 - 1, 0)</f>
        <v>0</v>
      </c>
      <c r="P33" s="85" t="str">
        <f>IF(O33&gt;0,$B$2,IF(O33&lt;0, $B$3, " "))</f>
        <v> </v>
      </c>
      <c r="Q33" s="84">
        <f>'сводные'!I91</f>
        <v>11</v>
      </c>
      <c r="R33" s="87"/>
      <c r="S33" s="85" t="str">
        <f>IF(R33&gt;0,$B$2,IF(R33&lt;0, $B$3, " "))</f>
        <v> </v>
      </c>
      <c r="T33" s="84">
        <f>SUM(T23:T31)</f>
        <v>1558</v>
      </c>
      <c r="U33" s="87">
        <f>IFERROR(T33/H33 - 1, 0)</f>
        <v>0</v>
      </c>
      <c r="V33" s="85" t="str">
        <f>IF(U33&gt;0,$B$2,IF(U33&lt;0, $B$3, " "))</f>
        <v> </v>
      </c>
      <c r="W33" s="84">
        <f>'сводные'!K91</f>
        <v>70147.5</v>
      </c>
      <c r="X33" s="87"/>
      <c r="Y33" s="86" t="str">
        <f>IF(X33&gt;0,$B$2,IF(X33&lt;0, $B$3, " "))</f>
        <v> </v>
      </c>
      <c r="Z33" s="84">
        <f>SUM(Z23:Z31)</f>
        <v>307</v>
      </c>
      <c r="AA33" s="87">
        <f>IFERROR(Z33/N33 - 1, 0)</f>
        <v>-0.7773749094</v>
      </c>
      <c r="AB33" s="85" t="str">
        <f>IF(AA33&gt;0,$B$2,IF(AA33&lt;0, $B$3, " "))</f>
        <v>🚨</v>
      </c>
      <c r="AC33" s="85"/>
      <c r="AD33" s="87"/>
      <c r="AE33" s="85"/>
      <c r="AF33" s="84">
        <f>SUM(AF23:AF31)</f>
        <v>9032</v>
      </c>
      <c r="AG33" s="87">
        <f>IFERROR(AF33/T33 - 1, 0)</f>
        <v>4.797175866</v>
      </c>
      <c r="AH33" s="85" t="str">
        <f>IF(AG33&gt;0,$B$2,IF(AG33&lt;0, $B$3, " "))</f>
        <v>🟢</v>
      </c>
      <c r="AI33" s="85"/>
      <c r="AJ33" s="87"/>
      <c r="AK33" s="86"/>
      <c r="AL33" s="84">
        <f>SUM(AL23:AL31)</f>
        <v>0</v>
      </c>
      <c r="AM33" s="87">
        <f>IFERROR(AL33/Z33 - 1, 0)</f>
        <v>-1</v>
      </c>
      <c r="AN33" s="85" t="str">
        <f>IF(AM33&gt;0,$B$2,IF(AM33&lt;0, $B$3, " "))</f>
        <v>🚨</v>
      </c>
      <c r="AO33" s="85"/>
      <c r="AP33" s="87"/>
      <c r="AQ33" s="85"/>
      <c r="AR33" s="84">
        <f>SUM(AR23:AR31)</f>
        <v>0</v>
      </c>
      <c r="AS33" s="87">
        <f>IFERROR(AR33/AF33 - 1, 0)</f>
        <v>-1</v>
      </c>
      <c r="AT33" s="85" t="str">
        <f>IF(AS33&gt;0,$B$2,IF(AS33&lt;0, $B$3, " "))</f>
        <v>🚨</v>
      </c>
      <c r="AU33" s="85"/>
      <c r="AV33" s="87"/>
      <c r="AW33" s="86"/>
      <c r="AX33" s="84">
        <f>SUM(AX23:AX31)</f>
        <v>0</v>
      </c>
      <c r="AY33" s="87">
        <f>IFERROR(AX33/AL33 - 1, 0)</f>
        <v>0</v>
      </c>
      <c r="AZ33" s="85" t="str">
        <f>IF(AY33&gt;0,$B$2,IF(AY33&lt;0, $B$3, " "))</f>
        <v> </v>
      </c>
      <c r="BA33" s="85"/>
      <c r="BB33" s="87"/>
      <c r="BC33" s="85"/>
      <c r="BD33" s="84">
        <f>SUM(BD23:BD31)</f>
        <v>0</v>
      </c>
      <c r="BE33" s="87">
        <f>IFERROR(BD33/AR33 - 1, 0)</f>
        <v>0</v>
      </c>
      <c r="BF33" s="85" t="str">
        <f>IF(BE33&gt;0,$B$2,IF(BE33&lt;0, $B$3, " "))</f>
        <v> </v>
      </c>
      <c r="BG33" s="85"/>
      <c r="BH33" s="87"/>
      <c r="BI33" s="86"/>
      <c r="BJ33" s="84">
        <f>SUM(BJ23:BJ31)</f>
        <v>0</v>
      </c>
      <c r="BK33" s="87">
        <f>IFERROR(BJ33/AX33 - 1, 0)</f>
        <v>0</v>
      </c>
      <c r="BL33" s="85" t="str">
        <f>IF(BK33&gt;0,$B$2,IF(BK33&lt;0, $B$3, " "))</f>
        <v> </v>
      </c>
      <c r="BM33" s="85"/>
      <c r="BN33" s="87"/>
      <c r="BO33" s="85"/>
      <c r="BP33" s="84">
        <f>SUM(BP23:BP31)</f>
        <v>0</v>
      </c>
      <c r="BQ33" s="87">
        <f>IFERROR(BP33/BD33 - 1, 0)</f>
        <v>0</v>
      </c>
      <c r="BR33" s="85" t="str">
        <f>IF(BQ33&gt;0,$B$2,IF(BQ33&lt;0, $B$3, " "))</f>
        <v> </v>
      </c>
      <c r="BS33" s="85"/>
      <c r="BT33" s="87"/>
      <c r="BU33" s="86"/>
      <c r="BV33" s="84">
        <f>SUM(BV23:BV31)</f>
        <v>0</v>
      </c>
      <c r="BW33" s="87">
        <f>IFERROR(BV33/BJ33 - 1, 0)</f>
        <v>0</v>
      </c>
      <c r="BX33" s="85" t="str">
        <f>IF(BW33&gt;0,$B$2,IF(BW33&lt;0, $B$3, " "))</f>
        <v> </v>
      </c>
      <c r="BY33" s="85"/>
      <c r="BZ33" s="87"/>
      <c r="CA33" s="85"/>
      <c r="CB33" s="84">
        <f>SUM(CB23:CB31)</f>
        <v>0</v>
      </c>
      <c r="CC33" s="87">
        <f>IFERROR(CB33/BP33 - 1, 0)</f>
        <v>0</v>
      </c>
      <c r="CD33" s="85" t="str">
        <f>IF(CC33&gt;0,$B$2,IF(CC33&lt;0, $B$3, " "))</f>
        <v> </v>
      </c>
      <c r="CE33" s="85"/>
      <c r="CF33" s="87"/>
      <c r="CG33" s="86"/>
      <c r="CH33" s="88"/>
      <c r="CI33" s="88"/>
      <c r="CJ33" s="88"/>
    </row>
    <row r="34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</row>
  </sheetData>
  <mergeCells count="63">
    <mergeCell ref="BM22:BO22"/>
    <mergeCell ref="BP22:BR22"/>
    <mergeCell ref="AR22:AT22"/>
    <mergeCell ref="AU22:AW22"/>
    <mergeCell ref="AX22:AZ22"/>
    <mergeCell ref="BA22:BC22"/>
    <mergeCell ref="BD22:BF22"/>
    <mergeCell ref="BG22:BI22"/>
    <mergeCell ref="BJ22:BL22"/>
    <mergeCell ref="B7:M7"/>
    <mergeCell ref="N7:Y7"/>
    <mergeCell ref="Z7:AK7"/>
    <mergeCell ref="AL7:AW7"/>
    <mergeCell ref="AX7:BI7"/>
    <mergeCell ref="BJ7:BU7"/>
    <mergeCell ref="BV7:CG7"/>
    <mergeCell ref="W8:Y8"/>
    <mergeCell ref="Z8:AB8"/>
    <mergeCell ref="AC8:AE8"/>
    <mergeCell ref="AF8:AH8"/>
    <mergeCell ref="AI8:AK8"/>
    <mergeCell ref="AL8:AN8"/>
    <mergeCell ref="AO8:AQ8"/>
    <mergeCell ref="BM8:BO8"/>
    <mergeCell ref="BP8:BR8"/>
    <mergeCell ref="BS8:BU8"/>
    <mergeCell ref="BV8:BX8"/>
    <mergeCell ref="BY8:CA8"/>
    <mergeCell ref="CB8:CD8"/>
    <mergeCell ref="CE8:CG8"/>
    <mergeCell ref="AR8:AT8"/>
    <mergeCell ref="AU8:AW8"/>
    <mergeCell ref="AX8:AZ8"/>
    <mergeCell ref="BA8:BC8"/>
    <mergeCell ref="BD8:BF8"/>
    <mergeCell ref="BG8:BI8"/>
    <mergeCell ref="BJ8:BL8"/>
    <mergeCell ref="B8:D8"/>
    <mergeCell ref="E8:G8"/>
    <mergeCell ref="H8:J8"/>
    <mergeCell ref="K8:M8"/>
    <mergeCell ref="N8:P8"/>
    <mergeCell ref="Q8:S8"/>
    <mergeCell ref="T8:V8"/>
    <mergeCell ref="B22:D22"/>
    <mergeCell ref="E22:G22"/>
    <mergeCell ref="H22:J22"/>
    <mergeCell ref="K22:M22"/>
    <mergeCell ref="N22:P22"/>
    <mergeCell ref="Q22:S22"/>
    <mergeCell ref="T22:V22"/>
    <mergeCell ref="BS22:BU22"/>
    <mergeCell ref="BV22:BX22"/>
    <mergeCell ref="BY22:CA22"/>
    <mergeCell ref="CB22:CD22"/>
    <mergeCell ref="CE22:CG22"/>
    <mergeCell ref="W22:Y22"/>
    <mergeCell ref="Z22:AB22"/>
    <mergeCell ref="AC22:AE22"/>
    <mergeCell ref="AF22:AH22"/>
    <mergeCell ref="AI22:AK22"/>
    <mergeCell ref="AL22:AN22"/>
    <mergeCell ref="AO22:AQ22"/>
  </mergeCells>
  <conditionalFormatting sqref="P9:P19 S9:S19 AB9:AB19 AE9:AE19 AN9:AN19 AQ9:AQ19 AZ9:AZ19 BC9:BC19 BL9:BL19 BO9:BO19 BX9:BX19 CA9:CA19 P23:P31 S23:S31 AB23:AB31 AE23:AE31 AN23:AN33 AQ23:AQ33 AZ23:AZ31 BC23:BC31 BL23:BL31 BO23:BO31 BX23:BX31 CA23:CA31 P33 S33 AB33 AE33 AZ33 BC33 BL33 BO33 BX33 CA33">
    <cfRule type="cellIs" dxfId="0" priority="1" operator="equal">
      <formula>"➕"</formula>
    </cfRule>
  </conditionalFormatting>
  <conditionalFormatting sqref="P9:P19 S9:S19 AB9:AB19 AE9:AE19 AN9:AN19 AQ9:AQ19 AZ9:AZ19 BC9:BC19 BL9:BL19 BO9:BO19 BX9:BX19 CA9:CA19 P23:P31 S23:S31 AB23:AB31 AE23:AE31 AN23:AN33 AQ23:AQ33 AZ23:AZ31 BC23:BC31 BL23:BL31 BO23:BO31 BX23:BX31 CA23:CA31 P33 S33 AB33 AE33 AZ33 BC33 BL33 BO33 BX33 CA33">
    <cfRule type="cellIs" dxfId="1" priority="2" operator="equal">
      <formula>"➖"</formula>
    </cfRule>
  </conditionalFormatting>
  <conditionalFormatting sqref="O9:O12 R9:R12 U9:U12 X9:X12 AA9:AA12 AD9:AD12 AG9:AG12 AJ9:AJ12 AM9:AM12 AP9:AP12 AS9:AS12 AV9:AV12 AY9:AY12 BB9:BB12 BE9:BE12 BH9:BH12 BK9:BK12 BN9:BN12 BQ9:BQ12 BT9:BT12 BW9:BW12 BZ9:BZ12 CC9:CC12 CF9:CF12 O14:O17 R14:R17 U14:U17 X14:X17 AA14:AA17 AD14:AD17 AG14:AG17 AJ14:AJ17 AM14:AM17 AP14:AP17 AS14:AS17 AV14:AV17 AY14:AY17 BB14:BB17 BE14:BE17 BH14:BH17 BK14:BK17 BN14:BN17 BQ14:BQ17 BT14:BT17 BW14:BW17 BZ14:BZ17 CC14:CC17 CF14:CF17 O19 R19 U19 X19 AA19 AD19 AG19 AJ19 AM19 AP19 AS19 AV19 AY19 BB19 BE19 BH19 BK19 BN19 BQ19 BT19 BW19 BZ19 CC19 CF19 O23:O31 R23:R31 U23:U31 X23:X31 AA23:AA31 AD23:AD31 AG23:AG31 AJ23:AJ31 AM23:AM33 AP23:AP33 AS23:AS33 AV23:AV31 AY23:AY31 BB23:BB31 BE23:BE31 BH23:BH31 BK23:BK31 BN23:BN31 BQ23:BQ31 BT23:BT31 BW23:BW31 BZ23:BZ31 CC23:CC31 CF23:CF31 O33 R33 U33 X33 AA33 AD33 AG33 AJ33 AV33 AY33 BB33 BE33 BH33 BK33 BN33 BQ33 BT33 BW33 BZ33 CC33 CF33">
    <cfRule type="cellIs" dxfId="0" priority="3" operator="greaterThan">
      <formula>0</formula>
    </cfRule>
  </conditionalFormatting>
  <conditionalFormatting sqref="O9:O12 R9:R12 U9:U12 X9:X12 AA9:AA12 AD9:AD12 AG9:AG12 AJ9:AJ12 AM9:AM12 AP9:AP12 AS9:AS12 AV9:AV12 AY9:AY12 BB9:BB12 BE9:BE12 BH9:BH12 BK9:BK12 BN9:BN12 BQ9:BQ12 BT9:BT12 BW9:BW12 BZ9:BZ12 CC9:CC12 CF9:CF12 O14:O17 R14:R17 U14:U17 X14:X17 AA14:AA17 AD14:AD17 AG14:AG17 AJ14:AJ17 AM14:AM17 AP14:AP17 AS14:AS17 AV14:AV17 AY14:AY17 BB14:BB17 BE14:BE17 BH14:BH17 BK14:BK17 BN14:BN17 BQ14:BQ17 BT14:BT17 BW14:BW17 BZ14:BZ17 CC14:CC17 CF14:CF17 O19 R19 U19 X19 AA19 AD19 AG19 AJ19 AM19 AP19 AS19 AV19 AY19 BB19 BE19 BH19 BK19 BN19 BQ19 BT19 BW19 BZ19 CC19 CF19 O23:O31 R23:R31 U23:U31 X23:X31 AA23:AA31 AD23:AD31 AG23:AG31 AJ23:AJ31 AM23:AM33 AP23:AP33 AS23:AS33 AV23:AV31 AY23:AY31 BB23:BB31 BE23:BE31 BH23:BH31 BK23:BK31 BN23:BN31 BQ23:BQ31 BT23:BT31 BW23:BW31 BZ23:BZ31 CC23:CC31 CF23:CF31 O33 R33 U33 X33 AA33 AD33 AG33 AJ33 AV33 AY33 BB33 BE33 BH33 BK33 BN33 BQ33 BT33 BW33 BZ33 CC33 CF33">
    <cfRule type="cellIs" dxfId="2" priority="4" operator="lessThan">
      <formula>0</formula>
    </cfRule>
  </conditionalFormatting>
  <dataValidations>
    <dataValidation type="list" allowBlank="1" showErrorMessage="1" sqref="B2">
      <formula1>"✅,🟢,🆗"</formula1>
    </dataValidation>
    <dataValidation type="list" allowBlank="1" showErrorMessage="1" sqref="B3">
      <formula1>"🔻,🔴,⚠️,🚨"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2" width="18.88"/>
    <col customWidth="1" min="3" max="3" width="5.25"/>
    <col customWidth="1" min="4" max="4" width="20.0"/>
    <col customWidth="1" min="5" max="5" width="30.75"/>
    <col customWidth="1" min="6" max="6" width="10.25"/>
    <col customWidth="1" min="7" max="7" width="19.63"/>
    <col customWidth="1" min="8" max="8" width="15.75"/>
    <col customWidth="1" min="9" max="9" width="22.63"/>
    <col customWidth="1" min="10" max="10" width="2.13"/>
  </cols>
  <sheetData>
    <row r="1" ht="40.5" customHeight="1">
      <c r="A1" s="46" t="s">
        <v>239</v>
      </c>
      <c r="B1" s="99"/>
      <c r="C1" s="99"/>
      <c r="D1" s="99"/>
      <c r="E1" s="99"/>
      <c r="F1" s="99"/>
      <c r="G1" s="99"/>
      <c r="H1" s="99"/>
      <c r="I1" s="99"/>
      <c r="J1" s="99"/>
    </row>
    <row r="2">
      <c r="A2" s="29"/>
      <c r="B2" s="29"/>
      <c r="C2" s="29"/>
      <c r="D2" s="29"/>
      <c r="E2" s="29"/>
      <c r="F2" s="29"/>
      <c r="G2" s="29"/>
      <c r="H2" s="29"/>
      <c r="I2" s="29"/>
      <c r="J2" s="29"/>
    </row>
    <row r="3">
      <c r="A3" s="51" t="s">
        <v>240</v>
      </c>
      <c r="B3" s="29"/>
      <c r="C3" s="29"/>
      <c r="D3" s="29"/>
      <c r="E3" s="29"/>
      <c r="F3" s="29"/>
      <c r="G3" s="29"/>
      <c r="H3" s="29"/>
      <c r="I3" s="29"/>
      <c r="J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</row>
    <row r="15">
      <c r="A15" s="29"/>
      <c r="B15" s="29"/>
      <c r="C15" s="29"/>
      <c r="D15" s="29"/>
      <c r="E15" s="29"/>
      <c r="F15" s="29"/>
      <c r="G15" s="29"/>
      <c r="H15" s="29"/>
      <c r="I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</row>
    <row r="19">
      <c r="A19" s="29"/>
      <c r="B19" s="29"/>
      <c r="C19" s="29"/>
      <c r="D19" s="51" t="s">
        <v>241</v>
      </c>
      <c r="E19" s="29"/>
      <c r="F19" s="29"/>
      <c r="G19" s="29"/>
      <c r="H19" s="29"/>
      <c r="I19" s="29"/>
      <c r="J19" s="29"/>
    </row>
    <row r="20" ht="39.0" customHeight="1">
      <c r="A20" s="100">
        <f>IFERROR(__xludf.DUMMYFUNCTION("COUNTUNIQUE(Promocodes!A2:A64)"),114.0)</f>
        <v>114</v>
      </c>
      <c r="C20" s="29"/>
      <c r="D20" s="101" t="s">
        <v>173</v>
      </c>
      <c r="E20" s="29"/>
      <c r="F20" s="29"/>
      <c r="G20" s="29"/>
      <c r="H20" s="29"/>
      <c r="I20" s="29"/>
      <c r="J20" s="29"/>
    </row>
    <row r="21" ht="61.5" customHeight="1">
      <c r="A21" s="102" t="s">
        <v>242</v>
      </c>
      <c r="C21" s="29"/>
      <c r="D21" s="29"/>
      <c r="E21" s="29"/>
      <c r="F21" s="29"/>
      <c r="G21" s="29"/>
      <c r="H21" s="29"/>
      <c r="I21" s="29"/>
      <c r="J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</row>
    <row r="24" ht="27.0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</row>
    <row r="26">
      <c r="A26" s="29"/>
      <c r="B26" s="29"/>
      <c r="C26" s="101"/>
      <c r="D26" s="51" t="s">
        <v>243</v>
      </c>
      <c r="E26" s="29"/>
      <c r="F26" s="29"/>
      <c r="G26" s="51" t="s">
        <v>244</v>
      </c>
      <c r="H26" s="29"/>
      <c r="I26" s="29"/>
      <c r="J26" s="29"/>
    </row>
    <row r="27" ht="45.0" customHeight="1">
      <c r="A27" s="100">
        <f>SUM(E53:E59)</f>
        <v>599</v>
      </c>
      <c r="C27" s="29"/>
      <c r="D27" s="29"/>
      <c r="E27" s="29"/>
      <c r="F27" s="29"/>
      <c r="G27" s="29"/>
      <c r="H27" s="29"/>
      <c r="I27" s="29"/>
      <c r="J27" s="29"/>
    </row>
    <row r="28">
      <c r="A28" s="102" t="s">
        <v>245</v>
      </c>
      <c r="C28" s="29"/>
      <c r="D28" s="29"/>
      <c r="E28" s="29"/>
      <c r="F28" s="29"/>
      <c r="G28" s="29"/>
      <c r="H28" s="29"/>
      <c r="I28" s="29"/>
      <c r="J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</row>
    <row r="31" ht="7.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</row>
    <row r="33">
      <c r="A33" s="29"/>
      <c r="B33" s="29"/>
      <c r="C33" s="29"/>
      <c r="D33" s="51" t="s">
        <v>246</v>
      </c>
      <c r="E33" s="29"/>
      <c r="F33" s="29"/>
      <c r="G33" s="29"/>
      <c r="H33" s="29"/>
      <c r="I33" s="29"/>
      <c r="J33" s="29"/>
    </row>
    <row r="34" ht="45.0" customHeight="1">
      <c r="A34" s="100">
        <f>SUM(F53:F59)</f>
        <v>175837.7</v>
      </c>
      <c r="C34" s="29"/>
      <c r="D34" s="29"/>
      <c r="E34" s="29"/>
      <c r="F34" s="29"/>
      <c r="G34" s="29"/>
      <c r="H34" s="29"/>
      <c r="I34" s="29"/>
      <c r="J34" s="29"/>
    </row>
    <row r="35" ht="48.75" customHeight="1">
      <c r="A35" s="102" t="s">
        <v>247</v>
      </c>
      <c r="C35" s="29"/>
      <c r="D35" s="29"/>
      <c r="E35" s="29"/>
      <c r="F35" s="29"/>
      <c r="G35" s="29"/>
      <c r="H35" s="29"/>
      <c r="I35" s="29"/>
      <c r="J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</row>
    <row r="38" ht="27.0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</row>
    <row r="39" ht="18.0" customHeight="1">
      <c r="A39" s="29"/>
      <c r="B39" s="29"/>
      <c r="C39" s="29"/>
      <c r="D39" s="51" t="s">
        <v>248</v>
      </c>
      <c r="E39" s="29"/>
      <c r="F39" s="29"/>
      <c r="G39" s="51" t="s">
        <v>249</v>
      </c>
      <c r="H39" s="29"/>
      <c r="I39" s="29"/>
      <c r="J39" s="29"/>
    </row>
    <row r="40" ht="49.5" customHeight="1">
      <c r="A40" s="103">
        <f>'сводные'!D145</f>
        <v>0.002702531881</v>
      </c>
      <c r="C40" s="29"/>
      <c r="D40" s="29"/>
      <c r="E40" s="29"/>
      <c r="F40" s="29"/>
      <c r="G40" s="29"/>
      <c r="H40" s="29"/>
      <c r="I40" s="29"/>
      <c r="J40" s="29"/>
    </row>
    <row r="41">
      <c r="A41" s="102" t="s">
        <v>250</v>
      </c>
      <c r="C41" s="29"/>
      <c r="D41" s="29"/>
      <c r="E41" s="29"/>
      <c r="F41" s="29"/>
      <c r="G41" s="29"/>
      <c r="H41" s="29"/>
      <c r="I41" s="29"/>
      <c r="J41" s="29"/>
    </row>
    <row r="42" ht="25.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</row>
    <row r="43">
      <c r="A43" s="51" t="s">
        <v>251</v>
      </c>
      <c r="B43" s="29"/>
      <c r="C43" s="29"/>
      <c r="D43" s="29"/>
      <c r="E43" s="29"/>
      <c r="F43" s="29"/>
      <c r="G43" s="29"/>
      <c r="H43" s="29"/>
      <c r="I43" s="29"/>
      <c r="J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</row>
    <row r="51" ht="54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</row>
    <row r="52" ht="45.75" customHeight="1">
      <c r="A52" s="104" t="s">
        <v>168</v>
      </c>
      <c r="B52" s="58"/>
      <c r="C52" s="105" t="s">
        <v>252</v>
      </c>
      <c r="D52" s="58"/>
      <c r="E52" s="106" t="s">
        <v>253</v>
      </c>
      <c r="F52" s="105" t="s">
        <v>254</v>
      </c>
      <c r="G52" s="58"/>
      <c r="H52" s="105" t="s">
        <v>255</v>
      </c>
      <c r="I52" s="58"/>
      <c r="J52" s="107"/>
    </row>
    <row r="53" ht="30.75" customHeight="1">
      <c r="A53" s="108" t="s">
        <v>159</v>
      </c>
      <c r="B53" s="58"/>
      <c r="C53" s="109">
        <f>VLOOKUP(A53,Promocodes!$G$11:$H$18,2,0)</f>
        <v>50</v>
      </c>
      <c r="D53" s="58"/>
      <c r="E53" s="110">
        <f>COUNTIF(Data!N:N,A53)</f>
        <v>78</v>
      </c>
      <c r="F53" s="111">
        <f>SUMIF(Data!N:N,A53,Data!I:I)</f>
        <v>1647</v>
      </c>
      <c r="G53" s="58"/>
      <c r="H53" s="111">
        <f>AVERAGEIF(Data!N:N,A53,Data!J:J)</f>
        <v>4201.961538</v>
      </c>
      <c r="I53" s="58"/>
      <c r="J53" s="112"/>
    </row>
    <row r="54" ht="30.75" customHeight="1">
      <c r="A54" s="108" t="s">
        <v>161</v>
      </c>
      <c r="B54" s="58"/>
      <c r="C54" s="109">
        <f>VLOOKUP(A54,Promocodes!$G$11:$H$18,2,0)</f>
        <v>20</v>
      </c>
      <c r="D54" s="58"/>
      <c r="E54" s="110">
        <f>COUNTIF(Data!N:N,A54)</f>
        <v>90</v>
      </c>
      <c r="F54" s="111">
        <f>SUMIF(Data!N:N,A54,Data!I:I)</f>
        <v>67440</v>
      </c>
      <c r="G54" s="58"/>
      <c r="H54" s="111">
        <f>AVERAGEIF(Data!N:N,A54,Data!J:J)</f>
        <v>2997.333333</v>
      </c>
      <c r="I54" s="58"/>
      <c r="J54" s="112"/>
    </row>
    <row r="55" ht="30.75" customHeight="1">
      <c r="A55" s="108" t="s">
        <v>162</v>
      </c>
      <c r="B55" s="58"/>
      <c r="C55" s="109">
        <f>VLOOKUP(A55,Promocodes!$G$11:$H$18,2,0)</f>
        <v>15</v>
      </c>
      <c r="D55" s="58"/>
      <c r="E55" s="110">
        <f>COUNTIF(Data!N:N,A55)</f>
        <v>84</v>
      </c>
      <c r="F55" s="111">
        <f>SUMIF(Data!N:N,A55,Data!I:I)</f>
        <v>47925</v>
      </c>
      <c r="G55" s="58"/>
      <c r="H55" s="111">
        <f>AVERAGEIF(Data!N:N,A55,Data!J:J)</f>
        <v>3233.035714</v>
      </c>
      <c r="I55" s="58"/>
      <c r="J55" s="112"/>
    </row>
    <row r="56" ht="30.75" customHeight="1">
      <c r="A56" s="108" t="s">
        <v>160</v>
      </c>
      <c r="B56" s="58"/>
      <c r="C56" s="109">
        <f>VLOOKUP(A56,Promocodes!$G$11:$H$18,2,0)</f>
        <v>15</v>
      </c>
      <c r="D56" s="58"/>
      <c r="E56" s="110">
        <f>COUNTIF(Data!N:N,A56)</f>
        <v>89</v>
      </c>
      <c r="F56" s="111">
        <f>SUMIF(Data!N:N,A56,Data!I:I)</f>
        <v>516</v>
      </c>
      <c r="G56" s="58"/>
      <c r="H56" s="111">
        <f>AVERAGEIF(Data!N:N,A56,Data!J:J)</f>
        <v>3859.370787</v>
      </c>
      <c r="I56" s="58"/>
      <c r="J56" s="112"/>
    </row>
    <row r="57" ht="30.75" customHeight="1">
      <c r="A57" s="108" t="s">
        <v>156</v>
      </c>
      <c r="B57" s="58"/>
      <c r="C57" s="109">
        <f>VLOOKUP(A57,Promocodes!$G$11:$H$18,2,0)</f>
        <v>10</v>
      </c>
      <c r="D57" s="58"/>
      <c r="E57" s="110">
        <f>COUNTIF(Data!N:N,A57)</f>
        <v>59</v>
      </c>
      <c r="F57" s="111">
        <f>SUMIF(Data!N:N,A57,Data!I:I)</f>
        <v>239.7</v>
      </c>
      <c r="G57" s="58"/>
      <c r="H57" s="111">
        <f>AVERAGEIF(Data!N:N,A57,Data!J:J)</f>
        <v>4058.649153</v>
      </c>
      <c r="I57" s="58"/>
      <c r="J57" s="112"/>
    </row>
    <row r="58" ht="30.75" customHeight="1">
      <c r="A58" s="108" t="s">
        <v>157</v>
      </c>
      <c r="B58" s="58"/>
      <c r="C58" s="109">
        <f>VLOOKUP(A58,Promocodes!$G$11:$H$18,2,0)</f>
        <v>10</v>
      </c>
      <c r="D58" s="58"/>
      <c r="E58" s="110">
        <f>COUNTIF(Data!N:N,A58)</f>
        <v>80</v>
      </c>
      <c r="F58" s="111">
        <f>SUMIF(Data!N:N,A58,Data!I:I)</f>
        <v>33790</v>
      </c>
      <c r="G58" s="58"/>
      <c r="H58" s="111">
        <f>AVERAGEIF(Data!N:N,A58,Data!J:J)</f>
        <v>3801.375</v>
      </c>
      <c r="I58" s="58"/>
      <c r="J58" s="112"/>
    </row>
    <row r="59" ht="30.75" customHeight="1">
      <c r="A59" s="108" t="s">
        <v>158</v>
      </c>
      <c r="B59" s="58"/>
      <c r="C59" s="109">
        <f>VLOOKUP(A59,Promocodes!$G$11:$H$18,2,0)</f>
        <v>5</v>
      </c>
      <c r="D59" s="58"/>
      <c r="E59" s="110">
        <f>COUNTIF(Data!N:N,A59)</f>
        <v>119</v>
      </c>
      <c r="F59" s="111">
        <f>SUMIF(Data!N:N,A59,Data!I:I)</f>
        <v>24280</v>
      </c>
      <c r="G59" s="58"/>
      <c r="H59" s="111">
        <f>AVERAGEIF(Data!N:N,A59,Data!J:J)</f>
        <v>3876.638655</v>
      </c>
      <c r="I59" s="58"/>
      <c r="J59" s="112"/>
    </row>
    <row r="60" ht="36.0" customHeight="1">
      <c r="A60" s="113"/>
      <c r="C60" s="113"/>
      <c r="D60" s="113"/>
      <c r="E60" s="114" t="s">
        <v>256</v>
      </c>
      <c r="F60" s="115" t="s">
        <v>257</v>
      </c>
      <c r="G60" s="58"/>
      <c r="H60" s="115" t="s">
        <v>258</v>
      </c>
      <c r="I60" s="58"/>
      <c r="J60" s="112"/>
    </row>
    <row r="61" ht="30.75" customHeight="1">
      <c r="A61" s="113"/>
      <c r="C61" s="113"/>
      <c r="D61" s="113"/>
      <c r="E61" s="116">
        <f t="shared" ref="E61:F61" si="1">SUM(E53:E60)</f>
        <v>599</v>
      </c>
      <c r="F61" s="117">
        <f t="shared" si="1"/>
        <v>175837.7</v>
      </c>
      <c r="G61" s="58"/>
      <c r="H61" s="117">
        <f>AVERAGE(H53:H60)</f>
        <v>3718.33774</v>
      </c>
      <c r="I61" s="58"/>
      <c r="J61" s="112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</row>
  </sheetData>
  <mergeCells count="44">
    <mergeCell ref="A20:B20"/>
    <mergeCell ref="A21:B21"/>
    <mergeCell ref="A27:B27"/>
    <mergeCell ref="A28:B28"/>
    <mergeCell ref="A34:B34"/>
    <mergeCell ref="A35:B35"/>
    <mergeCell ref="A40:B40"/>
    <mergeCell ref="F53:G53"/>
    <mergeCell ref="H53:I53"/>
    <mergeCell ref="A41:B41"/>
    <mergeCell ref="A52:B52"/>
    <mergeCell ref="C52:D52"/>
    <mergeCell ref="F52:G52"/>
    <mergeCell ref="H52:I52"/>
    <mergeCell ref="A53:B53"/>
    <mergeCell ref="C53:D53"/>
    <mergeCell ref="A54:B54"/>
    <mergeCell ref="C54:D54"/>
    <mergeCell ref="F54:G54"/>
    <mergeCell ref="H54:I54"/>
    <mergeCell ref="C55:D55"/>
    <mergeCell ref="F55:G55"/>
    <mergeCell ref="H55:I55"/>
    <mergeCell ref="F57:G57"/>
    <mergeCell ref="H57:I57"/>
    <mergeCell ref="A55:B55"/>
    <mergeCell ref="A56:B56"/>
    <mergeCell ref="C56:D56"/>
    <mergeCell ref="F56:G56"/>
    <mergeCell ref="H56:I56"/>
    <mergeCell ref="A57:B57"/>
    <mergeCell ref="C57:D57"/>
    <mergeCell ref="F59:G59"/>
    <mergeCell ref="F60:G60"/>
    <mergeCell ref="H60:I60"/>
    <mergeCell ref="F61:G61"/>
    <mergeCell ref="H61:I61"/>
    <mergeCell ref="A58:B58"/>
    <mergeCell ref="C58:D58"/>
    <mergeCell ref="F58:G58"/>
    <mergeCell ref="H58:I58"/>
    <mergeCell ref="A59:B59"/>
    <mergeCell ref="C59:D59"/>
    <mergeCell ref="H59:I59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8.503937007874015in" paperWidth="11.692913385826772i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27.13"/>
    <col customWidth="1" min="2" max="8" width="15.5"/>
  </cols>
  <sheetData>
    <row r="1" ht="64.5" customHeight="1">
      <c r="A1" s="46" t="s">
        <v>259</v>
      </c>
      <c r="B1" s="118"/>
      <c r="C1" s="118"/>
      <c r="D1" s="118"/>
      <c r="E1" s="118"/>
      <c r="F1" s="118"/>
      <c r="G1" s="118"/>
      <c r="H1" s="118"/>
      <c r="I1" s="118"/>
    </row>
    <row r="2" ht="36.75" customHeight="1">
      <c r="A2" s="119" t="s">
        <v>260</v>
      </c>
      <c r="B2" s="120"/>
      <c r="C2" s="120"/>
      <c r="D2" s="120"/>
      <c r="E2" s="119" t="s">
        <v>261</v>
      </c>
      <c r="F2" s="120"/>
      <c r="G2" s="120"/>
      <c r="H2" s="120"/>
      <c r="I2" s="28"/>
    </row>
    <row r="3" ht="31.5" customHeight="1">
      <c r="A3" s="54"/>
      <c r="B3" s="54"/>
      <c r="C3" s="54"/>
      <c r="D3" s="54"/>
      <c r="E3" s="54"/>
      <c r="F3" s="54"/>
      <c r="G3" s="54"/>
      <c r="H3" s="54"/>
      <c r="I3" s="29"/>
    </row>
    <row r="4" ht="31.5" customHeight="1">
      <c r="A4" s="54"/>
      <c r="B4" s="54"/>
      <c r="C4" s="54"/>
      <c r="D4" s="54"/>
      <c r="E4" s="54"/>
      <c r="F4" s="54"/>
      <c r="G4" s="54"/>
      <c r="H4" s="54"/>
      <c r="I4" s="29"/>
    </row>
    <row r="5" ht="31.5" customHeight="1">
      <c r="A5" s="54"/>
      <c r="B5" s="54"/>
      <c r="C5" s="54"/>
      <c r="D5" s="54"/>
      <c r="E5" s="54"/>
      <c r="F5" s="54"/>
      <c r="G5" s="54"/>
      <c r="H5" s="54"/>
      <c r="I5" s="29"/>
    </row>
    <row r="6" ht="31.5" customHeight="1">
      <c r="A6" s="54"/>
      <c r="B6" s="54"/>
      <c r="C6" s="54"/>
      <c r="D6" s="54"/>
      <c r="E6" s="54"/>
      <c r="F6" s="54"/>
      <c r="G6" s="54"/>
      <c r="H6" s="54"/>
      <c r="I6" s="29"/>
    </row>
    <row r="7" ht="31.5" customHeight="1">
      <c r="A7" s="54"/>
      <c r="B7" s="54"/>
      <c r="C7" s="54"/>
      <c r="D7" s="54"/>
      <c r="E7" s="54"/>
      <c r="F7" s="54"/>
      <c r="G7" s="54"/>
      <c r="H7" s="54"/>
      <c r="I7" s="29"/>
    </row>
    <row r="8" ht="31.5" customHeight="1">
      <c r="A8" s="54"/>
      <c r="B8" s="54"/>
      <c r="C8" s="54"/>
      <c r="D8" s="54"/>
      <c r="E8" s="54"/>
      <c r="F8" s="54"/>
      <c r="G8" s="54"/>
      <c r="H8" s="54"/>
      <c r="I8" s="29"/>
    </row>
    <row r="9" ht="31.5" customHeight="1">
      <c r="A9" s="119" t="s">
        <v>262</v>
      </c>
      <c r="B9" s="121"/>
      <c r="C9" s="121"/>
      <c r="D9" s="121"/>
      <c r="E9" s="119" t="s">
        <v>263</v>
      </c>
      <c r="F9" s="121"/>
      <c r="G9" s="121"/>
      <c r="H9" s="121"/>
      <c r="I9" s="28"/>
    </row>
    <row r="10" ht="31.5" customHeight="1">
      <c r="A10" s="54"/>
      <c r="B10" s="54"/>
      <c r="C10" s="54"/>
      <c r="D10" s="54"/>
      <c r="E10" s="54"/>
      <c r="F10" s="54"/>
      <c r="G10" s="54"/>
      <c r="H10" s="54"/>
      <c r="I10" s="29"/>
    </row>
    <row r="11" ht="31.5" customHeight="1">
      <c r="A11" s="54"/>
      <c r="B11" s="54"/>
      <c r="C11" s="54"/>
      <c r="D11" s="54"/>
      <c r="E11" s="54"/>
      <c r="F11" s="54"/>
      <c r="G11" s="54"/>
      <c r="H11" s="54"/>
      <c r="I11" s="29"/>
    </row>
    <row r="12" ht="31.5" customHeight="1">
      <c r="A12" s="54"/>
      <c r="B12" s="54"/>
      <c r="C12" s="54"/>
      <c r="D12" s="54"/>
      <c r="E12" s="54"/>
      <c r="F12" s="54"/>
      <c r="G12" s="54"/>
      <c r="H12" s="54"/>
      <c r="I12" s="29"/>
    </row>
    <row r="13" ht="31.5" customHeight="1">
      <c r="A13" s="54"/>
      <c r="B13" s="54"/>
      <c r="C13" s="54"/>
      <c r="D13" s="54"/>
      <c r="E13" s="54"/>
      <c r="F13" s="54"/>
      <c r="G13" s="54"/>
      <c r="H13" s="54"/>
      <c r="I13" s="29"/>
    </row>
    <row r="14" ht="31.5" customHeight="1">
      <c r="A14" s="54"/>
      <c r="B14" s="54"/>
      <c r="C14" s="54"/>
      <c r="D14" s="54"/>
      <c r="E14" s="54"/>
      <c r="F14" s="54"/>
      <c r="G14" s="54"/>
      <c r="H14" s="54"/>
      <c r="I14" s="29"/>
    </row>
    <row r="15" ht="31.5" customHeight="1">
      <c r="A15" s="54"/>
      <c r="B15" s="54"/>
      <c r="C15" s="54"/>
      <c r="D15" s="54"/>
      <c r="E15" s="54"/>
      <c r="F15" s="54"/>
      <c r="G15" s="54"/>
      <c r="H15" s="54"/>
      <c r="I15" s="29"/>
    </row>
    <row r="16" ht="31.5" customHeight="1">
      <c r="A16" s="54"/>
      <c r="B16" s="54"/>
      <c r="C16" s="54"/>
      <c r="D16" s="54"/>
      <c r="E16" s="54"/>
      <c r="F16" s="54"/>
      <c r="G16" s="54"/>
      <c r="H16" s="54"/>
      <c r="I16" s="29"/>
    </row>
    <row r="17" ht="29.25" customHeight="1">
      <c r="A17" s="56" t="s">
        <v>264</v>
      </c>
      <c r="B17" s="57"/>
      <c r="C17" s="57"/>
      <c r="D17" s="57"/>
      <c r="E17" s="57"/>
      <c r="F17" s="57"/>
      <c r="G17" s="57"/>
      <c r="H17" s="58"/>
      <c r="I17" s="122" t="s">
        <v>218</v>
      </c>
    </row>
    <row r="18">
      <c r="A18" s="60" t="s">
        <v>11</v>
      </c>
      <c r="B18" s="123">
        <v>1.0</v>
      </c>
      <c r="C18" s="123">
        <v>2.0</v>
      </c>
      <c r="D18" s="123">
        <v>3.0</v>
      </c>
      <c r="E18" s="123">
        <v>4.0</v>
      </c>
      <c r="F18" s="123">
        <v>5.0</v>
      </c>
      <c r="G18" s="123">
        <v>6.0</v>
      </c>
      <c r="H18" s="123">
        <v>7.0</v>
      </c>
      <c r="I18" s="124"/>
    </row>
    <row r="19">
      <c r="A19" s="125" t="s">
        <v>216</v>
      </c>
      <c r="B19" s="57"/>
      <c r="C19" s="57"/>
      <c r="D19" s="57"/>
      <c r="E19" s="57"/>
      <c r="F19" s="57"/>
      <c r="G19" s="57"/>
      <c r="H19" s="57"/>
      <c r="I19" s="58"/>
    </row>
    <row r="20" ht="32.25" customHeight="1">
      <c r="A20" s="126" t="s">
        <v>25</v>
      </c>
      <c r="B20" s="127">
        <f>COUNTIFS(Data!$D:$D,$A20,Data!$L:$L,B$18)</f>
        <v>38</v>
      </c>
      <c r="C20" s="127">
        <f>COUNTIFS(Data!$D:$D,$A20,Data!$L:$L,C$18)</f>
        <v>35</v>
      </c>
      <c r="D20" s="127">
        <f>COUNTIFS(Data!$D:$D,$A20,Data!$L:$L,D$18)</f>
        <v>42</v>
      </c>
      <c r="E20" s="127">
        <f>COUNTIFS(Data!$D:$D,$A20,Data!$L:$L,E$18)</f>
        <v>33</v>
      </c>
      <c r="F20" s="127">
        <f>COUNTIFS(Data!$D:$D,$A20,Data!$L:$L,F$18)</f>
        <v>41</v>
      </c>
      <c r="G20" s="127">
        <f>COUNTIFS(Data!$D:$D,$A20,Data!$L:$L,G$18)</f>
        <v>45</v>
      </c>
      <c r="H20" s="127">
        <f>COUNTIFS(Data!$D:$D,$A20,Data!$L:$L,H$18)</f>
        <v>11</v>
      </c>
      <c r="I20" s="128">
        <f t="shared" ref="I20:I22" si="1">SUM(B20:H20)</f>
        <v>245</v>
      </c>
    </row>
    <row r="21" ht="32.25" customHeight="1">
      <c r="A21" s="126" t="s">
        <v>20</v>
      </c>
      <c r="B21" s="127">
        <f>COUNTIFS(Data!$D:$D,$A21,Data!$L:$L,B$18)</f>
        <v>63</v>
      </c>
      <c r="C21" s="127">
        <f>COUNTIFS(Data!$D:$D,$A21,Data!$L:$L,C$18)</f>
        <v>57</v>
      </c>
      <c r="D21" s="127">
        <f>COUNTIFS(Data!$D:$D,$A21,Data!$L:$L,D$18)</f>
        <v>61</v>
      </c>
      <c r="E21" s="127">
        <f>COUNTIFS(Data!$D:$D,$A21,Data!$L:$L,E$18)</f>
        <v>54</v>
      </c>
      <c r="F21" s="127">
        <f>COUNTIFS(Data!$D:$D,$A21,Data!$L:$L,F$18)</f>
        <v>48</v>
      </c>
      <c r="G21" s="127">
        <f>COUNTIFS(Data!$D:$D,$A21,Data!$L:$L,G$18)</f>
        <v>57</v>
      </c>
      <c r="H21" s="127">
        <f>COUNTIFS(Data!$D:$D,$A21,Data!$L:$L,H$18)</f>
        <v>12</v>
      </c>
      <c r="I21" s="128">
        <f t="shared" si="1"/>
        <v>352</v>
      </c>
    </row>
    <row r="22" ht="32.25" customHeight="1">
      <c r="A22" s="126" t="s">
        <v>18</v>
      </c>
      <c r="B22" s="127">
        <f>COUNTIFS(Data!$D:$D,$A22,Data!$L:$L,B$18)</f>
        <v>48</v>
      </c>
      <c r="C22" s="127">
        <f>COUNTIFS(Data!$D:$D,$A22,Data!$L:$L,C$18)</f>
        <v>51</v>
      </c>
      <c r="D22" s="127">
        <f>COUNTIFS(Data!$D:$D,$A22,Data!$L:$L,D$18)</f>
        <v>54</v>
      </c>
      <c r="E22" s="127">
        <f>COUNTIFS(Data!$D:$D,$A22,Data!$L:$L,E$18)</f>
        <v>45</v>
      </c>
      <c r="F22" s="127">
        <f>COUNTIFS(Data!$D:$D,$A22,Data!$L:$L,F$18)</f>
        <v>45</v>
      </c>
      <c r="G22" s="127">
        <f>COUNTIFS(Data!$D:$D,$A22,Data!$L:$L,G$18)</f>
        <v>51</v>
      </c>
      <c r="H22" s="127">
        <f>COUNTIFS(Data!$D:$D,$A22,Data!$L:$L,H$18)</f>
        <v>8</v>
      </c>
      <c r="I22" s="128">
        <f t="shared" si="1"/>
        <v>302</v>
      </c>
    </row>
    <row r="23">
      <c r="A23" s="129" t="s">
        <v>217</v>
      </c>
      <c r="B23" s="57"/>
      <c r="C23" s="57"/>
      <c r="D23" s="57"/>
      <c r="E23" s="57"/>
      <c r="F23" s="57"/>
      <c r="G23" s="57"/>
      <c r="H23" s="57"/>
      <c r="I23" s="58"/>
    </row>
    <row r="24" ht="32.25" customHeight="1">
      <c r="A24" s="126" t="s">
        <v>21</v>
      </c>
      <c r="B24" s="127">
        <f>COUNTIFS(Data!$D:$D,$A24,Data!$L:$L,B$18)</f>
        <v>198</v>
      </c>
      <c r="C24" s="127">
        <f>COUNTIFS(Data!$D:$D,$A24,Data!$L:$L,C$18)</f>
        <v>198</v>
      </c>
      <c r="D24" s="127">
        <f>COUNTIFS(Data!$D:$D,$A24,Data!$L:$L,D$18)</f>
        <v>210</v>
      </c>
      <c r="E24" s="127">
        <f>COUNTIFS(Data!$D:$D,$A24,Data!$L:$L,E$18)</f>
        <v>174</v>
      </c>
      <c r="F24" s="127">
        <f>COUNTIFS(Data!$D:$D,$A24,Data!$L:$L,F$18)</f>
        <v>174</v>
      </c>
      <c r="G24" s="127">
        <f>COUNTIFS(Data!$D:$D,$A24,Data!$L:$L,G$18)</f>
        <v>204</v>
      </c>
      <c r="H24" s="127">
        <f>COUNTIFS(Data!$D:$D,$A24,Data!$L:$L,H$18)</f>
        <v>36</v>
      </c>
      <c r="I24" s="128">
        <f t="shared" ref="I24:I26" si="2">SUM(B24:H24)</f>
        <v>1194</v>
      </c>
    </row>
    <row r="25" ht="32.25" customHeight="1">
      <c r="A25" s="126" t="s">
        <v>24</v>
      </c>
      <c r="B25" s="127">
        <f>COUNTIFS(Data!$D:$D,$A25,Data!$L:$L,B$18)</f>
        <v>190</v>
      </c>
      <c r="C25" s="127">
        <f>COUNTIFS(Data!$D:$D,$A25,Data!$L:$L,C$18)</f>
        <v>196</v>
      </c>
      <c r="D25" s="127">
        <f>COUNTIFS(Data!$D:$D,$A25,Data!$L:$L,D$18)</f>
        <v>211</v>
      </c>
      <c r="E25" s="127">
        <f>COUNTIFS(Data!$D:$D,$A25,Data!$L:$L,E$18)</f>
        <v>173</v>
      </c>
      <c r="F25" s="127">
        <f>COUNTIFS(Data!$D:$D,$A25,Data!$L:$L,F$18)</f>
        <v>193</v>
      </c>
      <c r="G25" s="127">
        <f>COUNTIFS(Data!$D:$D,$A25,Data!$L:$L,G$18)</f>
        <v>210</v>
      </c>
      <c r="H25" s="127">
        <f>COUNTIFS(Data!$D:$D,$A25,Data!$L:$L,H$18)</f>
        <v>42</v>
      </c>
      <c r="I25" s="128">
        <f t="shared" si="2"/>
        <v>1215</v>
      </c>
    </row>
    <row r="26" ht="32.25" customHeight="1">
      <c r="A26" s="126" t="s">
        <v>23</v>
      </c>
      <c r="B26" s="127">
        <f>COUNTIFS(Data!$D:$D,$A26,Data!$L:$L,B$18)</f>
        <v>196</v>
      </c>
      <c r="C26" s="127">
        <f>COUNTIFS(Data!$D:$D,$A26,Data!$L:$L,C$18)</f>
        <v>191</v>
      </c>
      <c r="D26" s="127">
        <f>COUNTIFS(Data!$D:$D,$A26,Data!$L:$L,D$18)</f>
        <v>209</v>
      </c>
      <c r="E26" s="127">
        <f>COUNTIFS(Data!$D:$D,$A26,Data!$L:$L,E$18)</f>
        <v>176</v>
      </c>
      <c r="F26" s="127">
        <f>COUNTIFS(Data!$D:$D,$A26,Data!$L:$L,F$18)</f>
        <v>186</v>
      </c>
      <c r="G26" s="127">
        <f>COUNTIFS(Data!$D:$D,$A26,Data!$L:$L,G$18)</f>
        <v>209</v>
      </c>
      <c r="H26" s="127">
        <f>COUNTIFS(Data!$D:$D,$A26,Data!$L:$L,H$18)</f>
        <v>41</v>
      </c>
      <c r="I26" s="128">
        <f t="shared" si="2"/>
        <v>1208</v>
      </c>
    </row>
    <row r="27" ht="24.0" customHeight="1">
      <c r="A27" s="130"/>
      <c r="B27" s="130"/>
      <c r="C27" s="130"/>
      <c r="D27" s="130"/>
      <c r="E27" s="130"/>
      <c r="F27" s="130"/>
      <c r="G27" s="130"/>
      <c r="H27" s="130"/>
      <c r="I27" s="29"/>
    </row>
    <row r="28" ht="30.75" customHeight="1">
      <c r="A28" s="56" t="s">
        <v>265</v>
      </c>
      <c r="B28" s="57"/>
      <c r="C28" s="57"/>
      <c r="D28" s="57"/>
      <c r="E28" s="57"/>
      <c r="F28" s="57"/>
      <c r="G28" s="57"/>
      <c r="H28" s="58"/>
      <c r="I28" s="131" t="s">
        <v>218</v>
      </c>
    </row>
    <row r="29">
      <c r="A29" s="60" t="s">
        <v>266</v>
      </c>
      <c r="B29" s="123">
        <v>1.0</v>
      </c>
      <c r="C29" s="123">
        <v>2.0</v>
      </c>
      <c r="D29" s="123">
        <v>3.0</v>
      </c>
      <c r="E29" s="123">
        <v>4.0</v>
      </c>
      <c r="F29" s="123">
        <v>5.0</v>
      </c>
      <c r="G29" s="123">
        <v>6.0</v>
      </c>
      <c r="H29" s="123">
        <v>7.0</v>
      </c>
    </row>
    <row r="30">
      <c r="A30" s="125" t="s">
        <v>216</v>
      </c>
      <c r="B30" s="57"/>
      <c r="C30" s="57"/>
      <c r="D30" s="57"/>
      <c r="E30" s="57"/>
      <c r="F30" s="57"/>
      <c r="G30" s="57"/>
      <c r="H30" s="57"/>
      <c r="I30" s="58"/>
    </row>
    <row r="31" ht="30.0" customHeight="1">
      <c r="A31" s="126" t="s">
        <v>25</v>
      </c>
      <c r="B31" s="127">
        <f>SUMIFS(Data!$J:$J,Data!$D:$D,$A31,Data!$L:$L,B$29)</f>
        <v>11309.55</v>
      </c>
      <c r="C31" s="127">
        <f>SUMIFS(Data!$J:$J,Data!$D:$D,$A31,Data!$L:$L,C$29)</f>
        <v>10467.45</v>
      </c>
      <c r="D31" s="127">
        <f>SUMIFS(Data!$J:$J,Data!$D:$D,$A31,Data!$L:$L,D$29)</f>
        <v>12449.25</v>
      </c>
      <c r="E31" s="127">
        <f>SUMIFS(Data!$J:$J,Data!$D:$D,$A31,Data!$L:$L,E$29)</f>
        <v>9749.7</v>
      </c>
      <c r="F31" s="127">
        <f>SUMIFS(Data!$J:$J,Data!$D:$D,$A31,Data!$L:$L,F$29)</f>
        <v>12162</v>
      </c>
      <c r="G31" s="127">
        <f>SUMIFS(Data!$J:$J,Data!$D:$D,$A31,Data!$L:$L,G$29)</f>
        <v>13394.1</v>
      </c>
      <c r="H31" s="127">
        <f>SUMIFS(Data!$J:$J,Data!$D:$D,$A31,Data!$L:$L,H$29)</f>
        <v>3300</v>
      </c>
      <c r="I31" s="132">
        <f t="shared" ref="I31:I33" si="3">SUM(B31:H31)</f>
        <v>72832.05</v>
      </c>
    </row>
    <row r="32" ht="30.0" customHeight="1">
      <c r="A32" s="126" t="s">
        <v>20</v>
      </c>
      <c r="B32" s="127">
        <f>SUMIFS(Data!$J:$J,Data!$D:$D,$A32,Data!$L:$L,B$29)</f>
        <v>35999.25</v>
      </c>
      <c r="C32" s="127">
        <f>SUMIFS(Data!$J:$J,Data!$D:$D,$A32,Data!$L:$L,C$29)</f>
        <v>28400</v>
      </c>
      <c r="D32" s="127">
        <f>SUMIFS(Data!$J:$J,Data!$D:$D,$A32,Data!$L:$L,D$29)</f>
        <v>30473.5</v>
      </c>
      <c r="E32" s="127">
        <f>SUMIFS(Data!$J:$J,Data!$D:$D,$A32,Data!$L:$L,E$29)</f>
        <v>26999.25</v>
      </c>
      <c r="F32" s="127">
        <f>SUMIFS(Data!$J:$J,Data!$D:$D,$A32,Data!$L:$L,F$29)</f>
        <v>23775</v>
      </c>
      <c r="G32" s="127">
        <f>SUMIFS(Data!$J:$J,Data!$D:$D,$A32,Data!$L:$L,G$29)</f>
        <v>28399.5</v>
      </c>
      <c r="H32" s="127">
        <f>SUMIFS(Data!$J:$J,Data!$D:$D,$A32,Data!$L:$L,H$29)</f>
        <v>6000</v>
      </c>
      <c r="I32" s="132">
        <f t="shared" si="3"/>
        <v>180046.5</v>
      </c>
    </row>
    <row r="33" ht="30.0" customHeight="1">
      <c r="A33" s="126" t="s">
        <v>18</v>
      </c>
      <c r="B33" s="127">
        <f>SUMIFS(Data!$J:$J,Data!$D:$D,$A33,Data!$L:$L,B$29)</f>
        <v>47198.5</v>
      </c>
      <c r="C33" s="127">
        <f>SUMIFS(Data!$J:$J,Data!$D:$D,$A33,Data!$L:$L,C$29)</f>
        <v>50495.5</v>
      </c>
      <c r="D33" s="127">
        <f>SUMIFS(Data!$J:$J,Data!$D:$D,$A33,Data!$L:$L,D$29)</f>
        <v>53299</v>
      </c>
      <c r="E33" s="127">
        <f>SUMIFS(Data!$J:$J,Data!$D:$D,$A33,Data!$L:$L,E$29)</f>
        <v>44447.5</v>
      </c>
      <c r="F33" s="127">
        <f>SUMIFS(Data!$J:$J,Data!$D:$D,$A33,Data!$L:$L,F$29)</f>
        <v>44690</v>
      </c>
      <c r="G33" s="127">
        <f>SUMIFS(Data!$J:$J,Data!$D:$D,$A33,Data!$L:$L,G$29)</f>
        <v>50300</v>
      </c>
      <c r="H33" s="127">
        <f>SUMIFS(Data!$J:$J,Data!$D:$D,$A33,Data!$L:$L,H$29)</f>
        <v>7650</v>
      </c>
      <c r="I33" s="132">
        <f t="shared" si="3"/>
        <v>298080.5</v>
      </c>
    </row>
    <row r="34">
      <c r="A34" s="129" t="s">
        <v>217</v>
      </c>
      <c r="B34" s="57"/>
      <c r="C34" s="57"/>
      <c r="D34" s="57"/>
      <c r="E34" s="57"/>
      <c r="F34" s="57"/>
      <c r="G34" s="57"/>
      <c r="H34" s="57"/>
      <c r="I34" s="58"/>
    </row>
    <row r="35" ht="31.5" customHeight="1">
      <c r="A35" s="126" t="s">
        <v>21</v>
      </c>
      <c r="B35" s="127">
        <f>SUMIFS(Data!$J:$J,Data!$D:$D,$A35,Data!$L:$L,B$29)</f>
        <v>685370</v>
      </c>
      <c r="C35" s="127">
        <f>SUMIFS(Data!$J:$J,Data!$D:$D,$A35,Data!$L:$L,C$29)</f>
        <v>686764.75</v>
      </c>
      <c r="D35" s="127">
        <f>SUMIFS(Data!$J:$J,Data!$D:$D,$A35,Data!$L:$L,D$29)</f>
        <v>725823</v>
      </c>
      <c r="E35" s="127">
        <f>SUMIFS(Data!$J:$J,Data!$D:$D,$A35,Data!$L:$L,E$29)</f>
        <v>602969.5</v>
      </c>
      <c r="F35" s="127">
        <f>SUMIFS(Data!$J:$J,Data!$D:$D,$A35,Data!$L:$L,F$29)</f>
        <v>603079.75</v>
      </c>
      <c r="G35" s="127">
        <f>SUMIFS(Data!$J:$J,Data!$D:$D,$A35,Data!$L:$L,G$29)</f>
        <v>708295</v>
      </c>
      <c r="H35" s="127">
        <f>SUMIFS(Data!$J:$J,Data!$D:$D,$A35,Data!$L:$L,H$29)</f>
        <v>124950</v>
      </c>
      <c r="I35" s="132">
        <f t="shared" ref="I35:I37" si="4">SUM(B35:H35)</f>
        <v>4137252</v>
      </c>
    </row>
    <row r="36" ht="31.5" customHeight="1">
      <c r="A36" s="126" t="s">
        <v>24</v>
      </c>
      <c r="B36" s="127">
        <f>SUMIFS(Data!$J:$J,Data!$D:$D,$A36,Data!$L:$L,B$29)</f>
        <v>845424</v>
      </c>
      <c r="C36" s="127">
        <f>SUMIFS(Data!$J:$J,Data!$D:$D,$A36,Data!$L:$L,C$29)</f>
        <v>871332.75</v>
      </c>
      <c r="D36" s="127">
        <f>SUMIFS(Data!$J:$J,Data!$D:$D,$A36,Data!$L:$L,D$29)</f>
        <v>938697.75</v>
      </c>
      <c r="E36" s="127">
        <f>SUMIFS(Data!$J:$J,Data!$D:$D,$A36,Data!$L:$L,E$29)</f>
        <v>770476.5</v>
      </c>
      <c r="F36" s="127">
        <f>SUMIFS(Data!$J:$J,Data!$D:$D,$A36,Data!$L:$L,F$29)</f>
        <v>855609.75</v>
      </c>
      <c r="G36" s="127">
        <f>SUMIFS(Data!$J:$J,Data!$D:$D,$A36,Data!$L:$L,G$29)</f>
        <v>932004</v>
      </c>
      <c r="H36" s="127">
        <f>SUMIFS(Data!$J:$J,Data!$D:$D,$A36,Data!$L:$L,H$29)</f>
        <v>187425</v>
      </c>
      <c r="I36" s="132">
        <f t="shared" si="4"/>
        <v>5400969.75</v>
      </c>
    </row>
    <row r="37" ht="31.5" customHeight="1">
      <c r="A37" s="126" t="s">
        <v>23</v>
      </c>
      <c r="B37" s="127">
        <f>SUMIFS(Data!$J:$J,Data!$D:$D,$A37,Data!$L:$L,B$29)</f>
        <v>1070423.75</v>
      </c>
      <c r="C37" s="127">
        <f>SUMIFS(Data!$J:$J,Data!$D:$D,$A37,Data!$L:$L,C$29)</f>
        <v>1038809.75</v>
      </c>
      <c r="D37" s="127">
        <f>SUMIFS(Data!$J:$J,Data!$D:$D,$A37,Data!$L:$L,D$29)</f>
        <v>1137507.25</v>
      </c>
      <c r="E37" s="127">
        <f>SUMIFS(Data!$J:$J,Data!$D:$D,$A37,Data!$L:$L,E$29)</f>
        <v>957987.25</v>
      </c>
      <c r="F37" s="127">
        <f>SUMIFS(Data!$J:$J,Data!$D:$D,$A37,Data!$L:$L,F$29)</f>
        <v>1014065.25</v>
      </c>
      <c r="G37" s="127">
        <f>SUMIFS(Data!$J:$J,Data!$D:$D,$A37,Data!$L:$L,G$29)</f>
        <v>1139699</v>
      </c>
      <c r="H37" s="127">
        <f>SUMIFS(Data!$J:$J,Data!$D:$D,$A37,Data!$L:$L,H$29)</f>
        <v>222989.25</v>
      </c>
      <c r="I37" s="132">
        <f t="shared" si="4"/>
        <v>6581481.5</v>
      </c>
    </row>
    <row r="38" ht="39.0" customHeight="1">
      <c r="A38" s="119" t="s">
        <v>267</v>
      </c>
      <c r="B38" s="29"/>
      <c r="C38" s="29"/>
      <c r="D38" s="29"/>
      <c r="E38" s="29"/>
      <c r="F38" s="29"/>
      <c r="G38" s="29"/>
      <c r="H38" s="29"/>
      <c r="I38" s="29"/>
    </row>
    <row r="39" ht="30.75" customHeight="1">
      <c r="A39" s="133"/>
      <c r="D39" s="134" t="s">
        <v>268</v>
      </c>
      <c r="E39" s="57"/>
      <c r="F39" s="57"/>
      <c r="G39" s="57"/>
      <c r="H39" s="57"/>
      <c r="I39" s="57"/>
    </row>
    <row r="40">
      <c r="D40" s="135" t="s">
        <v>216</v>
      </c>
      <c r="E40" s="58"/>
      <c r="F40" s="136" t="s">
        <v>269</v>
      </c>
      <c r="G40" s="136" t="s">
        <v>270</v>
      </c>
      <c r="H40" s="136" t="s">
        <v>271</v>
      </c>
      <c r="I40" s="136" t="s">
        <v>272</v>
      </c>
    </row>
    <row r="41" ht="51.75" customHeight="1">
      <c r="D41" s="137" t="s">
        <v>25</v>
      </c>
      <c r="E41" s="58"/>
      <c r="F41" s="127">
        <f t="shared" ref="F41:F43" si="5">SUM(B20:H20)</f>
        <v>245</v>
      </c>
      <c r="G41" s="62">
        <f t="shared" ref="G41:G43" si="6">sum(B31:H31)</f>
        <v>72832.05</v>
      </c>
      <c r="H41" s="127">
        <v>150.0</v>
      </c>
      <c r="I41" s="132">
        <f t="shared" ref="I41:I43" si="7">G41-H41*F41</f>
        <v>36082.05</v>
      </c>
    </row>
    <row r="42" ht="51.75" customHeight="1">
      <c r="D42" s="137" t="s">
        <v>20</v>
      </c>
      <c r="E42" s="58"/>
      <c r="F42" s="127">
        <f t="shared" si="5"/>
        <v>352</v>
      </c>
      <c r="G42" s="62">
        <f t="shared" si="6"/>
        <v>180046.5</v>
      </c>
      <c r="H42" s="127">
        <v>250.0</v>
      </c>
      <c r="I42" s="132">
        <f t="shared" si="7"/>
        <v>92046.5</v>
      </c>
    </row>
    <row r="43" ht="51.75" customHeight="1">
      <c r="D43" s="137" t="s">
        <v>18</v>
      </c>
      <c r="E43" s="58"/>
      <c r="F43" s="127">
        <f t="shared" si="5"/>
        <v>302</v>
      </c>
      <c r="G43" s="62">
        <f t="shared" si="6"/>
        <v>298080.5</v>
      </c>
      <c r="H43" s="127">
        <v>500.0</v>
      </c>
      <c r="I43" s="132">
        <f t="shared" si="7"/>
        <v>147080.5</v>
      </c>
    </row>
    <row r="44">
      <c r="A44" s="29"/>
      <c r="B44" s="29"/>
      <c r="C44" s="29"/>
      <c r="D44" s="29"/>
      <c r="E44" s="29"/>
      <c r="F44" s="29"/>
      <c r="G44" s="29"/>
      <c r="H44" s="29"/>
      <c r="I44" s="29"/>
    </row>
    <row r="45">
      <c r="A45" s="29"/>
      <c r="B45" s="29"/>
      <c r="C45" s="29"/>
      <c r="D45" s="29"/>
      <c r="E45" s="29"/>
      <c r="F45" s="29"/>
      <c r="G45" s="29"/>
      <c r="H45" s="29"/>
      <c r="I45" s="29"/>
    </row>
  </sheetData>
  <mergeCells count="13">
    <mergeCell ref="A34:I34"/>
    <mergeCell ref="D39:I39"/>
    <mergeCell ref="D40:E40"/>
    <mergeCell ref="D41:E41"/>
    <mergeCell ref="D42:E42"/>
    <mergeCell ref="D43:E43"/>
    <mergeCell ref="A17:H17"/>
    <mergeCell ref="I17:I18"/>
    <mergeCell ref="A19:I19"/>
    <mergeCell ref="A23:I23"/>
    <mergeCell ref="A28:H28"/>
    <mergeCell ref="I28:I29"/>
    <mergeCell ref="A30:I30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8.89763779527559in" paperWidth="11.692913385826772in"/>
  <drawing r:id="rId1"/>
</worksheet>
</file>