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ersonal Folders\cc\"/>
    </mc:Choice>
  </mc:AlternateContent>
  <xr:revisionPtr revIDLastSave="0" documentId="13_ncr:1_{E0E3095A-41EB-4FD0-9D81-6AD5F51ED017}" xr6:coauthVersionLast="47" xr6:coauthVersionMax="47" xr10:uidLastSave="{00000000-0000-0000-0000-000000000000}"/>
  <bookViews>
    <workbookView xWindow="14300" yWindow="3720" windowWidth="21610" windowHeight="17250" tabRatio="792" activeTab="1" xr2:uid="{FE94E34B-D926-42F6-BBB6-9095912A012C}"/>
  </bookViews>
  <sheets>
    <sheet name="Daily Update" sheetId="19" r:id="rId1"/>
    <sheet name="CCTR Journal" sheetId="25" r:id="rId2"/>
    <sheet name="Equity Curve" sheetId="8" r:id="rId3"/>
    <sheet name="Statistics" sheetId="26" r:id="rId4"/>
    <sheet name="Trading Journal v2" sheetId="29" r:id="rId5"/>
    <sheet name="Data" sheetId="2" r:id="rId6"/>
  </sheets>
  <definedNames>
    <definedName name="Long_Short" localSheetId="0">#REF!</definedName>
    <definedName name="Long_Short" localSheetId="2">#REF!</definedName>
    <definedName name="Long_Sh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4" i="26" l="1"/>
  <c r="O44" i="26" s="1"/>
  <c r="F44" i="26"/>
  <c r="G44" i="26" s="1"/>
  <c r="Y19" i="29"/>
  <c r="Z17" i="29"/>
  <c r="Z18" i="29"/>
  <c r="Z19" i="29"/>
  <c r="AD19" i="29" s="1"/>
  <c r="Z20" i="29"/>
  <c r="Z21" i="29"/>
  <c r="AD21" i="29" s="1"/>
  <c r="Z22" i="29"/>
  <c r="AD22" i="29" s="1"/>
  <c r="AL22" i="29" s="1"/>
  <c r="Z23" i="29"/>
  <c r="AD23" i="29" s="1"/>
  <c r="AL23" i="29" s="1"/>
  <c r="Z24" i="29"/>
  <c r="AD24" i="29" s="1"/>
  <c r="Z25" i="29"/>
  <c r="AD25" i="29" s="1"/>
  <c r="AL25" i="29" s="1"/>
  <c r="Z26" i="29"/>
  <c r="Z27" i="29"/>
  <c r="Z28" i="29"/>
  <c r="Z29" i="29"/>
  <c r="Z30" i="29"/>
  <c r="Z31" i="29"/>
  <c r="Z32" i="29"/>
  <c r="AD32" i="29" s="1"/>
  <c r="AL32" i="29" s="1"/>
  <c r="Z33" i="29"/>
  <c r="Z34" i="29"/>
  <c r="Z35" i="29"/>
  <c r="Z36" i="29"/>
  <c r="Z37" i="29"/>
  <c r="AD37" i="29" s="1"/>
  <c r="Z38" i="29"/>
  <c r="Z39" i="29"/>
  <c r="Z40" i="29"/>
  <c r="AD40" i="29" s="1"/>
  <c r="Z41" i="29"/>
  <c r="AD41" i="29" s="1"/>
  <c r="AL41" i="29" s="1"/>
  <c r="Z42" i="29"/>
  <c r="Z43" i="29"/>
  <c r="Z44" i="29"/>
  <c r="Z45" i="29"/>
  <c r="Z46" i="29"/>
  <c r="Z47" i="29"/>
  <c r="Z48" i="29"/>
  <c r="AD48" i="29" s="1"/>
  <c r="AL48" i="29" s="1"/>
  <c r="Z49" i="29"/>
  <c r="Z50" i="29"/>
  <c r="Z51" i="29"/>
  <c r="Z52" i="29"/>
  <c r="Z53" i="29"/>
  <c r="Z54" i="29"/>
  <c r="AD54" i="29" s="1"/>
  <c r="Z55" i="29"/>
  <c r="Z56" i="29"/>
  <c r="AD56" i="29" s="1"/>
  <c r="Z57" i="29"/>
  <c r="AD57" i="29" s="1"/>
  <c r="AL57" i="29" s="1"/>
  <c r="Z58" i="29"/>
  <c r="Z59" i="29"/>
  <c r="Z60" i="29"/>
  <c r="Z61" i="29"/>
  <c r="Z62" i="29"/>
  <c r="Z63" i="29"/>
  <c r="Z64" i="29"/>
  <c r="AD64" i="29" s="1"/>
  <c r="AL64" i="29" s="1"/>
  <c r="Z65" i="29"/>
  <c r="Z66" i="29"/>
  <c r="Z67" i="29"/>
  <c r="Z68" i="29"/>
  <c r="Z69" i="29"/>
  <c r="AD69" i="29" s="1"/>
  <c r="Z70" i="29"/>
  <c r="AD70" i="29" s="1"/>
  <c r="Z71" i="29"/>
  <c r="AD71" i="29" s="1"/>
  <c r="Z72" i="29"/>
  <c r="AD72" i="29" s="1"/>
  <c r="Z73" i="29"/>
  <c r="AD73" i="29" s="1"/>
  <c r="AL73" i="29" s="1"/>
  <c r="Z74" i="29"/>
  <c r="Z75" i="29"/>
  <c r="Z76" i="29"/>
  <c r="Z77" i="29"/>
  <c r="Z78" i="29"/>
  <c r="Z79" i="29"/>
  <c r="Z80" i="29"/>
  <c r="AD80" i="29" s="1"/>
  <c r="AL80" i="29" s="1"/>
  <c r="Z81" i="29"/>
  <c r="Z82" i="29"/>
  <c r="Z83" i="29"/>
  <c r="Z84" i="29"/>
  <c r="Z85" i="29"/>
  <c r="AD85" i="29" s="1"/>
  <c r="Z86" i="29"/>
  <c r="AD86" i="29" s="1"/>
  <c r="Z87" i="29"/>
  <c r="AD87" i="29" s="1"/>
  <c r="AL87" i="29" s="1"/>
  <c r="Z88" i="29"/>
  <c r="Z89" i="29"/>
  <c r="AD89" i="29" s="1"/>
  <c r="AL89" i="29" s="1"/>
  <c r="Z90" i="29"/>
  <c r="Z91" i="29"/>
  <c r="Z92" i="29"/>
  <c r="Z93" i="29"/>
  <c r="Z94" i="29"/>
  <c r="Z95" i="29"/>
  <c r="Z96" i="29"/>
  <c r="AD96" i="29" s="1"/>
  <c r="Z97" i="29"/>
  <c r="Z98" i="29"/>
  <c r="Z99" i="29"/>
  <c r="Z100" i="29"/>
  <c r="Z101" i="29"/>
  <c r="AD101" i="29" s="1"/>
  <c r="Z102" i="29"/>
  <c r="AD102" i="29" s="1"/>
  <c r="Z103" i="29"/>
  <c r="AD103" i="29" s="1"/>
  <c r="AL103" i="29" s="1"/>
  <c r="Z104" i="29"/>
  <c r="AD104" i="29" s="1"/>
  <c r="Z105" i="29"/>
  <c r="AD105" i="29" s="1"/>
  <c r="AL105" i="29" s="1"/>
  <c r="Z106" i="29"/>
  <c r="Z107" i="29"/>
  <c r="Z108" i="29"/>
  <c r="Z109" i="29"/>
  <c r="Z110" i="29"/>
  <c r="Z111" i="29"/>
  <c r="Z112" i="29"/>
  <c r="AD112" i="29" s="1"/>
  <c r="Z113" i="29"/>
  <c r="Z114" i="29"/>
  <c r="Z115" i="29"/>
  <c r="Z116" i="29"/>
  <c r="Z117" i="29"/>
  <c r="AD117" i="29" s="1"/>
  <c r="Z118" i="29"/>
  <c r="AD118" i="29" s="1"/>
  <c r="AL118" i="29" s="1"/>
  <c r="Z119" i="29"/>
  <c r="AD119" i="29" s="1"/>
  <c r="AL119" i="29" s="1"/>
  <c r="Z120" i="29"/>
  <c r="AD120" i="29" s="1"/>
  <c r="Z121" i="29"/>
  <c r="AD121" i="29" s="1"/>
  <c r="Z122" i="29"/>
  <c r="Z123" i="29"/>
  <c r="Z124" i="29"/>
  <c r="Z125" i="29"/>
  <c r="Z126" i="29"/>
  <c r="Z127" i="29"/>
  <c r="Z128" i="29"/>
  <c r="AD128" i="29" s="1"/>
  <c r="AL128" i="29" s="1"/>
  <c r="Z129" i="29"/>
  <c r="Z130" i="29"/>
  <c r="Z131" i="29"/>
  <c r="Z132" i="29"/>
  <c r="Z133" i="29"/>
  <c r="AD133" i="29" s="1"/>
  <c r="Z134" i="29"/>
  <c r="AD134" i="29" s="1"/>
  <c r="AL134" i="29" s="1"/>
  <c r="Z135" i="29"/>
  <c r="AD135" i="29" s="1"/>
  <c r="Z136" i="29"/>
  <c r="AD136" i="29" s="1"/>
  <c r="AL136" i="29" s="1"/>
  <c r="Z137" i="29"/>
  <c r="AD137" i="29" s="1"/>
  <c r="Z138" i="29"/>
  <c r="Z139" i="29"/>
  <c r="Z140" i="29"/>
  <c r="Z141" i="29"/>
  <c r="Z142" i="29"/>
  <c r="Z143" i="29"/>
  <c r="Z144" i="29"/>
  <c r="AD144" i="29" s="1"/>
  <c r="Z145" i="29"/>
  <c r="Z146" i="29"/>
  <c r="Z147" i="29"/>
  <c r="Z148" i="29"/>
  <c r="Z149" i="29"/>
  <c r="Z150" i="29"/>
  <c r="AD150" i="29" s="1"/>
  <c r="Z151" i="29"/>
  <c r="AD151" i="29" s="1"/>
  <c r="AL151" i="29" s="1"/>
  <c r="Z152" i="29"/>
  <c r="AD152" i="29" s="1"/>
  <c r="AL152" i="29" s="1"/>
  <c r="Z153" i="29"/>
  <c r="AD153" i="29" s="1"/>
  <c r="Z154" i="29"/>
  <c r="Z155" i="29"/>
  <c r="Z156" i="29"/>
  <c r="Z157" i="29"/>
  <c r="Z158" i="29"/>
  <c r="Z159" i="29"/>
  <c r="Z160" i="29"/>
  <c r="AD160" i="29" s="1"/>
  <c r="Z161" i="29"/>
  <c r="Z162" i="29"/>
  <c r="Z163" i="29"/>
  <c r="Z164" i="29"/>
  <c r="Z165" i="29"/>
  <c r="AD165" i="29" s="1"/>
  <c r="Z166" i="29"/>
  <c r="AD166" i="29" s="1"/>
  <c r="Z167" i="29"/>
  <c r="Z168" i="29"/>
  <c r="AD168" i="29" s="1"/>
  <c r="AL168" i="29" s="1"/>
  <c r="Z169" i="29"/>
  <c r="AD169" i="29" s="1"/>
  <c r="Z170" i="29"/>
  <c r="Z171" i="29"/>
  <c r="Z172" i="29"/>
  <c r="Z173" i="29"/>
  <c r="Z174" i="29"/>
  <c r="Z175" i="29"/>
  <c r="Z176" i="29"/>
  <c r="AD176" i="29" s="1"/>
  <c r="AL176" i="29" s="1"/>
  <c r="Z177" i="29"/>
  <c r="Z178" i="29"/>
  <c r="Z179" i="29"/>
  <c r="Z180" i="29"/>
  <c r="Z181" i="29"/>
  <c r="AD181" i="29" s="1"/>
  <c r="Z182" i="29"/>
  <c r="AD182" i="29" s="1"/>
  <c r="AL182" i="29" s="1"/>
  <c r="Z183" i="29"/>
  <c r="AD183" i="29" s="1"/>
  <c r="Z184" i="29"/>
  <c r="Z185" i="29"/>
  <c r="AD185" i="29" s="1"/>
  <c r="Z186" i="29"/>
  <c r="Z187" i="29"/>
  <c r="Z188" i="29"/>
  <c r="Z189" i="29"/>
  <c r="Z190" i="29"/>
  <c r="Z191" i="29"/>
  <c r="Z192" i="29"/>
  <c r="AD192" i="29" s="1"/>
  <c r="Z193" i="29"/>
  <c r="Z194" i="29"/>
  <c r="Z195" i="29"/>
  <c r="Z196" i="29"/>
  <c r="Z197" i="29"/>
  <c r="AD197" i="29" s="1"/>
  <c r="Z198" i="29"/>
  <c r="AD198" i="29" s="1"/>
  <c r="Z199" i="29"/>
  <c r="AD199" i="29" s="1"/>
  <c r="Z200" i="29"/>
  <c r="AD200" i="29" s="1"/>
  <c r="Z201" i="29"/>
  <c r="AD201" i="29" s="1"/>
  <c r="Z202" i="29"/>
  <c r="AD202" i="29" s="1"/>
  <c r="Z203" i="29"/>
  <c r="Z204" i="29"/>
  <c r="Z205" i="29"/>
  <c r="Z206" i="29"/>
  <c r="AD206" i="29" s="1"/>
  <c r="Z207" i="29"/>
  <c r="AD207" i="29" s="1"/>
  <c r="Z208" i="29"/>
  <c r="AD208" i="29" s="1"/>
  <c r="AL208" i="29" s="1"/>
  <c r="Z209" i="29"/>
  <c r="Z210" i="29"/>
  <c r="AD210" i="29" s="1"/>
  <c r="Z211" i="29"/>
  <c r="AA21" i="29"/>
  <c r="AA22" i="29"/>
  <c r="AA23" i="29"/>
  <c r="AA24" i="29"/>
  <c r="AA25" i="29"/>
  <c r="AA26" i="29"/>
  <c r="AA27" i="29"/>
  <c r="AA28" i="29"/>
  <c r="AA29" i="29"/>
  <c r="AA30" i="29"/>
  <c r="AA31" i="29"/>
  <c r="AA32" i="29"/>
  <c r="AA33" i="29"/>
  <c r="AA34" i="29"/>
  <c r="AA35" i="29"/>
  <c r="AA36" i="29"/>
  <c r="AA37" i="29"/>
  <c r="AA38" i="29"/>
  <c r="AA39" i="29"/>
  <c r="AA40" i="29"/>
  <c r="AA41" i="29"/>
  <c r="AA42" i="29"/>
  <c r="AA43" i="29"/>
  <c r="AA44" i="29"/>
  <c r="AA45" i="29"/>
  <c r="AA46" i="29"/>
  <c r="AA47" i="29"/>
  <c r="AA48" i="29"/>
  <c r="AA49" i="29"/>
  <c r="AA50" i="29"/>
  <c r="AA51" i="29"/>
  <c r="AA52" i="29"/>
  <c r="AA53" i="29"/>
  <c r="AA54" i="29"/>
  <c r="AA55" i="29"/>
  <c r="AA56" i="29"/>
  <c r="AA57" i="29"/>
  <c r="AA58" i="29"/>
  <c r="AA59" i="29"/>
  <c r="AA60" i="29"/>
  <c r="AA61" i="29"/>
  <c r="AA62" i="29"/>
  <c r="AA63" i="29"/>
  <c r="AA64" i="29"/>
  <c r="AA65" i="29"/>
  <c r="AA66" i="29"/>
  <c r="AA67" i="29"/>
  <c r="AA68" i="29"/>
  <c r="AA69" i="29"/>
  <c r="AA70" i="29"/>
  <c r="AA71" i="29"/>
  <c r="AA72" i="29"/>
  <c r="AA73" i="29"/>
  <c r="AA74" i="29"/>
  <c r="AA75" i="29"/>
  <c r="AA76" i="29"/>
  <c r="AA77" i="29"/>
  <c r="AA78" i="29"/>
  <c r="AA79" i="29"/>
  <c r="AA80" i="29"/>
  <c r="AA81" i="29"/>
  <c r="AA82" i="29"/>
  <c r="AA83" i="29"/>
  <c r="AA84" i="29"/>
  <c r="AA85" i="29"/>
  <c r="AA86" i="29"/>
  <c r="AA87" i="29"/>
  <c r="AA88" i="29"/>
  <c r="AA89" i="29"/>
  <c r="AA90" i="29"/>
  <c r="AA91" i="29"/>
  <c r="AA92" i="29"/>
  <c r="AA93" i="29"/>
  <c r="AA94" i="29"/>
  <c r="AA95" i="29"/>
  <c r="AA96" i="29"/>
  <c r="AA97" i="29"/>
  <c r="AA98" i="29"/>
  <c r="AA99" i="29"/>
  <c r="AA100" i="29"/>
  <c r="AA101" i="29"/>
  <c r="AA102" i="29"/>
  <c r="AA103" i="29"/>
  <c r="AA104" i="29"/>
  <c r="AA105" i="29"/>
  <c r="AA106" i="29"/>
  <c r="AA107" i="29"/>
  <c r="AA108" i="29"/>
  <c r="AA109" i="29"/>
  <c r="AA110" i="29"/>
  <c r="AA111" i="29"/>
  <c r="AA112" i="29"/>
  <c r="AA113" i="29"/>
  <c r="AA114" i="29"/>
  <c r="AA115" i="29"/>
  <c r="AA116" i="29"/>
  <c r="AA117" i="29"/>
  <c r="AA118" i="29"/>
  <c r="AA119" i="29"/>
  <c r="AA120" i="29"/>
  <c r="AA121" i="29"/>
  <c r="AA122" i="29"/>
  <c r="AA123" i="29"/>
  <c r="AA124" i="29"/>
  <c r="AA125" i="29"/>
  <c r="AA126" i="29"/>
  <c r="AA127" i="29"/>
  <c r="AA128" i="29"/>
  <c r="AA129" i="29"/>
  <c r="AA130" i="29"/>
  <c r="AA131" i="29"/>
  <c r="AA132" i="29"/>
  <c r="AA133" i="29"/>
  <c r="AA134" i="29"/>
  <c r="AA135" i="29"/>
  <c r="AA136" i="29"/>
  <c r="AA137" i="29"/>
  <c r="AA138" i="29"/>
  <c r="AA139" i="29"/>
  <c r="AA140" i="29"/>
  <c r="AA141" i="29"/>
  <c r="AA142" i="29"/>
  <c r="AA143" i="29"/>
  <c r="AA144" i="29"/>
  <c r="AA145" i="29"/>
  <c r="AA146" i="29"/>
  <c r="AA147" i="29"/>
  <c r="AA148" i="29"/>
  <c r="AA149" i="29"/>
  <c r="AA150" i="29"/>
  <c r="AA151" i="29"/>
  <c r="AA152" i="29"/>
  <c r="AA153" i="29"/>
  <c r="AA154" i="29"/>
  <c r="AA155" i="29"/>
  <c r="AA156" i="29"/>
  <c r="AA157" i="29"/>
  <c r="AA158" i="29"/>
  <c r="AA159" i="29"/>
  <c r="AA160" i="29"/>
  <c r="AA161" i="29"/>
  <c r="AA162" i="29"/>
  <c r="AA163" i="29"/>
  <c r="AA164" i="29"/>
  <c r="AA165" i="29"/>
  <c r="AA166" i="29"/>
  <c r="AA167" i="29"/>
  <c r="AA168" i="29"/>
  <c r="AA169" i="29"/>
  <c r="AA170" i="29"/>
  <c r="AA171" i="29"/>
  <c r="AA172" i="29"/>
  <c r="AA173" i="29"/>
  <c r="AA174" i="29"/>
  <c r="AA175" i="29"/>
  <c r="AA176" i="29"/>
  <c r="AA177" i="29"/>
  <c r="AA178" i="29"/>
  <c r="AA179" i="29"/>
  <c r="AA180" i="29"/>
  <c r="AA181" i="29"/>
  <c r="AA182" i="29"/>
  <c r="AA183" i="29"/>
  <c r="AA184" i="29"/>
  <c r="AA185" i="29"/>
  <c r="AA186" i="29"/>
  <c r="AA187" i="29"/>
  <c r="AA188" i="29"/>
  <c r="AA189" i="29"/>
  <c r="AA190" i="29"/>
  <c r="AA191" i="29"/>
  <c r="AA192" i="29"/>
  <c r="AA193" i="29"/>
  <c r="AA194" i="29"/>
  <c r="AA195" i="29"/>
  <c r="AA196" i="29"/>
  <c r="AA197" i="29"/>
  <c r="AA198" i="29"/>
  <c r="AA199" i="29"/>
  <c r="AA200" i="29"/>
  <c r="AA201" i="29"/>
  <c r="AA202" i="29"/>
  <c r="AA203" i="29"/>
  <c r="AA204" i="29"/>
  <c r="AA205" i="29"/>
  <c r="AA206" i="29"/>
  <c r="AA207" i="29"/>
  <c r="AA208" i="29"/>
  <c r="AA209" i="29"/>
  <c r="AA210" i="29"/>
  <c r="AA211" i="29"/>
  <c r="AK211" i="29"/>
  <c r="AH211" i="29" s="1"/>
  <c r="AD211" i="29"/>
  <c r="Y211" i="29"/>
  <c r="B211" i="29" s="1"/>
  <c r="F211" i="29"/>
  <c r="G211" i="29" s="1"/>
  <c r="AK210" i="29"/>
  <c r="AH210" i="29" s="1"/>
  <c r="Y210" i="29"/>
  <c r="B210" i="29" s="1"/>
  <c r="C210" i="29" s="1"/>
  <c r="E210" i="29" s="1"/>
  <c r="F210" i="29"/>
  <c r="AK209" i="29"/>
  <c r="AH209" i="29" s="1"/>
  <c r="AD209" i="29"/>
  <c r="Y209" i="29"/>
  <c r="B209" i="29" s="1"/>
  <c r="F209" i="29"/>
  <c r="AK208" i="29"/>
  <c r="AH208" i="29" s="1"/>
  <c r="Y208" i="29"/>
  <c r="B208" i="29" s="1"/>
  <c r="C208" i="29" s="1"/>
  <c r="E208" i="29" s="1"/>
  <c r="F208" i="29"/>
  <c r="AK207" i="29"/>
  <c r="AH207" i="29" s="1"/>
  <c r="Y207" i="29"/>
  <c r="B207" i="29" s="1"/>
  <c r="C207" i="29" s="1"/>
  <c r="E207" i="29" s="1"/>
  <c r="F207" i="29"/>
  <c r="AK206" i="29"/>
  <c r="AH206" i="29" s="1"/>
  <c r="Y206" i="29"/>
  <c r="B206" i="29" s="1"/>
  <c r="C206" i="29" s="1"/>
  <c r="E206" i="29" s="1"/>
  <c r="F206" i="29"/>
  <c r="AK205" i="29"/>
  <c r="AH205" i="29" s="1"/>
  <c r="AD205" i="29"/>
  <c r="Y205" i="29"/>
  <c r="B205" i="29" s="1"/>
  <c r="C205" i="29" s="1"/>
  <c r="E205" i="29" s="1"/>
  <c r="F205" i="29"/>
  <c r="AK204" i="29"/>
  <c r="AH204" i="29" s="1"/>
  <c r="AD204" i="29"/>
  <c r="Y204" i="29"/>
  <c r="B204" i="29" s="1"/>
  <c r="F204" i="29"/>
  <c r="H204" i="29" s="1"/>
  <c r="AK203" i="29"/>
  <c r="AH203" i="29" s="1"/>
  <c r="AD203" i="29"/>
  <c r="Y203" i="29"/>
  <c r="B203" i="29" s="1"/>
  <c r="C203" i="29" s="1"/>
  <c r="E203" i="29" s="1"/>
  <c r="F203" i="29"/>
  <c r="AK202" i="29"/>
  <c r="AH202" i="29" s="1"/>
  <c r="Y202" i="29"/>
  <c r="B202" i="29" s="1"/>
  <c r="F202" i="29"/>
  <c r="G202" i="29" s="1"/>
  <c r="AK201" i="29"/>
  <c r="AH201" i="29" s="1"/>
  <c r="Y201" i="29"/>
  <c r="B201" i="29" s="1"/>
  <c r="F201" i="29"/>
  <c r="AK200" i="29"/>
  <c r="AH200" i="29" s="1"/>
  <c r="Y200" i="29"/>
  <c r="B200" i="29" s="1"/>
  <c r="C200" i="29" s="1"/>
  <c r="E200" i="29" s="1"/>
  <c r="F200" i="29"/>
  <c r="H200" i="29" s="1"/>
  <c r="AK199" i="29"/>
  <c r="AH199" i="29" s="1"/>
  <c r="Y199" i="29"/>
  <c r="B199" i="29" s="1"/>
  <c r="C199" i="29" s="1"/>
  <c r="E199" i="29" s="1"/>
  <c r="F199" i="29"/>
  <c r="H199" i="29" s="1"/>
  <c r="AK198" i="29"/>
  <c r="AH198" i="29" s="1"/>
  <c r="Y198" i="29"/>
  <c r="B198" i="29" s="1"/>
  <c r="C198" i="29" s="1"/>
  <c r="E198" i="29" s="1"/>
  <c r="F198" i="29"/>
  <c r="AK197" i="29"/>
  <c r="AH197" i="29" s="1"/>
  <c r="Y197" i="29"/>
  <c r="B197" i="29" s="1"/>
  <c r="C197" i="29" s="1"/>
  <c r="E197" i="29" s="1"/>
  <c r="F197" i="29"/>
  <c r="AK196" i="29"/>
  <c r="AH196" i="29" s="1"/>
  <c r="AD196" i="29"/>
  <c r="AL196" i="29" s="1"/>
  <c r="Y196" i="29"/>
  <c r="B196" i="29" s="1"/>
  <c r="C196" i="29" s="1"/>
  <c r="E196" i="29" s="1"/>
  <c r="F196" i="29"/>
  <c r="AK195" i="29"/>
  <c r="AH195" i="29" s="1"/>
  <c r="AD195" i="29"/>
  <c r="Y195" i="29"/>
  <c r="F195" i="29"/>
  <c r="AK194" i="29"/>
  <c r="AH194" i="29" s="1"/>
  <c r="AD194" i="29"/>
  <c r="Y194" i="29"/>
  <c r="B194" i="29" s="1"/>
  <c r="C194" i="29" s="1"/>
  <c r="E194" i="29" s="1"/>
  <c r="F194" i="29"/>
  <c r="AK193" i="29"/>
  <c r="AH193" i="29" s="1"/>
  <c r="AD193" i="29"/>
  <c r="AL193" i="29" s="1"/>
  <c r="Y193" i="29"/>
  <c r="B193" i="29" s="1"/>
  <c r="F193" i="29"/>
  <c r="AK192" i="29"/>
  <c r="AH192" i="29" s="1"/>
  <c r="Y192" i="29"/>
  <c r="B192" i="29" s="1"/>
  <c r="C192" i="29" s="1"/>
  <c r="E192" i="29" s="1"/>
  <c r="F192" i="29"/>
  <c r="AK191" i="29"/>
  <c r="AH191" i="29" s="1"/>
  <c r="AD191" i="29"/>
  <c r="AL191" i="29" s="1"/>
  <c r="Y191" i="29"/>
  <c r="B191" i="29" s="1"/>
  <c r="C191" i="29" s="1"/>
  <c r="E191" i="29" s="1"/>
  <c r="F191" i="29"/>
  <c r="AK190" i="29"/>
  <c r="AH190" i="29" s="1"/>
  <c r="AD190" i="29"/>
  <c r="Y190" i="29"/>
  <c r="B190" i="29" s="1"/>
  <c r="F190" i="29"/>
  <c r="G190" i="29" s="1"/>
  <c r="AK189" i="29"/>
  <c r="AH189" i="29" s="1"/>
  <c r="AD189" i="29"/>
  <c r="Y189" i="29"/>
  <c r="B189" i="29" s="1"/>
  <c r="C189" i="29" s="1"/>
  <c r="E189" i="29" s="1"/>
  <c r="F189" i="29"/>
  <c r="AK188" i="29"/>
  <c r="AH188" i="29" s="1"/>
  <c r="AD188" i="29"/>
  <c r="Y188" i="29"/>
  <c r="B188" i="29" s="1"/>
  <c r="F188" i="29"/>
  <c r="H188" i="29" s="1"/>
  <c r="AK187" i="29"/>
  <c r="AH187" i="29" s="1"/>
  <c r="AD187" i="29"/>
  <c r="Y187" i="29"/>
  <c r="B187" i="29" s="1"/>
  <c r="C187" i="29" s="1"/>
  <c r="E187" i="29" s="1"/>
  <c r="F187" i="29"/>
  <c r="AK186" i="29"/>
  <c r="AH186" i="29" s="1"/>
  <c r="AD186" i="29"/>
  <c r="AL186" i="29" s="1"/>
  <c r="Y186" i="29"/>
  <c r="B186" i="29" s="1"/>
  <c r="C186" i="29" s="1"/>
  <c r="E186" i="29" s="1"/>
  <c r="F186" i="29"/>
  <c r="AK185" i="29"/>
  <c r="AH185" i="29" s="1"/>
  <c r="Y185" i="29"/>
  <c r="B185" i="29" s="1"/>
  <c r="F185" i="29"/>
  <c r="H185" i="29" s="1"/>
  <c r="AK184" i="29"/>
  <c r="AH184" i="29" s="1"/>
  <c r="AD184" i="29"/>
  <c r="Y184" i="29"/>
  <c r="B184" i="29" s="1"/>
  <c r="C184" i="29" s="1"/>
  <c r="E184" i="29" s="1"/>
  <c r="F184" i="29"/>
  <c r="G184" i="29" s="1"/>
  <c r="AK183" i="29"/>
  <c r="AH183" i="29" s="1"/>
  <c r="Y183" i="29"/>
  <c r="B183" i="29" s="1"/>
  <c r="F183" i="29"/>
  <c r="H183" i="29" s="1"/>
  <c r="AK182" i="29"/>
  <c r="AH182" i="29" s="1"/>
  <c r="Y182" i="29"/>
  <c r="B182" i="29" s="1"/>
  <c r="C182" i="29" s="1"/>
  <c r="E182" i="29" s="1"/>
  <c r="F182" i="29"/>
  <c r="AK181" i="29"/>
  <c r="AH181" i="29" s="1"/>
  <c r="Y181" i="29"/>
  <c r="F181" i="29"/>
  <c r="AK180" i="29"/>
  <c r="AH180" i="29" s="1"/>
  <c r="AD180" i="29"/>
  <c r="AL180" i="29" s="1"/>
  <c r="Y180" i="29"/>
  <c r="B180" i="29" s="1"/>
  <c r="F180" i="29"/>
  <c r="H180" i="29" s="1"/>
  <c r="AK179" i="29"/>
  <c r="AH179" i="29" s="1"/>
  <c r="AD179" i="29"/>
  <c r="AL179" i="29" s="1"/>
  <c r="Y179" i="29"/>
  <c r="F179" i="29"/>
  <c r="G179" i="29" s="1"/>
  <c r="AK178" i="29"/>
  <c r="AH178" i="29" s="1"/>
  <c r="AD178" i="29"/>
  <c r="Y178" i="29"/>
  <c r="B178" i="29" s="1"/>
  <c r="F178" i="29"/>
  <c r="G178" i="29" s="1"/>
  <c r="AK177" i="29"/>
  <c r="AH177" i="29" s="1"/>
  <c r="AD177" i="29"/>
  <c r="AL177" i="29" s="1"/>
  <c r="Y177" i="29"/>
  <c r="B177" i="29" s="1"/>
  <c r="C177" i="29" s="1"/>
  <c r="E177" i="29" s="1"/>
  <c r="F177" i="29"/>
  <c r="G177" i="29" s="1"/>
  <c r="AK176" i="29"/>
  <c r="AH176" i="29" s="1"/>
  <c r="Y176" i="29"/>
  <c r="B176" i="29" s="1"/>
  <c r="F176" i="29"/>
  <c r="AK175" i="29"/>
  <c r="AH175" i="29" s="1"/>
  <c r="AD175" i="29"/>
  <c r="Y175" i="29"/>
  <c r="B175" i="29" s="1"/>
  <c r="C175" i="29" s="1"/>
  <c r="E175" i="29" s="1"/>
  <c r="F175" i="29"/>
  <c r="AK174" i="29"/>
  <c r="AH174" i="29" s="1"/>
  <c r="AD174" i="29"/>
  <c r="Y174" i="29"/>
  <c r="F174" i="29"/>
  <c r="H174" i="29" s="1"/>
  <c r="AK173" i="29"/>
  <c r="AH173" i="29" s="1"/>
  <c r="AD173" i="29"/>
  <c r="Y173" i="29"/>
  <c r="B173" i="29" s="1"/>
  <c r="C173" i="29" s="1"/>
  <c r="E173" i="29" s="1"/>
  <c r="F173" i="29"/>
  <c r="AK172" i="29"/>
  <c r="AH172" i="29" s="1"/>
  <c r="AD172" i="29"/>
  <c r="AL172" i="29" s="1"/>
  <c r="Y172" i="29"/>
  <c r="B172" i="29" s="1"/>
  <c r="F172" i="29"/>
  <c r="H172" i="29" s="1"/>
  <c r="AK171" i="29"/>
  <c r="AH171" i="29" s="1"/>
  <c r="AD171" i="29"/>
  <c r="Y171" i="29"/>
  <c r="B171" i="29" s="1"/>
  <c r="C171" i="29" s="1"/>
  <c r="E171" i="29" s="1"/>
  <c r="F171" i="29"/>
  <c r="AK170" i="29"/>
  <c r="AH170" i="29" s="1"/>
  <c r="AD170" i="29"/>
  <c r="AL170" i="29" s="1"/>
  <c r="Y170" i="29"/>
  <c r="B170" i="29" s="1"/>
  <c r="C170" i="29" s="1"/>
  <c r="E170" i="29" s="1"/>
  <c r="F170" i="29"/>
  <c r="G170" i="29" s="1"/>
  <c r="AK169" i="29"/>
  <c r="AH169" i="29" s="1"/>
  <c r="Y169" i="29"/>
  <c r="B169" i="29" s="1"/>
  <c r="C169" i="29" s="1"/>
  <c r="E169" i="29" s="1"/>
  <c r="F169" i="29"/>
  <c r="AK168" i="29"/>
  <c r="AH168" i="29" s="1"/>
  <c r="Y168" i="29"/>
  <c r="B168" i="29" s="1"/>
  <c r="C168" i="29" s="1"/>
  <c r="E168" i="29" s="1"/>
  <c r="F168" i="29"/>
  <c r="AK167" i="29"/>
  <c r="AH167" i="29" s="1"/>
  <c r="AD167" i="29"/>
  <c r="AL167" i="29" s="1"/>
  <c r="Y167" i="29"/>
  <c r="B167" i="29" s="1"/>
  <c r="F167" i="29"/>
  <c r="AK166" i="29"/>
  <c r="AH166" i="29" s="1"/>
  <c r="Y166" i="29"/>
  <c r="B166" i="29" s="1"/>
  <c r="C166" i="29" s="1"/>
  <c r="E166" i="29" s="1"/>
  <c r="F166" i="29"/>
  <c r="AK165" i="29"/>
  <c r="AH165" i="29" s="1"/>
  <c r="Y165" i="29"/>
  <c r="B165" i="29" s="1"/>
  <c r="C165" i="29" s="1"/>
  <c r="E165" i="29" s="1"/>
  <c r="F165" i="29"/>
  <c r="H165" i="29" s="1"/>
  <c r="AK164" i="29"/>
  <c r="AH164" i="29" s="1"/>
  <c r="AD164" i="29"/>
  <c r="AL164" i="29" s="1"/>
  <c r="Y164" i="29"/>
  <c r="B164" i="29" s="1"/>
  <c r="C164" i="29" s="1"/>
  <c r="E164" i="29" s="1"/>
  <c r="F164" i="29"/>
  <c r="H164" i="29" s="1"/>
  <c r="AK163" i="29"/>
  <c r="AH163" i="29" s="1"/>
  <c r="AD163" i="29"/>
  <c r="AL163" i="29" s="1"/>
  <c r="Y163" i="29"/>
  <c r="F163" i="29"/>
  <c r="G163" i="29" s="1"/>
  <c r="AK162" i="29"/>
  <c r="AH162" i="29" s="1"/>
  <c r="AD162" i="29"/>
  <c r="Y162" i="29"/>
  <c r="B162" i="29" s="1"/>
  <c r="F162" i="29"/>
  <c r="H162" i="29" s="1"/>
  <c r="AK161" i="29"/>
  <c r="AH161" i="29" s="1"/>
  <c r="AD161" i="29"/>
  <c r="AL161" i="29" s="1"/>
  <c r="Y161" i="29"/>
  <c r="F161" i="29"/>
  <c r="H161" i="29" s="1"/>
  <c r="AK160" i="29"/>
  <c r="AH160" i="29" s="1"/>
  <c r="Y160" i="29"/>
  <c r="B160" i="29" s="1"/>
  <c r="C160" i="29" s="1"/>
  <c r="E160" i="29" s="1"/>
  <c r="F160" i="29"/>
  <c r="G160" i="29" s="1"/>
  <c r="AK159" i="29"/>
  <c r="AH159" i="29" s="1"/>
  <c r="AD159" i="29"/>
  <c r="Y159" i="29"/>
  <c r="B159" i="29" s="1"/>
  <c r="C159" i="29" s="1"/>
  <c r="E159" i="29" s="1"/>
  <c r="F159" i="29"/>
  <c r="AK158" i="29"/>
  <c r="AH158" i="29" s="1"/>
  <c r="AD158" i="29"/>
  <c r="AL158" i="29" s="1"/>
  <c r="Y158" i="29"/>
  <c r="B158" i="29" s="1"/>
  <c r="F158" i="29"/>
  <c r="AK157" i="29"/>
  <c r="AH157" i="29" s="1"/>
  <c r="AD157" i="29"/>
  <c r="Y157" i="29"/>
  <c r="B157" i="29" s="1"/>
  <c r="C157" i="29" s="1"/>
  <c r="E157" i="29" s="1"/>
  <c r="F157" i="29"/>
  <c r="AK156" i="29"/>
  <c r="AH156" i="29" s="1"/>
  <c r="AD156" i="29"/>
  <c r="Y156" i="29"/>
  <c r="B156" i="29" s="1"/>
  <c r="C156" i="29" s="1"/>
  <c r="E156" i="29" s="1"/>
  <c r="F156" i="29"/>
  <c r="H156" i="29" s="1"/>
  <c r="AK155" i="29"/>
  <c r="AH155" i="29" s="1"/>
  <c r="AD155" i="29"/>
  <c r="Y155" i="29"/>
  <c r="B155" i="29" s="1"/>
  <c r="C155" i="29" s="1"/>
  <c r="E155" i="29" s="1"/>
  <c r="F155" i="29"/>
  <c r="AK154" i="29"/>
  <c r="AH154" i="29" s="1"/>
  <c r="AD154" i="29"/>
  <c r="Y154" i="29"/>
  <c r="B154" i="29" s="1"/>
  <c r="C154" i="29" s="1"/>
  <c r="E154" i="29" s="1"/>
  <c r="F154" i="29"/>
  <c r="G154" i="29" s="1"/>
  <c r="AK153" i="29"/>
  <c r="AH153" i="29" s="1"/>
  <c r="Y153" i="29"/>
  <c r="B153" i="29" s="1"/>
  <c r="C153" i="29" s="1"/>
  <c r="E153" i="29" s="1"/>
  <c r="F153" i="29"/>
  <c r="AK152" i="29"/>
  <c r="AH152" i="29" s="1"/>
  <c r="Y152" i="29"/>
  <c r="B152" i="29" s="1"/>
  <c r="C152" i="29" s="1"/>
  <c r="E152" i="29" s="1"/>
  <c r="F152" i="29"/>
  <c r="G152" i="29" s="1"/>
  <c r="AK151" i="29"/>
  <c r="AH151" i="29" s="1"/>
  <c r="Y151" i="29"/>
  <c r="B151" i="29" s="1"/>
  <c r="C151" i="29" s="1"/>
  <c r="E151" i="29" s="1"/>
  <c r="F151" i="29"/>
  <c r="AK150" i="29"/>
  <c r="AH150" i="29" s="1"/>
  <c r="Y150" i="29"/>
  <c r="B150" i="29" s="1"/>
  <c r="C150" i="29" s="1"/>
  <c r="E150" i="29" s="1"/>
  <c r="F150" i="29"/>
  <c r="AK149" i="29"/>
  <c r="AH149" i="29" s="1"/>
  <c r="AD149" i="29"/>
  <c r="Y149" i="29"/>
  <c r="B149" i="29" s="1"/>
  <c r="C149" i="29" s="1"/>
  <c r="E149" i="29" s="1"/>
  <c r="F149" i="29"/>
  <c r="H149" i="29" s="1"/>
  <c r="AK148" i="29"/>
  <c r="AH148" i="29" s="1"/>
  <c r="AD148" i="29"/>
  <c r="AL148" i="29" s="1"/>
  <c r="Y148" i="29"/>
  <c r="B148" i="29" s="1"/>
  <c r="C148" i="29" s="1"/>
  <c r="E148" i="29" s="1"/>
  <c r="F148" i="29"/>
  <c r="AK147" i="29"/>
  <c r="AH147" i="29" s="1"/>
  <c r="AD147" i="29"/>
  <c r="AL147" i="29" s="1"/>
  <c r="Y147" i="29"/>
  <c r="B147" i="29" s="1"/>
  <c r="F147" i="29"/>
  <c r="G147" i="29" s="1"/>
  <c r="AK146" i="29"/>
  <c r="AH146" i="29" s="1"/>
  <c r="AD146" i="29"/>
  <c r="AL146" i="29" s="1"/>
  <c r="Y146" i="29"/>
  <c r="F146" i="29"/>
  <c r="AK145" i="29"/>
  <c r="AH145" i="29" s="1"/>
  <c r="AD145" i="29"/>
  <c r="Y145" i="29"/>
  <c r="B145" i="29" s="1"/>
  <c r="F145" i="29"/>
  <c r="H145" i="29" s="1"/>
  <c r="AK144" i="29"/>
  <c r="AH144" i="29" s="1"/>
  <c r="Y144" i="29"/>
  <c r="B144" i="29" s="1"/>
  <c r="C144" i="29" s="1"/>
  <c r="E144" i="29" s="1"/>
  <c r="F144" i="29"/>
  <c r="AK143" i="29"/>
  <c r="AH143" i="29" s="1"/>
  <c r="AD143" i="29"/>
  <c r="Y143" i="29"/>
  <c r="F143" i="29"/>
  <c r="AK142" i="29"/>
  <c r="AH142" i="29" s="1"/>
  <c r="AD142" i="29"/>
  <c r="Y142" i="29"/>
  <c r="B142" i="29" s="1"/>
  <c r="F142" i="29"/>
  <c r="AK141" i="29"/>
  <c r="AH141" i="29" s="1"/>
  <c r="AD141" i="29"/>
  <c r="Y141" i="29"/>
  <c r="B141" i="29" s="1"/>
  <c r="C141" i="29" s="1"/>
  <c r="E141" i="29" s="1"/>
  <c r="F141" i="29"/>
  <c r="AK140" i="29"/>
  <c r="AH140" i="29" s="1"/>
  <c r="AD140" i="29"/>
  <c r="Y140" i="29"/>
  <c r="F140" i="29"/>
  <c r="H140" i="29" s="1"/>
  <c r="AK139" i="29"/>
  <c r="AH139" i="29" s="1"/>
  <c r="AD139" i="29"/>
  <c r="Y139" i="29"/>
  <c r="B139" i="29" s="1"/>
  <c r="C139" i="29" s="1"/>
  <c r="E139" i="29" s="1"/>
  <c r="F139" i="29"/>
  <c r="G139" i="29" s="1"/>
  <c r="AK138" i="29"/>
  <c r="AH138" i="29" s="1"/>
  <c r="AD138" i="29"/>
  <c r="Y138" i="29"/>
  <c r="B138" i="29" s="1"/>
  <c r="C138" i="29" s="1"/>
  <c r="E138" i="29" s="1"/>
  <c r="F138" i="29"/>
  <c r="G138" i="29" s="1"/>
  <c r="AK137" i="29"/>
  <c r="AH137" i="29" s="1"/>
  <c r="Y137" i="29"/>
  <c r="B137" i="29" s="1"/>
  <c r="C137" i="29" s="1"/>
  <c r="E137" i="29" s="1"/>
  <c r="F137" i="29"/>
  <c r="AK136" i="29"/>
  <c r="AH136" i="29" s="1"/>
  <c r="Y136" i="29"/>
  <c r="B136" i="29" s="1"/>
  <c r="C136" i="29" s="1"/>
  <c r="E136" i="29" s="1"/>
  <c r="F136" i="29"/>
  <c r="AK135" i="29"/>
  <c r="AH135" i="29" s="1"/>
  <c r="Y135" i="29"/>
  <c r="B135" i="29" s="1"/>
  <c r="C135" i="29" s="1"/>
  <c r="E135" i="29" s="1"/>
  <c r="F135" i="29"/>
  <c r="H135" i="29" s="1"/>
  <c r="AK134" i="29"/>
  <c r="AH134" i="29" s="1"/>
  <c r="Y134" i="29"/>
  <c r="B134" i="29" s="1"/>
  <c r="C134" i="29" s="1"/>
  <c r="E134" i="29" s="1"/>
  <c r="F134" i="29"/>
  <c r="AK133" i="29"/>
  <c r="AH133" i="29" s="1"/>
  <c r="Y133" i="29"/>
  <c r="B133" i="29" s="1"/>
  <c r="C133" i="29" s="1"/>
  <c r="E133" i="29" s="1"/>
  <c r="F133" i="29"/>
  <c r="AK132" i="29"/>
  <c r="AH132" i="29" s="1"/>
  <c r="AD132" i="29"/>
  <c r="Y132" i="29"/>
  <c r="B132" i="29" s="1"/>
  <c r="C132" i="29" s="1"/>
  <c r="E132" i="29" s="1"/>
  <c r="F132" i="29"/>
  <c r="AK131" i="29"/>
  <c r="AH131" i="29" s="1"/>
  <c r="AD131" i="29"/>
  <c r="AL131" i="29" s="1"/>
  <c r="Y131" i="29"/>
  <c r="B131" i="29" s="1"/>
  <c r="C131" i="29" s="1"/>
  <c r="E131" i="29" s="1"/>
  <c r="F131" i="29"/>
  <c r="G131" i="29" s="1"/>
  <c r="AK130" i="29"/>
  <c r="AH130" i="29" s="1"/>
  <c r="AD130" i="29"/>
  <c r="Y130" i="29"/>
  <c r="B130" i="29" s="1"/>
  <c r="C130" i="29" s="1"/>
  <c r="E130" i="29" s="1"/>
  <c r="F130" i="29"/>
  <c r="AK129" i="29"/>
  <c r="AH129" i="29" s="1"/>
  <c r="AD129" i="29"/>
  <c r="Y129" i="29"/>
  <c r="F129" i="29"/>
  <c r="AK128" i="29"/>
  <c r="AH128" i="29" s="1"/>
  <c r="Y128" i="29"/>
  <c r="B128" i="29" s="1"/>
  <c r="C128" i="29" s="1"/>
  <c r="E128" i="29" s="1"/>
  <c r="F128" i="29"/>
  <c r="H128" i="29" s="1"/>
  <c r="AK127" i="29"/>
  <c r="AH127" i="29" s="1"/>
  <c r="AD127" i="29"/>
  <c r="Y127" i="29"/>
  <c r="B127" i="29" s="1"/>
  <c r="C127" i="29" s="1"/>
  <c r="E127" i="29" s="1"/>
  <c r="F127" i="29"/>
  <c r="G127" i="29" s="1"/>
  <c r="AK126" i="29"/>
  <c r="AH126" i="29" s="1"/>
  <c r="AD126" i="29"/>
  <c r="AL126" i="29" s="1"/>
  <c r="Y126" i="29"/>
  <c r="B126" i="29" s="1"/>
  <c r="F126" i="29"/>
  <c r="AK125" i="29"/>
  <c r="AH125" i="29" s="1"/>
  <c r="AD125" i="29"/>
  <c r="Y125" i="29"/>
  <c r="B125" i="29" s="1"/>
  <c r="C125" i="29" s="1"/>
  <c r="E125" i="29" s="1"/>
  <c r="F125" i="29"/>
  <c r="G125" i="29" s="1"/>
  <c r="AK124" i="29"/>
  <c r="AH124" i="29" s="1"/>
  <c r="AD124" i="29"/>
  <c r="AL124" i="29" s="1"/>
  <c r="Y124" i="29"/>
  <c r="B124" i="29" s="1"/>
  <c r="C124" i="29" s="1"/>
  <c r="E124" i="29" s="1"/>
  <c r="F124" i="29"/>
  <c r="H124" i="29" s="1"/>
  <c r="AK123" i="29"/>
  <c r="AH123" i="29" s="1"/>
  <c r="AD123" i="29"/>
  <c r="Y123" i="29"/>
  <c r="B123" i="29" s="1"/>
  <c r="C123" i="29" s="1"/>
  <c r="E123" i="29" s="1"/>
  <c r="F123" i="29"/>
  <c r="AK122" i="29"/>
  <c r="AH122" i="29" s="1"/>
  <c r="AD122" i="29"/>
  <c r="Y122" i="29"/>
  <c r="B122" i="29" s="1"/>
  <c r="C122" i="29" s="1"/>
  <c r="E122" i="29" s="1"/>
  <c r="F122" i="29"/>
  <c r="AK121" i="29"/>
  <c r="AH121" i="29" s="1"/>
  <c r="Y121" i="29"/>
  <c r="B121" i="29" s="1"/>
  <c r="C121" i="29" s="1"/>
  <c r="E121" i="29" s="1"/>
  <c r="F121" i="29"/>
  <c r="G121" i="29" s="1"/>
  <c r="AK120" i="29"/>
  <c r="AH120" i="29" s="1"/>
  <c r="Y120" i="29"/>
  <c r="B120" i="29" s="1"/>
  <c r="C120" i="29" s="1"/>
  <c r="E120" i="29" s="1"/>
  <c r="F120" i="29"/>
  <c r="G120" i="29" s="1"/>
  <c r="AK119" i="29"/>
  <c r="AH119" i="29" s="1"/>
  <c r="Y119" i="29"/>
  <c r="B119" i="29" s="1"/>
  <c r="F119" i="29"/>
  <c r="AK118" i="29"/>
  <c r="AH118" i="29" s="1"/>
  <c r="Y118" i="29"/>
  <c r="B118" i="29" s="1"/>
  <c r="C118" i="29" s="1"/>
  <c r="E118" i="29" s="1"/>
  <c r="F118" i="29"/>
  <c r="G118" i="29" s="1"/>
  <c r="AK117" i="29"/>
  <c r="AH117" i="29" s="1"/>
  <c r="Y117" i="29"/>
  <c r="B117" i="29" s="1"/>
  <c r="C117" i="29" s="1"/>
  <c r="E117" i="29" s="1"/>
  <c r="F117" i="29"/>
  <c r="H117" i="29" s="1"/>
  <c r="AK116" i="29"/>
  <c r="AH116" i="29" s="1"/>
  <c r="AD116" i="29"/>
  <c r="Y116" i="29"/>
  <c r="F116" i="29"/>
  <c r="H116" i="29" s="1"/>
  <c r="AK115" i="29"/>
  <c r="AH115" i="29" s="1"/>
  <c r="AD115" i="29"/>
  <c r="Y115" i="29"/>
  <c r="B115" i="29" s="1"/>
  <c r="C115" i="29" s="1"/>
  <c r="E115" i="29" s="1"/>
  <c r="F115" i="29"/>
  <c r="G115" i="29" s="1"/>
  <c r="AK114" i="29"/>
  <c r="AH114" i="29" s="1"/>
  <c r="AD114" i="29"/>
  <c r="AL114" i="29" s="1"/>
  <c r="Y114" i="29"/>
  <c r="B114" i="29" s="1"/>
  <c r="C114" i="29" s="1"/>
  <c r="E114" i="29" s="1"/>
  <c r="F114" i="29"/>
  <c r="AK113" i="29"/>
  <c r="AH113" i="29" s="1"/>
  <c r="AD113" i="29"/>
  <c r="AL113" i="29" s="1"/>
  <c r="Y113" i="29"/>
  <c r="F113" i="29"/>
  <c r="H113" i="29" s="1"/>
  <c r="AK112" i="29"/>
  <c r="AH112" i="29" s="1"/>
  <c r="Y112" i="29"/>
  <c r="B112" i="29" s="1"/>
  <c r="C112" i="29" s="1"/>
  <c r="E112" i="29" s="1"/>
  <c r="F112" i="29"/>
  <c r="AK111" i="29"/>
  <c r="AH111" i="29" s="1"/>
  <c r="AD111" i="29"/>
  <c r="AL111" i="29" s="1"/>
  <c r="Y111" i="29"/>
  <c r="B111" i="29" s="1"/>
  <c r="F111" i="29"/>
  <c r="AK110" i="29"/>
  <c r="AH110" i="29" s="1"/>
  <c r="AD110" i="29"/>
  <c r="Y110" i="29"/>
  <c r="B110" i="29" s="1"/>
  <c r="F110" i="29"/>
  <c r="H110" i="29" s="1"/>
  <c r="AK109" i="29"/>
  <c r="AH109" i="29" s="1"/>
  <c r="AD109" i="29"/>
  <c r="Y109" i="29"/>
  <c r="B109" i="29" s="1"/>
  <c r="C109" i="29" s="1"/>
  <c r="E109" i="29" s="1"/>
  <c r="F109" i="29"/>
  <c r="G109" i="29" s="1"/>
  <c r="AK108" i="29"/>
  <c r="AH108" i="29" s="1"/>
  <c r="AD108" i="29"/>
  <c r="Y108" i="29"/>
  <c r="B108" i="29" s="1"/>
  <c r="C108" i="29" s="1"/>
  <c r="E108" i="29" s="1"/>
  <c r="F108" i="29"/>
  <c r="AK107" i="29"/>
  <c r="AH107" i="29" s="1"/>
  <c r="AD107" i="29"/>
  <c r="AL107" i="29" s="1"/>
  <c r="Y107" i="29"/>
  <c r="B107" i="29" s="1"/>
  <c r="C107" i="29" s="1"/>
  <c r="E107" i="29" s="1"/>
  <c r="F107" i="29"/>
  <c r="H107" i="29" s="1"/>
  <c r="AK106" i="29"/>
  <c r="AH106" i="29" s="1"/>
  <c r="AD106" i="29"/>
  <c r="AL106" i="29" s="1"/>
  <c r="Y106" i="29"/>
  <c r="F106" i="29"/>
  <c r="H106" i="29" s="1"/>
  <c r="AK105" i="29"/>
  <c r="AH105" i="29" s="1"/>
  <c r="Y105" i="29"/>
  <c r="B105" i="29" s="1"/>
  <c r="C105" i="29" s="1"/>
  <c r="E105" i="29" s="1"/>
  <c r="F105" i="29"/>
  <c r="AK104" i="29"/>
  <c r="AH104" i="29" s="1"/>
  <c r="Y104" i="29"/>
  <c r="B104" i="29" s="1"/>
  <c r="C104" i="29" s="1"/>
  <c r="E104" i="29" s="1"/>
  <c r="F104" i="29"/>
  <c r="G104" i="29" s="1"/>
  <c r="AK103" i="29"/>
  <c r="AH103" i="29" s="1"/>
  <c r="Y103" i="29"/>
  <c r="B103" i="29" s="1"/>
  <c r="F103" i="29"/>
  <c r="G103" i="29" s="1"/>
  <c r="AK102" i="29"/>
  <c r="AH102" i="29" s="1"/>
  <c r="Y102" i="29"/>
  <c r="F102" i="29"/>
  <c r="AK101" i="29"/>
  <c r="AH101" i="29" s="1"/>
  <c r="Y101" i="29"/>
  <c r="B101" i="29" s="1"/>
  <c r="C101" i="29" s="1"/>
  <c r="E101" i="29" s="1"/>
  <c r="F101" i="29"/>
  <c r="AK100" i="29"/>
  <c r="AH100" i="29" s="1"/>
  <c r="AD100" i="29"/>
  <c r="Y100" i="29"/>
  <c r="F100" i="29"/>
  <c r="H100" i="29" s="1"/>
  <c r="AK99" i="29"/>
  <c r="AH99" i="29" s="1"/>
  <c r="AD99" i="29"/>
  <c r="Y99" i="29"/>
  <c r="B99" i="29" s="1"/>
  <c r="C99" i="29" s="1"/>
  <c r="E99" i="29" s="1"/>
  <c r="F99" i="29"/>
  <c r="G99" i="29" s="1"/>
  <c r="AK98" i="29"/>
  <c r="AH98" i="29" s="1"/>
  <c r="AD98" i="29"/>
  <c r="AL98" i="29" s="1"/>
  <c r="Y98" i="29"/>
  <c r="B98" i="29" s="1"/>
  <c r="C98" i="29" s="1"/>
  <c r="E98" i="29" s="1"/>
  <c r="F98" i="29"/>
  <c r="AK97" i="29"/>
  <c r="AH97" i="29" s="1"/>
  <c r="AD97" i="29"/>
  <c r="AL97" i="29" s="1"/>
  <c r="Y97" i="29"/>
  <c r="F97" i="29"/>
  <c r="H97" i="29" s="1"/>
  <c r="AK96" i="29"/>
  <c r="AH96" i="29" s="1"/>
  <c r="Y96" i="29"/>
  <c r="B96" i="29" s="1"/>
  <c r="C96" i="29" s="1"/>
  <c r="E96" i="29" s="1"/>
  <c r="F96" i="29"/>
  <c r="AK95" i="29"/>
  <c r="AH95" i="29" s="1"/>
  <c r="AD95" i="29"/>
  <c r="AL95" i="29" s="1"/>
  <c r="Y95" i="29"/>
  <c r="B95" i="29" s="1"/>
  <c r="F95" i="29"/>
  <c r="AK94" i="29"/>
  <c r="AH94" i="29" s="1"/>
  <c r="AD94" i="29"/>
  <c r="Y94" i="29"/>
  <c r="B94" i="29" s="1"/>
  <c r="F94" i="29"/>
  <c r="H94" i="29" s="1"/>
  <c r="AK93" i="29"/>
  <c r="AH93" i="29" s="1"/>
  <c r="AD93" i="29"/>
  <c r="Y93" i="29"/>
  <c r="B93" i="29" s="1"/>
  <c r="F93" i="29"/>
  <c r="G93" i="29" s="1"/>
  <c r="AK92" i="29"/>
  <c r="AH92" i="29" s="1"/>
  <c r="AD92" i="29"/>
  <c r="Y92" i="29"/>
  <c r="B92" i="29" s="1"/>
  <c r="C92" i="29" s="1"/>
  <c r="E92" i="29" s="1"/>
  <c r="F92" i="29"/>
  <c r="AK91" i="29"/>
  <c r="AH91" i="29" s="1"/>
  <c r="AD91" i="29"/>
  <c r="AL91" i="29" s="1"/>
  <c r="Y91" i="29"/>
  <c r="B91" i="29" s="1"/>
  <c r="F91" i="29"/>
  <c r="H91" i="29" s="1"/>
  <c r="AK90" i="29"/>
  <c r="AH90" i="29" s="1"/>
  <c r="AD90" i="29"/>
  <c r="AL90" i="29" s="1"/>
  <c r="Y90" i="29"/>
  <c r="F90" i="29"/>
  <c r="H90" i="29" s="1"/>
  <c r="AK89" i="29"/>
  <c r="AH89" i="29" s="1"/>
  <c r="Y89" i="29"/>
  <c r="B89" i="29" s="1"/>
  <c r="C89" i="29" s="1"/>
  <c r="E89" i="29" s="1"/>
  <c r="F89" i="29"/>
  <c r="AK88" i="29"/>
  <c r="AH88" i="29" s="1"/>
  <c r="AD88" i="29"/>
  <c r="Y88" i="29"/>
  <c r="B88" i="29" s="1"/>
  <c r="C88" i="29" s="1"/>
  <c r="E88" i="29" s="1"/>
  <c r="F88" i="29"/>
  <c r="G88" i="29" s="1"/>
  <c r="AK87" i="29"/>
  <c r="AH87" i="29" s="1"/>
  <c r="Y87" i="29"/>
  <c r="B87" i="29" s="1"/>
  <c r="F87" i="29"/>
  <c r="H87" i="29" s="1"/>
  <c r="AK86" i="29"/>
  <c r="AH86" i="29" s="1"/>
  <c r="Y86" i="29"/>
  <c r="B86" i="29" s="1"/>
  <c r="F86" i="29"/>
  <c r="H86" i="29" s="1"/>
  <c r="AK85" i="29"/>
  <c r="AH85" i="29" s="1"/>
  <c r="Y85" i="29"/>
  <c r="B85" i="29" s="1"/>
  <c r="C85" i="29" s="1"/>
  <c r="E85" i="29" s="1"/>
  <c r="F85" i="29"/>
  <c r="AK84" i="29"/>
  <c r="AH84" i="29" s="1"/>
  <c r="AD84" i="29"/>
  <c r="Y84" i="29"/>
  <c r="B84" i="29" s="1"/>
  <c r="C84" i="29" s="1"/>
  <c r="E84" i="29" s="1"/>
  <c r="F84" i="29"/>
  <c r="AK83" i="29"/>
  <c r="AH83" i="29" s="1"/>
  <c r="AD83" i="29"/>
  <c r="Y83" i="29"/>
  <c r="B83" i="29" s="1"/>
  <c r="C83" i="29" s="1"/>
  <c r="E83" i="29" s="1"/>
  <c r="F83" i="29"/>
  <c r="G83" i="29" s="1"/>
  <c r="AK82" i="29"/>
  <c r="AH82" i="29" s="1"/>
  <c r="AD82" i="29"/>
  <c r="AL82" i="29" s="1"/>
  <c r="Y82" i="29"/>
  <c r="B82" i="29" s="1"/>
  <c r="C82" i="29" s="1"/>
  <c r="E82" i="29" s="1"/>
  <c r="F82" i="29"/>
  <c r="AK81" i="29"/>
  <c r="AH81" i="29" s="1"/>
  <c r="AD81" i="29"/>
  <c r="Y81" i="29"/>
  <c r="B81" i="29" s="1"/>
  <c r="C81" i="29" s="1"/>
  <c r="E81" i="29" s="1"/>
  <c r="F81" i="29"/>
  <c r="H81" i="29" s="1"/>
  <c r="AK80" i="29"/>
  <c r="AH80" i="29" s="1"/>
  <c r="Y80" i="29"/>
  <c r="B80" i="29" s="1"/>
  <c r="C80" i="29" s="1"/>
  <c r="E80" i="29" s="1"/>
  <c r="F80" i="29"/>
  <c r="AK79" i="29"/>
  <c r="AH79" i="29" s="1"/>
  <c r="AD79" i="29"/>
  <c r="AL79" i="29" s="1"/>
  <c r="Y79" i="29"/>
  <c r="B79" i="29" s="1"/>
  <c r="C79" i="29" s="1"/>
  <c r="E79" i="29" s="1"/>
  <c r="F79" i="29"/>
  <c r="AK78" i="29"/>
  <c r="AH78" i="29" s="1"/>
  <c r="AD78" i="29"/>
  <c r="AL78" i="29" s="1"/>
  <c r="Y78" i="29"/>
  <c r="B78" i="29" s="1"/>
  <c r="C78" i="29" s="1"/>
  <c r="E78" i="29" s="1"/>
  <c r="F78" i="29"/>
  <c r="H78" i="29" s="1"/>
  <c r="AK77" i="29"/>
  <c r="AH77" i="29" s="1"/>
  <c r="AD77" i="29"/>
  <c r="Y77" i="29"/>
  <c r="B77" i="29" s="1"/>
  <c r="F77" i="29"/>
  <c r="G77" i="29" s="1"/>
  <c r="AK76" i="29"/>
  <c r="AH76" i="29" s="1"/>
  <c r="AD76" i="29"/>
  <c r="Y76" i="29"/>
  <c r="B76" i="29" s="1"/>
  <c r="C76" i="29" s="1"/>
  <c r="E76" i="29" s="1"/>
  <c r="F76" i="29"/>
  <c r="AK75" i="29"/>
  <c r="AH75" i="29" s="1"/>
  <c r="AD75" i="29"/>
  <c r="AL75" i="29" s="1"/>
  <c r="Y75" i="29"/>
  <c r="B75" i="29" s="1"/>
  <c r="C75" i="29" s="1"/>
  <c r="E75" i="29" s="1"/>
  <c r="F75" i="29"/>
  <c r="H75" i="29" s="1"/>
  <c r="AK74" i="29"/>
  <c r="AH74" i="29" s="1"/>
  <c r="AD74" i="29"/>
  <c r="AL74" i="29" s="1"/>
  <c r="Y74" i="29"/>
  <c r="F74" i="29"/>
  <c r="H74" i="29" s="1"/>
  <c r="AK73" i="29"/>
  <c r="AH73" i="29" s="1"/>
  <c r="Y73" i="29"/>
  <c r="B73" i="29" s="1"/>
  <c r="C73" i="29" s="1"/>
  <c r="E73" i="29" s="1"/>
  <c r="F73" i="29"/>
  <c r="H73" i="29" s="1"/>
  <c r="AK72" i="29"/>
  <c r="AH72" i="29" s="1"/>
  <c r="Y72" i="29"/>
  <c r="B72" i="29" s="1"/>
  <c r="C72" i="29" s="1"/>
  <c r="E72" i="29" s="1"/>
  <c r="F72" i="29"/>
  <c r="G72" i="29" s="1"/>
  <c r="AK71" i="29"/>
  <c r="AH71" i="29" s="1"/>
  <c r="Y71" i="29"/>
  <c r="B71" i="29" s="1"/>
  <c r="C71" i="29" s="1"/>
  <c r="E71" i="29" s="1"/>
  <c r="F71" i="29"/>
  <c r="G71" i="29" s="1"/>
  <c r="AK70" i="29"/>
  <c r="AH70" i="29" s="1"/>
  <c r="Y70" i="29"/>
  <c r="B70" i="29" s="1"/>
  <c r="C70" i="29" s="1"/>
  <c r="E70" i="29" s="1"/>
  <c r="F70" i="29"/>
  <c r="AK69" i="29"/>
  <c r="AH69" i="29" s="1"/>
  <c r="Y69" i="29"/>
  <c r="B69" i="29" s="1"/>
  <c r="C69" i="29" s="1"/>
  <c r="E69" i="29" s="1"/>
  <c r="F69" i="29"/>
  <c r="AK68" i="29"/>
  <c r="AH68" i="29" s="1"/>
  <c r="AD68" i="29"/>
  <c r="Y68" i="29"/>
  <c r="B68" i="29" s="1"/>
  <c r="C68" i="29" s="1"/>
  <c r="E68" i="29" s="1"/>
  <c r="F68" i="29"/>
  <c r="H68" i="29" s="1"/>
  <c r="AK67" i="29"/>
  <c r="AH67" i="29" s="1"/>
  <c r="AD67" i="29"/>
  <c r="Y67" i="29"/>
  <c r="B67" i="29" s="1"/>
  <c r="C67" i="29" s="1"/>
  <c r="E67" i="29" s="1"/>
  <c r="F67" i="29"/>
  <c r="AK66" i="29"/>
  <c r="AH66" i="29" s="1"/>
  <c r="AD66" i="29"/>
  <c r="AL66" i="29" s="1"/>
  <c r="Y66" i="29"/>
  <c r="B66" i="29" s="1"/>
  <c r="C66" i="29" s="1"/>
  <c r="E66" i="29" s="1"/>
  <c r="F66" i="29"/>
  <c r="G66" i="29" s="1"/>
  <c r="AK65" i="29"/>
  <c r="AH65" i="29" s="1"/>
  <c r="AD65" i="29"/>
  <c r="Y65" i="29"/>
  <c r="B65" i="29" s="1"/>
  <c r="C65" i="29" s="1"/>
  <c r="E65" i="29" s="1"/>
  <c r="F65" i="29"/>
  <c r="AK64" i="29"/>
  <c r="AH64" i="29" s="1"/>
  <c r="Y64" i="29"/>
  <c r="B64" i="29" s="1"/>
  <c r="C64" i="29" s="1"/>
  <c r="E64" i="29" s="1"/>
  <c r="F64" i="29"/>
  <c r="AK63" i="29"/>
  <c r="AH63" i="29" s="1"/>
  <c r="AD63" i="29"/>
  <c r="Y63" i="29"/>
  <c r="B63" i="29" s="1"/>
  <c r="C63" i="29" s="1"/>
  <c r="E63" i="29" s="1"/>
  <c r="F63" i="29"/>
  <c r="AK62" i="29"/>
  <c r="AH62" i="29" s="1"/>
  <c r="AD62" i="29"/>
  <c r="AL62" i="29" s="1"/>
  <c r="Y62" i="29"/>
  <c r="B62" i="29" s="1"/>
  <c r="F62" i="29"/>
  <c r="H62" i="29" s="1"/>
  <c r="AK61" i="29"/>
  <c r="AH61" i="29" s="1"/>
  <c r="AD61" i="29"/>
  <c r="Y61" i="29"/>
  <c r="B61" i="29" s="1"/>
  <c r="C61" i="29" s="1"/>
  <c r="E61" i="29" s="1"/>
  <c r="F61" i="29"/>
  <c r="G61" i="29" s="1"/>
  <c r="AK60" i="29"/>
  <c r="AH60" i="29" s="1"/>
  <c r="AD60" i="29"/>
  <c r="Y60" i="29"/>
  <c r="B60" i="29" s="1"/>
  <c r="C60" i="29" s="1"/>
  <c r="E60" i="29" s="1"/>
  <c r="F60" i="29"/>
  <c r="AK59" i="29"/>
  <c r="AH59" i="29" s="1"/>
  <c r="AD59" i="29"/>
  <c r="AL59" i="29" s="1"/>
  <c r="Y59" i="29"/>
  <c r="B59" i="29" s="1"/>
  <c r="C59" i="29" s="1"/>
  <c r="E59" i="29" s="1"/>
  <c r="F59" i="29"/>
  <c r="H59" i="29" s="1"/>
  <c r="AK58" i="29"/>
  <c r="AH58" i="29" s="1"/>
  <c r="AD58" i="29"/>
  <c r="AL58" i="29" s="1"/>
  <c r="Y58" i="29"/>
  <c r="B58" i="29" s="1"/>
  <c r="C58" i="29" s="1"/>
  <c r="E58" i="29" s="1"/>
  <c r="F58" i="29"/>
  <c r="H58" i="29" s="1"/>
  <c r="AK57" i="29"/>
  <c r="AH57" i="29" s="1"/>
  <c r="Y57" i="29"/>
  <c r="B57" i="29" s="1"/>
  <c r="C57" i="29" s="1"/>
  <c r="E57" i="29" s="1"/>
  <c r="F57" i="29"/>
  <c r="AK56" i="29"/>
  <c r="AH56" i="29" s="1"/>
  <c r="Y56" i="29"/>
  <c r="B56" i="29" s="1"/>
  <c r="C56" i="29" s="1"/>
  <c r="E56" i="29" s="1"/>
  <c r="F56" i="29"/>
  <c r="AK55" i="29"/>
  <c r="AH55" i="29" s="1"/>
  <c r="AD55" i="29"/>
  <c r="Y55" i="29"/>
  <c r="B55" i="29" s="1"/>
  <c r="C55" i="29" s="1"/>
  <c r="E55" i="29" s="1"/>
  <c r="F55" i="29"/>
  <c r="AK54" i="29"/>
  <c r="AH54" i="29" s="1"/>
  <c r="Y54" i="29"/>
  <c r="B54" i="29" s="1"/>
  <c r="F54" i="29"/>
  <c r="H54" i="29" s="1"/>
  <c r="AK53" i="29"/>
  <c r="AH53" i="29" s="1"/>
  <c r="AD53" i="29"/>
  <c r="Y53" i="29"/>
  <c r="B53" i="29" s="1"/>
  <c r="C53" i="29" s="1"/>
  <c r="E53" i="29" s="1"/>
  <c r="F53" i="29"/>
  <c r="H53" i="29" s="1"/>
  <c r="AK52" i="29"/>
  <c r="AH52" i="29" s="1"/>
  <c r="AD52" i="29"/>
  <c r="AL52" i="29" s="1"/>
  <c r="Y52" i="29"/>
  <c r="B52" i="29" s="1"/>
  <c r="C52" i="29" s="1"/>
  <c r="E52" i="29" s="1"/>
  <c r="F52" i="29"/>
  <c r="AK51" i="29"/>
  <c r="AH51" i="29" s="1"/>
  <c r="AD51" i="29"/>
  <c r="AL51" i="29" s="1"/>
  <c r="Y51" i="29"/>
  <c r="B51" i="29" s="1"/>
  <c r="C51" i="29" s="1"/>
  <c r="E51" i="29" s="1"/>
  <c r="F51" i="29"/>
  <c r="AK50" i="29"/>
  <c r="AH50" i="29" s="1"/>
  <c r="AD50" i="29"/>
  <c r="Y50" i="29"/>
  <c r="B50" i="29" s="1"/>
  <c r="C50" i="29" s="1"/>
  <c r="E50" i="29" s="1"/>
  <c r="F50" i="29"/>
  <c r="AK49" i="29"/>
  <c r="AH49" i="29" s="1"/>
  <c r="AD49" i="29"/>
  <c r="Y49" i="29"/>
  <c r="B49" i="29" s="1"/>
  <c r="F49" i="29"/>
  <c r="H49" i="29" s="1"/>
  <c r="AK48" i="29"/>
  <c r="AH48" i="29" s="1"/>
  <c r="Y48" i="29"/>
  <c r="B48" i="29" s="1"/>
  <c r="C48" i="29" s="1"/>
  <c r="E48" i="29" s="1"/>
  <c r="F48" i="29"/>
  <c r="AK47" i="29"/>
  <c r="AH47" i="29" s="1"/>
  <c r="AD47" i="29"/>
  <c r="Y47" i="29"/>
  <c r="B47" i="29" s="1"/>
  <c r="F47" i="29"/>
  <c r="G47" i="29" s="1"/>
  <c r="AK46" i="29"/>
  <c r="AH46" i="29" s="1"/>
  <c r="AD46" i="29"/>
  <c r="Y46" i="29"/>
  <c r="B46" i="29" s="1"/>
  <c r="F46" i="29"/>
  <c r="H46" i="29" s="1"/>
  <c r="AK45" i="29"/>
  <c r="AH45" i="29" s="1"/>
  <c r="AD45" i="29"/>
  <c r="Y45" i="29"/>
  <c r="B45" i="29" s="1"/>
  <c r="F45" i="29"/>
  <c r="AK44" i="29"/>
  <c r="AH44" i="29" s="1"/>
  <c r="AD44" i="29"/>
  <c r="Y44" i="29"/>
  <c r="B44" i="29" s="1"/>
  <c r="C44" i="29" s="1"/>
  <c r="E44" i="29" s="1"/>
  <c r="F44" i="29"/>
  <c r="AK43" i="29"/>
  <c r="AH43" i="29" s="1"/>
  <c r="AD43" i="29"/>
  <c r="Y43" i="29"/>
  <c r="B43" i="29" s="1"/>
  <c r="C43" i="29" s="1"/>
  <c r="E43" i="29" s="1"/>
  <c r="F43" i="29"/>
  <c r="H43" i="29" s="1"/>
  <c r="AK42" i="29"/>
  <c r="AH42" i="29" s="1"/>
  <c r="AD42" i="29"/>
  <c r="AL42" i="29" s="1"/>
  <c r="Y42" i="29"/>
  <c r="B42" i="29" s="1"/>
  <c r="C42" i="29" s="1"/>
  <c r="E42" i="29" s="1"/>
  <c r="F42" i="29"/>
  <c r="AK41" i="29"/>
  <c r="AH41" i="29" s="1"/>
  <c r="Y41" i="29"/>
  <c r="B41" i="29" s="1"/>
  <c r="C41" i="29" s="1"/>
  <c r="E41" i="29" s="1"/>
  <c r="F41" i="29"/>
  <c r="AK40" i="29"/>
  <c r="AH40" i="29" s="1"/>
  <c r="Y40" i="29"/>
  <c r="B40" i="29" s="1"/>
  <c r="F40" i="29"/>
  <c r="H40" i="29" s="1"/>
  <c r="AK39" i="29"/>
  <c r="AH39" i="29" s="1"/>
  <c r="AD39" i="29"/>
  <c r="AL39" i="29" s="1"/>
  <c r="Y39" i="29"/>
  <c r="B39" i="29" s="1"/>
  <c r="C39" i="29" s="1"/>
  <c r="E39" i="29" s="1"/>
  <c r="F39" i="29"/>
  <c r="AK38" i="29"/>
  <c r="AH38" i="29" s="1"/>
  <c r="AD38" i="29"/>
  <c r="Y38" i="29"/>
  <c r="B38" i="29" s="1"/>
  <c r="C38" i="29" s="1"/>
  <c r="E38" i="29" s="1"/>
  <c r="F38" i="29"/>
  <c r="H38" i="29" s="1"/>
  <c r="AK37" i="29"/>
  <c r="AH37" i="29" s="1"/>
  <c r="Y37" i="29"/>
  <c r="B37" i="29" s="1"/>
  <c r="C37" i="29" s="1"/>
  <c r="E37" i="29" s="1"/>
  <c r="F37" i="29"/>
  <c r="G37" i="29" s="1"/>
  <c r="AK36" i="29"/>
  <c r="AH36" i="29" s="1"/>
  <c r="AD36" i="29"/>
  <c r="Y36" i="29"/>
  <c r="B36" i="29" s="1"/>
  <c r="C36" i="29" s="1"/>
  <c r="E36" i="29" s="1"/>
  <c r="F36" i="29"/>
  <c r="AK35" i="29"/>
  <c r="AH35" i="29" s="1"/>
  <c r="AD35" i="29"/>
  <c r="Y35" i="29"/>
  <c r="B35" i="29" s="1"/>
  <c r="F35" i="29"/>
  <c r="H35" i="29" s="1"/>
  <c r="AK34" i="29"/>
  <c r="AH34" i="29" s="1"/>
  <c r="AD34" i="29"/>
  <c r="AL34" i="29" s="1"/>
  <c r="Y34" i="29"/>
  <c r="B34" i="29" s="1"/>
  <c r="C34" i="29" s="1"/>
  <c r="E34" i="29" s="1"/>
  <c r="F34" i="29"/>
  <c r="AK33" i="29"/>
  <c r="AH33" i="29" s="1"/>
  <c r="AD33" i="29"/>
  <c r="Y33" i="29"/>
  <c r="F33" i="29"/>
  <c r="H33" i="29" s="1"/>
  <c r="AK32" i="29"/>
  <c r="AH32" i="29" s="1"/>
  <c r="Y32" i="29"/>
  <c r="B32" i="29" s="1"/>
  <c r="C32" i="29" s="1"/>
  <c r="E32" i="29" s="1"/>
  <c r="F32" i="29"/>
  <c r="H32" i="29" s="1"/>
  <c r="AK31" i="29"/>
  <c r="AH31" i="29" s="1"/>
  <c r="AD31" i="29"/>
  <c r="AL31" i="29" s="1"/>
  <c r="Y31" i="29"/>
  <c r="F31" i="29"/>
  <c r="G31" i="29" s="1"/>
  <c r="AK30" i="29"/>
  <c r="AH30" i="29" s="1"/>
  <c r="AD30" i="29"/>
  <c r="Y30" i="29"/>
  <c r="B30" i="29" s="1"/>
  <c r="F30" i="29"/>
  <c r="H30" i="29" s="1"/>
  <c r="AK29" i="29"/>
  <c r="AH29" i="29" s="1"/>
  <c r="AD29" i="29"/>
  <c r="Y29" i="29"/>
  <c r="B29" i="29" s="1"/>
  <c r="F29" i="29"/>
  <c r="AK28" i="29"/>
  <c r="AH28" i="29" s="1"/>
  <c r="AD28" i="29"/>
  <c r="Y28" i="29"/>
  <c r="B28" i="29" s="1"/>
  <c r="C28" i="29" s="1"/>
  <c r="E28" i="29" s="1"/>
  <c r="F28" i="29"/>
  <c r="AK27" i="29"/>
  <c r="AH27" i="29" s="1"/>
  <c r="AD27" i="29"/>
  <c r="Y27" i="29"/>
  <c r="B27" i="29" s="1"/>
  <c r="C27" i="29" s="1"/>
  <c r="E27" i="29" s="1"/>
  <c r="F27" i="29"/>
  <c r="AK26" i="29"/>
  <c r="AH26" i="29" s="1"/>
  <c r="AD26" i="29"/>
  <c r="AL26" i="29" s="1"/>
  <c r="Y26" i="29"/>
  <c r="F26" i="29"/>
  <c r="G26" i="29" s="1"/>
  <c r="AK25" i="29"/>
  <c r="AH25" i="29" s="1"/>
  <c r="Y25" i="29"/>
  <c r="B25" i="29" s="1"/>
  <c r="C25" i="29" s="1"/>
  <c r="E25" i="29" s="1"/>
  <c r="F25" i="29"/>
  <c r="G25" i="29" s="1"/>
  <c r="AK24" i="29"/>
  <c r="AH24" i="29" s="1"/>
  <c r="Y24" i="29"/>
  <c r="B24" i="29" s="1"/>
  <c r="F24" i="29"/>
  <c r="H24" i="29" s="1"/>
  <c r="AK23" i="29"/>
  <c r="AH23" i="29" s="1"/>
  <c r="Y23" i="29"/>
  <c r="B23" i="29" s="1"/>
  <c r="C23" i="29" s="1"/>
  <c r="E23" i="29" s="1"/>
  <c r="F23" i="29"/>
  <c r="AK22" i="29"/>
  <c r="AH22" i="29" s="1"/>
  <c r="Y22" i="29"/>
  <c r="B22" i="29" s="1"/>
  <c r="C22" i="29" s="1"/>
  <c r="E22" i="29" s="1"/>
  <c r="F22" i="29"/>
  <c r="AK21" i="29"/>
  <c r="AH21" i="29" s="1"/>
  <c r="Y21" i="29"/>
  <c r="B21" i="29" s="1"/>
  <c r="C21" i="29" s="1"/>
  <c r="E21" i="29" s="1"/>
  <c r="F21" i="29"/>
  <c r="G21" i="29" s="1"/>
  <c r="AD20" i="29"/>
  <c r="Y20" i="29"/>
  <c r="B20" i="29" s="1"/>
  <c r="C20" i="29" s="1"/>
  <c r="E20" i="29" s="1"/>
  <c r="F20" i="29"/>
  <c r="H20" i="29" s="1"/>
  <c r="B19" i="29"/>
  <c r="F19" i="29"/>
  <c r="AA19" i="29" s="1"/>
  <c r="Y18" i="29"/>
  <c r="B18" i="29" s="1"/>
  <c r="C18" i="29" s="1"/>
  <c r="E18" i="29" s="1"/>
  <c r="F18" i="29"/>
  <c r="AA18" i="29" s="1"/>
  <c r="Y17" i="29"/>
  <c r="F17" i="29"/>
  <c r="H17" i="29" s="1"/>
  <c r="Z16" i="29"/>
  <c r="AD16" i="29" s="1"/>
  <c r="Y16" i="29"/>
  <c r="B16" i="29" s="1"/>
  <c r="C16" i="29" s="1"/>
  <c r="E16" i="29" s="1"/>
  <c r="F16" i="29"/>
  <c r="H16" i="29" s="1"/>
  <c r="E4" i="29"/>
  <c r="AS211" i="25"/>
  <c r="AP211" i="25" s="1"/>
  <c r="AH211" i="25"/>
  <c r="AG211" i="25"/>
  <c r="AL211" i="25" s="1"/>
  <c r="AF211" i="25"/>
  <c r="AE211" i="25"/>
  <c r="AD211" i="25"/>
  <c r="AC211" i="25"/>
  <c r="B211" i="25" s="1"/>
  <c r="F211" i="25"/>
  <c r="G211" i="25" s="1"/>
  <c r="AS210" i="25"/>
  <c r="AP210" i="25" s="1"/>
  <c r="AH210" i="25"/>
  <c r="AG210" i="25"/>
  <c r="AL210" i="25" s="1"/>
  <c r="AF210" i="25"/>
  <c r="AE210" i="25"/>
  <c r="AD210" i="25"/>
  <c r="AC210" i="25"/>
  <c r="B210" i="25" s="1"/>
  <c r="F210" i="25"/>
  <c r="G210" i="25" s="1"/>
  <c r="K210" i="25" s="1"/>
  <c r="AS209" i="25"/>
  <c r="AP209" i="25" s="1"/>
  <c r="AH209" i="25"/>
  <c r="AG209" i="25"/>
  <c r="AL209" i="25" s="1"/>
  <c r="AF209" i="25"/>
  <c r="AE209" i="25"/>
  <c r="AD209" i="25"/>
  <c r="AC209" i="25"/>
  <c r="B209" i="25" s="1"/>
  <c r="F209" i="25"/>
  <c r="G209" i="25" s="1"/>
  <c r="AS208" i="25"/>
  <c r="AP208" i="25" s="1"/>
  <c r="AH208" i="25"/>
  <c r="AG208" i="25"/>
  <c r="AL208" i="25" s="1"/>
  <c r="AF208" i="25"/>
  <c r="AE208" i="25"/>
  <c r="AD208" i="25"/>
  <c r="AC208" i="25"/>
  <c r="B208" i="25" s="1"/>
  <c r="C208" i="25" s="1"/>
  <c r="E208" i="25" s="1"/>
  <c r="F208" i="25"/>
  <c r="AS207" i="25"/>
  <c r="AP207" i="25" s="1"/>
  <c r="AH207" i="25"/>
  <c r="AG207" i="25"/>
  <c r="AF207" i="25"/>
  <c r="AE207" i="25"/>
  <c r="AD207" i="25"/>
  <c r="AI207" i="25" s="1"/>
  <c r="AC207" i="25"/>
  <c r="B207" i="25" s="1"/>
  <c r="C207" i="25" s="1"/>
  <c r="E207" i="25" s="1"/>
  <c r="F207" i="25"/>
  <c r="AS206" i="25"/>
  <c r="AP206" i="25" s="1"/>
  <c r="AH206" i="25"/>
  <c r="AG206" i="25"/>
  <c r="AL206" i="25" s="1"/>
  <c r="AF206" i="25"/>
  <c r="AE206" i="25"/>
  <c r="AD206" i="25"/>
  <c r="AC206" i="25"/>
  <c r="B206" i="25" s="1"/>
  <c r="C206" i="25" s="1"/>
  <c r="E206" i="25" s="1"/>
  <c r="F206" i="25"/>
  <c r="AS205" i="25"/>
  <c r="AP205" i="25" s="1"/>
  <c r="AH205" i="25"/>
  <c r="AG205" i="25"/>
  <c r="AL205" i="25" s="1"/>
  <c r="AF205" i="25"/>
  <c r="AE205" i="25"/>
  <c r="AD205" i="25"/>
  <c r="AC205" i="25"/>
  <c r="B205" i="25" s="1"/>
  <c r="C205" i="25" s="1"/>
  <c r="E205" i="25" s="1"/>
  <c r="F205" i="25"/>
  <c r="J205" i="25" s="1"/>
  <c r="AS204" i="25"/>
  <c r="AP204" i="25" s="1"/>
  <c r="AH204" i="25"/>
  <c r="AG204" i="25"/>
  <c r="AF204" i="25"/>
  <c r="AE204" i="25"/>
  <c r="AD204" i="25"/>
  <c r="AC204" i="25"/>
  <c r="B204" i="25" s="1"/>
  <c r="F204" i="25"/>
  <c r="J204" i="25" s="1"/>
  <c r="AS203" i="25"/>
  <c r="AP203" i="25" s="1"/>
  <c r="AH203" i="25"/>
  <c r="AG203" i="25"/>
  <c r="AL203" i="25" s="1"/>
  <c r="AF203" i="25"/>
  <c r="AE203" i="25"/>
  <c r="AD203" i="25"/>
  <c r="AI203" i="25" s="1"/>
  <c r="AC203" i="25"/>
  <c r="B203" i="25" s="1"/>
  <c r="C203" i="25" s="1"/>
  <c r="E203" i="25" s="1"/>
  <c r="F203" i="25"/>
  <c r="AS202" i="25"/>
  <c r="AP202" i="25" s="1"/>
  <c r="AH202" i="25"/>
  <c r="AG202" i="25"/>
  <c r="AL202" i="25" s="1"/>
  <c r="AF202" i="25"/>
  <c r="AE202" i="25"/>
  <c r="AD202" i="25"/>
  <c r="AI202" i="25" s="1"/>
  <c r="AC202" i="25"/>
  <c r="B202" i="25" s="1"/>
  <c r="F202" i="25"/>
  <c r="H202" i="25" s="1"/>
  <c r="AS201" i="25"/>
  <c r="AP201" i="25" s="1"/>
  <c r="AH201" i="25"/>
  <c r="AG201" i="25"/>
  <c r="AL201" i="25" s="1"/>
  <c r="AF201" i="25"/>
  <c r="AE201" i="25"/>
  <c r="AD201" i="25"/>
  <c r="AC201" i="25"/>
  <c r="B201" i="25" s="1"/>
  <c r="C201" i="25" s="1"/>
  <c r="E201" i="25" s="1"/>
  <c r="F201" i="25"/>
  <c r="AS200" i="25"/>
  <c r="AP200" i="25" s="1"/>
  <c r="AH200" i="25"/>
  <c r="AG200" i="25"/>
  <c r="AL200" i="25" s="1"/>
  <c r="AF200" i="25"/>
  <c r="AE200" i="25"/>
  <c r="AD200" i="25"/>
  <c r="AC200" i="25"/>
  <c r="B200" i="25" s="1"/>
  <c r="F200" i="25"/>
  <c r="J200" i="25" s="1"/>
  <c r="AS199" i="25"/>
  <c r="AP199" i="25" s="1"/>
  <c r="AH199" i="25"/>
  <c r="AG199" i="25"/>
  <c r="AL199" i="25" s="1"/>
  <c r="AF199" i="25"/>
  <c r="AE199" i="25"/>
  <c r="AD199" i="25"/>
  <c r="AC199" i="25"/>
  <c r="B199" i="25" s="1"/>
  <c r="F199" i="25"/>
  <c r="J199" i="25" s="1"/>
  <c r="AS198" i="25"/>
  <c r="AP198" i="25" s="1"/>
  <c r="AH198" i="25"/>
  <c r="AG198" i="25"/>
  <c r="AL198" i="25" s="1"/>
  <c r="AF198" i="25"/>
  <c r="AE198" i="25"/>
  <c r="AD198" i="25"/>
  <c r="AC198" i="25"/>
  <c r="B198" i="25" s="1"/>
  <c r="C198" i="25" s="1"/>
  <c r="E198" i="25" s="1"/>
  <c r="F198" i="25"/>
  <c r="G198" i="25" s="1"/>
  <c r="I198" i="25" s="1"/>
  <c r="AS197" i="25"/>
  <c r="AP197" i="25" s="1"/>
  <c r="AH197" i="25"/>
  <c r="AG197" i="25"/>
  <c r="AL197" i="25" s="1"/>
  <c r="AF197" i="25"/>
  <c r="AE197" i="25"/>
  <c r="AD197" i="25"/>
  <c r="AC197" i="25"/>
  <c r="B197" i="25" s="1"/>
  <c r="F197" i="25"/>
  <c r="J197" i="25" s="1"/>
  <c r="AS196" i="25"/>
  <c r="AP196" i="25" s="1"/>
  <c r="AH196" i="25"/>
  <c r="AG196" i="25"/>
  <c r="AF196" i="25"/>
  <c r="AE196" i="25"/>
  <c r="AD196" i="25"/>
  <c r="AC196" i="25"/>
  <c r="B196" i="25" s="1"/>
  <c r="C196" i="25" s="1"/>
  <c r="E196" i="25" s="1"/>
  <c r="F196" i="25"/>
  <c r="AS195" i="25"/>
  <c r="AP195" i="25" s="1"/>
  <c r="AH195" i="25"/>
  <c r="AG195" i="25"/>
  <c r="AF195" i="25"/>
  <c r="AE195" i="25"/>
  <c r="AD195" i="25"/>
  <c r="AC195" i="25"/>
  <c r="F195" i="25"/>
  <c r="G195" i="25" s="1"/>
  <c r="AS194" i="25"/>
  <c r="AP194" i="25" s="1"/>
  <c r="AH194" i="25"/>
  <c r="AG194" i="25"/>
  <c r="AL194" i="25" s="1"/>
  <c r="AF194" i="25"/>
  <c r="AE194" i="25"/>
  <c r="AD194" i="25"/>
  <c r="AC194" i="25"/>
  <c r="B194" i="25" s="1"/>
  <c r="C194" i="25" s="1"/>
  <c r="E194" i="25" s="1"/>
  <c r="F194" i="25"/>
  <c r="G194" i="25" s="1"/>
  <c r="K194" i="25" s="1"/>
  <c r="AS193" i="25"/>
  <c r="AP193" i="25" s="1"/>
  <c r="AH193" i="25"/>
  <c r="AG193" i="25"/>
  <c r="AL193" i="25" s="1"/>
  <c r="AF193" i="25"/>
  <c r="AE193" i="25"/>
  <c r="AD193" i="25"/>
  <c r="AC193" i="25"/>
  <c r="B193" i="25" s="1"/>
  <c r="F193" i="25"/>
  <c r="G193" i="25" s="1"/>
  <c r="AS192" i="25"/>
  <c r="AP192" i="25" s="1"/>
  <c r="AH192" i="25"/>
  <c r="AG192" i="25"/>
  <c r="AL192" i="25" s="1"/>
  <c r="AF192" i="25"/>
  <c r="AE192" i="25"/>
  <c r="AD192" i="25"/>
  <c r="AC192" i="25"/>
  <c r="B192" i="25" s="1"/>
  <c r="C192" i="25" s="1"/>
  <c r="E192" i="25" s="1"/>
  <c r="F192" i="25"/>
  <c r="H192" i="25" s="1"/>
  <c r="AS191" i="25"/>
  <c r="AP191" i="25" s="1"/>
  <c r="AH191" i="25"/>
  <c r="AG191" i="25"/>
  <c r="AL191" i="25" s="1"/>
  <c r="AF191" i="25"/>
  <c r="AE191" i="25"/>
  <c r="AD191" i="25"/>
  <c r="AI191" i="25" s="1"/>
  <c r="AC191" i="25"/>
  <c r="B191" i="25" s="1"/>
  <c r="C191" i="25" s="1"/>
  <c r="E191" i="25" s="1"/>
  <c r="F191" i="25"/>
  <c r="AS190" i="25"/>
  <c r="AP190" i="25" s="1"/>
  <c r="AH190" i="25"/>
  <c r="AG190" i="25"/>
  <c r="AL190" i="25" s="1"/>
  <c r="AF190" i="25"/>
  <c r="AE190" i="25"/>
  <c r="AD190" i="25"/>
  <c r="AC190" i="25"/>
  <c r="B190" i="25" s="1"/>
  <c r="C190" i="25" s="1"/>
  <c r="E190" i="25" s="1"/>
  <c r="F190" i="25"/>
  <c r="AS189" i="25"/>
  <c r="AP189" i="25" s="1"/>
  <c r="AH189" i="25"/>
  <c r="AG189" i="25"/>
  <c r="AF189" i="25"/>
  <c r="AE189" i="25"/>
  <c r="AD189" i="25"/>
  <c r="AC189" i="25"/>
  <c r="B189" i="25" s="1"/>
  <c r="C189" i="25" s="1"/>
  <c r="E189" i="25" s="1"/>
  <c r="F189" i="25"/>
  <c r="J189" i="25" s="1"/>
  <c r="AS188" i="25"/>
  <c r="AP188" i="25" s="1"/>
  <c r="AH188" i="25"/>
  <c r="AG188" i="25"/>
  <c r="AF188" i="25"/>
  <c r="AE188" i="25"/>
  <c r="AD188" i="25"/>
  <c r="AC188" i="25"/>
  <c r="B188" i="25" s="1"/>
  <c r="F188" i="25"/>
  <c r="J188" i="25" s="1"/>
  <c r="AS187" i="25"/>
  <c r="AP187" i="25" s="1"/>
  <c r="AH187" i="25"/>
  <c r="AG187" i="25"/>
  <c r="AL187" i="25" s="1"/>
  <c r="AF187" i="25"/>
  <c r="AE187" i="25"/>
  <c r="AD187" i="25"/>
  <c r="AI187" i="25" s="1"/>
  <c r="AC187" i="25"/>
  <c r="B187" i="25" s="1"/>
  <c r="C187" i="25" s="1"/>
  <c r="E187" i="25" s="1"/>
  <c r="F187" i="25"/>
  <c r="H187" i="25" s="1"/>
  <c r="AS186" i="25"/>
  <c r="AP186" i="25" s="1"/>
  <c r="AH186" i="25"/>
  <c r="AG186" i="25"/>
  <c r="AL186" i="25" s="1"/>
  <c r="AF186" i="25"/>
  <c r="AE186" i="25"/>
  <c r="AD186" i="25"/>
  <c r="AI186" i="25" s="1"/>
  <c r="AC186" i="25"/>
  <c r="B186" i="25" s="1"/>
  <c r="F186" i="25"/>
  <c r="H186" i="25" s="1"/>
  <c r="AS185" i="25"/>
  <c r="AP185" i="25" s="1"/>
  <c r="AH185" i="25"/>
  <c r="AG185" i="25"/>
  <c r="AL185" i="25" s="1"/>
  <c r="AF185" i="25"/>
  <c r="AE185" i="25"/>
  <c r="AD185" i="25"/>
  <c r="AC185" i="25"/>
  <c r="B185" i="25" s="1"/>
  <c r="C185" i="25" s="1"/>
  <c r="E185" i="25" s="1"/>
  <c r="F185" i="25"/>
  <c r="AS184" i="25"/>
  <c r="AP184" i="25" s="1"/>
  <c r="AH184" i="25"/>
  <c r="AG184" i="25"/>
  <c r="AL184" i="25" s="1"/>
  <c r="AF184" i="25"/>
  <c r="AE184" i="25"/>
  <c r="AD184" i="25"/>
  <c r="AC184" i="25"/>
  <c r="B184" i="25" s="1"/>
  <c r="C184" i="25" s="1"/>
  <c r="E184" i="25" s="1"/>
  <c r="F184" i="25"/>
  <c r="H184" i="25" s="1"/>
  <c r="AS183" i="25"/>
  <c r="AP183" i="25" s="1"/>
  <c r="AH183" i="25"/>
  <c r="AG183" i="25"/>
  <c r="AF183" i="25"/>
  <c r="AE183" i="25"/>
  <c r="AD183" i="25"/>
  <c r="AC183" i="25"/>
  <c r="B183" i="25" s="1"/>
  <c r="F183" i="25"/>
  <c r="J183" i="25" s="1"/>
  <c r="AS182" i="25"/>
  <c r="AP182" i="25" s="1"/>
  <c r="AH182" i="25"/>
  <c r="AG182" i="25"/>
  <c r="AL182" i="25" s="1"/>
  <c r="AF182" i="25"/>
  <c r="AE182" i="25"/>
  <c r="AD182" i="25"/>
  <c r="AC182" i="25"/>
  <c r="B182" i="25" s="1"/>
  <c r="C182" i="25" s="1"/>
  <c r="E182" i="25" s="1"/>
  <c r="F182" i="25"/>
  <c r="AS181" i="25"/>
  <c r="AP181" i="25" s="1"/>
  <c r="AH181" i="25"/>
  <c r="AG181" i="25"/>
  <c r="AL181" i="25" s="1"/>
  <c r="AF181" i="25"/>
  <c r="AE181" i="25"/>
  <c r="AD181" i="25"/>
  <c r="AC181" i="25"/>
  <c r="B181" i="25" s="1"/>
  <c r="F181" i="25"/>
  <c r="H181" i="25" s="1"/>
  <c r="AS180" i="25"/>
  <c r="AP180" i="25" s="1"/>
  <c r="AH180" i="25"/>
  <c r="AG180" i="25"/>
  <c r="AF180" i="25"/>
  <c r="AE180" i="25"/>
  <c r="AD180" i="25"/>
  <c r="AC180" i="25"/>
  <c r="B180" i="25" s="1"/>
  <c r="C180" i="25" s="1"/>
  <c r="E180" i="25" s="1"/>
  <c r="F180" i="25"/>
  <c r="AS179" i="25"/>
  <c r="AP179" i="25" s="1"/>
  <c r="AH179" i="25"/>
  <c r="AG179" i="25"/>
  <c r="AL179" i="25" s="1"/>
  <c r="AF179" i="25"/>
  <c r="AE179" i="25"/>
  <c r="AD179" i="25"/>
  <c r="AC179" i="25"/>
  <c r="F179" i="25"/>
  <c r="G179" i="25" s="1"/>
  <c r="AS178" i="25"/>
  <c r="AP178" i="25" s="1"/>
  <c r="AH178" i="25"/>
  <c r="AG178" i="25"/>
  <c r="AL178" i="25" s="1"/>
  <c r="AF178" i="25"/>
  <c r="AE178" i="25"/>
  <c r="AD178" i="25"/>
  <c r="AC178" i="25"/>
  <c r="B178" i="25" s="1"/>
  <c r="F178" i="25"/>
  <c r="G178" i="25" s="1"/>
  <c r="K178" i="25" s="1"/>
  <c r="AS177" i="25"/>
  <c r="AP177" i="25" s="1"/>
  <c r="AH177" i="25"/>
  <c r="AG177" i="25"/>
  <c r="AL177" i="25" s="1"/>
  <c r="AF177" i="25"/>
  <c r="AE177" i="25"/>
  <c r="AD177" i="25"/>
  <c r="AC177" i="25"/>
  <c r="B177" i="25" s="1"/>
  <c r="F177" i="25"/>
  <c r="G177" i="25" s="1"/>
  <c r="AS176" i="25"/>
  <c r="AP176" i="25" s="1"/>
  <c r="AH176" i="25"/>
  <c r="AG176" i="25"/>
  <c r="AL176" i="25" s="1"/>
  <c r="AF176" i="25"/>
  <c r="AE176" i="25"/>
  <c r="AD176" i="25"/>
  <c r="AC176" i="25"/>
  <c r="B176" i="25" s="1"/>
  <c r="C176" i="25" s="1"/>
  <c r="E176" i="25" s="1"/>
  <c r="F176" i="25"/>
  <c r="AS175" i="25"/>
  <c r="AP175" i="25" s="1"/>
  <c r="AH175" i="25"/>
  <c r="AG175" i="25"/>
  <c r="AI175" i="25" s="1"/>
  <c r="AF175" i="25"/>
  <c r="AE175" i="25"/>
  <c r="AD175" i="25"/>
  <c r="AC175" i="25"/>
  <c r="B175" i="25" s="1"/>
  <c r="F175" i="25"/>
  <c r="G175" i="25" s="1"/>
  <c r="AS174" i="25"/>
  <c r="AP174" i="25" s="1"/>
  <c r="AH174" i="25"/>
  <c r="AG174" i="25"/>
  <c r="AF174" i="25"/>
  <c r="AE174" i="25"/>
  <c r="AD174" i="25"/>
  <c r="AC174" i="25"/>
  <c r="B174" i="25" s="1"/>
  <c r="C174" i="25" s="1"/>
  <c r="E174" i="25" s="1"/>
  <c r="F174" i="25"/>
  <c r="AS173" i="25"/>
  <c r="AP173" i="25" s="1"/>
  <c r="AH173" i="25"/>
  <c r="AG173" i="25"/>
  <c r="AF173" i="25"/>
  <c r="AE173" i="25"/>
  <c r="AD173" i="25"/>
  <c r="AC173" i="25"/>
  <c r="B173" i="25" s="1"/>
  <c r="C173" i="25" s="1"/>
  <c r="E173" i="25" s="1"/>
  <c r="F173" i="25"/>
  <c r="G173" i="25" s="1"/>
  <c r="AS172" i="25"/>
  <c r="AP172" i="25" s="1"/>
  <c r="AH172" i="25"/>
  <c r="AG172" i="25"/>
  <c r="AI172" i="25" s="1"/>
  <c r="AF172" i="25"/>
  <c r="AE172" i="25"/>
  <c r="AD172" i="25"/>
  <c r="AC172" i="25"/>
  <c r="B172" i="25" s="1"/>
  <c r="C172" i="25" s="1"/>
  <c r="E172" i="25" s="1"/>
  <c r="F172" i="25"/>
  <c r="AS171" i="25"/>
  <c r="AP171" i="25" s="1"/>
  <c r="AH171" i="25"/>
  <c r="AG171" i="25"/>
  <c r="AF171" i="25"/>
  <c r="AE171" i="25"/>
  <c r="AD171" i="25"/>
  <c r="AI171" i="25" s="1"/>
  <c r="AC171" i="25"/>
  <c r="B171" i="25" s="1"/>
  <c r="C171" i="25" s="1"/>
  <c r="E171" i="25" s="1"/>
  <c r="F171" i="25"/>
  <c r="AS170" i="25"/>
  <c r="AP170" i="25" s="1"/>
  <c r="AH170" i="25"/>
  <c r="AG170" i="25"/>
  <c r="AF170" i="25"/>
  <c r="AE170" i="25"/>
  <c r="AD170" i="25"/>
  <c r="AI170" i="25" s="1"/>
  <c r="AC170" i="25"/>
  <c r="B170" i="25" s="1"/>
  <c r="F170" i="25"/>
  <c r="J170" i="25" s="1"/>
  <c r="AS169" i="25"/>
  <c r="AP169" i="25" s="1"/>
  <c r="AH169" i="25"/>
  <c r="AG169" i="25"/>
  <c r="AL169" i="25" s="1"/>
  <c r="AF169" i="25"/>
  <c r="AE169" i="25"/>
  <c r="AD169" i="25"/>
  <c r="AC169" i="25"/>
  <c r="B169" i="25" s="1"/>
  <c r="C169" i="25" s="1"/>
  <c r="E169" i="25" s="1"/>
  <c r="F169" i="25"/>
  <c r="AS168" i="25"/>
  <c r="AP168" i="25" s="1"/>
  <c r="AH168" i="25"/>
  <c r="AG168" i="25"/>
  <c r="AL168" i="25" s="1"/>
  <c r="AF168" i="25"/>
  <c r="AE168" i="25"/>
  <c r="AD168" i="25"/>
  <c r="AC168" i="25"/>
  <c r="B168" i="25" s="1"/>
  <c r="F168" i="25"/>
  <c r="H168" i="25" s="1"/>
  <c r="AS167" i="25"/>
  <c r="AP167" i="25" s="1"/>
  <c r="AH167" i="25"/>
  <c r="AG167" i="25"/>
  <c r="AL167" i="25" s="1"/>
  <c r="AF167" i="25"/>
  <c r="AE167" i="25"/>
  <c r="AD167" i="25"/>
  <c r="AC167" i="25"/>
  <c r="B167" i="25" s="1"/>
  <c r="C167" i="25" s="1"/>
  <c r="E167" i="25" s="1"/>
  <c r="F167" i="25"/>
  <c r="AS166" i="25"/>
  <c r="AP166" i="25" s="1"/>
  <c r="AH166" i="25"/>
  <c r="AG166" i="25"/>
  <c r="AL166" i="25" s="1"/>
  <c r="AF166" i="25"/>
  <c r="AE166" i="25"/>
  <c r="AD166" i="25"/>
  <c r="AC166" i="25"/>
  <c r="B166" i="25" s="1"/>
  <c r="F166" i="25"/>
  <c r="H166" i="25" s="1"/>
  <c r="AS165" i="25"/>
  <c r="AP165" i="25" s="1"/>
  <c r="AH165" i="25"/>
  <c r="AG165" i="25"/>
  <c r="AL165" i="25" s="1"/>
  <c r="AF165" i="25"/>
  <c r="AE165" i="25"/>
  <c r="AD165" i="25"/>
  <c r="AC165" i="25"/>
  <c r="B165" i="25" s="1"/>
  <c r="C165" i="25" s="1"/>
  <c r="E165" i="25" s="1"/>
  <c r="F165" i="25"/>
  <c r="G165" i="25" s="1"/>
  <c r="K165" i="25" s="1"/>
  <c r="AS164" i="25"/>
  <c r="AP164" i="25" s="1"/>
  <c r="AH164" i="25"/>
  <c r="AG164" i="25"/>
  <c r="AL164" i="25" s="1"/>
  <c r="AF164" i="25"/>
  <c r="AE164" i="25"/>
  <c r="AD164" i="25"/>
  <c r="AC164" i="25"/>
  <c r="B164" i="25" s="1"/>
  <c r="C164" i="25" s="1"/>
  <c r="E164" i="25" s="1"/>
  <c r="F164" i="25"/>
  <c r="AS163" i="25"/>
  <c r="AP163" i="25" s="1"/>
  <c r="AH163" i="25"/>
  <c r="AG163" i="25"/>
  <c r="AL163" i="25" s="1"/>
  <c r="AF163" i="25"/>
  <c r="AE163" i="25"/>
  <c r="AD163" i="25"/>
  <c r="AC163" i="25"/>
  <c r="B163" i="25" s="1"/>
  <c r="F163" i="25"/>
  <c r="J163" i="25" s="1"/>
  <c r="AS162" i="25"/>
  <c r="AP162" i="25" s="1"/>
  <c r="AH162" i="25"/>
  <c r="AG162" i="25"/>
  <c r="AF162" i="25"/>
  <c r="AE162" i="25"/>
  <c r="AD162" i="25"/>
  <c r="AC162" i="25"/>
  <c r="B162" i="25" s="1"/>
  <c r="C162" i="25" s="1"/>
  <c r="E162" i="25" s="1"/>
  <c r="F162" i="25"/>
  <c r="G162" i="25" s="1"/>
  <c r="K162" i="25" s="1"/>
  <c r="AS161" i="25"/>
  <c r="AP161" i="25" s="1"/>
  <c r="AH161" i="25"/>
  <c r="AG161" i="25"/>
  <c r="AL161" i="25" s="1"/>
  <c r="AF161" i="25"/>
  <c r="AE161" i="25"/>
  <c r="AD161" i="25"/>
  <c r="AC161" i="25"/>
  <c r="B161" i="25" s="1"/>
  <c r="F161" i="25"/>
  <c r="H161" i="25" s="1"/>
  <c r="AS160" i="25"/>
  <c r="AP160" i="25" s="1"/>
  <c r="AH160" i="25"/>
  <c r="AG160" i="25"/>
  <c r="AL160" i="25" s="1"/>
  <c r="AF160" i="25"/>
  <c r="AE160" i="25"/>
  <c r="AD160" i="25"/>
  <c r="AC160" i="25"/>
  <c r="B160" i="25" s="1"/>
  <c r="C160" i="25" s="1"/>
  <c r="E160" i="25" s="1"/>
  <c r="F160" i="25"/>
  <c r="AS159" i="25"/>
  <c r="AP159" i="25" s="1"/>
  <c r="AH159" i="25"/>
  <c r="AG159" i="25"/>
  <c r="AI159" i="25" s="1"/>
  <c r="AF159" i="25"/>
  <c r="AE159" i="25"/>
  <c r="AD159" i="25"/>
  <c r="AC159" i="25"/>
  <c r="B159" i="25" s="1"/>
  <c r="F159" i="25"/>
  <c r="G159" i="25" s="1"/>
  <c r="AS158" i="25"/>
  <c r="AP158" i="25" s="1"/>
  <c r="AH158" i="25"/>
  <c r="AG158" i="25"/>
  <c r="AL158" i="25" s="1"/>
  <c r="AF158" i="25"/>
  <c r="AE158" i="25"/>
  <c r="AD158" i="25"/>
  <c r="AC158" i="25"/>
  <c r="B158" i="25" s="1"/>
  <c r="C158" i="25" s="1"/>
  <c r="E158" i="25" s="1"/>
  <c r="F158" i="25"/>
  <c r="AS157" i="25"/>
  <c r="AP157" i="25" s="1"/>
  <c r="AH157" i="25"/>
  <c r="AG157" i="25"/>
  <c r="AL157" i="25" s="1"/>
  <c r="AF157" i="25"/>
  <c r="AE157" i="25"/>
  <c r="AD157" i="25"/>
  <c r="AC157" i="25"/>
  <c r="B157" i="25" s="1"/>
  <c r="C157" i="25" s="1"/>
  <c r="E157" i="25" s="1"/>
  <c r="F157" i="25"/>
  <c r="AS156" i="25"/>
  <c r="AP156" i="25" s="1"/>
  <c r="AH156" i="25"/>
  <c r="AG156" i="25"/>
  <c r="AI156" i="25" s="1"/>
  <c r="AF156" i="25"/>
  <c r="AE156" i="25"/>
  <c r="AD156" i="25"/>
  <c r="AC156" i="25"/>
  <c r="B156" i="25" s="1"/>
  <c r="C156" i="25" s="1"/>
  <c r="E156" i="25" s="1"/>
  <c r="F156" i="25"/>
  <c r="AS155" i="25"/>
  <c r="AP155" i="25" s="1"/>
  <c r="AH155" i="25"/>
  <c r="AG155" i="25"/>
  <c r="AL155" i="25" s="1"/>
  <c r="AF155" i="25"/>
  <c r="AE155" i="25"/>
  <c r="AD155" i="25"/>
  <c r="AI155" i="25" s="1"/>
  <c r="AC155" i="25"/>
  <c r="B155" i="25" s="1"/>
  <c r="C155" i="25" s="1"/>
  <c r="E155" i="25" s="1"/>
  <c r="F155" i="25"/>
  <c r="AS154" i="25"/>
  <c r="AP154" i="25" s="1"/>
  <c r="AH154" i="25"/>
  <c r="AG154" i="25"/>
  <c r="AL154" i="25" s="1"/>
  <c r="AF154" i="25"/>
  <c r="AE154" i="25"/>
  <c r="AD154" i="25"/>
  <c r="AI154" i="25" s="1"/>
  <c r="AC154" i="25"/>
  <c r="B154" i="25" s="1"/>
  <c r="F154" i="25"/>
  <c r="J154" i="25" s="1"/>
  <c r="AS153" i="25"/>
  <c r="AP153" i="25" s="1"/>
  <c r="AH153" i="25"/>
  <c r="AG153" i="25"/>
  <c r="AL153" i="25" s="1"/>
  <c r="AF153" i="25"/>
  <c r="AE153" i="25"/>
  <c r="AD153" i="25"/>
  <c r="AC153" i="25"/>
  <c r="B153" i="25" s="1"/>
  <c r="C153" i="25" s="1"/>
  <c r="E153" i="25" s="1"/>
  <c r="F153" i="25"/>
  <c r="AS152" i="25"/>
  <c r="AP152" i="25" s="1"/>
  <c r="AH152" i="25"/>
  <c r="AG152" i="25"/>
  <c r="AL152" i="25" s="1"/>
  <c r="AF152" i="25"/>
  <c r="AE152" i="25"/>
  <c r="AD152" i="25"/>
  <c r="AC152" i="25"/>
  <c r="B152" i="25" s="1"/>
  <c r="F152" i="25"/>
  <c r="H152" i="25" s="1"/>
  <c r="AS151" i="25"/>
  <c r="AP151" i="25" s="1"/>
  <c r="AH151" i="25"/>
  <c r="AG151" i="25"/>
  <c r="AL151" i="25" s="1"/>
  <c r="AF151" i="25"/>
  <c r="AE151" i="25"/>
  <c r="AD151" i="25"/>
  <c r="AC151" i="25"/>
  <c r="B151" i="25" s="1"/>
  <c r="C151" i="25" s="1"/>
  <c r="E151" i="25" s="1"/>
  <c r="F151" i="25"/>
  <c r="AS150" i="25"/>
  <c r="AP150" i="25" s="1"/>
  <c r="AH150" i="25"/>
  <c r="AG150" i="25"/>
  <c r="AL150" i="25" s="1"/>
  <c r="AF150" i="25"/>
  <c r="AE150" i="25"/>
  <c r="AD150" i="25"/>
  <c r="AC150" i="25"/>
  <c r="B150" i="25" s="1"/>
  <c r="F150" i="25"/>
  <c r="H150" i="25" s="1"/>
  <c r="AS149" i="25"/>
  <c r="AP149" i="25" s="1"/>
  <c r="AH149" i="25"/>
  <c r="AG149" i="25"/>
  <c r="AL149" i="25" s="1"/>
  <c r="AF149" i="25"/>
  <c r="AE149" i="25"/>
  <c r="AD149" i="25"/>
  <c r="AC149" i="25"/>
  <c r="B149" i="25" s="1"/>
  <c r="C149" i="25" s="1"/>
  <c r="E149" i="25" s="1"/>
  <c r="F149" i="25"/>
  <c r="G149" i="25" s="1"/>
  <c r="K149" i="25" s="1"/>
  <c r="AS148" i="25"/>
  <c r="AP148" i="25" s="1"/>
  <c r="AH148" i="25"/>
  <c r="AG148" i="25"/>
  <c r="AL148" i="25" s="1"/>
  <c r="AF148" i="25"/>
  <c r="AE148" i="25"/>
  <c r="AD148" i="25"/>
  <c r="AC148" i="25"/>
  <c r="B148" i="25" s="1"/>
  <c r="C148" i="25" s="1"/>
  <c r="E148" i="25" s="1"/>
  <c r="F148" i="25"/>
  <c r="J148" i="25" s="1"/>
  <c r="AS147" i="25"/>
  <c r="AP147" i="25" s="1"/>
  <c r="AH147" i="25"/>
  <c r="AG147" i="25"/>
  <c r="AF147" i="25"/>
  <c r="AE147" i="25"/>
  <c r="AD147" i="25"/>
  <c r="AC147" i="25"/>
  <c r="B147" i="25" s="1"/>
  <c r="F147" i="25"/>
  <c r="J147" i="25" s="1"/>
  <c r="AS146" i="25"/>
  <c r="AP146" i="25" s="1"/>
  <c r="AH146" i="25"/>
  <c r="AG146" i="25"/>
  <c r="AF146" i="25"/>
  <c r="AE146" i="25"/>
  <c r="AD146" i="25"/>
  <c r="AC146" i="25"/>
  <c r="B146" i="25" s="1"/>
  <c r="C146" i="25" s="1"/>
  <c r="E146" i="25" s="1"/>
  <c r="F146" i="25"/>
  <c r="AS145" i="25"/>
  <c r="AP145" i="25" s="1"/>
  <c r="AH145" i="25"/>
  <c r="AG145" i="25"/>
  <c r="AL145" i="25" s="1"/>
  <c r="AF145" i="25"/>
  <c r="AE145" i="25"/>
  <c r="AD145" i="25"/>
  <c r="AC145" i="25"/>
  <c r="B145" i="25" s="1"/>
  <c r="F145" i="25"/>
  <c r="H145" i="25" s="1"/>
  <c r="AS144" i="25"/>
  <c r="AP144" i="25" s="1"/>
  <c r="AH144" i="25"/>
  <c r="AG144" i="25"/>
  <c r="AL144" i="25" s="1"/>
  <c r="AF144" i="25"/>
  <c r="AE144" i="25"/>
  <c r="AD144" i="25"/>
  <c r="AC144" i="25"/>
  <c r="B144" i="25" s="1"/>
  <c r="C144" i="25" s="1"/>
  <c r="E144" i="25" s="1"/>
  <c r="F144" i="25"/>
  <c r="J144" i="25" s="1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E46" i="25"/>
  <c r="AE47" i="25"/>
  <c r="AE48" i="25"/>
  <c r="AE49" i="25"/>
  <c r="AE50" i="25"/>
  <c r="AE51" i="25"/>
  <c r="AE52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65" i="25"/>
  <c r="AE66" i="25"/>
  <c r="AE67" i="25"/>
  <c r="AE68" i="25"/>
  <c r="AE69" i="25"/>
  <c r="AE70" i="25"/>
  <c r="AE71" i="25"/>
  <c r="AE72" i="25"/>
  <c r="AE73" i="25"/>
  <c r="AE74" i="25"/>
  <c r="AE75" i="25"/>
  <c r="AE76" i="25"/>
  <c r="AE77" i="25"/>
  <c r="AE78" i="25"/>
  <c r="AE79" i="25"/>
  <c r="AE80" i="25"/>
  <c r="AE81" i="25"/>
  <c r="AE82" i="25"/>
  <c r="AE83" i="25"/>
  <c r="AE84" i="25"/>
  <c r="AE85" i="25"/>
  <c r="AE86" i="25"/>
  <c r="AE87" i="25"/>
  <c r="AE88" i="25"/>
  <c r="AE89" i="25"/>
  <c r="AE90" i="25"/>
  <c r="AE91" i="25"/>
  <c r="AE92" i="25"/>
  <c r="AE93" i="25"/>
  <c r="AE94" i="25"/>
  <c r="AE95" i="25"/>
  <c r="AE96" i="25"/>
  <c r="AE97" i="25"/>
  <c r="AE98" i="25"/>
  <c r="AE99" i="25"/>
  <c r="AE100" i="25"/>
  <c r="AE101" i="25"/>
  <c r="AE102" i="25"/>
  <c r="AE103" i="25"/>
  <c r="AE104" i="25"/>
  <c r="AE105" i="25"/>
  <c r="AE106" i="25"/>
  <c r="AE107" i="25"/>
  <c r="AE108" i="25"/>
  <c r="AE109" i="25"/>
  <c r="AE110" i="25"/>
  <c r="AE111" i="25"/>
  <c r="AE112" i="25"/>
  <c r="AE113" i="25"/>
  <c r="AE114" i="25"/>
  <c r="AE115" i="25"/>
  <c r="AE116" i="25"/>
  <c r="AE117" i="25"/>
  <c r="AE118" i="25"/>
  <c r="AE119" i="25"/>
  <c r="AE120" i="25"/>
  <c r="AE121" i="25"/>
  <c r="AE122" i="25"/>
  <c r="AE123" i="25"/>
  <c r="AE124" i="25"/>
  <c r="AE125" i="25"/>
  <c r="AE126" i="25"/>
  <c r="AE127" i="25"/>
  <c r="AE128" i="25"/>
  <c r="AE129" i="25"/>
  <c r="AE130" i="25"/>
  <c r="AE131" i="25"/>
  <c r="AE132" i="25"/>
  <c r="AE133" i="25"/>
  <c r="AE134" i="25"/>
  <c r="AE135" i="25"/>
  <c r="AE136" i="25"/>
  <c r="AE137" i="25"/>
  <c r="AE138" i="25"/>
  <c r="AE139" i="25"/>
  <c r="AE140" i="25"/>
  <c r="AE141" i="25"/>
  <c r="AE142" i="25"/>
  <c r="AE143" i="25"/>
  <c r="AS143" i="25"/>
  <c r="AP143" i="25" s="1"/>
  <c r="AH143" i="25"/>
  <c r="AG143" i="25"/>
  <c r="AL143" i="25" s="1"/>
  <c r="AF143" i="25"/>
  <c r="AD143" i="25"/>
  <c r="AI143" i="25" s="1"/>
  <c r="AC143" i="25"/>
  <c r="B143" i="25" s="1"/>
  <c r="F143" i="25"/>
  <c r="G143" i="25" s="1"/>
  <c r="AS142" i="25"/>
  <c r="AP142" i="25" s="1"/>
  <c r="AH142" i="25"/>
  <c r="AG142" i="25"/>
  <c r="AL142" i="25" s="1"/>
  <c r="AF142" i="25"/>
  <c r="AD142" i="25"/>
  <c r="AI142" i="25" s="1"/>
  <c r="AC142" i="25"/>
  <c r="B142" i="25" s="1"/>
  <c r="C142" i="25" s="1"/>
  <c r="E142" i="25" s="1"/>
  <c r="F142" i="25"/>
  <c r="AS141" i="25"/>
  <c r="AP141" i="25" s="1"/>
  <c r="AH141" i="25"/>
  <c r="AG141" i="25"/>
  <c r="AL141" i="25" s="1"/>
  <c r="AF141" i="25"/>
  <c r="AD141" i="25"/>
  <c r="AI141" i="25" s="1"/>
  <c r="AC141" i="25"/>
  <c r="B141" i="25" s="1"/>
  <c r="F141" i="25"/>
  <c r="G141" i="25" s="1"/>
  <c r="AS140" i="25"/>
  <c r="AP140" i="25" s="1"/>
  <c r="AH140" i="25"/>
  <c r="AG140" i="25"/>
  <c r="AL140" i="25" s="1"/>
  <c r="AF140" i="25"/>
  <c r="AD140" i="25"/>
  <c r="AI140" i="25" s="1"/>
  <c r="AC140" i="25"/>
  <c r="B140" i="25" s="1"/>
  <c r="C140" i="25" s="1"/>
  <c r="E140" i="25" s="1"/>
  <c r="F140" i="25"/>
  <c r="AS139" i="25"/>
  <c r="AP139" i="25" s="1"/>
  <c r="AH139" i="25"/>
  <c r="AG139" i="25"/>
  <c r="AF139" i="25"/>
  <c r="AD139" i="25"/>
  <c r="AI139" i="25" s="1"/>
  <c r="AC139" i="25"/>
  <c r="B139" i="25" s="1"/>
  <c r="C139" i="25" s="1"/>
  <c r="E139" i="25" s="1"/>
  <c r="F139" i="25"/>
  <c r="J139" i="25" s="1"/>
  <c r="AS138" i="25"/>
  <c r="AP138" i="25" s="1"/>
  <c r="AH138" i="25"/>
  <c r="AG138" i="25"/>
  <c r="AL138" i="25" s="1"/>
  <c r="AF138" i="25"/>
  <c r="AD138" i="25"/>
  <c r="AI138" i="25" s="1"/>
  <c r="AC138" i="25"/>
  <c r="B138" i="25" s="1"/>
  <c r="C138" i="25" s="1"/>
  <c r="E138" i="25" s="1"/>
  <c r="F138" i="25"/>
  <c r="N45" i="26"/>
  <c r="O45" i="26" s="1"/>
  <c r="F45" i="26"/>
  <c r="G45" i="26" s="1"/>
  <c r="N43" i="26"/>
  <c r="O43" i="26" s="1"/>
  <c r="F43" i="26"/>
  <c r="G43" i="26" s="1"/>
  <c r="AF19" i="25"/>
  <c r="AF20" i="25"/>
  <c r="AF21" i="25"/>
  <c r="AF22" i="25"/>
  <c r="AF23" i="25"/>
  <c r="AF24" i="25"/>
  <c r="AF25" i="25"/>
  <c r="AF26" i="25"/>
  <c r="AF27" i="25"/>
  <c r="AF28" i="25"/>
  <c r="AF29" i="25"/>
  <c r="AF30" i="25"/>
  <c r="AF31" i="25"/>
  <c r="AF32" i="25"/>
  <c r="AF33" i="25"/>
  <c r="AF34" i="25"/>
  <c r="AF35" i="25"/>
  <c r="AF36" i="25"/>
  <c r="AF37" i="25"/>
  <c r="AF38" i="25"/>
  <c r="AF39" i="25"/>
  <c r="AF40" i="25"/>
  <c r="AF41" i="25"/>
  <c r="AF42" i="25"/>
  <c r="AF43" i="25"/>
  <c r="AF44" i="25"/>
  <c r="AF45" i="25"/>
  <c r="AF46" i="25"/>
  <c r="AF47" i="25"/>
  <c r="AF48" i="25"/>
  <c r="AF49" i="25"/>
  <c r="AF50" i="25"/>
  <c r="AF51" i="25"/>
  <c r="AF5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65" i="25"/>
  <c r="AF66" i="25"/>
  <c r="AF67" i="25"/>
  <c r="AF68" i="25"/>
  <c r="AF69" i="25"/>
  <c r="AF70" i="25"/>
  <c r="AF71" i="25"/>
  <c r="AF72" i="25"/>
  <c r="AF73" i="25"/>
  <c r="AF74" i="25"/>
  <c r="AF75" i="25"/>
  <c r="AF76" i="25"/>
  <c r="AF77" i="25"/>
  <c r="AF78" i="25"/>
  <c r="AF79" i="25"/>
  <c r="AF80" i="25"/>
  <c r="AF81" i="25"/>
  <c r="AF82" i="25"/>
  <c r="AF83" i="25"/>
  <c r="AF84" i="25"/>
  <c r="AF85" i="25"/>
  <c r="AF86" i="25"/>
  <c r="AF87" i="25"/>
  <c r="AF88" i="25"/>
  <c r="AF89" i="25"/>
  <c r="AF90" i="25"/>
  <c r="AF91" i="25"/>
  <c r="AF92" i="25"/>
  <c r="AF93" i="25"/>
  <c r="AF94" i="25"/>
  <c r="AF95" i="25"/>
  <c r="AF96" i="25"/>
  <c r="AF97" i="25"/>
  <c r="AF98" i="25"/>
  <c r="AF99" i="25"/>
  <c r="AF100" i="25"/>
  <c r="AF101" i="25"/>
  <c r="AF102" i="25"/>
  <c r="AF103" i="25"/>
  <c r="AF104" i="25"/>
  <c r="AF105" i="25"/>
  <c r="AF106" i="25"/>
  <c r="AF107" i="25"/>
  <c r="AF108" i="25"/>
  <c r="AF109" i="25"/>
  <c r="AF110" i="25"/>
  <c r="AF111" i="25"/>
  <c r="AF112" i="25"/>
  <c r="AF113" i="25"/>
  <c r="AF114" i="25"/>
  <c r="AF115" i="25"/>
  <c r="AF116" i="25"/>
  <c r="AF117" i="25"/>
  <c r="AF118" i="25"/>
  <c r="AF119" i="25"/>
  <c r="AF120" i="25"/>
  <c r="AF121" i="25"/>
  <c r="AF122" i="25"/>
  <c r="AF123" i="25"/>
  <c r="AF124" i="25"/>
  <c r="AF125" i="25"/>
  <c r="AF126" i="25"/>
  <c r="AF127" i="25"/>
  <c r="AF128" i="25"/>
  <c r="AF129" i="25"/>
  <c r="AF130" i="25"/>
  <c r="AF131" i="25"/>
  <c r="AF132" i="25"/>
  <c r="AF133" i="25"/>
  <c r="AF134" i="25"/>
  <c r="AF135" i="25"/>
  <c r="AF136" i="25"/>
  <c r="AF137" i="25"/>
  <c r="AT139" i="25" l="1"/>
  <c r="AT162" i="25"/>
  <c r="AT180" i="25"/>
  <c r="AT195" i="25"/>
  <c r="AT207" i="25"/>
  <c r="AR207" i="25" s="1"/>
  <c r="AL204" i="25"/>
  <c r="AT204" i="25" s="1"/>
  <c r="AL180" i="25"/>
  <c r="AL156" i="25"/>
  <c r="AI146" i="25"/>
  <c r="AI149" i="25"/>
  <c r="AI152" i="25"/>
  <c r="AI158" i="25"/>
  <c r="AI161" i="25"/>
  <c r="AI164" i="25"/>
  <c r="AI167" i="25"/>
  <c r="AI173" i="25"/>
  <c r="AI176" i="25"/>
  <c r="AI179" i="25"/>
  <c r="AI182" i="25"/>
  <c r="AI185" i="25"/>
  <c r="AI194" i="25"/>
  <c r="AI197" i="25"/>
  <c r="AI200" i="25"/>
  <c r="AI206" i="25"/>
  <c r="AI209" i="25"/>
  <c r="AL17" i="29"/>
  <c r="AL189" i="25"/>
  <c r="AT189" i="25" s="1"/>
  <c r="AR189" i="25" s="1"/>
  <c r="AT155" i="25"/>
  <c r="AR155" i="25" s="1"/>
  <c r="AT179" i="25"/>
  <c r="AT191" i="25"/>
  <c r="AL188" i="25"/>
  <c r="AT188" i="25" s="1"/>
  <c r="AI145" i="25"/>
  <c r="AI148" i="25"/>
  <c r="AI151" i="25"/>
  <c r="AI157" i="25"/>
  <c r="AI160" i="25"/>
  <c r="AI163" i="25"/>
  <c r="AI166" i="25"/>
  <c r="AI169" i="25"/>
  <c r="AI178" i="25"/>
  <c r="AI181" i="25"/>
  <c r="AI184" i="25"/>
  <c r="AI190" i="25"/>
  <c r="AI193" i="25"/>
  <c r="AI196" i="25"/>
  <c r="AI199" i="25"/>
  <c r="AI205" i="25"/>
  <c r="AI208" i="25"/>
  <c r="AI211" i="25"/>
  <c r="AL175" i="25"/>
  <c r="AL139" i="25"/>
  <c r="AL174" i="25"/>
  <c r="AT174" i="25" s="1"/>
  <c r="AR174" i="25" s="1"/>
  <c r="AL162" i="25"/>
  <c r="AL173" i="25"/>
  <c r="AT173" i="25" s="1"/>
  <c r="AR173" i="25" s="1"/>
  <c r="AT154" i="25"/>
  <c r="AT196" i="25"/>
  <c r="AT199" i="25"/>
  <c r="AT205" i="25"/>
  <c r="AR205" i="25" s="1"/>
  <c r="AL196" i="25"/>
  <c r="AL172" i="25"/>
  <c r="AD18" i="29"/>
  <c r="AL18" i="29" s="1"/>
  <c r="AJ18" i="29" s="1"/>
  <c r="AI144" i="25"/>
  <c r="AI147" i="25"/>
  <c r="AI150" i="25"/>
  <c r="AI153" i="25"/>
  <c r="AI162" i="25"/>
  <c r="AI165" i="25"/>
  <c r="AI168" i="25"/>
  <c r="AI174" i="25"/>
  <c r="AI177" i="25"/>
  <c r="AI180" i="25"/>
  <c r="AI183" i="25"/>
  <c r="AI189" i="25"/>
  <c r="AI192" i="25"/>
  <c r="AI195" i="25"/>
  <c r="AI198" i="25"/>
  <c r="AI201" i="25"/>
  <c r="AI210" i="25"/>
  <c r="AL207" i="25"/>
  <c r="AL195" i="25"/>
  <c r="AL183" i="25"/>
  <c r="AT183" i="25" s="1"/>
  <c r="AL171" i="25"/>
  <c r="AT171" i="25" s="1"/>
  <c r="AL159" i="25"/>
  <c r="AL147" i="25"/>
  <c r="AT147" i="25" s="1"/>
  <c r="AD17" i="29"/>
  <c r="AL170" i="25"/>
  <c r="AT170" i="25" s="1"/>
  <c r="AL146" i="25"/>
  <c r="AT146" i="25" s="1"/>
  <c r="AR146" i="25" s="1"/>
  <c r="AA20" i="29"/>
  <c r="AK20" i="29"/>
  <c r="AH20" i="29" s="1"/>
  <c r="AI204" i="25"/>
  <c r="AI188" i="25"/>
  <c r="AI175" i="29"/>
  <c r="AI207" i="29"/>
  <c r="AI191" i="29"/>
  <c r="H193" i="25"/>
  <c r="G184" i="25"/>
  <c r="K184" i="25" s="1"/>
  <c r="AI127" i="29"/>
  <c r="AI159" i="29"/>
  <c r="AI79" i="29"/>
  <c r="AI63" i="29"/>
  <c r="G200" i="25"/>
  <c r="K200" i="25" s="1"/>
  <c r="M145" i="25"/>
  <c r="O145" i="25" s="1"/>
  <c r="AL16" i="29"/>
  <c r="AJ16" i="29" s="1"/>
  <c r="AA17" i="29"/>
  <c r="C19" i="29"/>
  <c r="E19" i="29" s="1"/>
  <c r="AI19" i="29" s="1"/>
  <c r="AI206" i="29"/>
  <c r="AI78" i="29"/>
  <c r="AI205" i="29"/>
  <c r="AI189" i="29"/>
  <c r="AI173" i="29"/>
  <c r="AI157" i="29"/>
  <c r="AI141" i="29"/>
  <c r="AI125" i="29"/>
  <c r="AI109" i="29"/>
  <c r="AI61" i="29"/>
  <c r="AI156" i="29"/>
  <c r="AI124" i="29"/>
  <c r="AI108" i="29"/>
  <c r="AI92" i="29"/>
  <c r="AI76" i="29"/>
  <c r="AI60" i="29"/>
  <c r="AI44" i="29"/>
  <c r="AI28" i="29"/>
  <c r="AI203" i="29"/>
  <c r="AI187" i="29"/>
  <c r="AI171" i="29"/>
  <c r="AI155" i="29"/>
  <c r="AI139" i="29"/>
  <c r="AI123" i="29"/>
  <c r="AI107" i="29"/>
  <c r="AI75" i="29"/>
  <c r="AI59" i="29"/>
  <c r="AI43" i="29"/>
  <c r="AI27" i="29"/>
  <c r="AI186" i="29"/>
  <c r="AI170" i="29"/>
  <c r="AI154" i="29"/>
  <c r="AI138" i="29"/>
  <c r="AI122" i="29"/>
  <c r="AI58" i="29"/>
  <c r="AI42" i="29"/>
  <c r="AI169" i="29"/>
  <c r="AI153" i="29"/>
  <c r="AI137" i="29"/>
  <c r="AI121" i="29"/>
  <c r="AI105" i="29"/>
  <c r="AI89" i="29"/>
  <c r="AI73" i="29"/>
  <c r="AI57" i="29"/>
  <c r="AI41" i="29"/>
  <c r="AI25" i="29"/>
  <c r="AK19" i="29"/>
  <c r="AH19" i="29" s="1"/>
  <c r="AI200" i="29"/>
  <c r="AI184" i="29"/>
  <c r="AI168" i="29"/>
  <c r="AI152" i="29"/>
  <c r="AI136" i="29"/>
  <c r="AI120" i="29"/>
  <c r="AI104" i="29"/>
  <c r="AI88" i="29"/>
  <c r="AI72" i="29"/>
  <c r="AI56" i="29"/>
  <c r="AI199" i="29"/>
  <c r="AI151" i="29"/>
  <c r="AI135" i="29"/>
  <c r="AI71" i="29"/>
  <c r="AI55" i="29"/>
  <c r="AI39" i="29"/>
  <c r="AI23" i="29"/>
  <c r="AI198" i="29"/>
  <c r="AI182" i="29"/>
  <c r="AI166" i="29"/>
  <c r="AI150" i="29"/>
  <c r="AI134" i="29"/>
  <c r="AI118" i="29"/>
  <c r="AI70" i="29"/>
  <c r="AI38" i="29"/>
  <c r="AI22" i="29"/>
  <c r="G68" i="29"/>
  <c r="J68" i="29" s="1"/>
  <c r="L68" i="29" s="1"/>
  <c r="AI197" i="29"/>
  <c r="AI165" i="29"/>
  <c r="AI149" i="29"/>
  <c r="AI133" i="29"/>
  <c r="AI117" i="29"/>
  <c r="AI101" i="29"/>
  <c r="AI85" i="29"/>
  <c r="AI69" i="29"/>
  <c r="AI53" i="29"/>
  <c r="AI37" i="29"/>
  <c r="AI21" i="29"/>
  <c r="AI196" i="29"/>
  <c r="AI164" i="29"/>
  <c r="AI148" i="29"/>
  <c r="AI132" i="29"/>
  <c r="AI84" i="29"/>
  <c r="AI68" i="29"/>
  <c r="AI52" i="29"/>
  <c r="AI36" i="29"/>
  <c r="AI20" i="29"/>
  <c r="AI131" i="29"/>
  <c r="AI115" i="29"/>
  <c r="AI99" i="29"/>
  <c r="AI83" i="29"/>
  <c r="AI67" i="29"/>
  <c r="AI51" i="29"/>
  <c r="AI210" i="29"/>
  <c r="AI194" i="29"/>
  <c r="AI130" i="29"/>
  <c r="AI114" i="29"/>
  <c r="AI98" i="29"/>
  <c r="AI82" i="29"/>
  <c r="AI66" i="29"/>
  <c r="AI50" i="29"/>
  <c r="AI34" i="29"/>
  <c r="AI177" i="29"/>
  <c r="AI81" i="29"/>
  <c r="AI65" i="29"/>
  <c r="AI208" i="29"/>
  <c r="AI192" i="29"/>
  <c r="AI160" i="29"/>
  <c r="AI144" i="29"/>
  <c r="AI128" i="29"/>
  <c r="AI112" i="29"/>
  <c r="AI96" i="29"/>
  <c r="AI80" i="29"/>
  <c r="AI64" i="29"/>
  <c r="AI48" i="29"/>
  <c r="AI32" i="29"/>
  <c r="AI16" i="29"/>
  <c r="AI18" i="29"/>
  <c r="AA16" i="29"/>
  <c r="H177" i="29"/>
  <c r="J177" i="29" s="1"/>
  <c r="L177" i="29" s="1"/>
  <c r="G172" i="29"/>
  <c r="J172" i="29" s="1"/>
  <c r="L172" i="29" s="1"/>
  <c r="H88" i="29"/>
  <c r="J88" i="29" s="1"/>
  <c r="L88" i="29" s="1"/>
  <c r="AJ182" i="29"/>
  <c r="G144" i="29"/>
  <c r="H160" i="29"/>
  <c r="J160" i="29" s="1"/>
  <c r="L160" i="29" s="1"/>
  <c r="AJ34" i="29"/>
  <c r="G54" i="29"/>
  <c r="J54" i="29" s="1"/>
  <c r="L54" i="29" s="1"/>
  <c r="H142" i="29"/>
  <c r="H118" i="29"/>
  <c r="J118" i="29" s="1"/>
  <c r="L118" i="29" s="1"/>
  <c r="H89" i="29"/>
  <c r="G200" i="29"/>
  <c r="J200" i="29" s="1"/>
  <c r="L200" i="29" s="1"/>
  <c r="G75" i="29"/>
  <c r="I75" i="29" s="1"/>
  <c r="K75" i="29" s="1"/>
  <c r="G86" i="29"/>
  <c r="J86" i="29" s="1"/>
  <c r="L86" i="29" s="1"/>
  <c r="G50" i="29"/>
  <c r="G117" i="29"/>
  <c r="I117" i="29" s="1"/>
  <c r="K117" i="29" s="1"/>
  <c r="AJ75" i="29"/>
  <c r="H104" i="29"/>
  <c r="J104" i="29" s="1"/>
  <c r="L104" i="29" s="1"/>
  <c r="G100" i="29"/>
  <c r="J100" i="29" s="1"/>
  <c r="L100" i="29" s="1"/>
  <c r="G201" i="29"/>
  <c r="I201" i="29" s="1"/>
  <c r="K201" i="29" s="1"/>
  <c r="G74" i="29"/>
  <c r="J74" i="29" s="1"/>
  <c r="L74" i="29" s="1"/>
  <c r="AJ152" i="29"/>
  <c r="H178" i="29"/>
  <c r="J178" i="29" s="1"/>
  <c r="L178" i="29" s="1"/>
  <c r="G33" i="29"/>
  <c r="J33" i="29" s="1"/>
  <c r="L33" i="29" s="1"/>
  <c r="G124" i="29"/>
  <c r="I124" i="29" s="1"/>
  <c r="K124" i="29" s="1"/>
  <c r="G161" i="29"/>
  <c r="J161" i="29" s="1"/>
  <c r="L161" i="29" s="1"/>
  <c r="H163" i="29"/>
  <c r="J163" i="29" s="1"/>
  <c r="L163" i="29" s="1"/>
  <c r="G133" i="29"/>
  <c r="H144" i="29"/>
  <c r="J144" i="29" s="1"/>
  <c r="L144" i="29" s="1"/>
  <c r="G27" i="29"/>
  <c r="I27" i="29" s="1"/>
  <c r="K27" i="29" s="1"/>
  <c r="H27" i="29"/>
  <c r="G168" i="29"/>
  <c r="G188" i="29"/>
  <c r="I188" i="29" s="1"/>
  <c r="K188" i="29" s="1"/>
  <c r="H202" i="29"/>
  <c r="J202" i="29" s="1"/>
  <c r="L202" i="29" s="1"/>
  <c r="G45" i="29"/>
  <c r="H45" i="29"/>
  <c r="G101" i="29"/>
  <c r="AJ131" i="29"/>
  <c r="H29" i="29"/>
  <c r="H21" i="29"/>
  <c r="J21" i="29" s="1"/>
  <c r="L21" i="29" s="1"/>
  <c r="H37" i="29"/>
  <c r="J37" i="29" s="1"/>
  <c r="L37" i="29" s="1"/>
  <c r="B143" i="29"/>
  <c r="C143" i="29" s="1"/>
  <c r="E143" i="29" s="1"/>
  <c r="AI143" i="29" s="1"/>
  <c r="G90" i="29"/>
  <c r="J90" i="29" s="1"/>
  <c r="L90" i="29" s="1"/>
  <c r="H101" i="29"/>
  <c r="H103" i="29"/>
  <c r="J103" i="29" s="1"/>
  <c r="L103" i="29" s="1"/>
  <c r="G116" i="29"/>
  <c r="J116" i="29" s="1"/>
  <c r="L116" i="29" s="1"/>
  <c r="G55" i="29"/>
  <c r="G43" i="29"/>
  <c r="J43" i="29" s="1"/>
  <c r="L43" i="29" s="1"/>
  <c r="I54" i="29"/>
  <c r="K54" i="29" s="1"/>
  <c r="G87" i="29"/>
  <c r="G94" i="29"/>
  <c r="I94" i="29" s="1"/>
  <c r="K94" i="29" s="1"/>
  <c r="G20" i="29"/>
  <c r="I20" i="29" s="1"/>
  <c r="K20" i="29" s="1"/>
  <c r="I61" i="29"/>
  <c r="K61" i="29" s="1"/>
  <c r="AJ148" i="29"/>
  <c r="G156" i="29"/>
  <c r="G174" i="29"/>
  <c r="J174" i="29" s="1"/>
  <c r="L174" i="29" s="1"/>
  <c r="G63" i="29"/>
  <c r="H111" i="29"/>
  <c r="G129" i="29"/>
  <c r="G158" i="29"/>
  <c r="G181" i="29"/>
  <c r="H129" i="29"/>
  <c r="H158" i="29"/>
  <c r="AJ164" i="29"/>
  <c r="H181" i="29"/>
  <c r="H190" i="29"/>
  <c r="J190" i="29" s="1"/>
  <c r="L190" i="29" s="1"/>
  <c r="G180" i="29"/>
  <c r="J180" i="29" s="1"/>
  <c r="L180" i="29" s="1"/>
  <c r="G17" i="29"/>
  <c r="G29" i="29"/>
  <c r="I29" i="29" s="1"/>
  <c r="K29" i="29" s="1"/>
  <c r="H72" i="29"/>
  <c r="J72" i="29" s="1"/>
  <c r="L72" i="29" s="1"/>
  <c r="H77" i="29"/>
  <c r="J77" i="29" s="1"/>
  <c r="L77" i="29" s="1"/>
  <c r="AJ107" i="29"/>
  <c r="C45" i="29"/>
  <c r="E45" i="29" s="1"/>
  <c r="AI45" i="29" s="1"/>
  <c r="C126" i="29"/>
  <c r="E126" i="29" s="1"/>
  <c r="AJ126" i="29" s="1"/>
  <c r="AJ177" i="29"/>
  <c r="AL50" i="29"/>
  <c r="AJ50" i="29" s="1"/>
  <c r="AL184" i="29"/>
  <c r="AJ184" i="29" s="1"/>
  <c r="C29" i="29"/>
  <c r="E29" i="29" s="1"/>
  <c r="AI29" i="29" s="1"/>
  <c r="C86" i="29"/>
  <c r="E86" i="29" s="1"/>
  <c r="AI86" i="29" s="1"/>
  <c r="AJ66" i="29"/>
  <c r="C201" i="29"/>
  <c r="E201" i="29" s="1"/>
  <c r="AI201" i="29" s="1"/>
  <c r="I177" i="29"/>
  <c r="K177" i="29" s="1"/>
  <c r="AJ64" i="29"/>
  <c r="G119" i="29"/>
  <c r="G195" i="29"/>
  <c r="G36" i="29"/>
  <c r="I36" i="29" s="1"/>
  <c r="K36" i="29" s="1"/>
  <c r="AL70" i="29"/>
  <c r="AJ70" i="29" s="1"/>
  <c r="H109" i="29"/>
  <c r="J109" i="29" s="1"/>
  <c r="L109" i="29" s="1"/>
  <c r="H119" i="29"/>
  <c r="H126" i="29"/>
  <c r="G130" i="29"/>
  <c r="I130" i="29" s="1"/>
  <c r="K130" i="29" s="1"/>
  <c r="G145" i="29"/>
  <c r="J145" i="29" s="1"/>
  <c r="L145" i="29" s="1"/>
  <c r="AJ168" i="29"/>
  <c r="G176" i="29"/>
  <c r="H195" i="29"/>
  <c r="J195" i="29" s="1"/>
  <c r="L195" i="29" s="1"/>
  <c r="G126" i="29"/>
  <c r="I126" i="29" s="1"/>
  <c r="K126" i="29" s="1"/>
  <c r="G19" i="29"/>
  <c r="G59" i="29"/>
  <c r="J59" i="29" s="1"/>
  <c r="L59" i="29" s="1"/>
  <c r="I115" i="29"/>
  <c r="K115" i="29" s="1"/>
  <c r="H176" i="29"/>
  <c r="G35" i="29"/>
  <c r="J35" i="29" s="1"/>
  <c r="L35" i="29" s="1"/>
  <c r="H36" i="29"/>
  <c r="I160" i="29"/>
  <c r="K160" i="29" s="1"/>
  <c r="G209" i="29"/>
  <c r="H209" i="29"/>
  <c r="AJ59" i="29"/>
  <c r="G67" i="29"/>
  <c r="I67" i="29" s="1"/>
  <c r="K67" i="29" s="1"/>
  <c r="I118" i="29"/>
  <c r="K118" i="29" s="1"/>
  <c r="H133" i="29"/>
  <c r="J133" i="29" s="1"/>
  <c r="L133" i="29" s="1"/>
  <c r="AJ136" i="29"/>
  <c r="G149" i="29"/>
  <c r="J149" i="29" s="1"/>
  <c r="L149" i="29" s="1"/>
  <c r="H201" i="29"/>
  <c r="G58" i="29"/>
  <c r="I58" i="29" s="1"/>
  <c r="K58" i="29" s="1"/>
  <c r="G70" i="29"/>
  <c r="H93" i="29"/>
  <c r="J93" i="29" s="1"/>
  <c r="L93" i="29" s="1"/>
  <c r="G107" i="29"/>
  <c r="J107" i="29" s="1"/>
  <c r="L107" i="29" s="1"/>
  <c r="G140" i="29"/>
  <c r="J140" i="29" s="1"/>
  <c r="L140" i="29" s="1"/>
  <c r="H179" i="29"/>
  <c r="J179" i="29" s="1"/>
  <c r="L179" i="29" s="1"/>
  <c r="G194" i="29"/>
  <c r="I194" i="29" s="1"/>
  <c r="K194" i="29" s="1"/>
  <c r="G197" i="29"/>
  <c r="I197" i="29" s="1"/>
  <c r="K197" i="29" s="1"/>
  <c r="H70" i="29"/>
  <c r="G79" i="29"/>
  <c r="I79" i="29" s="1"/>
  <c r="K79" i="29" s="1"/>
  <c r="G111" i="29"/>
  <c r="AL135" i="29"/>
  <c r="AL154" i="29"/>
  <c r="AJ154" i="29" s="1"/>
  <c r="G164" i="29"/>
  <c r="I164" i="29" s="1"/>
  <c r="K164" i="29" s="1"/>
  <c r="H197" i="29"/>
  <c r="H211" i="29"/>
  <c r="J211" i="29" s="1"/>
  <c r="L211" i="29" s="1"/>
  <c r="C94" i="29"/>
  <c r="E94" i="29" s="1"/>
  <c r="AI94" i="29" s="1"/>
  <c r="B102" i="29"/>
  <c r="C102" i="29" s="1"/>
  <c r="E102" i="29" s="1"/>
  <c r="AI102" i="29" s="1"/>
  <c r="G155" i="29"/>
  <c r="G193" i="29"/>
  <c r="I193" i="29" s="1"/>
  <c r="K193" i="29" s="1"/>
  <c r="H19" i="29"/>
  <c r="G22" i="29"/>
  <c r="AL45" i="29"/>
  <c r="H50" i="29"/>
  <c r="G62" i="29"/>
  <c r="J62" i="29" s="1"/>
  <c r="L62" i="29" s="1"/>
  <c r="AL86" i="29"/>
  <c r="G106" i="29"/>
  <c r="J106" i="29" s="1"/>
  <c r="L106" i="29" s="1"/>
  <c r="AJ134" i="29"/>
  <c r="G167" i="29"/>
  <c r="G183" i="29"/>
  <c r="J183" i="29" s="1"/>
  <c r="L183" i="29" s="1"/>
  <c r="H193" i="29"/>
  <c r="AJ42" i="29"/>
  <c r="H22" i="29"/>
  <c r="G84" i="29"/>
  <c r="G91" i="29"/>
  <c r="J91" i="29" s="1"/>
  <c r="L91" i="29" s="1"/>
  <c r="G102" i="29"/>
  <c r="C110" i="29"/>
  <c r="E110" i="29" s="1"/>
  <c r="AI110" i="29" s="1"/>
  <c r="I139" i="29"/>
  <c r="K139" i="29" s="1"/>
  <c r="H147" i="29"/>
  <c r="J147" i="29" s="1"/>
  <c r="L147" i="29" s="1"/>
  <c r="G151" i="29"/>
  <c r="H167" i="29"/>
  <c r="AJ191" i="29"/>
  <c r="G30" i="29"/>
  <c r="I30" i="29" s="1"/>
  <c r="K30" i="29" s="1"/>
  <c r="G38" i="29"/>
  <c r="I38" i="29" s="1"/>
  <c r="K38" i="29" s="1"/>
  <c r="G42" i="29"/>
  <c r="I42" i="29" s="1"/>
  <c r="K42" i="29" s="1"/>
  <c r="G49" i="29"/>
  <c r="J49" i="29" s="1"/>
  <c r="L49" i="29" s="1"/>
  <c r="G78" i="29"/>
  <c r="I78" i="29" s="1"/>
  <c r="K78" i="29" s="1"/>
  <c r="H84" i="29"/>
  <c r="H102" i="29"/>
  <c r="H131" i="29"/>
  <c r="J131" i="29" s="1"/>
  <c r="L131" i="29" s="1"/>
  <c r="H151" i="29"/>
  <c r="G186" i="29"/>
  <c r="I186" i="29" s="1"/>
  <c r="K186" i="29" s="1"/>
  <c r="I21" i="29"/>
  <c r="K21" i="29" s="1"/>
  <c r="G46" i="29"/>
  <c r="J46" i="29" s="1"/>
  <c r="L46" i="29" s="1"/>
  <c r="H61" i="29"/>
  <c r="J61" i="29" s="1"/>
  <c r="L61" i="29" s="1"/>
  <c r="G110" i="29"/>
  <c r="I110" i="29" s="1"/>
  <c r="K110" i="29" s="1"/>
  <c r="B146" i="29"/>
  <c r="C146" i="29" s="1"/>
  <c r="E146" i="29" s="1"/>
  <c r="AI146" i="29" s="1"/>
  <c r="H186" i="29"/>
  <c r="I37" i="29"/>
  <c r="K37" i="29" s="1"/>
  <c r="G95" i="29"/>
  <c r="I109" i="29"/>
  <c r="K109" i="29" s="1"/>
  <c r="G135" i="29"/>
  <c r="I135" i="29" s="1"/>
  <c r="K135" i="29" s="1"/>
  <c r="G142" i="29"/>
  <c r="G162" i="29"/>
  <c r="J162" i="29" s="1"/>
  <c r="L162" i="29" s="1"/>
  <c r="AL43" i="29"/>
  <c r="AJ43" i="29" s="1"/>
  <c r="AJ22" i="29"/>
  <c r="AL33" i="29"/>
  <c r="C24" i="29"/>
  <c r="E24" i="29" s="1"/>
  <c r="AI24" i="29" s="1"/>
  <c r="I35" i="29"/>
  <c r="K35" i="29" s="1"/>
  <c r="C35" i="29"/>
  <c r="E35" i="29" s="1"/>
  <c r="AI35" i="29" s="1"/>
  <c r="AL28" i="29"/>
  <c r="AJ28" i="29" s="1"/>
  <c r="AJ41" i="29"/>
  <c r="C47" i="29"/>
  <c r="E47" i="29" s="1"/>
  <c r="AI47" i="29" s="1"/>
  <c r="I47" i="29"/>
  <c r="K47" i="29" s="1"/>
  <c r="AJ48" i="29"/>
  <c r="C40" i="29"/>
  <c r="E40" i="29" s="1"/>
  <c r="AI40" i="29" s="1"/>
  <c r="AJ57" i="29"/>
  <c r="I25" i="29"/>
  <c r="K25" i="29" s="1"/>
  <c r="AJ58" i="29"/>
  <c r="AL27" i="29"/>
  <c r="AJ27" i="29" s="1"/>
  <c r="C49" i="29"/>
  <c r="E49" i="29" s="1"/>
  <c r="AI49" i="29" s="1"/>
  <c r="H31" i="29"/>
  <c r="J31" i="29" s="1"/>
  <c r="L31" i="29" s="1"/>
  <c r="AL38" i="29"/>
  <c r="AJ38" i="29" s="1"/>
  <c r="H47" i="29"/>
  <c r="J47" i="29" s="1"/>
  <c r="L47" i="29" s="1"/>
  <c r="AL63" i="29"/>
  <c r="AJ63" i="29" s="1"/>
  <c r="I66" i="29"/>
  <c r="K66" i="29" s="1"/>
  <c r="H66" i="29"/>
  <c r="J66" i="29" s="1"/>
  <c r="L66" i="29" s="1"/>
  <c r="AL71" i="29"/>
  <c r="AJ71" i="29" s="1"/>
  <c r="AL69" i="29"/>
  <c r="AJ69" i="29" s="1"/>
  <c r="AL83" i="29"/>
  <c r="AJ83" i="29" s="1"/>
  <c r="AL96" i="29"/>
  <c r="AJ96" i="29" s="1"/>
  <c r="H98" i="29"/>
  <c r="AJ98" i="29"/>
  <c r="I101" i="29"/>
  <c r="K101" i="29" s="1"/>
  <c r="AL54" i="29"/>
  <c r="G18" i="29"/>
  <c r="AJ25" i="29"/>
  <c r="C30" i="29"/>
  <c r="E30" i="29" s="1"/>
  <c r="AI30" i="29" s="1"/>
  <c r="G34" i="29"/>
  <c r="C46" i="29"/>
  <c r="E46" i="29" s="1"/>
  <c r="AI46" i="29" s="1"/>
  <c r="C54" i="29"/>
  <c r="E54" i="29" s="1"/>
  <c r="AI54" i="29" s="1"/>
  <c r="G73" i="29"/>
  <c r="I73" i="29" s="1"/>
  <c r="K73" i="29" s="1"/>
  <c r="AJ78" i="29"/>
  <c r="G98" i="29"/>
  <c r="B106" i="29"/>
  <c r="AJ32" i="29"/>
  <c r="G41" i="29"/>
  <c r="I41" i="29" s="1"/>
  <c r="K41" i="29" s="1"/>
  <c r="G48" i="29"/>
  <c r="C62" i="29"/>
  <c r="E62" i="29" s="1"/>
  <c r="AJ62" i="29" s="1"/>
  <c r="H64" i="29"/>
  <c r="G64" i="29"/>
  <c r="H65" i="29"/>
  <c r="G65" i="29"/>
  <c r="H80" i="29"/>
  <c r="G80" i="29"/>
  <c r="AL85" i="29"/>
  <c r="AJ85" i="29" s="1"/>
  <c r="AL99" i="29"/>
  <c r="AJ99" i="29" s="1"/>
  <c r="C95" i="29"/>
  <c r="E95" i="29" s="1"/>
  <c r="AI95" i="29" s="1"/>
  <c r="G16" i="29"/>
  <c r="I16" i="29" s="1"/>
  <c r="K16" i="29" s="1"/>
  <c r="AK16" i="29"/>
  <c r="H18" i="29"/>
  <c r="AJ23" i="29"/>
  <c r="G32" i="29"/>
  <c r="I32" i="29" s="1"/>
  <c r="K32" i="29" s="1"/>
  <c r="H34" i="29"/>
  <c r="AJ39" i="29"/>
  <c r="H51" i="29"/>
  <c r="G52" i="29"/>
  <c r="I88" i="29"/>
  <c r="K88" i="29" s="1"/>
  <c r="G23" i="29"/>
  <c r="H25" i="29"/>
  <c r="J25" i="29" s="1"/>
  <c r="L25" i="29" s="1"/>
  <c r="B26" i="29"/>
  <c r="C26" i="29" s="1"/>
  <c r="E26" i="29" s="1"/>
  <c r="AJ26" i="29" s="1"/>
  <c r="G39" i="29"/>
  <c r="H41" i="29"/>
  <c r="H48" i="29"/>
  <c r="G51" i="29"/>
  <c r="G53" i="29"/>
  <c r="I53" i="29" s="1"/>
  <c r="K53" i="29" s="1"/>
  <c r="I72" i="29"/>
  <c r="K72" i="29" s="1"/>
  <c r="C87" i="29"/>
  <c r="E87" i="29" s="1"/>
  <c r="AJ87" i="29" s="1"/>
  <c r="C111" i="29"/>
  <c r="E111" i="29" s="1"/>
  <c r="AI111" i="29" s="1"/>
  <c r="I111" i="29"/>
  <c r="K111" i="29" s="1"/>
  <c r="H114" i="29"/>
  <c r="J114" i="29" s="1"/>
  <c r="L114" i="29" s="1"/>
  <c r="G114" i="29"/>
  <c r="AJ114" i="29"/>
  <c r="AL120" i="29"/>
  <c r="AJ120" i="29" s="1"/>
  <c r="B17" i="29"/>
  <c r="B33" i="29"/>
  <c r="C33" i="29" s="1"/>
  <c r="E33" i="29" s="1"/>
  <c r="AI33" i="29" s="1"/>
  <c r="H52" i="29"/>
  <c r="G56" i="29"/>
  <c r="C93" i="29"/>
  <c r="E93" i="29" s="1"/>
  <c r="AI93" i="29" s="1"/>
  <c r="I93" i="29"/>
  <c r="K93" i="29" s="1"/>
  <c r="AL112" i="29"/>
  <c r="AJ112" i="29" s="1"/>
  <c r="AL115" i="29"/>
  <c r="AJ115" i="29" s="1"/>
  <c r="AL195" i="29"/>
  <c r="H23" i="29"/>
  <c r="H39" i="29"/>
  <c r="H55" i="29"/>
  <c r="J55" i="29" s="1"/>
  <c r="L55" i="29" s="1"/>
  <c r="H56" i="29"/>
  <c r="G57" i="29"/>
  <c r="I57" i="29" s="1"/>
  <c r="K57" i="29" s="1"/>
  <c r="AL68" i="29"/>
  <c r="AJ68" i="29" s="1"/>
  <c r="I71" i="29"/>
  <c r="K71" i="29" s="1"/>
  <c r="H71" i="29"/>
  <c r="J71" i="29" s="1"/>
  <c r="L71" i="29" s="1"/>
  <c r="C119" i="29"/>
  <c r="E119" i="29" s="1"/>
  <c r="AI119" i="29" s="1"/>
  <c r="G28" i="29"/>
  <c r="B31" i="29"/>
  <c r="G44" i="29"/>
  <c r="I55" i="29"/>
  <c r="K55" i="29" s="1"/>
  <c r="H57" i="29"/>
  <c r="AJ89" i="29"/>
  <c r="AL65" i="29"/>
  <c r="AJ65" i="29" s="1"/>
  <c r="I83" i="29"/>
  <c r="K83" i="29" s="1"/>
  <c r="AL94" i="29"/>
  <c r="H28" i="29"/>
  <c r="H44" i="29"/>
  <c r="H69" i="29"/>
  <c r="G69" i="29"/>
  <c r="AL84" i="29"/>
  <c r="AJ84" i="29" s="1"/>
  <c r="H96" i="29"/>
  <c r="G96" i="29"/>
  <c r="I104" i="29"/>
  <c r="K104" i="29" s="1"/>
  <c r="AJ80" i="29"/>
  <c r="H82" i="29"/>
  <c r="AJ82" i="29"/>
  <c r="C91" i="29"/>
  <c r="E91" i="29" s="1"/>
  <c r="AJ91" i="29" s="1"/>
  <c r="I103" i="29"/>
  <c r="K103" i="29" s="1"/>
  <c r="C103" i="29"/>
  <c r="E103" i="29" s="1"/>
  <c r="AI103" i="29" s="1"/>
  <c r="AL55" i="29"/>
  <c r="AJ55" i="29" s="1"/>
  <c r="G24" i="29"/>
  <c r="J24" i="29" s="1"/>
  <c r="L24" i="29" s="1"/>
  <c r="H26" i="29"/>
  <c r="J26" i="29" s="1"/>
  <c r="L26" i="29" s="1"/>
  <c r="G40" i="29"/>
  <c r="J40" i="29" s="1"/>
  <c r="L40" i="29" s="1"/>
  <c r="H42" i="29"/>
  <c r="J42" i="29" s="1"/>
  <c r="L42" i="29" s="1"/>
  <c r="AJ73" i="29"/>
  <c r="G82" i="29"/>
  <c r="AL116" i="29"/>
  <c r="AL47" i="29"/>
  <c r="AJ52" i="29"/>
  <c r="C77" i="29"/>
  <c r="E77" i="29" s="1"/>
  <c r="AI77" i="29" s="1"/>
  <c r="I77" i="29"/>
  <c r="K77" i="29" s="1"/>
  <c r="B90" i="29"/>
  <c r="I99" i="29"/>
  <c r="K99" i="29" s="1"/>
  <c r="AL100" i="29"/>
  <c r="AJ105" i="29"/>
  <c r="AJ51" i="29"/>
  <c r="AL53" i="29"/>
  <c r="AJ53" i="29" s="1"/>
  <c r="AL56" i="29"/>
  <c r="AJ56" i="29" s="1"/>
  <c r="B74" i="29"/>
  <c r="H63" i="29"/>
  <c r="H79" i="29"/>
  <c r="H95" i="29"/>
  <c r="J95" i="29" s="1"/>
  <c r="L95" i="29" s="1"/>
  <c r="AL102" i="29"/>
  <c r="AL125" i="29"/>
  <c r="AJ125" i="29" s="1"/>
  <c r="C167" i="29"/>
  <c r="E167" i="29" s="1"/>
  <c r="AI167" i="29" s="1"/>
  <c r="I178" i="29"/>
  <c r="K178" i="29" s="1"/>
  <c r="C188" i="29"/>
  <c r="E188" i="29" s="1"/>
  <c r="AI188" i="29" s="1"/>
  <c r="AL189" i="29"/>
  <c r="AJ189" i="29" s="1"/>
  <c r="AL159" i="29"/>
  <c r="AJ159" i="29" s="1"/>
  <c r="AL175" i="29"/>
  <c r="AJ175" i="29" s="1"/>
  <c r="G89" i="29"/>
  <c r="G105" i="29"/>
  <c r="I105" i="29" s="1"/>
  <c r="K105" i="29" s="1"/>
  <c r="AL198" i="29"/>
  <c r="AJ198" i="29" s="1"/>
  <c r="AL205" i="29"/>
  <c r="AJ205" i="29" s="1"/>
  <c r="AL207" i="29"/>
  <c r="AJ207" i="29" s="1"/>
  <c r="I68" i="29"/>
  <c r="K68" i="29" s="1"/>
  <c r="G112" i="29"/>
  <c r="I120" i="29"/>
  <c r="K120" i="29" s="1"/>
  <c r="H120" i="29"/>
  <c r="J120" i="29" s="1"/>
  <c r="L120" i="29" s="1"/>
  <c r="C204" i="29"/>
  <c r="E204" i="29" s="1"/>
  <c r="AI204" i="29" s="1"/>
  <c r="H105" i="29"/>
  <c r="AJ124" i="29"/>
  <c r="I127" i="29"/>
  <c r="K127" i="29" s="1"/>
  <c r="H127" i="29"/>
  <c r="J127" i="29" s="1"/>
  <c r="L127" i="29" s="1"/>
  <c r="C145" i="29"/>
  <c r="E145" i="29" s="1"/>
  <c r="AI145" i="29" s="1"/>
  <c r="I145" i="29"/>
  <c r="K145" i="29" s="1"/>
  <c r="C183" i="29"/>
  <c r="E183" i="29" s="1"/>
  <c r="AI183" i="29" s="1"/>
  <c r="C193" i="29"/>
  <c r="E193" i="29" s="1"/>
  <c r="AJ193" i="29" s="1"/>
  <c r="C209" i="29"/>
  <c r="E209" i="29" s="1"/>
  <c r="AI209" i="29" s="1"/>
  <c r="I209" i="29"/>
  <c r="K209" i="29" s="1"/>
  <c r="B97" i="29"/>
  <c r="C97" i="29" s="1"/>
  <c r="E97" i="29" s="1"/>
  <c r="AI97" i="29" s="1"/>
  <c r="H112" i="29"/>
  <c r="B113" i="29"/>
  <c r="C113" i="29" s="1"/>
  <c r="E113" i="29" s="1"/>
  <c r="AJ113" i="29" s="1"/>
  <c r="I149" i="29"/>
  <c r="K149" i="29" s="1"/>
  <c r="I190" i="29"/>
  <c r="K190" i="29" s="1"/>
  <c r="C190" i="29"/>
  <c r="E190" i="29" s="1"/>
  <c r="AI190" i="29" s="1"/>
  <c r="G85" i="29"/>
  <c r="AL150" i="29"/>
  <c r="AJ150" i="29" s="1"/>
  <c r="AL174" i="29"/>
  <c r="C180" i="29"/>
  <c r="E180" i="29" s="1"/>
  <c r="AI180" i="29" s="1"/>
  <c r="G60" i="29"/>
  <c r="I60" i="29" s="1"/>
  <c r="K60" i="29" s="1"/>
  <c r="G76" i="29"/>
  <c r="G92" i="29"/>
  <c r="I92" i="29" s="1"/>
  <c r="K92" i="29" s="1"/>
  <c r="G108" i="29"/>
  <c r="H121" i="29"/>
  <c r="J121" i="29" s="1"/>
  <c r="L121" i="29" s="1"/>
  <c r="AL122" i="29"/>
  <c r="AJ122" i="29" s="1"/>
  <c r="I131" i="29"/>
  <c r="K131" i="29" s="1"/>
  <c r="C211" i="29"/>
  <c r="E211" i="29" s="1"/>
  <c r="AI211" i="29" s="1"/>
  <c r="I211" i="29"/>
  <c r="K211" i="29" s="1"/>
  <c r="H85" i="29"/>
  <c r="H122" i="29"/>
  <c r="I125" i="29"/>
  <c r="K125" i="29" s="1"/>
  <c r="H125" i="29"/>
  <c r="J125" i="29" s="1"/>
  <c r="L125" i="29" s="1"/>
  <c r="H143" i="29"/>
  <c r="G143" i="29"/>
  <c r="H60" i="29"/>
  <c r="H76" i="29"/>
  <c r="H92" i="29"/>
  <c r="H108" i="29"/>
  <c r="J108" i="29" s="1"/>
  <c r="L108" i="29" s="1"/>
  <c r="AJ118" i="29"/>
  <c r="I121" i="29"/>
  <c r="K121" i="29" s="1"/>
  <c r="G122" i="29"/>
  <c r="H123" i="29"/>
  <c r="AL138" i="29"/>
  <c r="AJ138" i="29" s="1"/>
  <c r="AL141" i="29"/>
  <c r="AJ141" i="29" s="1"/>
  <c r="AL157" i="29"/>
  <c r="AJ157" i="29" s="1"/>
  <c r="AL166" i="29"/>
  <c r="AJ166" i="29" s="1"/>
  <c r="H67" i="29"/>
  <c r="J67" i="29" s="1"/>
  <c r="L67" i="29" s="1"/>
  <c r="G81" i="29"/>
  <c r="J81" i="29" s="1"/>
  <c r="L81" i="29" s="1"/>
  <c r="H83" i="29"/>
  <c r="J83" i="29" s="1"/>
  <c r="L83" i="29" s="1"/>
  <c r="G97" i="29"/>
  <c r="J97" i="29" s="1"/>
  <c r="L97" i="29" s="1"/>
  <c r="H99" i="29"/>
  <c r="J99" i="29" s="1"/>
  <c r="L99" i="29" s="1"/>
  <c r="B100" i="29"/>
  <c r="C100" i="29" s="1"/>
  <c r="E100" i="29" s="1"/>
  <c r="AI100" i="29" s="1"/>
  <c r="G113" i="29"/>
  <c r="J113" i="29" s="1"/>
  <c r="L113" i="29" s="1"/>
  <c r="H115" i="29"/>
  <c r="J115" i="29" s="1"/>
  <c r="L115" i="29" s="1"/>
  <c r="B116" i="29"/>
  <c r="C116" i="29" s="1"/>
  <c r="E116" i="29" s="1"/>
  <c r="AI116" i="29" s="1"/>
  <c r="G123" i="29"/>
  <c r="AL127" i="29"/>
  <c r="AJ127" i="29" s="1"/>
  <c r="AJ170" i="29"/>
  <c r="C185" i="29"/>
  <c r="E185" i="29" s="1"/>
  <c r="AI185" i="29" s="1"/>
  <c r="AJ79" i="29"/>
  <c r="C147" i="29"/>
  <c r="E147" i="29" s="1"/>
  <c r="AJ147" i="29" s="1"/>
  <c r="I147" i="29"/>
  <c r="K147" i="29" s="1"/>
  <c r="C172" i="29"/>
  <c r="E172" i="29" s="1"/>
  <c r="AJ172" i="29" s="1"/>
  <c r="AJ186" i="29"/>
  <c r="H159" i="29"/>
  <c r="G159" i="29"/>
  <c r="AL160" i="29"/>
  <c r="AJ160" i="29" s="1"/>
  <c r="H175" i="29"/>
  <c r="G175" i="29"/>
  <c r="C202" i="29"/>
  <c r="E202" i="29" s="1"/>
  <c r="AI202" i="29" s="1"/>
  <c r="I202" i="29"/>
  <c r="K202" i="29" s="1"/>
  <c r="AL140" i="29"/>
  <c r="AL143" i="29"/>
  <c r="AL156" i="29"/>
  <c r="AJ156" i="29" s="1"/>
  <c r="AL173" i="29"/>
  <c r="AJ173" i="29" s="1"/>
  <c r="AL181" i="29"/>
  <c r="H191" i="29"/>
  <c r="G191" i="29"/>
  <c r="H207" i="29"/>
  <c r="G207" i="29"/>
  <c r="AL129" i="29"/>
  <c r="G136" i="29"/>
  <c r="H138" i="29"/>
  <c r="J138" i="29" s="1"/>
  <c r="L138" i="29" s="1"/>
  <c r="AL145" i="29"/>
  <c r="H154" i="29"/>
  <c r="J154" i="29" s="1"/>
  <c r="L154" i="29" s="1"/>
  <c r="H170" i="29"/>
  <c r="J170" i="29" s="1"/>
  <c r="L170" i="29" s="1"/>
  <c r="G134" i="29"/>
  <c r="I134" i="29" s="1"/>
  <c r="K134" i="29" s="1"/>
  <c r="H136" i="29"/>
  <c r="I138" i="29"/>
  <c r="K138" i="29" s="1"/>
  <c r="G150" i="29"/>
  <c r="H152" i="29"/>
  <c r="J152" i="29" s="1"/>
  <c r="L152" i="29" s="1"/>
  <c r="I154" i="29"/>
  <c r="K154" i="29" s="1"/>
  <c r="C162" i="29"/>
  <c r="E162" i="29" s="1"/>
  <c r="AI162" i="29" s="1"/>
  <c r="G166" i="29"/>
  <c r="H168" i="29"/>
  <c r="J168" i="29" s="1"/>
  <c r="L168" i="29" s="1"/>
  <c r="I170" i="29"/>
  <c r="K170" i="29" s="1"/>
  <c r="C178" i="29"/>
  <c r="E178" i="29" s="1"/>
  <c r="AI178" i="29" s="1"/>
  <c r="G182" i="29"/>
  <c r="I182" i="29" s="1"/>
  <c r="K182" i="29" s="1"/>
  <c r="H184" i="29"/>
  <c r="J184" i="29" s="1"/>
  <c r="L184" i="29" s="1"/>
  <c r="G198" i="29"/>
  <c r="I198" i="29" s="1"/>
  <c r="K198" i="29" s="1"/>
  <c r="G141" i="29"/>
  <c r="I141" i="29" s="1"/>
  <c r="K141" i="29" s="1"/>
  <c r="G157" i="29"/>
  <c r="I157" i="29" s="1"/>
  <c r="K157" i="29" s="1"/>
  <c r="G173" i="29"/>
  <c r="I173" i="29" s="1"/>
  <c r="K173" i="29" s="1"/>
  <c r="G189" i="29"/>
  <c r="I189" i="29" s="1"/>
  <c r="K189" i="29" s="1"/>
  <c r="AJ196" i="29"/>
  <c r="G205" i="29"/>
  <c r="I205" i="29" s="1"/>
  <c r="K205" i="29" s="1"/>
  <c r="G132" i="29"/>
  <c r="I132" i="29" s="1"/>
  <c r="K132" i="29" s="1"/>
  <c r="H134" i="29"/>
  <c r="G148" i="29"/>
  <c r="I148" i="29" s="1"/>
  <c r="K148" i="29" s="1"/>
  <c r="H150" i="29"/>
  <c r="I152" i="29"/>
  <c r="K152" i="29" s="1"/>
  <c r="H166" i="29"/>
  <c r="C176" i="29"/>
  <c r="E176" i="29" s="1"/>
  <c r="AI176" i="29" s="1"/>
  <c r="H182" i="29"/>
  <c r="I184" i="29"/>
  <c r="K184" i="29" s="1"/>
  <c r="G196" i="29"/>
  <c r="H198" i="29"/>
  <c r="I200" i="29"/>
  <c r="K200" i="29" s="1"/>
  <c r="H141" i="29"/>
  <c r="H157" i="29"/>
  <c r="G171" i="29"/>
  <c r="I171" i="29" s="1"/>
  <c r="K171" i="29" s="1"/>
  <c r="H173" i="29"/>
  <c r="J173" i="29" s="1"/>
  <c r="L173" i="29" s="1"/>
  <c r="B174" i="29"/>
  <c r="G187" i="29"/>
  <c r="I187" i="29" s="1"/>
  <c r="K187" i="29" s="1"/>
  <c r="H189" i="29"/>
  <c r="G203" i="29"/>
  <c r="I203" i="29" s="1"/>
  <c r="K203" i="29" s="1"/>
  <c r="H205" i="29"/>
  <c r="H132" i="29"/>
  <c r="C142" i="29"/>
  <c r="E142" i="29" s="1"/>
  <c r="AI142" i="29" s="1"/>
  <c r="G146" i="29"/>
  <c r="H148" i="29"/>
  <c r="C158" i="29"/>
  <c r="E158" i="29" s="1"/>
  <c r="AJ158" i="29" s="1"/>
  <c r="B181" i="29"/>
  <c r="H196" i="29"/>
  <c r="G210" i="29"/>
  <c r="I210" i="29" s="1"/>
  <c r="K210" i="29" s="1"/>
  <c r="AJ128" i="29"/>
  <c r="G137" i="29"/>
  <c r="I137" i="29" s="1"/>
  <c r="K137" i="29" s="1"/>
  <c r="H139" i="29"/>
  <c r="J139" i="29" s="1"/>
  <c r="L139" i="29" s="1"/>
  <c r="B140" i="29"/>
  <c r="G153" i="29"/>
  <c r="I153" i="29" s="1"/>
  <c r="K153" i="29" s="1"/>
  <c r="H155" i="29"/>
  <c r="G169" i="29"/>
  <c r="I169" i="29" s="1"/>
  <c r="K169" i="29" s="1"/>
  <c r="H171" i="29"/>
  <c r="G185" i="29"/>
  <c r="I185" i="29" s="1"/>
  <c r="K185" i="29" s="1"/>
  <c r="H187" i="29"/>
  <c r="H203" i="29"/>
  <c r="AJ208" i="29"/>
  <c r="G128" i="29"/>
  <c r="I128" i="29" s="1"/>
  <c r="K128" i="29" s="1"/>
  <c r="H130" i="29"/>
  <c r="AJ135" i="29"/>
  <c r="H146" i="29"/>
  <c r="AJ151" i="29"/>
  <c r="B163" i="29"/>
  <c r="B179" i="29"/>
  <c r="G192" i="29"/>
  <c r="H194" i="29"/>
  <c r="J194" i="29" s="1"/>
  <c r="L194" i="29" s="1"/>
  <c r="B195" i="29"/>
  <c r="G208" i="29"/>
  <c r="I208" i="29" s="1"/>
  <c r="K208" i="29" s="1"/>
  <c r="H210" i="29"/>
  <c r="H137" i="29"/>
  <c r="J137" i="29" s="1"/>
  <c r="L137" i="29" s="1"/>
  <c r="H153" i="29"/>
  <c r="H169" i="29"/>
  <c r="G199" i="29"/>
  <c r="J199" i="29" s="1"/>
  <c r="L199" i="29" s="1"/>
  <c r="B129" i="29"/>
  <c r="B161" i="29"/>
  <c r="H192" i="29"/>
  <c r="G206" i="29"/>
  <c r="H208" i="29"/>
  <c r="G165" i="29"/>
  <c r="I165" i="29" s="1"/>
  <c r="K165" i="29" s="1"/>
  <c r="G204" i="29"/>
  <c r="J204" i="29" s="1"/>
  <c r="L204" i="29" s="1"/>
  <c r="H206" i="29"/>
  <c r="M181" i="25"/>
  <c r="O181" i="25" s="1"/>
  <c r="AQ194" i="25"/>
  <c r="M150" i="25"/>
  <c r="O150" i="25" s="1"/>
  <c r="M152" i="25"/>
  <c r="O152" i="25" s="1"/>
  <c r="M168" i="25"/>
  <c r="O168" i="25" s="1"/>
  <c r="G186" i="25"/>
  <c r="M184" i="25"/>
  <c r="O184" i="25" s="1"/>
  <c r="AQ164" i="25"/>
  <c r="G188" i="25"/>
  <c r="K188" i="25" s="1"/>
  <c r="M193" i="25"/>
  <c r="O193" i="25" s="1"/>
  <c r="M186" i="25"/>
  <c r="O186" i="25" s="1"/>
  <c r="M166" i="25"/>
  <c r="O166" i="25" s="1"/>
  <c r="M192" i="25"/>
  <c r="O192" i="25" s="1"/>
  <c r="AQ149" i="25"/>
  <c r="M161" i="25"/>
  <c r="O161" i="25" s="1"/>
  <c r="L184" i="25"/>
  <c r="N184" i="25" s="1"/>
  <c r="M187" i="25"/>
  <c r="O187" i="25" s="1"/>
  <c r="H177" i="25"/>
  <c r="M177" i="25" s="1"/>
  <c r="O177" i="25" s="1"/>
  <c r="M202" i="25"/>
  <c r="O202" i="25" s="1"/>
  <c r="C178" i="25"/>
  <c r="E178" i="25" s="1"/>
  <c r="AQ178" i="25" s="1"/>
  <c r="L187" i="25"/>
  <c r="N187" i="25" s="1"/>
  <c r="C210" i="25"/>
  <c r="E210" i="25" s="1"/>
  <c r="AQ210" i="25" s="1"/>
  <c r="J193" i="25"/>
  <c r="H200" i="25"/>
  <c r="M200" i="25" s="1"/>
  <c r="O200" i="25" s="1"/>
  <c r="L193" i="25"/>
  <c r="N193" i="25" s="1"/>
  <c r="L161" i="25"/>
  <c r="N161" i="25" s="1"/>
  <c r="L145" i="25"/>
  <c r="N145" i="25" s="1"/>
  <c r="H209" i="25"/>
  <c r="M209" i="25" s="1"/>
  <c r="O209" i="25" s="1"/>
  <c r="L192" i="25"/>
  <c r="N192" i="25" s="1"/>
  <c r="J150" i="25"/>
  <c r="G168" i="25"/>
  <c r="K168" i="25" s="1"/>
  <c r="J177" i="25"/>
  <c r="G182" i="25"/>
  <c r="K182" i="25" s="1"/>
  <c r="G190" i="25"/>
  <c r="K190" i="25" s="1"/>
  <c r="J209" i="25"/>
  <c r="J184" i="25"/>
  <c r="L202" i="25"/>
  <c r="N202" i="25" s="1"/>
  <c r="L186" i="25"/>
  <c r="N186" i="25" s="1"/>
  <c r="AQ165" i="25"/>
  <c r="AQ201" i="25"/>
  <c r="L168" i="25"/>
  <c r="N168" i="25" s="1"/>
  <c r="L152" i="25"/>
  <c r="N152" i="25" s="1"/>
  <c r="L166" i="25"/>
  <c r="N166" i="25" s="1"/>
  <c r="L150" i="25"/>
  <c r="N150" i="25" s="1"/>
  <c r="L181" i="25"/>
  <c r="N181" i="25" s="1"/>
  <c r="AQ146" i="25"/>
  <c r="J166" i="25"/>
  <c r="J159" i="25"/>
  <c r="I188" i="25"/>
  <c r="J145" i="25"/>
  <c r="H179" i="25"/>
  <c r="M179" i="25" s="1"/>
  <c r="O179" i="25" s="1"/>
  <c r="H183" i="25"/>
  <c r="L183" i="25" s="1"/>
  <c r="N183" i="25" s="1"/>
  <c r="G204" i="25"/>
  <c r="G183" i="25"/>
  <c r="K183" i="25" s="1"/>
  <c r="J152" i="25"/>
  <c r="G158" i="25"/>
  <c r="K158" i="25" s="1"/>
  <c r="J179" i="25"/>
  <c r="G199" i="25"/>
  <c r="K199" i="25" s="1"/>
  <c r="H211" i="25"/>
  <c r="L211" i="25" s="1"/>
  <c r="N211" i="25" s="1"/>
  <c r="AQ153" i="25"/>
  <c r="AQ156" i="25"/>
  <c r="H158" i="25"/>
  <c r="L158" i="25" s="1"/>
  <c r="N158" i="25" s="1"/>
  <c r="J161" i="25"/>
  <c r="H175" i="25"/>
  <c r="M175" i="25" s="1"/>
  <c r="O175" i="25" s="1"/>
  <c r="H195" i="25"/>
  <c r="M195" i="25" s="1"/>
  <c r="O195" i="25" s="1"/>
  <c r="H199" i="25"/>
  <c r="L199" i="25" s="1"/>
  <c r="N199" i="25" s="1"/>
  <c r="J211" i="25"/>
  <c r="AQ206" i="25"/>
  <c r="J168" i="25"/>
  <c r="J175" i="25"/>
  <c r="AQ176" i="25"/>
  <c r="J195" i="25"/>
  <c r="AQ169" i="25"/>
  <c r="AQ172" i="25"/>
  <c r="H151" i="25"/>
  <c r="L151" i="25" s="1"/>
  <c r="N151" i="25" s="1"/>
  <c r="H174" i="25"/>
  <c r="M174" i="25" s="1"/>
  <c r="O174" i="25" s="1"/>
  <c r="J186" i="25"/>
  <c r="K198" i="25"/>
  <c r="G202" i="25"/>
  <c r="H203" i="25"/>
  <c r="M203" i="25" s="1"/>
  <c r="O203" i="25" s="1"/>
  <c r="G147" i="25"/>
  <c r="K147" i="25" s="1"/>
  <c r="H147" i="25"/>
  <c r="M147" i="25" s="1"/>
  <c r="O147" i="25" s="1"/>
  <c r="J202" i="25"/>
  <c r="G150" i="25"/>
  <c r="I150" i="25" s="1"/>
  <c r="G166" i="25"/>
  <c r="K166" i="25" s="1"/>
  <c r="J181" i="25"/>
  <c r="AQ173" i="25"/>
  <c r="H159" i="25"/>
  <c r="M159" i="25" s="1"/>
  <c r="O159" i="25" s="1"/>
  <c r="AQ203" i="25"/>
  <c r="C181" i="25"/>
  <c r="E181" i="25" s="1"/>
  <c r="AQ181" i="25" s="1"/>
  <c r="C202" i="25"/>
  <c r="E202" i="25" s="1"/>
  <c r="AQ202" i="25" s="1"/>
  <c r="C209" i="25"/>
  <c r="E209" i="25" s="1"/>
  <c r="AQ209" i="25" s="1"/>
  <c r="C193" i="25"/>
  <c r="E193" i="25" s="1"/>
  <c r="AQ193" i="25" s="1"/>
  <c r="AT185" i="25"/>
  <c r="AR185" i="25" s="1"/>
  <c r="I179" i="25"/>
  <c r="K179" i="25"/>
  <c r="AQ190" i="25"/>
  <c r="I211" i="25"/>
  <c r="K211" i="25"/>
  <c r="I195" i="25"/>
  <c r="K195" i="25"/>
  <c r="AT201" i="25"/>
  <c r="AR201" i="25" s="1"/>
  <c r="C188" i="25"/>
  <c r="E188" i="25" s="1"/>
  <c r="C200" i="25"/>
  <c r="E200" i="25" s="1"/>
  <c r="AQ200" i="25" s="1"/>
  <c r="C197" i="25"/>
  <c r="E197" i="25" s="1"/>
  <c r="AQ197" i="25" s="1"/>
  <c r="C183" i="25"/>
  <c r="E183" i="25" s="1"/>
  <c r="AQ191" i="25"/>
  <c r="AQ207" i="25"/>
  <c r="AT198" i="25"/>
  <c r="AR198" i="25" s="1"/>
  <c r="AR180" i="25"/>
  <c r="C204" i="25"/>
  <c r="E204" i="25" s="1"/>
  <c r="AQ204" i="25" s="1"/>
  <c r="C211" i="25"/>
  <c r="E211" i="25" s="1"/>
  <c r="AQ211" i="25" s="1"/>
  <c r="C199" i="25"/>
  <c r="E199" i="25" s="1"/>
  <c r="AQ199" i="25" s="1"/>
  <c r="AQ208" i="25"/>
  <c r="AQ192" i="25"/>
  <c r="AR196" i="25"/>
  <c r="AQ184" i="25"/>
  <c r="C186" i="25"/>
  <c r="E186" i="25" s="1"/>
  <c r="AQ186" i="25" s="1"/>
  <c r="K209" i="25"/>
  <c r="I209" i="25"/>
  <c r="AT182" i="25"/>
  <c r="AR182" i="25" s="1"/>
  <c r="AQ187" i="25"/>
  <c r="K193" i="25"/>
  <c r="I193" i="25"/>
  <c r="AQ182" i="25"/>
  <c r="G191" i="25"/>
  <c r="AR191" i="25"/>
  <c r="AQ198" i="25"/>
  <c r="G207" i="25"/>
  <c r="I184" i="25"/>
  <c r="AQ189" i="25"/>
  <c r="H191" i="25"/>
  <c r="M191" i="25" s="1"/>
  <c r="O191" i="25" s="1"/>
  <c r="I200" i="25"/>
  <c r="AQ205" i="25"/>
  <c r="H207" i="25"/>
  <c r="M207" i="25" s="1"/>
  <c r="O207" i="25" s="1"/>
  <c r="AQ180" i="25"/>
  <c r="H182" i="25"/>
  <c r="M182" i="25" s="1"/>
  <c r="O182" i="25" s="1"/>
  <c r="G189" i="25"/>
  <c r="AQ196" i="25"/>
  <c r="H198" i="25"/>
  <c r="L198" i="25" s="1"/>
  <c r="N198" i="25" s="1"/>
  <c r="G205" i="25"/>
  <c r="G180" i="25"/>
  <c r="H189" i="25"/>
  <c r="L189" i="25" s="1"/>
  <c r="N189" i="25" s="1"/>
  <c r="J191" i="25"/>
  <c r="G196" i="25"/>
  <c r="H205" i="25"/>
  <c r="L205" i="25" s="1"/>
  <c r="N205" i="25" s="1"/>
  <c r="J207" i="25"/>
  <c r="H180" i="25"/>
  <c r="L180" i="25" s="1"/>
  <c r="N180" i="25" s="1"/>
  <c r="J182" i="25"/>
  <c r="G187" i="25"/>
  <c r="H196" i="25"/>
  <c r="M196" i="25" s="1"/>
  <c r="O196" i="25" s="1"/>
  <c r="J198" i="25"/>
  <c r="G203" i="25"/>
  <c r="AQ185" i="25"/>
  <c r="H178" i="25"/>
  <c r="L178" i="25" s="1"/>
  <c r="N178" i="25" s="1"/>
  <c r="J180" i="25"/>
  <c r="G185" i="25"/>
  <c r="H194" i="25"/>
  <c r="L194" i="25" s="1"/>
  <c r="N194" i="25" s="1"/>
  <c r="J196" i="25"/>
  <c r="G201" i="25"/>
  <c r="H210" i="25"/>
  <c r="L210" i="25" s="1"/>
  <c r="N210" i="25" s="1"/>
  <c r="I178" i="25"/>
  <c r="AT178" i="25"/>
  <c r="H185" i="25"/>
  <c r="M185" i="25" s="1"/>
  <c r="O185" i="25" s="1"/>
  <c r="J187" i="25"/>
  <c r="G192" i="25"/>
  <c r="I194" i="25"/>
  <c r="H201" i="25"/>
  <c r="M201" i="25" s="1"/>
  <c r="O201" i="25" s="1"/>
  <c r="J203" i="25"/>
  <c r="G208" i="25"/>
  <c r="I210" i="25"/>
  <c r="J178" i="25"/>
  <c r="B179" i="25"/>
  <c r="L179" i="25" s="1"/>
  <c r="N179" i="25" s="1"/>
  <c r="J194" i="25"/>
  <c r="B195" i="25"/>
  <c r="H208" i="25"/>
  <c r="L208" i="25" s="1"/>
  <c r="N208" i="25" s="1"/>
  <c r="J210" i="25"/>
  <c r="J185" i="25"/>
  <c r="J201" i="25"/>
  <c r="G206" i="25"/>
  <c r="G181" i="25"/>
  <c r="H190" i="25"/>
  <c r="M190" i="25" s="1"/>
  <c r="O190" i="25" s="1"/>
  <c r="J192" i="25"/>
  <c r="G197" i="25"/>
  <c r="H206" i="25"/>
  <c r="M206" i="25" s="1"/>
  <c r="O206" i="25" s="1"/>
  <c r="J208" i="25"/>
  <c r="H197" i="25"/>
  <c r="L197" i="25" s="1"/>
  <c r="N197" i="25" s="1"/>
  <c r="H188" i="25"/>
  <c r="M188" i="25" s="1"/>
  <c r="O188" i="25" s="1"/>
  <c r="J190" i="25"/>
  <c r="H204" i="25"/>
  <c r="M204" i="25" s="1"/>
  <c r="O204" i="25" s="1"/>
  <c r="J206" i="25"/>
  <c r="C145" i="25"/>
  <c r="E145" i="25" s="1"/>
  <c r="C161" i="25"/>
  <c r="E161" i="25" s="1"/>
  <c r="AQ161" i="25" s="1"/>
  <c r="C175" i="25"/>
  <c r="E175" i="25" s="1"/>
  <c r="AQ175" i="25" s="1"/>
  <c r="AQ145" i="25"/>
  <c r="C168" i="25"/>
  <c r="E168" i="25" s="1"/>
  <c r="AQ168" i="25" s="1"/>
  <c r="I177" i="25"/>
  <c r="K177" i="25"/>
  <c r="C154" i="25"/>
  <c r="E154" i="25" s="1"/>
  <c r="AQ154" i="25" s="1"/>
  <c r="AQ158" i="25"/>
  <c r="AT148" i="25"/>
  <c r="AR148" i="25" s="1"/>
  <c r="AT164" i="25"/>
  <c r="AR164" i="25" s="1"/>
  <c r="K173" i="25"/>
  <c r="I173" i="25"/>
  <c r="C147" i="25"/>
  <c r="E147" i="25" s="1"/>
  <c r="C163" i="25"/>
  <c r="E163" i="25" s="1"/>
  <c r="AQ163" i="25" s="1"/>
  <c r="C177" i="25"/>
  <c r="E177" i="25" s="1"/>
  <c r="AQ177" i="25" s="1"/>
  <c r="C170" i="25"/>
  <c r="E170" i="25" s="1"/>
  <c r="AT157" i="25"/>
  <c r="AR157" i="25" s="1"/>
  <c r="AQ167" i="25"/>
  <c r="AQ174" i="25"/>
  <c r="C152" i="25"/>
  <c r="E152" i="25" s="1"/>
  <c r="AQ152" i="25" s="1"/>
  <c r="I159" i="25"/>
  <c r="K159" i="25"/>
  <c r="AT151" i="25"/>
  <c r="AR151" i="25" s="1"/>
  <c r="C150" i="25"/>
  <c r="E150" i="25" s="1"/>
  <c r="AQ150" i="25" s="1"/>
  <c r="AQ160" i="25"/>
  <c r="C166" i="25"/>
  <c r="E166" i="25" s="1"/>
  <c r="AQ166" i="25" s="1"/>
  <c r="AQ144" i="25"/>
  <c r="C159" i="25"/>
  <c r="E159" i="25" s="1"/>
  <c r="AQ159" i="25" s="1"/>
  <c r="I175" i="25"/>
  <c r="K175" i="25"/>
  <c r="AQ155" i="25"/>
  <c r="H157" i="25"/>
  <c r="L157" i="25" s="1"/>
  <c r="N157" i="25" s="1"/>
  <c r="G164" i="25"/>
  <c r="AQ171" i="25"/>
  <c r="H173" i="25"/>
  <c r="L173" i="25" s="1"/>
  <c r="N173" i="25" s="1"/>
  <c r="H148" i="25"/>
  <c r="M148" i="25" s="1"/>
  <c r="O148" i="25" s="1"/>
  <c r="G155" i="25"/>
  <c r="AQ162" i="25"/>
  <c r="H164" i="25"/>
  <c r="L164" i="25" s="1"/>
  <c r="N164" i="25" s="1"/>
  <c r="G171" i="25"/>
  <c r="AQ157" i="25"/>
  <c r="G157" i="25"/>
  <c r="J157" i="25"/>
  <c r="AR162" i="25"/>
  <c r="H171" i="25"/>
  <c r="M171" i="25" s="1"/>
  <c r="O171" i="25" s="1"/>
  <c r="J173" i="25"/>
  <c r="H162" i="25"/>
  <c r="L162" i="25" s="1"/>
  <c r="N162" i="25" s="1"/>
  <c r="J164" i="25"/>
  <c r="G169" i="25"/>
  <c r="G153" i="25"/>
  <c r="G144" i="25"/>
  <c r="AQ151" i="25"/>
  <c r="H153" i="25"/>
  <c r="L153" i="25" s="1"/>
  <c r="N153" i="25" s="1"/>
  <c r="J155" i="25"/>
  <c r="G160" i="25"/>
  <c r="I162" i="25"/>
  <c r="H169" i="25"/>
  <c r="M169" i="25" s="1"/>
  <c r="O169" i="25" s="1"/>
  <c r="J171" i="25"/>
  <c r="G176" i="25"/>
  <c r="G146" i="25"/>
  <c r="H155" i="25"/>
  <c r="L155" i="25" s="1"/>
  <c r="N155" i="25" s="1"/>
  <c r="H146" i="25"/>
  <c r="L146" i="25" s="1"/>
  <c r="N146" i="25" s="1"/>
  <c r="H144" i="25"/>
  <c r="M144" i="25" s="1"/>
  <c r="O144" i="25" s="1"/>
  <c r="J146" i="25"/>
  <c r="G151" i="25"/>
  <c r="H160" i="25"/>
  <c r="L160" i="25" s="1"/>
  <c r="N160" i="25" s="1"/>
  <c r="J162" i="25"/>
  <c r="G167" i="25"/>
  <c r="H176" i="25"/>
  <c r="M176" i="25" s="1"/>
  <c r="O176" i="25" s="1"/>
  <c r="J153" i="25"/>
  <c r="H167" i="25"/>
  <c r="M167" i="25" s="1"/>
  <c r="O167" i="25" s="1"/>
  <c r="J169" i="25"/>
  <c r="G174" i="25"/>
  <c r="G148" i="25"/>
  <c r="J160" i="25"/>
  <c r="J176" i="25"/>
  <c r="AQ148" i="25"/>
  <c r="H149" i="25"/>
  <c r="L149" i="25" s="1"/>
  <c r="N149" i="25" s="1"/>
  <c r="J151" i="25"/>
  <c r="G156" i="25"/>
  <c r="H165" i="25"/>
  <c r="M165" i="25" s="1"/>
  <c r="O165" i="25" s="1"/>
  <c r="J167" i="25"/>
  <c r="G172" i="25"/>
  <c r="I149" i="25"/>
  <c r="H156" i="25"/>
  <c r="L156" i="25" s="1"/>
  <c r="N156" i="25" s="1"/>
  <c r="J158" i="25"/>
  <c r="G163" i="25"/>
  <c r="I165" i="25"/>
  <c r="H172" i="25"/>
  <c r="M172" i="25" s="1"/>
  <c r="O172" i="25" s="1"/>
  <c r="J174" i="25"/>
  <c r="J149" i="25"/>
  <c r="G154" i="25"/>
  <c r="H163" i="25"/>
  <c r="M163" i="25" s="1"/>
  <c r="O163" i="25" s="1"/>
  <c r="J165" i="25"/>
  <c r="G170" i="25"/>
  <c r="G145" i="25"/>
  <c r="H154" i="25"/>
  <c r="M154" i="25" s="1"/>
  <c r="O154" i="25" s="1"/>
  <c r="J156" i="25"/>
  <c r="G161" i="25"/>
  <c r="H170" i="25"/>
  <c r="M170" i="25" s="1"/>
  <c r="O170" i="25" s="1"/>
  <c r="J172" i="25"/>
  <c r="G152" i="25"/>
  <c r="H141" i="25"/>
  <c r="M141" i="25" s="1"/>
  <c r="O141" i="25" s="1"/>
  <c r="J141" i="25"/>
  <c r="H143" i="25"/>
  <c r="M143" i="25" s="1"/>
  <c r="O143" i="25" s="1"/>
  <c r="J143" i="25"/>
  <c r="C141" i="25"/>
  <c r="E141" i="25" s="1"/>
  <c r="AQ141" i="25" s="1"/>
  <c r="I143" i="25"/>
  <c r="K143" i="25"/>
  <c r="C143" i="25"/>
  <c r="E143" i="25" s="1"/>
  <c r="AQ143" i="25" s="1"/>
  <c r="AQ138" i="25"/>
  <c r="AT142" i="25"/>
  <c r="AR142" i="25" s="1"/>
  <c r="AT140" i="25"/>
  <c r="AR140" i="25" s="1"/>
  <c r="K141" i="25"/>
  <c r="I141" i="25"/>
  <c r="H139" i="25"/>
  <c r="L139" i="25" s="1"/>
  <c r="N139" i="25" s="1"/>
  <c r="AQ142" i="25"/>
  <c r="G142" i="25"/>
  <c r="AQ139" i="25"/>
  <c r="AQ140" i="25"/>
  <c r="H142" i="25"/>
  <c r="L142" i="25" s="1"/>
  <c r="N142" i="25" s="1"/>
  <c r="G139" i="25"/>
  <c r="G140" i="25"/>
  <c r="H140" i="25"/>
  <c r="M140" i="25" s="1"/>
  <c r="O140" i="25" s="1"/>
  <c r="J142" i="25"/>
  <c r="G138" i="25"/>
  <c r="H138" i="25"/>
  <c r="L138" i="25" s="1"/>
  <c r="N138" i="25" s="1"/>
  <c r="J140" i="25"/>
  <c r="AR139" i="25"/>
  <c r="J138" i="25"/>
  <c r="N42" i="26"/>
  <c r="O42" i="26" s="1"/>
  <c r="N41" i="26"/>
  <c r="O41" i="26" s="1"/>
  <c r="N40" i="26"/>
  <c r="O40" i="26" s="1"/>
  <c r="N39" i="26"/>
  <c r="O39" i="26" s="1"/>
  <c r="N38" i="26"/>
  <c r="O38" i="26" s="1"/>
  <c r="N37" i="26"/>
  <c r="O37" i="26" s="1"/>
  <c r="N36" i="26"/>
  <c r="O36" i="26" s="1"/>
  <c r="N35" i="26"/>
  <c r="O35" i="26" s="1"/>
  <c r="N34" i="26"/>
  <c r="O34" i="26" s="1"/>
  <c r="N33" i="26"/>
  <c r="O33" i="26" s="1"/>
  <c r="N32" i="26"/>
  <c r="O32" i="26" s="1"/>
  <c r="N31" i="26"/>
  <c r="O31" i="26" s="1"/>
  <c r="N30" i="26"/>
  <c r="O30" i="26" s="1"/>
  <c r="N29" i="26"/>
  <c r="O29" i="26" s="1"/>
  <c r="N28" i="26"/>
  <c r="O28" i="26" s="1"/>
  <c r="N27" i="26"/>
  <c r="O27" i="26" s="1"/>
  <c r="N26" i="26"/>
  <c r="O26" i="26" s="1"/>
  <c r="N25" i="26"/>
  <c r="O25" i="26" s="1"/>
  <c r="N24" i="26"/>
  <c r="O24" i="26" s="1"/>
  <c r="N23" i="26"/>
  <c r="O23" i="26" s="1"/>
  <c r="N22" i="26"/>
  <c r="O22" i="26" s="1"/>
  <c r="N21" i="26"/>
  <c r="O21" i="26" s="1"/>
  <c r="N20" i="26"/>
  <c r="O20" i="26" s="1"/>
  <c r="N19" i="26"/>
  <c r="O19" i="26" s="1"/>
  <c r="N18" i="26"/>
  <c r="O18" i="26" s="1"/>
  <c r="N17" i="26"/>
  <c r="O17" i="26" s="1"/>
  <c r="N16" i="26"/>
  <c r="O16" i="26" s="1"/>
  <c r="N15" i="26"/>
  <c r="O15" i="26" s="1"/>
  <c r="N14" i="26"/>
  <c r="O14" i="26" s="1"/>
  <c r="N13" i="26"/>
  <c r="O13" i="26" s="1"/>
  <c r="N12" i="26"/>
  <c r="O12" i="26" s="1"/>
  <c r="N11" i="26"/>
  <c r="O11" i="26" s="1"/>
  <c r="N10" i="26"/>
  <c r="O10" i="26" s="1"/>
  <c r="N9" i="26"/>
  <c r="O9" i="26" s="1"/>
  <c r="N8" i="26"/>
  <c r="O8" i="26" s="1"/>
  <c r="N7" i="26"/>
  <c r="O7" i="26" s="1"/>
  <c r="N6" i="26"/>
  <c r="O6" i="26" s="1"/>
  <c r="N5" i="26"/>
  <c r="O5" i="26" s="1"/>
  <c r="N4" i="26"/>
  <c r="O4" i="26" s="1"/>
  <c r="F5" i="26"/>
  <c r="G5" i="26" s="1"/>
  <c r="F6" i="26"/>
  <c r="G6" i="26" s="1"/>
  <c r="F7" i="26"/>
  <c r="G7" i="26" s="1"/>
  <c r="F8" i="26"/>
  <c r="G8" i="26" s="1"/>
  <c r="F9" i="26"/>
  <c r="G9" i="26" s="1"/>
  <c r="F10" i="26"/>
  <c r="G10" i="26" s="1"/>
  <c r="F11" i="26"/>
  <c r="G11" i="26" s="1"/>
  <c r="F12" i="26"/>
  <c r="G12" i="26" s="1"/>
  <c r="F13" i="26"/>
  <c r="G13" i="26" s="1"/>
  <c r="F14" i="26"/>
  <c r="G14" i="26" s="1"/>
  <c r="F15" i="26"/>
  <c r="G15" i="26" s="1"/>
  <c r="F16" i="26"/>
  <c r="G16" i="26" s="1"/>
  <c r="F17" i="26"/>
  <c r="G17" i="26" s="1"/>
  <c r="F18" i="26"/>
  <c r="G18" i="26" s="1"/>
  <c r="F19" i="26"/>
  <c r="G19" i="26" s="1"/>
  <c r="F20" i="26"/>
  <c r="G20" i="26" s="1"/>
  <c r="F21" i="26"/>
  <c r="G21" i="26" s="1"/>
  <c r="F22" i="26"/>
  <c r="G22" i="26" s="1"/>
  <c r="F23" i="26"/>
  <c r="G23" i="26" s="1"/>
  <c r="F24" i="26"/>
  <c r="G24" i="26" s="1"/>
  <c r="F25" i="26"/>
  <c r="G25" i="26" s="1"/>
  <c r="F26" i="26"/>
  <c r="G26" i="26" s="1"/>
  <c r="F27" i="26"/>
  <c r="G27" i="26" s="1"/>
  <c r="F28" i="26"/>
  <c r="G28" i="26" s="1"/>
  <c r="F29" i="26"/>
  <c r="G29" i="26" s="1"/>
  <c r="F30" i="26"/>
  <c r="G30" i="26" s="1"/>
  <c r="F31" i="26"/>
  <c r="G31" i="26" s="1"/>
  <c r="F32" i="26"/>
  <c r="G32" i="26" s="1"/>
  <c r="F33" i="26"/>
  <c r="G33" i="26" s="1"/>
  <c r="F34" i="26"/>
  <c r="G34" i="26" s="1"/>
  <c r="F35" i="26"/>
  <c r="G35" i="26" s="1"/>
  <c r="F36" i="26"/>
  <c r="G36" i="26" s="1"/>
  <c r="F37" i="26"/>
  <c r="G37" i="26" s="1"/>
  <c r="F38" i="26"/>
  <c r="G38" i="26" s="1"/>
  <c r="F39" i="26"/>
  <c r="G39" i="26" s="1"/>
  <c r="F40" i="26"/>
  <c r="G40" i="26" s="1"/>
  <c r="F41" i="26"/>
  <c r="G41" i="26" s="1"/>
  <c r="F42" i="26"/>
  <c r="G42" i="26" s="1"/>
  <c r="F4" i="26"/>
  <c r="G4" i="26" s="1"/>
  <c r="B4" i="19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J130" i="29" l="1"/>
  <c r="L130" i="29" s="1"/>
  <c r="J101" i="29"/>
  <c r="L101" i="29" s="1"/>
  <c r="AR183" i="25"/>
  <c r="AJ97" i="29"/>
  <c r="J36" i="29"/>
  <c r="L36" i="29" s="1"/>
  <c r="J63" i="29"/>
  <c r="L63" i="29" s="1"/>
  <c r="AR171" i="25"/>
  <c r="AR170" i="25"/>
  <c r="AR188" i="25"/>
  <c r="J29" i="29"/>
  <c r="L29" i="29" s="1"/>
  <c r="J98" i="29"/>
  <c r="L98" i="29" s="1"/>
  <c r="AR147" i="25"/>
  <c r="J45" i="29"/>
  <c r="L45" i="29" s="1"/>
  <c r="J17" i="29"/>
  <c r="L17" i="29" s="1"/>
  <c r="I147" i="25"/>
  <c r="L195" i="25"/>
  <c r="N195" i="25" s="1"/>
  <c r="L177" i="25"/>
  <c r="N177" i="25" s="1"/>
  <c r="J85" i="29"/>
  <c r="L85" i="29" s="1"/>
  <c r="AJ167" i="29"/>
  <c r="J112" i="29"/>
  <c r="L112" i="29" s="1"/>
  <c r="J44" i="29"/>
  <c r="L44" i="29" s="1"/>
  <c r="J148" i="29"/>
  <c r="L148" i="29" s="1"/>
  <c r="J157" i="29"/>
  <c r="L157" i="29" s="1"/>
  <c r="J192" i="29"/>
  <c r="L192" i="29" s="1"/>
  <c r="I59" i="29"/>
  <c r="K59" i="29" s="1"/>
  <c r="J158" i="29"/>
  <c r="L158" i="29" s="1"/>
  <c r="J23" i="29"/>
  <c r="L23" i="29" s="1"/>
  <c r="J203" i="29"/>
  <c r="L203" i="29" s="1"/>
  <c r="J76" i="29"/>
  <c r="L76" i="29" s="1"/>
  <c r="J166" i="29"/>
  <c r="L166" i="29" s="1"/>
  <c r="I172" i="29"/>
  <c r="K172" i="29" s="1"/>
  <c r="J155" i="29"/>
  <c r="L155" i="29" s="1"/>
  <c r="J191" i="29"/>
  <c r="L191" i="29" s="1"/>
  <c r="J96" i="29"/>
  <c r="L96" i="29" s="1"/>
  <c r="J80" i="29"/>
  <c r="L80" i="29" s="1"/>
  <c r="J201" i="29"/>
  <c r="L201" i="29" s="1"/>
  <c r="J64" i="29"/>
  <c r="L64" i="29" s="1"/>
  <c r="J193" i="29"/>
  <c r="L193" i="29" s="1"/>
  <c r="J175" i="29"/>
  <c r="L175" i="29" s="1"/>
  <c r="I107" i="29"/>
  <c r="K107" i="29" s="1"/>
  <c r="J210" i="29"/>
  <c r="L210" i="29" s="1"/>
  <c r="J159" i="29"/>
  <c r="L159" i="29" s="1"/>
  <c r="J60" i="29"/>
  <c r="L60" i="29" s="1"/>
  <c r="AK18" i="29"/>
  <c r="AH18" i="29" s="1"/>
  <c r="J186" i="29"/>
  <c r="L186" i="29" s="1"/>
  <c r="J126" i="29"/>
  <c r="L126" i="29" s="1"/>
  <c r="J111" i="29"/>
  <c r="L111" i="29" s="1"/>
  <c r="J171" i="29"/>
  <c r="L171" i="29" s="1"/>
  <c r="J205" i="29"/>
  <c r="L205" i="29" s="1"/>
  <c r="J57" i="29"/>
  <c r="L57" i="29" s="1"/>
  <c r="J189" i="29"/>
  <c r="L189" i="29" s="1"/>
  <c r="J206" i="29"/>
  <c r="L206" i="29" s="1"/>
  <c r="J41" i="29"/>
  <c r="L41" i="29" s="1"/>
  <c r="J122" i="29"/>
  <c r="L122" i="29" s="1"/>
  <c r="I183" i="25"/>
  <c r="J19" i="29"/>
  <c r="L19" i="29" s="1"/>
  <c r="J153" i="29"/>
  <c r="L153" i="29" s="1"/>
  <c r="J187" i="29"/>
  <c r="L187" i="29" s="1"/>
  <c r="J132" i="29"/>
  <c r="L132" i="29" s="1"/>
  <c r="J150" i="29"/>
  <c r="L150" i="29" s="1"/>
  <c r="J207" i="29"/>
  <c r="L207" i="29" s="1"/>
  <c r="J143" i="29"/>
  <c r="L143" i="29" s="1"/>
  <c r="J209" i="29"/>
  <c r="L209" i="29" s="1"/>
  <c r="J142" i="29"/>
  <c r="L142" i="29" s="1"/>
  <c r="J48" i="29"/>
  <c r="L48" i="29" s="1"/>
  <c r="J50" i="29"/>
  <c r="L50" i="29" s="1"/>
  <c r="J105" i="29"/>
  <c r="L105" i="29" s="1"/>
  <c r="J176" i="29"/>
  <c r="L176" i="29" s="1"/>
  <c r="J123" i="29"/>
  <c r="L123" i="29" s="1"/>
  <c r="J79" i="29"/>
  <c r="L79" i="29" s="1"/>
  <c r="J208" i="29"/>
  <c r="L208" i="29" s="1"/>
  <c r="J146" i="29"/>
  <c r="L146" i="29" s="1"/>
  <c r="J141" i="29"/>
  <c r="L141" i="29" s="1"/>
  <c r="J196" i="29"/>
  <c r="L196" i="29" s="1"/>
  <c r="J69" i="29"/>
  <c r="L69" i="29" s="1"/>
  <c r="J102" i="29"/>
  <c r="L102" i="29" s="1"/>
  <c r="J51" i="29"/>
  <c r="L51" i="29" s="1"/>
  <c r="J16" i="29"/>
  <c r="L16" i="29" s="1"/>
  <c r="J27" i="29"/>
  <c r="L27" i="29" s="1"/>
  <c r="AK17" i="29"/>
  <c r="AH17" i="29" s="1"/>
  <c r="AR199" i="25"/>
  <c r="J18" i="29"/>
  <c r="L18" i="29" s="1"/>
  <c r="AI91" i="29"/>
  <c r="J20" i="29"/>
  <c r="L20" i="29" s="1"/>
  <c r="J89" i="29"/>
  <c r="L89" i="29" s="1"/>
  <c r="AI147" i="29"/>
  <c r="J82" i="29"/>
  <c r="L82" i="29" s="1"/>
  <c r="J167" i="29"/>
  <c r="L167" i="29" s="1"/>
  <c r="J70" i="29"/>
  <c r="L70" i="29" s="1"/>
  <c r="J119" i="29"/>
  <c r="L119" i="29" s="1"/>
  <c r="J134" i="29"/>
  <c r="L134" i="29" s="1"/>
  <c r="AI26" i="29"/>
  <c r="AI158" i="29"/>
  <c r="J135" i="29"/>
  <c r="L135" i="29" s="1"/>
  <c r="I156" i="29"/>
  <c r="K156" i="29" s="1"/>
  <c r="J156" i="29"/>
  <c r="L156" i="29" s="1"/>
  <c r="J52" i="29"/>
  <c r="L52" i="29" s="1"/>
  <c r="AI113" i="29"/>
  <c r="J188" i="29"/>
  <c r="L188" i="29" s="1"/>
  <c r="AI126" i="29"/>
  <c r="J30" i="29"/>
  <c r="L30" i="29" s="1"/>
  <c r="J32" i="29"/>
  <c r="L32" i="29" s="1"/>
  <c r="J136" i="29"/>
  <c r="L136" i="29" s="1"/>
  <c r="J65" i="29"/>
  <c r="L65" i="29" s="1"/>
  <c r="J151" i="29"/>
  <c r="L151" i="29" s="1"/>
  <c r="J185" i="29"/>
  <c r="L185" i="29" s="1"/>
  <c r="J164" i="29"/>
  <c r="L164" i="29" s="1"/>
  <c r="I87" i="29"/>
  <c r="K87" i="29" s="1"/>
  <c r="J87" i="29"/>
  <c r="L87" i="29" s="1"/>
  <c r="J165" i="29"/>
  <c r="L165" i="29" s="1"/>
  <c r="J198" i="29"/>
  <c r="L198" i="29" s="1"/>
  <c r="J22" i="29"/>
  <c r="L22" i="29" s="1"/>
  <c r="J181" i="29"/>
  <c r="L181" i="29" s="1"/>
  <c r="AI193" i="29"/>
  <c r="AI87" i="29"/>
  <c r="J78" i="29"/>
  <c r="L78" i="29" s="1"/>
  <c r="J124" i="29"/>
  <c r="L124" i="29" s="1"/>
  <c r="J56" i="29"/>
  <c r="L56" i="29" s="1"/>
  <c r="J84" i="29"/>
  <c r="L84" i="29" s="1"/>
  <c r="J94" i="29"/>
  <c r="L94" i="29" s="1"/>
  <c r="J117" i="29"/>
  <c r="L117" i="29" s="1"/>
  <c r="J169" i="29"/>
  <c r="L169" i="29" s="1"/>
  <c r="AJ145" i="29"/>
  <c r="J28" i="29"/>
  <c r="L28" i="29" s="1"/>
  <c r="J34" i="29"/>
  <c r="L34" i="29" s="1"/>
  <c r="J197" i="29"/>
  <c r="L197" i="29" s="1"/>
  <c r="J110" i="29"/>
  <c r="L110" i="29" s="1"/>
  <c r="AI172" i="29"/>
  <c r="J58" i="29"/>
  <c r="L58" i="29" s="1"/>
  <c r="I146" i="29"/>
  <c r="K146" i="29" s="1"/>
  <c r="J182" i="29"/>
  <c r="L182" i="29" s="1"/>
  <c r="J92" i="29"/>
  <c r="L92" i="29" s="1"/>
  <c r="J39" i="29"/>
  <c r="L39" i="29" s="1"/>
  <c r="J129" i="29"/>
  <c r="L129" i="29" s="1"/>
  <c r="J75" i="29"/>
  <c r="L75" i="29" s="1"/>
  <c r="J128" i="29"/>
  <c r="L128" i="29" s="1"/>
  <c r="AI62" i="29"/>
  <c r="J73" i="29"/>
  <c r="L73" i="29" s="1"/>
  <c r="J53" i="29"/>
  <c r="L53" i="29" s="1"/>
  <c r="J38" i="29"/>
  <c r="L38" i="29" s="1"/>
  <c r="AJ95" i="29"/>
  <c r="AJ111" i="29"/>
  <c r="I119" i="29"/>
  <c r="K119" i="29" s="1"/>
  <c r="I151" i="29"/>
  <c r="K151" i="29" s="1"/>
  <c r="AJ45" i="29"/>
  <c r="I45" i="29"/>
  <c r="K45" i="29" s="1"/>
  <c r="I158" i="29"/>
  <c r="K158" i="29" s="1"/>
  <c r="I50" i="29"/>
  <c r="K50" i="29" s="1"/>
  <c r="I144" i="29"/>
  <c r="K144" i="29" s="1"/>
  <c r="AJ176" i="29"/>
  <c r="I86" i="29"/>
  <c r="K86" i="29" s="1"/>
  <c r="AJ94" i="29"/>
  <c r="AJ54" i="29"/>
  <c r="I91" i="29"/>
  <c r="K91" i="29" s="1"/>
  <c r="I167" i="29"/>
  <c r="K167" i="29" s="1"/>
  <c r="AJ102" i="29"/>
  <c r="I180" i="29"/>
  <c r="K180" i="29" s="1"/>
  <c r="I43" i="29"/>
  <c r="K43" i="29" s="1"/>
  <c r="I19" i="29"/>
  <c r="K19" i="29" s="1"/>
  <c r="I168" i="29"/>
  <c r="K168" i="29" s="1"/>
  <c r="I175" i="29"/>
  <c r="K175" i="29" s="1"/>
  <c r="I133" i="29"/>
  <c r="K133" i="29" s="1"/>
  <c r="AJ103" i="29"/>
  <c r="I69" i="29"/>
  <c r="K69" i="29" s="1"/>
  <c r="I84" i="29"/>
  <c r="K84" i="29" s="1"/>
  <c r="I23" i="29"/>
  <c r="K23" i="29" s="1"/>
  <c r="I191" i="29"/>
  <c r="K191" i="29" s="1"/>
  <c r="I70" i="29"/>
  <c r="K70" i="29" s="1"/>
  <c r="I183" i="29"/>
  <c r="K183" i="29" s="1"/>
  <c r="AJ47" i="29"/>
  <c r="I56" i="29"/>
  <c r="K56" i="29" s="1"/>
  <c r="I176" i="29"/>
  <c r="K176" i="29" s="1"/>
  <c r="I159" i="29"/>
  <c r="K159" i="29" s="1"/>
  <c r="AJ119" i="29"/>
  <c r="I143" i="29"/>
  <c r="K143" i="29" s="1"/>
  <c r="I98" i="29"/>
  <c r="K98" i="29" s="1"/>
  <c r="I63" i="29"/>
  <c r="K63" i="29" s="1"/>
  <c r="AJ86" i="29"/>
  <c r="AJ143" i="29"/>
  <c r="I162" i="29"/>
  <c r="K162" i="29" s="1"/>
  <c r="I199" i="29"/>
  <c r="K199" i="29" s="1"/>
  <c r="I102" i="29"/>
  <c r="K102" i="29" s="1"/>
  <c r="I49" i="29"/>
  <c r="K49" i="29" s="1"/>
  <c r="AJ33" i="29"/>
  <c r="AL29" i="29"/>
  <c r="AJ29" i="29" s="1"/>
  <c r="I89" i="29"/>
  <c r="K89" i="29" s="1"/>
  <c r="I22" i="29"/>
  <c r="K22" i="29" s="1"/>
  <c r="I155" i="29"/>
  <c r="K155" i="29" s="1"/>
  <c r="AJ146" i="29"/>
  <c r="I46" i="29"/>
  <c r="K46" i="29" s="1"/>
  <c r="I108" i="29"/>
  <c r="K108" i="29" s="1"/>
  <c r="I62" i="29"/>
  <c r="K62" i="29" s="1"/>
  <c r="I136" i="29"/>
  <c r="K136" i="29" s="1"/>
  <c r="I96" i="29"/>
  <c r="K96" i="29" s="1"/>
  <c r="I114" i="29"/>
  <c r="K114" i="29" s="1"/>
  <c r="I95" i="29"/>
  <c r="K95" i="29" s="1"/>
  <c r="I142" i="29"/>
  <c r="K142" i="29" s="1"/>
  <c r="I204" i="29"/>
  <c r="K204" i="29" s="1"/>
  <c r="I51" i="29"/>
  <c r="K51" i="29" s="1"/>
  <c r="I76" i="29"/>
  <c r="K76" i="29" s="1"/>
  <c r="I112" i="29"/>
  <c r="K112" i="29" s="1"/>
  <c r="AL199" i="29"/>
  <c r="AJ199" i="29" s="1"/>
  <c r="AL206" i="29"/>
  <c r="AJ206" i="29" s="1"/>
  <c r="AL171" i="29"/>
  <c r="AJ171" i="29" s="1"/>
  <c r="AL117" i="29"/>
  <c r="AJ117" i="29" s="1"/>
  <c r="I150" i="29"/>
  <c r="K150" i="29" s="1"/>
  <c r="AL19" i="29"/>
  <c r="AJ19" i="29" s="1"/>
  <c r="I18" i="29"/>
  <c r="K18" i="29" s="1"/>
  <c r="I113" i="29"/>
  <c r="K113" i="29" s="1"/>
  <c r="AL110" i="29"/>
  <c r="AJ110" i="29" s="1"/>
  <c r="AL40" i="29"/>
  <c r="AJ40" i="29" s="1"/>
  <c r="C17" i="29"/>
  <c r="E17" i="29" s="1"/>
  <c r="I17" i="29"/>
  <c r="K17" i="29" s="1"/>
  <c r="AL30" i="29"/>
  <c r="AJ30" i="29" s="1"/>
  <c r="AL192" i="29"/>
  <c r="AJ192" i="29" s="1"/>
  <c r="AL187" i="29"/>
  <c r="AJ187" i="29" s="1"/>
  <c r="I196" i="29"/>
  <c r="K196" i="29" s="1"/>
  <c r="I85" i="29"/>
  <c r="K85" i="29" s="1"/>
  <c r="I100" i="29"/>
  <c r="K100" i="29" s="1"/>
  <c r="AL44" i="29"/>
  <c r="AJ44" i="29" s="1"/>
  <c r="I33" i="29"/>
  <c r="K33" i="29" s="1"/>
  <c r="I34" i="29"/>
  <c r="K34" i="29" s="1"/>
  <c r="I106" i="29"/>
  <c r="K106" i="29" s="1"/>
  <c r="C106" i="29"/>
  <c r="E106" i="29" s="1"/>
  <c r="AI106" i="29" s="1"/>
  <c r="I207" i="29"/>
  <c r="K207" i="29" s="1"/>
  <c r="AL77" i="29"/>
  <c r="AJ77" i="29" s="1"/>
  <c r="AL101" i="29"/>
  <c r="AJ101" i="29" s="1"/>
  <c r="C31" i="29"/>
  <c r="E31" i="29" s="1"/>
  <c r="AI31" i="29" s="1"/>
  <c r="I31" i="29"/>
  <c r="K31" i="29" s="1"/>
  <c r="I64" i="29"/>
  <c r="K64" i="29" s="1"/>
  <c r="I44" i="29"/>
  <c r="K44" i="29" s="1"/>
  <c r="AL202" i="29"/>
  <c r="AJ202" i="29" s="1"/>
  <c r="AL201" i="29"/>
  <c r="AJ201" i="29" s="1"/>
  <c r="I166" i="29"/>
  <c r="K166" i="29" s="1"/>
  <c r="AJ100" i="29"/>
  <c r="AL49" i="29"/>
  <c r="AJ49" i="29" s="1"/>
  <c r="I48" i="29"/>
  <c r="K48" i="29" s="1"/>
  <c r="AL165" i="29"/>
  <c r="AJ165" i="29" s="1"/>
  <c r="AL203" i="29"/>
  <c r="AJ203" i="29" s="1"/>
  <c r="AL139" i="29"/>
  <c r="AJ139" i="29" s="1"/>
  <c r="C181" i="29"/>
  <c r="E181" i="29" s="1"/>
  <c r="AI181" i="29" s="1"/>
  <c r="I181" i="29"/>
  <c r="K181" i="29" s="1"/>
  <c r="AL200" i="29"/>
  <c r="AJ200" i="29" s="1"/>
  <c r="AL149" i="29"/>
  <c r="AJ149" i="29" s="1"/>
  <c r="AL194" i="29"/>
  <c r="AJ194" i="29" s="1"/>
  <c r="I97" i="29"/>
  <c r="K97" i="29" s="1"/>
  <c r="I74" i="29"/>
  <c r="K74" i="29" s="1"/>
  <c r="C74" i="29"/>
  <c r="E74" i="29" s="1"/>
  <c r="AI74" i="29" s="1"/>
  <c r="AL24" i="29"/>
  <c r="AJ24" i="29" s="1"/>
  <c r="I26" i="29"/>
  <c r="K26" i="29" s="1"/>
  <c r="AL204" i="29"/>
  <c r="AJ204" i="29" s="1"/>
  <c r="AL183" i="29"/>
  <c r="AJ183" i="29" s="1"/>
  <c r="AL104" i="29"/>
  <c r="AJ104" i="29" s="1"/>
  <c r="AL123" i="29"/>
  <c r="AJ123" i="29" s="1"/>
  <c r="AL61" i="29"/>
  <c r="AJ61" i="29" s="1"/>
  <c r="AL36" i="29"/>
  <c r="AJ36" i="29" s="1"/>
  <c r="I116" i="29"/>
  <c r="K116" i="29" s="1"/>
  <c r="AL81" i="29"/>
  <c r="AJ81" i="29" s="1"/>
  <c r="I52" i="29"/>
  <c r="K52" i="29" s="1"/>
  <c r="I39" i="29"/>
  <c r="K39" i="29" s="1"/>
  <c r="C140" i="29"/>
  <c r="E140" i="29" s="1"/>
  <c r="AI140" i="29" s="1"/>
  <c r="I140" i="29"/>
  <c r="K140" i="29" s="1"/>
  <c r="I206" i="29"/>
  <c r="K206" i="29" s="1"/>
  <c r="AL92" i="29"/>
  <c r="AJ92" i="29" s="1"/>
  <c r="AL76" i="29"/>
  <c r="AJ76" i="29" s="1"/>
  <c r="AL109" i="29"/>
  <c r="AJ109" i="29" s="1"/>
  <c r="AJ116" i="29"/>
  <c r="AL210" i="29"/>
  <c r="AJ210" i="29" s="1"/>
  <c r="C161" i="29"/>
  <c r="E161" i="29" s="1"/>
  <c r="AI161" i="29" s="1"/>
  <c r="I161" i="29"/>
  <c r="K161" i="29" s="1"/>
  <c r="AL197" i="29"/>
  <c r="AJ197" i="29" s="1"/>
  <c r="AL142" i="29"/>
  <c r="AJ142" i="29" s="1"/>
  <c r="I174" i="29"/>
  <c r="K174" i="29" s="1"/>
  <c r="C174" i="29"/>
  <c r="E174" i="29" s="1"/>
  <c r="AI174" i="29" s="1"/>
  <c r="AL137" i="29"/>
  <c r="AJ137" i="29" s="1"/>
  <c r="I123" i="29"/>
  <c r="K123" i="29" s="1"/>
  <c r="AJ180" i="29"/>
  <c r="I81" i="29"/>
  <c r="K81" i="29" s="1"/>
  <c r="I90" i="29"/>
  <c r="K90" i="29" s="1"/>
  <c r="C90" i="29"/>
  <c r="E90" i="29" s="1"/>
  <c r="AI90" i="29" s="1"/>
  <c r="AL67" i="29"/>
  <c r="AJ67" i="29" s="1"/>
  <c r="AL35" i="29"/>
  <c r="AJ35" i="29" s="1"/>
  <c r="C195" i="29"/>
  <c r="E195" i="29" s="1"/>
  <c r="AI195" i="29" s="1"/>
  <c r="I195" i="29"/>
  <c r="K195" i="29" s="1"/>
  <c r="AL185" i="29"/>
  <c r="AJ185" i="29" s="1"/>
  <c r="AL133" i="29"/>
  <c r="AJ133" i="29" s="1"/>
  <c r="AL178" i="29"/>
  <c r="AJ178" i="29" s="1"/>
  <c r="I192" i="29"/>
  <c r="K192" i="29" s="1"/>
  <c r="AL88" i="29"/>
  <c r="AJ88" i="29" s="1"/>
  <c r="I82" i="29"/>
  <c r="K82" i="29" s="1"/>
  <c r="AL37" i="29"/>
  <c r="AJ37" i="29" s="1"/>
  <c r="I28" i="29"/>
  <c r="K28" i="29" s="1"/>
  <c r="AL209" i="29"/>
  <c r="AJ209" i="29" s="1"/>
  <c r="AL169" i="29"/>
  <c r="AJ169" i="29" s="1"/>
  <c r="AL20" i="29"/>
  <c r="AJ20" i="29" s="1"/>
  <c r="AL46" i="29"/>
  <c r="AJ46" i="29" s="1"/>
  <c r="AL60" i="29"/>
  <c r="AJ60" i="29" s="1"/>
  <c r="AL190" i="29"/>
  <c r="AJ190" i="29" s="1"/>
  <c r="C129" i="29"/>
  <c r="E129" i="29" s="1"/>
  <c r="AI129" i="29" s="1"/>
  <c r="I129" i="29"/>
  <c r="K129" i="29" s="1"/>
  <c r="AL188" i="29"/>
  <c r="AJ188" i="29" s="1"/>
  <c r="AL130" i="29"/>
  <c r="AJ130" i="29" s="1"/>
  <c r="AL211" i="29"/>
  <c r="AJ211" i="29" s="1"/>
  <c r="C179" i="29"/>
  <c r="E179" i="29" s="1"/>
  <c r="AI179" i="29" s="1"/>
  <c r="I179" i="29"/>
  <c r="K179" i="29" s="1"/>
  <c r="I122" i="29"/>
  <c r="K122" i="29" s="1"/>
  <c r="AH16" i="29"/>
  <c r="I80" i="29"/>
  <c r="K80" i="29" s="1"/>
  <c r="AL132" i="29"/>
  <c r="AJ132" i="29" s="1"/>
  <c r="AL72" i="29"/>
  <c r="AJ72" i="29" s="1"/>
  <c r="AL155" i="29"/>
  <c r="AJ155" i="29" s="1"/>
  <c r="I65" i="29"/>
  <c r="K65" i="29" s="1"/>
  <c r="AL21" i="29"/>
  <c r="AJ21" i="29" s="1"/>
  <c r="I40" i="29"/>
  <c r="K40" i="29" s="1"/>
  <c r="I24" i="29"/>
  <c r="K24" i="29" s="1"/>
  <c r="AL162" i="29"/>
  <c r="AJ162" i="29" s="1"/>
  <c r="C163" i="29"/>
  <c r="E163" i="29" s="1"/>
  <c r="AI163" i="29" s="1"/>
  <c r="I163" i="29"/>
  <c r="K163" i="29" s="1"/>
  <c r="AL144" i="29"/>
  <c r="AJ144" i="29" s="1"/>
  <c r="AL153" i="29"/>
  <c r="AJ153" i="29" s="1"/>
  <c r="AL93" i="29"/>
  <c r="AJ93" i="29" s="1"/>
  <c r="AL121" i="29"/>
  <c r="AJ121" i="29" s="1"/>
  <c r="AL108" i="29"/>
  <c r="AJ108" i="29" s="1"/>
  <c r="AQ183" i="25"/>
  <c r="L200" i="25"/>
  <c r="N200" i="25" s="1"/>
  <c r="AQ170" i="25"/>
  <c r="K186" i="25"/>
  <c r="I186" i="25"/>
  <c r="I168" i="25"/>
  <c r="AR178" i="25"/>
  <c r="M160" i="25"/>
  <c r="O160" i="25" s="1"/>
  <c r="L185" i="25"/>
  <c r="N185" i="25" s="1"/>
  <c r="M149" i="25"/>
  <c r="O149" i="25" s="1"/>
  <c r="L170" i="25"/>
  <c r="N170" i="25" s="1"/>
  <c r="M189" i="25"/>
  <c r="O189" i="25" s="1"/>
  <c r="M138" i="25"/>
  <c r="O138" i="25" s="1"/>
  <c r="L203" i="25"/>
  <c r="N203" i="25" s="1"/>
  <c r="L204" i="25"/>
  <c r="N204" i="25" s="1"/>
  <c r="L147" i="25"/>
  <c r="N147" i="25" s="1"/>
  <c r="M199" i="25"/>
  <c r="O199" i="25" s="1"/>
  <c r="M139" i="25"/>
  <c r="O139" i="25" s="1"/>
  <c r="L163" i="25"/>
  <c r="N163" i="25" s="1"/>
  <c r="M197" i="25"/>
  <c r="O197" i="25" s="1"/>
  <c r="L140" i="25"/>
  <c r="N140" i="25" s="1"/>
  <c r="L201" i="25"/>
  <c r="N201" i="25" s="1"/>
  <c r="L206" i="25"/>
  <c r="N206" i="25" s="1"/>
  <c r="M180" i="25"/>
  <c r="O180" i="25" s="1"/>
  <c r="M211" i="25"/>
  <c r="O211" i="25" s="1"/>
  <c r="M164" i="25"/>
  <c r="O164" i="25" s="1"/>
  <c r="M178" i="25"/>
  <c r="O178" i="25" s="1"/>
  <c r="L196" i="25"/>
  <c r="N196" i="25" s="1"/>
  <c r="L172" i="25"/>
  <c r="N172" i="25" s="1"/>
  <c r="M208" i="25"/>
  <c r="O208" i="25" s="1"/>
  <c r="M153" i="25"/>
  <c r="O153" i="25" s="1"/>
  <c r="L207" i="25"/>
  <c r="N207" i="25" s="1"/>
  <c r="M210" i="25"/>
  <c r="O210" i="25" s="1"/>
  <c r="L165" i="25"/>
  <c r="N165" i="25" s="1"/>
  <c r="L188" i="25"/>
  <c r="N188" i="25" s="1"/>
  <c r="M158" i="25"/>
  <c r="O158" i="25" s="1"/>
  <c r="L167" i="25"/>
  <c r="N167" i="25" s="1"/>
  <c r="M162" i="25"/>
  <c r="O162" i="25" s="1"/>
  <c r="M156" i="25"/>
  <c r="O156" i="25" s="1"/>
  <c r="L191" i="25"/>
  <c r="N191" i="25" s="1"/>
  <c r="M198" i="25"/>
  <c r="O198" i="25" s="1"/>
  <c r="M194" i="25"/>
  <c r="O194" i="25" s="1"/>
  <c r="L171" i="25"/>
  <c r="N171" i="25" s="1"/>
  <c r="M157" i="25"/>
  <c r="O157" i="25" s="1"/>
  <c r="AR154" i="25"/>
  <c r="L154" i="25"/>
  <c r="N154" i="25" s="1"/>
  <c r="L174" i="25"/>
  <c r="N174" i="25" s="1"/>
  <c r="M173" i="25"/>
  <c r="O173" i="25" s="1"/>
  <c r="L182" i="25"/>
  <c r="N182" i="25" s="1"/>
  <c r="L169" i="25"/>
  <c r="N169" i="25" s="1"/>
  <c r="M155" i="25"/>
  <c r="O155" i="25" s="1"/>
  <c r="L176" i="25"/>
  <c r="N176" i="25" s="1"/>
  <c r="I190" i="25"/>
  <c r="L144" i="25"/>
  <c r="N144" i="25" s="1"/>
  <c r="M151" i="25"/>
  <c r="O151" i="25" s="1"/>
  <c r="M183" i="25"/>
  <c r="O183" i="25" s="1"/>
  <c r="M142" i="25"/>
  <c r="O142" i="25" s="1"/>
  <c r="L148" i="25"/>
  <c r="N148" i="25" s="1"/>
  <c r="M146" i="25"/>
  <c r="O146" i="25" s="1"/>
  <c r="L190" i="25"/>
  <c r="N190" i="25" s="1"/>
  <c r="L141" i="25"/>
  <c r="N141" i="25" s="1"/>
  <c r="M205" i="25"/>
  <c r="O205" i="25" s="1"/>
  <c r="L143" i="25"/>
  <c r="N143" i="25" s="1"/>
  <c r="L159" i="25"/>
  <c r="N159" i="25" s="1"/>
  <c r="L209" i="25"/>
  <c r="N209" i="25" s="1"/>
  <c r="I182" i="25"/>
  <c r="L175" i="25"/>
  <c r="N175" i="25" s="1"/>
  <c r="I199" i="25"/>
  <c r="K202" i="25"/>
  <c r="I202" i="25"/>
  <c r="K204" i="25"/>
  <c r="I204" i="25"/>
  <c r="I158" i="25"/>
  <c r="AQ147" i="25"/>
  <c r="K150" i="25"/>
  <c r="I166" i="25"/>
  <c r="K208" i="25"/>
  <c r="I208" i="25"/>
  <c r="AT190" i="25"/>
  <c r="AR190" i="25" s="1"/>
  <c r="K196" i="25"/>
  <c r="I196" i="25"/>
  <c r="AT184" i="25"/>
  <c r="AR184" i="25" s="1"/>
  <c r="K181" i="25"/>
  <c r="I181" i="25"/>
  <c r="K185" i="25"/>
  <c r="I185" i="25"/>
  <c r="AT203" i="25"/>
  <c r="AR203" i="25" s="1"/>
  <c r="AT211" i="25"/>
  <c r="AR211" i="25" s="1"/>
  <c r="AT209" i="25"/>
  <c r="AR209" i="25" s="1"/>
  <c r="K206" i="25"/>
  <c r="I206" i="25"/>
  <c r="AT197" i="25"/>
  <c r="AR197" i="25" s="1"/>
  <c r="AR204" i="25"/>
  <c r="K180" i="25"/>
  <c r="I180" i="25"/>
  <c r="K192" i="25"/>
  <c r="I192" i="25"/>
  <c r="AT210" i="25"/>
  <c r="AR210" i="25" s="1"/>
  <c r="AT187" i="25"/>
  <c r="AR187" i="25" s="1"/>
  <c r="AQ188" i="25"/>
  <c r="AT186" i="25"/>
  <c r="AR186" i="25" s="1"/>
  <c r="AT193" i="25"/>
  <c r="AR193" i="25" s="1"/>
  <c r="AT208" i="25"/>
  <c r="AR208" i="25" s="1"/>
  <c r="K203" i="25"/>
  <c r="I203" i="25"/>
  <c r="K205" i="25"/>
  <c r="I205" i="25"/>
  <c r="AT181" i="25"/>
  <c r="AR181" i="25" s="1"/>
  <c r="K207" i="25"/>
  <c r="I207" i="25"/>
  <c r="C195" i="25"/>
  <c r="E195" i="25" s="1"/>
  <c r="AT202" i="25"/>
  <c r="AR202" i="25" s="1"/>
  <c r="AT192" i="25"/>
  <c r="AR192" i="25" s="1"/>
  <c r="AT194" i="25"/>
  <c r="AR194" i="25" s="1"/>
  <c r="K187" i="25"/>
  <c r="I187" i="25"/>
  <c r="K191" i="25"/>
  <c r="I191" i="25"/>
  <c r="K197" i="25"/>
  <c r="I197" i="25"/>
  <c r="C179" i="25"/>
  <c r="E179" i="25" s="1"/>
  <c r="AT206" i="25"/>
  <c r="AR206" i="25" s="1"/>
  <c r="K189" i="25"/>
  <c r="I189" i="25"/>
  <c r="AT200" i="25"/>
  <c r="AR200" i="25" s="1"/>
  <c r="K201" i="25"/>
  <c r="I201" i="25"/>
  <c r="K144" i="25"/>
  <c r="I144" i="25"/>
  <c r="AT168" i="25"/>
  <c r="AR168" i="25" s="1"/>
  <c r="AT150" i="25"/>
  <c r="AR150" i="25" s="1"/>
  <c r="K163" i="25"/>
  <c r="I163" i="25"/>
  <c r="AT145" i="25"/>
  <c r="AR145" i="25" s="1"/>
  <c r="K160" i="25"/>
  <c r="I160" i="25"/>
  <c r="I145" i="25"/>
  <c r="K145" i="25"/>
  <c r="AT149" i="25"/>
  <c r="AR149" i="25" s="1"/>
  <c r="AT176" i="25"/>
  <c r="AR176" i="25" s="1"/>
  <c r="AT153" i="25"/>
  <c r="AR153" i="25" s="1"/>
  <c r="AT144" i="25"/>
  <c r="AR144" i="25" s="1"/>
  <c r="I148" i="25"/>
  <c r="K148" i="25"/>
  <c r="K153" i="25"/>
  <c r="I153" i="25"/>
  <c r="K171" i="25"/>
  <c r="I171" i="25"/>
  <c r="AT152" i="25"/>
  <c r="AR152" i="25" s="1"/>
  <c r="AT177" i="25"/>
  <c r="AR177" i="25" s="1"/>
  <c r="K169" i="25"/>
  <c r="I169" i="25"/>
  <c r="AT159" i="25"/>
  <c r="AR159" i="25" s="1"/>
  <c r="K172" i="25"/>
  <c r="I172" i="25"/>
  <c r="K174" i="25"/>
  <c r="I174" i="25"/>
  <c r="K146" i="25"/>
  <c r="I146" i="25"/>
  <c r="AT160" i="25"/>
  <c r="AR160" i="25" s="1"/>
  <c r="I154" i="25"/>
  <c r="K154" i="25"/>
  <c r="K176" i="25"/>
  <c r="I176" i="25"/>
  <c r="AT158" i="25"/>
  <c r="AR158" i="25" s="1"/>
  <c r="I152" i="25"/>
  <c r="K152" i="25"/>
  <c r="AT161" i="25"/>
  <c r="AR161" i="25" s="1"/>
  <c r="AT163" i="25"/>
  <c r="AR163" i="25" s="1"/>
  <c r="K155" i="25"/>
  <c r="I155" i="25"/>
  <c r="K164" i="25"/>
  <c r="I164" i="25"/>
  <c r="K157" i="25"/>
  <c r="I157" i="25"/>
  <c r="AT166" i="25"/>
  <c r="AR166" i="25" s="1"/>
  <c r="AT156" i="25"/>
  <c r="AR156" i="25" s="1"/>
  <c r="AT175" i="25"/>
  <c r="AR175" i="25" s="1"/>
  <c r="I161" i="25"/>
  <c r="K161" i="25"/>
  <c r="K156" i="25"/>
  <c r="I156" i="25"/>
  <c r="AT167" i="25"/>
  <c r="AR167" i="25" s="1"/>
  <c r="AT172" i="25"/>
  <c r="AR172" i="25" s="1"/>
  <c r="AT165" i="25"/>
  <c r="AR165" i="25" s="1"/>
  <c r="K151" i="25"/>
  <c r="I151" i="25"/>
  <c r="I170" i="25"/>
  <c r="K170" i="25"/>
  <c r="K167" i="25"/>
  <c r="I167" i="25"/>
  <c r="AT169" i="25"/>
  <c r="AR169" i="25" s="1"/>
  <c r="K140" i="25"/>
  <c r="I140" i="25"/>
  <c r="AT138" i="25"/>
  <c r="AR138" i="25" s="1"/>
  <c r="K139" i="25"/>
  <c r="I139" i="25"/>
  <c r="K142" i="25"/>
  <c r="I142" i="25"/>
  <c r="AT143" i="25"/>
  <c r="AR143" i="25" s="1"/>
  <c r="AT141" i="25"/>
  <c r="AR141" i="25" s="1"/>
  <c r="K138" i="25"/>
  <c r="I138" i="25"/>
  <c r="AG16" i="25"/>
  <c r="AL16" i="25" s="1"/>
  <c r="AI17" i="29" l="1"/>
  <c r="AJ17" i="29"/>
  <c r="AH13" i="29"/>
  <c r="B4" i="29" s="1"/>
  <c r="B5" i="29"/>
  <c r="E6" i="29"/>
  <c r="B8" i="29"/>
  <c r="E8" i="29"/>
  <c r="A11" i="29"/>
  <c r="E5" i="29"/>
  <c r="AK13" i="29"/>
  <c r="B6" i="29"/>
  <c r="B7" i="29"/>
  <c r="E7" i="29"/>
  <c r="AS16" i="25"/>
  <c r="AJ174" i="29"/>
  <c r="AJ179" i="29"/>
  <c r="AJ140" i="29"/>
  <c r="AJ74" i="29"/>
  <c r="AJ181" i="29"/>
  <c r="AJ90" i="29"/>
  <c r="AJ163" i="29"/>
  <c r="AJ161" i="29"/>
  <c r="AJ129" i="29"/>
  <c r="AJ31" i="29"/>
  <c r="AJ106" i="29"/>
  <c r="AJ195" i="29"/>
  <c r="AQ179" i="25"/>
  <c r="AR179" i="25"/>
  <c r="AR195" i="25"/>
  <c r="AQ195" i="25"/>
  <c r="AG17" i="25"/>
  <c r="AL17" i="25" s="1"/>
  <c r="AG18" i="25"/>
  <c r="AL18" i="25" s="1"/>
  <c r="AG19" i="25"/>
  <c r="AL19" i="25" s="1"/>
  <c r="AG20" i="25"/>
  <c r="AL20" i="25" s="1"/>
  <c r="AG21" i="25"/>
  <c r="AL21" i="25" s="1"/>
  <c r="AG22" i="25"/>
  <c r="AL22" i="25" s="1"/>
  <c r="AG23" i="25"/>
  <c r="AL23" i="25" s="1"/>
  <c r="AG24" i="25"/>
  <c r="AL24" i="25" s="1"/>
  <c r="AG25" i="25"/>
  <c r="AL25" i="25" s="1"/>
  <c r="AG26" i="25"/>
  <c r="AL26" i="25" s="1"/>
  <c r="AG27" i="25"/>
  <c r="AL27" i="25" s="1"/>
  <c r="AG28" i="25"/>
  <c r="AL28" i="25" s="1"/>
  <c r="AG29" i="25"/>
  <c r="AL29" i="25" s="1"/>
  <c r="AG30" i="25"/>
  <c r="AL30" i="25" s="1"/>
  <c r="AG31" i="25"/>
  <c r="AL31" i="25" s="1"/>
  <c r="AG32" i="25"/>
  <c r="AL32" i="25" s="1"/>
  <c r="AG33" i="25"/>
  <c r="AL33" i="25" s="1"/>
  <c r="AG34" i="25"/>
  <c r="AL34" i="25" s="1"/>
  <c r="AG35" i="25"/>
  <c r="AL35" i="25" s="1"/>
  <c r="AG36" i="25"/>
  <c r="AL36" i="25" s="1"/>
  <c r="AG37" i="25"/>
  <c r="AL37" i="25" s="1"/>
  <c r="AG38" i="25"/>
  <c r="AL38" i="25" s="1"/>
  <c r="AG39" i="25"/>
  <c r="AL39" i="25" s="1"/>
  <c r="AG40" i="25"/>
  <c r="AL40" i="25" s="1"/>
  <c r="AG41" i="25"/>
  <c r="AL41" i="25" s="1"/>
  <c r="AG42" i="25"/>
  <c r="AL42" i="25" s="1"/>
  <c r="AG43" i="25"/>
  <c r="AL43" i="25" s="1"/>
  <c r="AG44" i="25"/>
  <c r="AL44" i="25" s="1"/>
  <c r="AG45" i="25"/>
  <c r="AL45" i="25" s="1"/>
  <c r="AG46" i="25"/>
  <c r="AL46" i="25" s="1"/>
  <c r="AG47" i="25"/>
  <c r="AL47" i="25" s="1"/>
  <c r="AG48" i="25"/>
  <c r="AL48" i="25" s="1"/>
  <c r="AG49" i="25"/>
  <c r="AL49" i="25" s="1"/>
  <c r="AG50" i="25"/>
  <c r="AL50" i="25" s="1"/>
  <c r="AG51" i="25"/>
  <c r="AL51" i="25" s="1"/>
  <c r="AG52" i="25"/>
  <c r="AL52" i="25" s="1"/>
  <c r="AG53" i="25"/>
  <c r="AL53" i="25" s="1"/>
  <c r="AG54" i="25"/>
  <c r="AL54" i="25" s="1"/>
  <c r="AG55" i="25"/>
  <c r="AL55" i="25" s="1"/>
  <c r="AG56" i="25"/>
  <c r="AL56" i="25" s="1"/>
  <c r="AG57" i="25"/>
  <c r="AL57" i="25" s="1"/>
  <c r="AG58" i="25"/>
  <c r="AL58" i="25" s="1"/>
  <c r="AG59" i="25"/>
  <c r="AL59" i="25" s="1"/>
  <c r="AG60" i="25"/>
  <c r="AL60" i="25" s="1"/>
  <c r="AG61" i="25"/>
  <c r="AL61" i="25" s="1"/>
  <c r="AG62" i="25"/>
  <c r="AL62" i="25" s="1"/>
  <c r="AG63" i="25"/>
  <c r="AL63" i="25" s="1"/>
  <c r="AG64" i="25"/>
  <c r="AL64" i="25" s="1"/>
  <c r="AG65" i="25"/>
  <c r="AL65" i="25" s="1"/>
  <c r="AG66" i="25"/>
  <c r="AL66" i="25" s="1"/>
  <c r="AG67" i="25"/>
  <c r="AL67" i="25" s="1"/>
  <c r="AG68" i="25"/>
  <c r="AL68" i="25" s="1"/>
  <c r="AG69" i="25"/>
  <c r="AL69" i="25" s="1"/>
  <c r="AG70" i="25"/>
  <c r="AL70" i="25" s="1"/>
  <c r="AG71" i="25"/>
  <c r="AL71" i="25" s="1"/>
  <c r="AG72" i="25"/>
  <c r="AL72" i="25" s="1"/>
  <c r="AG73" i="25"/>
  <c r="AL73" i="25" s="1"/>
  <c r="AG74" i="25"/>
  <c r="AL74" i="25" s="1"/>
  <c r="AG75" i="25"/>
  <c r="AL75" i="25" s="1"/>
  <c r="AG76" i="25"/>
  <c r="AL76" i="25" s="1"/>
  <c r="AG77" i="25"/>
  <c r="AL77" i="25" s="1"/>
  <c r="AG78" i="25"/>
  <c r="AL78" i="25" s="1"/>
  <c r="AG79" i="25"/>
  <c r="AL79" i="25" s="1"/>
  <c r="AG80" i="25"/>
  <c r="AL80" i="25" s="1"/>
  <c r="AG81" i="25"/>
  <c r="AL81" i="25" s="1"/>
  <c r="AG82" i="25"/>
  <c r="AL82" i="25" s="1"/>
  <c r="AG83" i="25"/>
  <c r="AL83" i="25" s="1"/>
  <c r="AG84" i="25"/>
  <c r="AL84" i="25" s="1"/>
  <c r="AG85" i="25"/>
  <c r="AL85" i="25" s="1"/>
  <c r="AG86" i="25"/>
  <c r="AL86" i="25" s="1"/>
  <c r="AG87" i="25"/>
  <c r="AL87" i="25" s="1"/>
  <c r="AG88" i="25"/>
  <c r="AL88" i="25" s="1"/>
  <c r="AG89" i="25"/>
  <c r="AL89" i="25" s="1"/>
  <c r="AG90" i="25"/>
  <c r="AL90" i="25" s="1"/>
  <c r="AG91" i="25"/>
  <c r="AL91" i="25" s="1"/>
  <c r="AG92" i="25"/>
  <c r="AL92" i="25" s="1"/>
  <c r="AG93" i="25"/>
  <c r="AL93" i="25" s="1"/>
  <c r="AG94" i="25"/>
  <c r="AL94" i="25" s="1"/>
  <c r="AG95" i="25"/>
  <c r="AL95" i="25" s="1"/>
  <c r="AG96" i="25"/>
  <c r="AL96" i="25" s="1"/>
  <c r="AG97" i="25"/>
  <c r="AL97" i="25" s="1"/>
  <c r="AG98" i="25"/>
  <c r="AL98" i="25" s="1"/>
  <c r="AG99" i="25"/>
  <c r="AL99" i="25" s="1"/>
  <c r="AG100" i="25"/>
  <c r="AL100" i="25" s="1"/>
  <c r="AG101" i="25"/>
  <c r="AL101" i="25" s="1"/>
  <c r="AG102" i="25"/>
  <c r="AL102" i="25" s="1"/>
  <c r="AG103" i="25"/>
  <c r="AL103" i="25" s="1"/>
  <c r="AG104" i="25"/>
  <c r="AL104" i="25" s="1"/>
  <c r="AG105" i="25"/>
  <c r="AL105" i="25" s="1"/>
  <c r="AG106" i="25"/>
  <c r="AL106" i="25" s="1"/>
  <c r="AG107" i="25"/>
  <c r="AL107" i="25" s="1"/>
  <c r="AG108" i="25"/>
  <c r="AL108" i="25" s="1"/>
  <c r="AG109" i="25"/>
  <c r="AL109" i="25" s="1"/>
  <c r="AG110" i="25"/>
  <c r="AL110" i="25" s="1"/>
  <c r="AG111" i="25"/>
  <c r="AL111" i="25" s="1"/>
  <c r="AG112" i="25"/>
  <c r="AL112" i="25" s="1"/>
  <c r="AG113" i="25"/>
  <c r="AL113" i="25" s="1"/>
  <c r="AG114" i="25"/>
  <c r="AL114" i="25" s="1"/>
  <c r="AG115" i="25"/>
  <c r="AL115" i="25" s="1"/>
  <c r="AG116" i="25"/>
  <c r="AL116" i="25" s="1"/>
  <c r="AG117" i="25"/>
  <c r="AL117" i="25" s="1"/>
  <c r="AG118" i="25"/>
  <c r="AL118" i="25" s="1"/>
  <c r="AG119" i="25"/>
  <c r="AL119" i="25" s="1"/>
  <c r="AG120" i="25"/>
  <c r="AL120" i="25" s="1"/>
  <c r="AG121" i="25"/>
  <c r="AL121" i="25" s="1"/>
  <c r="AG122" i="25"/>
  <c r="AL122" i="25" s="1"/>
  <c r="AG123" i="25"/>
  <c r="AL123" i="25" s="1"/>
  <c r="AG124" i="25"/>
  <c r="AL124" i="25" s="1"/>
  <c r="AG125" i="25"/>
  <c r="AL125" i="25" s="1"/>
  <c r="AG126" i="25"/>
  <c r="AL126" i="25" s="1"/>
  <c r="AG127" i="25"/>
  <c r="AL127" i="25" s="1"/>
  <c r="AG128" i="25"/>
  <c r="AL128" i="25" s="1"/>
  <c r="AG129" i="25"/>
  <c r="AL129" i="25" s="1"/>
  <c r="AG130" i="25"/>
  <c r="AL130" i="25" s="1"/>
  <c r="AG131" i="25"/>
  <c r="AL131" i="25" s="1"/>
  <c r="AG132" i="25"/>
  <c r="AL132" i="25" s="1"/>
  <c r="AG133" i="25"/>
  <c r="AL133" i="25" s="1"/>
  <c r="AG134" i="25"/>
  <c r="AL134" i="25" s="1"/>
  <c r="AG135" i="25"/>
  <c r="AL135" i="25" s="1"/>
  <c r="AG136" i="25"/>
  <c r="AL136" i="25" s="1"/>
  <c r="AG137" i="25"/>
  <c r="AL137" i="25" s="1"/>
  <c r="AD16" i="25"/>
  <c r="AI16" i="25" s="1"/>
  <c r="AD17" i="25"/>
  <c r="AD18" i="25"/>
  <c r="AD19" i="25"/>
  <c r="AD20" i="25"/>
  <c r="AD21" i="25"/>
  <c r="AD22" i="25"/>
  <c r="AI22" i="25" s="1"/>
  <c r="AD23" i="25"/>
  <c r="AI23" i="25" s="1"/>
  <c r="AD24" i="25"/>
  <c r="AI24" i="25" s="1"/>
  <c r="AD25" i="25"/>
  <c r="AI25" i="25" s="1"/>
  <c r="AD26" i="25"/>
  <c r="AI26" i="25" s="1"/>
  <c r="AD27" i="25"/>
  <c r="AD28" i="25"/>
  <c r="AD29" i="25"/>
  <c r="AD30" i="25"/>
  <c r="AD31" i="25"/>
  <c r="AD32" i="25"/>
  <c r="AD33" i="25"/>
  <c r="AD34" i="25"/>
  <c r="AD35" i="25"/>
  <c r="AD36" i="25"/>
  <c r="AD37" i="25"/>
  <c r="AI37" i="25" s="1"/>
  <c r="AD38" i="25"/>
  <c r="AI38" i="25" s="1"/>
  <c r="AD39" i="25"/>
  <c r="AI39" i="25" s="1"/>
  <c r="AD40" i="25"/>
  <c r="AD41" i="25"/>
  <c r="AD42" i="25"/>
  <c r="AI42" i="25" s="1"/>
  <c r="AD43" i="25"/>
  <c r="AD44" i="25"/>
  <c r="AI44" i="25" s="1"/>
  <c r="AD45" i="25"/>
  <c r="AD46" i="25"/>
  <c r="AD47" i="25"/>
  <c r="AD48" i="25"/>
  <c r="AD49" i="25"/>
  <c r="AD50" i="25"/>
  <c r="AD51" i="25"/>
  <c r="AD52" i="25"/>
  <c r="AD53" i="25"/>
  <c r="AD54" i="25"/>
  <c r="AI54" i="25" s="1"/>
  <c r="AD55" i="25"/>
  <c r="AI55" i="25" s="1"/>
  <c r="AD56" i="25"/>
  <c r="AI56" i="25" s="1"/>
  <c r="AD57" i="25"/>
  <c r="AD58" i="25"/>
  <c r="AI58" i="25" s="1"/>
  <c r="AD59" i="25"/>
  <c r="AD60" i="25"/>
  <c r="AI60" i="25" s="1"/>
  <c r="AD61" i="25"/>
  <c r="AI61" i="25" s="1"/>
  <c r="AD62" i="25"/>
  <c r="AD63" i="25"/>
  <c r="AD64" i="25"/>
  <c r="AD65" i="25"/>
  <c r="AD66" i="25"/>
  <c r="AD67" i="25"/>
  <c r="AD68" i="25"/>
  <c r="AD69" i="25"/>
  <c r="AD70" i="25"/>
  <c r="AI70" i="25" s="1"/>
  <c r="AD71" i="25"/>
  <c r="AI71" i="25" s="1"/>
  <c r="AD72" i="25"/>
  <c r="AI72" i="25" s="1"/>
  <c r="AD73" i="25"/>
  <c r="AI73" i="25" s="1"/>
  <c r="AD74" i="25"/>
  <c r="AI74" i="25" s="1"/>
  <c r="AD75" i="25"/>
  <c r="AD76" i="25"/>
  <c r="AD77" i="25"/>
  <c r="AD78" i="25"/>
  <c r="AD79" i="25"/>
  <c r="AD80" i="25"/>
  <c r="AD81" i="25"/>
  <c r="AD82" i="25"/>
  <c r="AD83" i="25"/>
  <c r="AD84" i="25"/>
  <c r="AD85" i="25"/>
  <c r="AI85" i="25" s="1"/>
  <c r="AD86" i="25"/>
  <c r="AI86" i="25" s="1"/>
  <c r="AD87" i="25"/>
  <c r="AI87" i="25" s="1"/>
  <c r="AD88" i="25"/>
  <c r="AD89" i="25"/>
  <c r="AD90" i="25"/>
  <c r="AI90" i="25" s="1"/>
  <c r="AD91" i="25"/>
  <c r="AD92" i="25"/>
  <c r="AI92" i="25" s="1"/>
  <c r="AD93" i="25"/>
  <c r="AD94" i="25"/>
  <c r="AD95" i="25"/>
  <c r="AD96" i="25"/>
  <c r="AD97" i="25"/>
  <c r="AD98" i="25"/>
  <c r="AD99" i="25"/>
  <c r="AD100" i="25"/>
  <c r="AD101" i="25"/>
  <c r="AD102" i="25"/>
  <c r="AI102" i="25" s="1"/>
  <c r="AD103" i="25"/>
  <c r="AI103" i="25" s="1"/>
  <c r="AD104" i="25"/>
  <c r="AI104" i="25" s="1"/>
  <c r="AD105" i="25"/>
  <c r="AD106" i="25"/>
  <c r="AI106" i="25" s="1"/>
  <c r="AD107" i="25"/>
  <c r="AD108" i="25"/>
  <c r="AI108" i="25" s="1"/>
  <c r="AD109" i="25"/>
  <c r="AI109" i="25" s="1"/>
  <c r="AD110" i="25"/>
  <c r="AD111" i="25"/>
  <c r="AD112" i="25"/>
  <c r="AD113" i="25"/>
  <c r="AD114" i="25"/>
  <c r="AD115" i="25"/>
  <c r="AD116" i="25"/>
  <c r="AD117" i="25"/>
  <c r="AD118" i="25"/>
  <c r="AI118" i="25" s="1"/>
  <c r="AD119" i="25"/>
  <c r="AI119" i="25" s="1"/>
  <c r="AD120" i="25"/>
  <c r="AI120" i="25" s="1"/>
  <c r="AD121" i="25"/>
  <c r="AI121" i="25" s="1"/>
  <c r="AD122" i="25"/>
  <c r="AI122" i="25" s="1"/>
  <c r="AD123" i="25"/>
  <c r="AD124" i="25"/>
  <c r="AD125" i="25"/>
  <c r="AD126" i="25"/>
  <c r="AD127" i="25"/>
  <c r="AD128" i="25"/>
  <c r="AD129" i="25"/>
  <c r="AD130" i="25"/>
  <c r="AD131" i="25"/>
  <c r="AD132" i="25"/>
  <c r="AD133" i="25"/>
  <c r="AI133" i="25" s="1"/>
  <c r="AD134" i="25"/>
  <c r="AI134" i="25" s="1"/>
  <c r="AD135" i="25"/>
  <c r="AI135" i="25" s="1"/>
  <c r="AD136" i="25"/>
  <c r="AD137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65" i="25"/>
  <c r="AC66" i="25"/>
  <c r="AC67" i="25"/>
  <c r="AC68" i="25"/>
  <c r="AC69" i="25"/>
  <c r="AC70" i="25"/>
  <c r="AC71" i="25"/>
  <c r="AC72" i="25"/>
  <c r="AC73" i="25"/>
  <c r="AC74" i="25"/>
  <c r="AC75" i="25"/>
  <c r="AC76" i="25"/>
  <c r="AC77" i="25"/>
  <c r="AC78" i="25"/>
  <c r="AC79" i="25"/>
  <c r="AC80" i="25"/>
  <c r="AC81" i="25"/>
  <c r="AC82" i="25"/>
  <c r="AC83" i="25"/>
  <c r="AC84" i="25"/>
  <c r="AC85" i="25"/>
  <c r="AC86" i="25"/>
  <c r="AC87" i="25"/>
  <c r="AC88" i="25"/>
  <c r="AC89" i="25"/>
  <c r="AC90" i="25"/>
  <c r="AC91" i="25"/>
  <c r="AC92" i="25"/>
  <c r="AC93" i="25"/>
  <c r="AC94" i="25"/>
  <c r="AC95" i="25"/>
  <c r="AC96" i="25"/>
  <c r="AC97" i="25"/>
  <c r="AC98" i="25"/>
  <c r="AC99" i="25"/>
  <c r="AC100" i="25"/>
  <c r="AC101" i="25"/>
  <c r="AC102" i="25"/>
  <c r="AC103" i="25"/>
  <c r="AC104" i="25"/>
  <c r="AC105" i="25"/>
  <c r="AC106" i="25"/>
  <c r="AC107" i="25"/>
  <c r="AC108" i="25"/>
  <c r="AC109" i="25"/>
  <c r="AC110" i="25"/>
  <c r="AC111" i="25"/>
  <c r="AC112" i="25"/>
  <c r="AC113" i="25"/>
  <c r="AC114" i="25"/>
  <c r="AC115" i="25"/>
  <c r="AC116" i="25"/>
  <c r="AC117" i="25"/>
  <c r="AC118" i="25"/>
  <c r="AC119" i="25"/>
  <c r="AC120" i="25"/>
  <c r="AC121" i="25"/>
  <c r="AC122" i="25"/>
  <c r="AC123" i="25"/>
  <c r="AC124" i="25"/>
  <c r="AC125" i="25"/>
  <c r="AC126" i="25"/>
  <c r="AC127" i="25"/>
  <c r="AC128" i="25"/>
  <c r="AC129" i="25"/>
  <c r="AC130" i="25"/>
  <c r="AC131" i="25"/>
  <c r="AC132" i="25"/>
  <c r="AC133" i="25"/>
  <c r="AC134" i="25"/>
  <c r="AC135" i="25"/>
  <c r="AC136" i="25"/>
  <c r="AC137" i="25"/>
  <c r="AE18" i="25" l="1"/>
  <c r="AF18" i="25"/>
  <c r="AI105" i="25"/>
  <c r="AI69" i="25"/>
  <c r="AI137" i="25"/>
  <c r="AI125" i="25"/>
  <c r="AI101" i="25"/>
  <c r="AI89" i="25"/>
  <c r="AI77" i="25"/>
  <c r="AI53" i="25"/>
  <c r="AI41" i="25"/>
  <c r="AI29" i="25"/>
  <c r="AI136" i="25"/>
  <c r="AI124" i="25"/>
  <c r="AI88" i="25"/>
  <c r="AI76" i="25"/>
  <c r="AI40" i="25"/>
  <c r="AI28" i="25"/>
  <c r="AI117" i="25"/>
  <c r="AI93" i="25"/>
  <c r="AI57" i="25"/>
  <c r="AI45" i="25"/>
  <c r="AI21" i="25"/>
  <c r="AI116" i="25"/>
  <c r="AI68" i="25"/>
  <c r="AI52" i="25"/>
  <c r="AI36" i="25"/>
  <c r="AI20" i="25"/>
  <c r="AI100" i="25"/>
  <c r="AI115" i="25"/>
  <c r="AI99" i="25"/>
  <c r="AI83" i="25"/>
  <c r="AI67" i="25"/>
  <c r="AI51" i="25"/>
  <c r="AI35" i="25"/>
  <c r="AI19" i="25"/>
  <c r="AI84" i="25"/>
  <c r="AI131" i="25"/>
  <c r="AI130" i="25"/>
  <c r="AI114" i="25"/>
  <c r="AI98" i="25"/>
  <c r="AI82" i="25"/>
  <c r="AI66" i="25"/>
  <c r="AI50" i="25"/>
  <c r="AI34" i="25"/>
  <c r="AI18" i="25"/>
  <c r="AI129" i="25"/>
  <c r="AI65" i="25"/>
  <c r="AI17" i="25"/>
  <c r="AS17" i="25" s="1"/>
  <c r="AI128" i="25"/>
  <c r="AI112" i="25"/>
  <c r="AI96" i="25"/>
  <c r="AI80" i="25"/>
  <c r="AI64" i="25"/>
  <c r="AI48" i="25"/>
  <c r="AI32" i="25"/>
  <c r="AI132" i="25"/>
  <c r="AI81" i="25"/>
  <c r="AI33" i="25"/>
  <c r="AI127" i="25"/>
  <c r="AI111" i="25"/>
  <c r="AI95" i="25"/>
  <c r="AI79" i="25"/>
  <c r="AI63" i="25"/>
  <c r="AI47" i="25"/>
  <c r="AI31" i="25"/>
  <c r="AI97" i="25"/>
  <c r="AI49" i="25"/>
  <c r="AI126" i="25"/>
  <c r="AI110" i="25"/>
  <c r="AI94" i="25"/>
  <c r="AI78" i="25"/>
  <c r="AI62" i="25"/>
  <c r="AI46" i="25"/>
  <c r="AI30" i="25"/>
  <c r="AI113" i="25"/>
  <c r="AI123" i="25"/>
  <c r="AI107" i="25"/>
  <c r="AI91" i="25"/>
  <c r="AI75" i="25"/>
  <c r="AI59" i="25"/>
  <c r="AI43" i="25"/>
  <c r="AI27" i="25"/>
  <c r="AF17" i="25"/>
  <c r="AI13" i="29"/>
  <c r="AJ13" i="29"/>
  <c r="AF16" i="25"/>
  <c r="AH18" i="25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2" i="25"/>
  <c r="AH33" i="25"/>
  <c r="AH34" i="25"/>
  <c r="AH35" i="25"/>
  <c r="AH36" i="25"/>
  <c r="AH37" i="25"/>
  <c r="AH38" i="25"/>
  <c r="AH39" i="25"/>
  <c r="AH40" i="25"/>
  <c r="AH41" i="25"/>
  <c r="AH42" i="25"/>
  <c r="AH43" i="25"/>
  <c r="AH44" i="25"/>
  <c r="AH45" i="25"/>
  <c r="AH46" i="25"/>
  <c r="AH47" i="25"/>
  <c r="AH48" i="25"/>
  <c r="AH49" i="25"/>
  <c r="AH50" i="25"/>
  <c r="AH51" i="25"/>
  <c r="AH52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65" i="25"/>
  <c r="AH66" i="25"/>
  <c r="AH67" i="25"/>
  <c r="AH68" i="25"/>
  <c r="AH69" i="25"/>
  <c r="AH70" i="25"/>
  <c r="AH71" i="25"/>
  <c r="AH72" i="25"/>
  <c r="AH73" i="25"/>
  <c r="AH74" i="25"/>
  <c r="AH75" i="25"/>
  <c r="AH76" i="25"/>
  <c r="AH77" i="25"/>
  <c r="AH78" i="25"/>
  <c r="AH79" i="25"/>
  <c r="AH80" i="25"/>
  <c r="AH81" i="25"/>
  <c r="AH82" i="25"/>
  <c r="AH83" i="25"/>
  <c r="AH84" i="25"/>
  <c r="AH85" i="25"/>
  <c r="AH86" i="25"/>
  <c r="AH87" i="25"/>
  <c r="AH88" i="25"/>
  <c r="AH89" i="25"/>
  <c r="AH90" i="25"/>
  <c r="AH91" i="25"/>
  <c r="AH92" i="25"/>
  <c r="AH93" i="25"/>
  <c r="AH94" i="25"/>
  <c r="AH95" i="25"/>
  <c r="AH96" i="25"/>
  <c r="AH97" i="25"/>
  <c r="AH98" i="25"/>
  <c r="AH99" i="25"/>
  <c r="AH100" i="25"/>
  <c r="AH101" i="25"/>
  <c r="AH102" i="25"/>
  <c r="AH103" i="25"/>
  <c r="AH104" i="25"/>
  <c r="AH105" i="25"/>
  <c r="AH106" i="25"/>
  <c r="AH107" i="25"/>
  <c r="AH108" i="25"/>
  <c r="AH109" i="25"/>
  <c r="AH110" i="25"/>
  <c r="AH111" i="25"/>
  <c r="AH112" i="25"/>
  <c r="AH113" i="25"/>
  <c r="AH114" i="25"/>
  <c r="AH115" i="25"/>
  <c r="AH116" i="25"/>
  <c r="AH117" i="25"/>
  <c r="AH118" i="25"/>
  <c r="AH119" i="25"/>
  <c r="AH120" i="25"/>
  <c r="AH121" i="25"/>
  <c r="AH122" i="25"/>
  <c r="AH123" i="25"/>
  <c r="AH124" i="25"/>
  <c r="AH125" i="25"/>
  <c r="AH126" i="25"/>
  <c r="AH127" i="25"/>
  <c r="AH128" i="25"/>
  <c r="AH129" i="25"/>
  <c r="AH130" i="25"/>
  <c r="AH131" i="25"/>
  <c r="AH132" i="25"/>
  <c r="AH133" i="25"/>
  <c r="AH134" i="25"/>
  <c r="AH135" i="25"/>
  <c r="AH136" i="25"/>
  <c r="AH137" i="25"/>
  <c r="AS18" i="25"/>
  <c r="AS19" i="25"/>
  <c r="AS20" i="25"/>
  <c r="AS21" i="25"/>
  <c r="AS22" i="25"/>
  <c r="AS23" i="25"/>
  <c r="AS24" i="25"/>
  <c r="AS25" i="25"/>
  <c r="AS26" i="25"/>
  <c r="AS27" i="25"/>
  <c r="AS28" i="25"/>
  <c r="AS29" i="25"/>
  <c r="AS30" i="25"/>
  <c r="AS31" i="25"/>
  <c r="AS32" i="25"/>
  <c r="AS33" i="25"/>
  <c r="AS34" i="25"/>
  <c r="AS35" i="25"/>
  <c r="AS36" i="25"/>
  <c r="AS37" i="25"/>
  <c r="AS38" i="25"/>
  <c r="AS39" i="25"/>
  <c r="AS40" i="25"/>
  <c r="AS41" i="25"/>
  <c r="AS42" i="25"/>
  <c r="AS43" i="25"/>
  <c r="AS44" i="25"/>
  <c r="AS45" i="25"/>
  <c r="AS46" i="25"/>
  <c r="AS47" i="25"/>
  <c r="AS48" i="25"/>
  <c r="AS49" i="25"/>
  <c r="AS50" i="25"/>
  <c r="AS51" i="25"/>
  <c r="AS52" i="25"/>
  <c r="AS53" i="25"/>
  <c r="AS54" i="25"/>
  <c r="AS55" i="25"/>
  <c r="AS56" i="25"/>
  <c r="AS57" i="25"/>
  <c r="AS58" i="25"/>
  <c r="AS59" i="25"/>
  <c r="AS60" i="25"/>
  <c r="AS61" i="25"/>
  <c r="AS62" i="25"/>
  <c r="AS63" i="25"/>
  <c r="AS64" i="25"/>
  <c r="AS65" i="25"/>
  <c r="AS66" i="25"/>
  <c r="AS67" i="25"/>
  <c r="AS68" i="25"/>
  <c r="AS69" i="25"/>
  <c r="AS70" i="25"/>
  <c r="AS71" i="25"/>
  <c r="AS72" i="25"/>
  <c r="AS73" i="25"/>
  <c r="AS74" i="25"/>
  <c r="AS75" i="25"/>
  <c r="AS76" i="25"/>
  <c r="AS77" i="25"/>
  <c r="AS78" i="25"/>
  <c r="AS79" i="25"/>
  <c r="AS80" i="25"/>
  <c r="AS81" i="25"/>
  <c r="AS82" i="25"/>
  <c r="AS83" i="25"/>
  <c r="AS84" i="25"/>
  <c r="AS85" i="25"/>
  <c r="AS86" i="25"/>
  <c r="AS87" i="25"/>
  <c r="AS88" i="25"/>
  <c r="AS89" i="25"/>
  <c r="AS90" i="25"/>
  <c r="AS91" i="25"/>
  <c r="AS92" i="25"/>
  <c r="AS93" i="25"/>
  <c r="AS94" i="25"/>
  <c r="AS95" i="25"/>
  <c r="AS96" i="25"/>
  <c r="AS97" i="25"/>
  <c r="AS98" i="25"/>
  <c r="AS99" i="25"/>
  <c r="AS100" i="25"/>
  <c r="AS101" i="25"/>
  <c r="AS102" i="25"/>
  <c r="AS103" i="25"/>
  <c r="AS104" i="25"/>
  <c r="AS105" i="25"/>
  <c r="AS106" i="25"/>
  <c r="AS107" i="25"/>
  <c r="AS108" i="25"/>
  <c r="AS109" i="25"/>
  <c r="AS110" i="25"/>
  <c r="AS111" i="25"/>
  <c r="AS112" i="25"/>
  <c r="AS113" i="25"/>
  <c r="AS114" i="25"/>
  <c r="AS115" i="25"/>
  <c r="AS116" i="25"/>
  <c r="AS117" i="25"/>
  <c r="AS118" i="25"/>
  <c r="AS119" i="25"/>
  <c r="AS120" i="25"/>
  <c r="AS121" i="25"/>
  <c r="AS122" i="25"/>
  <c r="AS123" i="25"/>
  <c r="AS124" i="25"/>
  <c r="AS125" i="25"/>
  <c r="AS126" i="25"/>
  <c r="AS127" i="25"/>
  <c r="AS128" i="25"/>
  <c r="AS129" i="25"/>
  <c r="AS130" i="25"/>
  <c r="AS131" i="25"/>
  <c r="AS132" i="25"/>
  <c r="AS133" i="25"/>
  <c r="AS134" i="25"/>
  <c r="AS135" i="25"/>
  <c r="AS136" i="25"/>
  <c r="AS137" i="25"/>
  <c r="AP19" i="25" l="1"/>
  <c r="AP20" i="25"/>
  <c r="AP21" i="25"/>
  <c r="AP22" i="25"/>
  <c r="AP23" i="25"/>
  <c r="AP35" i="25"/>
  <c r="AP36" i="25"/>
  <c r="AP37" i="25"/>
  <c r="AP38" i="25"/>
  <c r="AP39" i="25"/>
  <c r="AP52" i="25"/>
  <c r="AP53" i="25"/>
  <c r="AP54" i="25"/>
  <c r="AP55" i="25"/>
  <c r="AP67" i="25"/>
  <c r="AP68" i="25"/>
  <c r="AP69" i="25"/>
  <c r="AP70" i="25"/>
  <c r="AP71" i="25"/>
  <c r="AP83" i="25"/>
  <c r="AP84" i="25"/>
  <c r="AP85" i="25"/>
  <c r="AP86" i="25"/>
  <c r="AP87" i="25"/>
  <c r="AP99" i="25"/>
  <c r="AP100" i="25"/>
  <c r="AP101" i="25"/>
  <c r="AP102" i="25"/>
  <c r="AP103" i="25"/>
  <c r="AP115" i="25"/>
  <c r="AP116" i="25"/>
  <c r="AP117" i="25"/>
  <c r="AP118" i="25"/>
  <c r="AP119" i="25"/>
  <c r="AP131" i="25"/>
  <c r="AP132" i="25"/>
  <c r="AP133" i="25"/>
  <c r="AP134" i="25"/>
  <c r="AP135" i="25"/>
  <c r="G16" i="25"/>
  <c r="G17" i="25"/>
  <c r="G18" i="25"/>
  <c r="K18" i="25" s="1"/>
  <c r="G19" i="25"/>
  <c r="K19" i="25" s="1"/>
  <c r="G20" i="25"/>
  <c r="K20" i="25" s="1"/>
  <c r="G21" i="25"/>
  <c r="K21" i="25" s="1"/>
  <c r="G22" i="25"/>
  <c r="K22" i="25" s="1"/>
  <c r="G23" i="25"/>
  <c r="K23" i="25" s="1"/>
  <c r="G24" i="25"/>
  <c r="K24" i="25" s="1"/>
  <c r="G25" i="25"/>
  <c r="K25" i="25" s="1"/>
  <c r="G26" i="25"/>
  <c r="I26" i="25" s="1"/>
  <c r="G27" i="25"/>
  <c r="I27" i="25" s="1"/>
  <c r="G28" i="25"/>
  <c r="I28" i="25" s="1"/>
  <c r="G29" i="25"/>
  <c r="I29" i="25" s="1"/>
  <c r="G30" i="25"/>
  <c r="I30" i="25" s="1"/>
  <c r="G31" i="25"/>
  <c r="I31" i="25" s="1"/>
  <c r="G32" i="25"/>
  <c r="K32" i="25" s="1"/>
  <c r="G33" i="25"/>
  <c r="K33" i="25" s="1"/>
  <c r="G34" i="25"/>
  <c r="K34" i="25" s="1"/>
  <c r="G35" i="25"/>
  <c r="K35" i="25" s="1"/>
  <c r="G36" i="25"/>
  <c r="K36" i="25" s="1"/>
  <c r="G37" i="25"/>
  <c r="K37" i="25" s="1"/>
  <c r="G38" i="25"/>
  <c r="K38" i="25" s="1"/>
  <c r="G39" i="25"/>
  <c r="K39" i="25" s="1"/>
  <c r="G40" i="25"/>
  <c r="K40" i="25" s="1"/>
  <c r="G41" i="25"/>
  <c r="K41" i="25" s="1"/>
  <c r="G42" i="25"/>
  <c r="K42" i="25" s="1"/>
  <c r="G43" i="25"/>
  <c r="K43" i="25" s="1"/>
  <c r="G44" i="25"/>
  <c r="K44" i="25" s="1"/>
  <c r="G45" i="25"/>
  <c r="I45" i="25" s="1"/>
  <c r="G46" i="25"/>
  <c r="I46" i="25" s="1"/>
  <c r="G47" i="25"/>
  <c r="I47" i="25" s="1"/>
  <c r="G48" i="25"/>
  <c r="K48" i="25" s="1"/>
  <c r="G49" i="25"/>
  <c r="K49" i="25" s="1"/>
  <c r="G50" i="25"/>
  <c r="K50" i="25" s="1"/>
  <c r="G51" i="25"/>
  <c r="K51" i="25" s="1"/>
  <c r="G52" i="25"/>
  <c r="K52" i="25" s="1"/>
  <c r="G53" i="25"/>
  <c r="K53" i="25" s="1"/>
  <c r="G54" i="25"/>
  <c r="K54" i="25" s="1"/>
  <c r="G55" i="25"/>
  <c r="K55" i="25" s="1"/>
  <c r="G56" i="25"/>
  <c r="K56" i="25" s="1"/>
  <c r="G57" i="25"/>
  <c r="K57" i="25" s="1"/>
  <c r="G58" i="25"/>
  <c r="K58" i="25" s="1"/>
  <c r="G59" i="25"/>
  <c r="K59" i="25" s="1"/>
  <c r="G60" i="25"/>
  <c r="K60" i="25" s="1"/>
  <c r="G61" i="25"/>
  <c r="I61" i="25" s="1"/>
  <c r="G62" i="25"/>
  <c r="I62" i="25" s="1"/>
  <c r="G63" i="25"/>
  <c r="I63" i="25" s="1"/>
  <c r="G64" i="25"/>
  <c r="K64" i="25" s="1"/>
  <c r="G65" i="25"/>
  <c r="K65" i="25" s="1"/>
  <c r="G66" i="25"/>
  <c r="K66" i="25" s="1"/>
  <c r="G67" i="25"/>
  <c r="K67" i="25" s="1"/>
  <c r="G68" i="25"/>
  <c r="K68" i="25" s="1"/>
  <c r="G69" i="25"/>
  <c r="K69" i="25" s="1"/>
  <c r="G70" i="25"/>
  <c r="K70" i="25" s="1"/>
  <c r="G71" i="25"/>
  <c r="K71" i="25" s="1"/>
  <c r="G72" i="25"/>
  <c r="K72" i="25" s="1"/>
  <c r="G73" i="25"/>
  <c r="K73" i="25" s="1"/>
  <c r="G74" i="25"/>
  <c r="I74" i="25" s="1"/>
  <c r="G75" i="25"/>
  <c r="I75" i="25" s="1"/>
  <c r="G76" i="25"/>
  <c r="I76" i="25" s="1"/>
  <c r="G77" i="25"/>
  <c r="I77" i="25" s="1"/>
  <c r="G78" i="25"/>
  <c r="I78" i="25" s="1"/>
  <c r="G79" i="25"/>
  <c r="I79" i="25" s="1"/>
  <c r="G80" i="25"/>
  <c r="K80" i="25" s="1"/>
  <c r="G81" i="25"/>
  <c r="K81" i="25" s="1"/>
  <c r="G82" i="25"/>
  <c r="K82" i="25" s="1"/>
  <c r="G83" i="25"/>
  <c r="K83" i="25" s="1"/>
  <c r="G84" i="25"/>
  <c r="K84" i="25" s="1"/>
  <c r="G85" i="25"/>
  <c r="K85" i="25" s="1"/>
  <c r="G86" i="25"/>
  <c r="K86" i="25" s="1"/>
  <c r="G87" i="25"/>
  <c r="K87" i="25" s="1"/>
  <c r="G88" i="25"/>
  <c r="K88" i="25" s="1"/>
  <c r="G89" i="25"/>
  <c r="K89" i="25" s="1"/>
  <c r="G90" i="25"/>
  <c r="K90" i="25" s="1"/>
  <c r="G91" i="25"/>
  <c r="K91" i="25" s="1"/>
  <c r="G92" i="25"/>
  <c r="K92" i="25" s="1"/>
  <c r="G93" i="25"/>
  <c r="I93" i="25" s="1"/>
  <c r="G94" i="25"/>
  <c r="I94" i="25" s="1"/>
  <c r="G95" i="25"/>
  <c r="I95" i="25" s="1"/>
  <c r="G96" i="25"/>
  <c r="K96" i="25" s="1"/>
  <c r="G97" i="25"/>
  <c r="K97" i="25" s="1"/>
  <c r="G98" i="25"/>
  <c r="K98" i="25" s="1"/>
  <c r="G99" i="25"/>
  <c r="K99" i="25" s="1"/>
  <c r="G100" i="25"/>
  <c r="K100" i="25" s="1"/>
  <c r="G101" i="25"/>
  <c r="K101" i="25" s="1"/>
  <c r="G102" i="25"/>
  <c r="K102" i="25" s="1"/>
  <c r="G103" i="25"/>
  <c r="K103" i="25" s="1"/>
  <c r="G104" i="25"/>
  <c r="K104" i="25" s="1"/>
  <c r="G105" i="25"/>
  <c r="K105" i="25" s="1"/>
  <c r="G106" i="25"/>
  <c r="K106" i="25" s="1"/>
  <c r="G107" i="25"/>
  <c r="K107" i="25" s="1"/>
  <c r="G108" i="25"/>
  <c r="K108" i="25" s="1"/>
  <c r="G109" i="25"/>
  <c r="I109" i="25" s="1"/>
  <c r="G110" i="25"/>
  <c r="I110" i="25" s="1"/>
  <c r="G111" i="25"/>
  <c r="I111" i="25" s="1"/>
  <c r="G112" i="25"/>
  <c r="K112" i="25" s="1"/>
  <c r="G113" i="25"/>
  <c r="K113" i="25" s="1"/>
  <c r="G114" i="25"/>
  <c r="K114" i="25" s="1"/>
  <c r="G115" i="25"/>
  <c r="K115" i="25" s="1"/>
  <c r="G116" i="25"/>
  <c r="K116" i="25" s="1"/>
  <c r="G117" i="25"/>
  <c r="K117" i="25" s="1"/>
  <c r="G118" i="25"/>
  <c r="K118" i="25" s="1"/>
  <c r="G119" i="25"/>
  <c r="K119" i="25" s="1"/>
  <c r="G120" i="25"/>
  <c r="K120" i="25" s="1"/>
  <c r="G121" i="25"/>
  <c r="K121" i="25" s="1"/>
  <c r="G122" i="25"/>
  <c r="I122" i="25" s="1"/>
  <c r="G123" i="25"/>
  <c r="K123" i="25" s="1"/>
  <c r="G124" i="25"/>
  <c r="I124" i="25" s="1"/>
  <c r="G125" i="25"/>
  <c r="I125" i="25" s="1"/>
  <c r="G126" i="25"/>
  <c r="I126" i="25" s="1"/>
  <c r="G127" i="25"/>
  <c r="I127" i="25" s="1"/>
  <c r="G128" i="25"/>
  <c r="K128" i="25" s="1"/>
  <c r="G129" i="25"/>
  <c r="K129" i="25" s="1"/>
  <c r="G130" i="25"/>
  <c r="K130" i="25" s="1"/>
  <c r="G131" i="25"/>
  <c r="K131" i="25" s="1"/>
  <c r="G132" i="25"/>
  <c r="K132" i="25" s="1"/>
  <c r="G133" i="25"/>
  <c r="K133" i="25" s="1"/>
  <c r="G134" i="25"/>
  <c r="K134" i="25" s="1"/>
  <c r="G135" i="25"/>
  <c r="K135" i="25" s="1"/>
  <c r="G136" i="25"/>
  <c r="K136" i="25" s="1"/>
  <c r="G137" i="25"/>
  <c r="K137" i="25" s="1"/>
  <c r="AT16" i="25"/>
  <c r="AT17" i="25"/>
  <c r="AT18" i="25"/>
  <c r="AT19" i="25"/>
  <c r="AT20" i="25"/>
  <c r="AT21" i="25"/>
  <c r="AT22" i="25"/>
  <c r="AT23" i="25"/>
  <c r="AT24" i="25"/>
  <c r="AT25" i="25"/>
  <c r="AT26" i="25"/>
  <c r="AT27" i="25"/>
  <c r="AT28" i="25"/>
  <c r="AT29" i="25"/>
  <c r="AT30" i="25"/>
  <c r="AT31" i="25"/>
  <c r="AT32" i="25"/>
  <c r="AT33" i="25"/>
  <c r="AT34" i="25"/>
  <c r="AT35" i="25"/>
  <c r="AT36" i="25"/>
  <c r="AT37" i="25"/>
  <c r="AT38" i="25"/>
  <c r="AT39" i="25"/>
  <c r="AT40" i="25"/>
  <c r="AT41" i="25"/>
  <c r="AT42" i="25"/>
  <c r="AT43" i="25"/>
  <c r="AT44" i="25"/>
  <c r="AT45" i="25"/>
  <c r="AT46" i="25"/>
  <c r="AT47" i="25"/>
  <c r="AT48" i="25"/>
  <c r="AT49" i="25"/>
  <c r="AT50" i="25"/>
  <c r="AT51" i="25"/>
  <c r="AT52" i="25"/>
  <c r="AT53" i="25"/>
  <c r="AT54" i="25"/>
  <c r="AT55" i="25"/>
  <c r="AT56" i="25"/>
  <c r="AT57" i="25"/>
  <c r="AT58" i="25"/>
  <c r="AT59" i="25"/>
  <c r="AT60" i="25"/>
  <c r="AT61" i="25"/>
  <c r="AT62" i="25"/>
  <c r="AT63" i="25"/>
  <c r="AT64" i="25"/>
  <c r="AT65" i="25"/>
  <c r="AT66" i="25"/>
  <c r="AT67" i="25"/>
  <c r="AT68" i="25"/>
  <c r="AT69" i="25"/>
  <c r="AT70" i="25"/>
  <c r="AT71" i="25"/>
  <c r="AT72" i="25"/>
  <c r="AT73" i="25"/>
  <c r="AT74" i="25"/>
  <c r="AT75" i="25"/>
  <c r="AT76" i="25"/>
  <c r="AT77" i="25"/>
  <c r="AT78" i="25"/>
  <c r="AT79" i="25"/>
  <c r="AT80" i="25"/>
  <c r="AT81" i="25"/>
  <c r="AT82" i="25"/>
  <c r="AT83" i="25"/>
  <c r="AT84" i="25"/>
  <c r="AT85" i="25"/>
  <c r="AT86" i="25"/>
  <c r="AT87" i="25"/>
  <c r="AT88" i="25"/>
  <c r="AT89" i="25"/>
  <c r="AT90" i="25"/>
  <c r="AT91" i="25"/>
  <c r="AT92" i="25"/>
  <c r="AT93" i="25"/>
  <c r="AT94" i="25"/>
  <c r="AT95" i="25"/>
  <c r="AT96" i="25"/>
  <c r="AT97" i="25"/>
  <c r="AT98" i="25"/>
  <c r="AT99" i="25"/>
  <c r="AT100" i="25"/>
  <c r="AT101" i="25"/>
  <c r="AT102" i="25"/>
  <c r="AT103" i="25"/>
  <c r="AT104" i="25"/>
  <c r="AT105" i="25"/>
  <c r="AT106" i="25"/>
  <c r="AT107" i="25"/>
  <c r="AT108" i="25"/>
  <c r="AT109" i="25"/>
  <c r="AT110" i="25"/>
  <c r="AT111" i="25"/>
  <c r="AT112" i="25"/>
  <c r="AT113" i="25"/>
  <c r="AT114" i="25"/>
  <c r="AT115" i="25"/>
  <c r="AT116" i="25"/>
  <c r="AT117" i="25"/>
  <c r="AT118" i="25"/>
  <c r="AT119" i="25"/>
  <c r="AT120" i="25"/>
  <c r="AT121" i="25"/>
  <c r="AT122" i="25"/>
  <c r="AT123" i="25"/>
  <c r="AT124" i="25"/>
  <c r="AT125" i="25"/>
  <c r="AT126" i="25"/>
  <c r="AT127" i="25"/>
  <c r="AT128" i="25"/>
  <c r="AT129" i="25"/>
  <c r="AT130" i="25"/>
  <c r="AT131" i="25"/>
  <c r="AT132" i="25"/>
  <c r="AT133" i="25"/>
  <c r="AT134" i="25"/>
  <c r="AT135" i="25"/>
  <c r="AT136" i="25"/>
  <c r="AT137" i="25"/>
  <c r="AP137" i="25"/>
  <c r="B137" i="25"/>
  <c r="J137" i="25"/>
  <c r="H137" i="25"/>
  <c r="M137" i="25" s="1"/>
  <c r="O137" i="25" s="1"/>
  <c r="AP136" i="25"/>
  <c r="B136" i="25"/>
  <c r="J136" i="25"/>
  <c r="H136" i="25"/>
  <c r="M136" i="25" s="1"/>
  <c r="O136" i="25" s="1"/>
  <c r="B135" i="25"/>
  <c r="J135" i="25"/>
  <c r="H135" i="25"/>
  <c r="M135" i="25" s="1"/>
  <c r="O135" i="25" s="1"/>
  <c r="B134" i="25"/>
  <c r="J134" i="25"/>
  <c r="H134" i="25"/>
  <c r="M134" i="25" s="1"/>
  <c r="O134" i="25" s="1"/>
  <c r="B133" i="25"/>
  <c r="J133" i="25"/>
  <c r="H133" i="25"/>
  <c r="M133" i="25" s="1"/>
  <c r="O133" i="25" s="1"/>
  <c r="B132" i="25"/>
  <c r="J132" i="25"/>
  <c r="H132" i="25"/>
  <c r="M132" i="25" s="1"/>
  <c r="O132" i="25" s="1"/>
  <c r="B131" i="25"/>
  <c r="J131" i="25"/>
  <c r="H131" i="25"/>
  <c r="M131" i="25" s="1"/>
  <c r="O131" i="25" s="1"/>
  <c r="AP130" i="25"/>
  <c r="B130" i="25"/>
  <c r="J130" i="25"/>
  <c r="H130" i="25"/>
  <c r="M130" i="25" s="1"/>
  <c r="O130" i="25" s="1"/>
  <c r="AP129" i="25"/>
  <c r="B129" i="25"/>
  <c r="J129" i="25"/>
  <c r="H129" i="25"/>
  <c r="M129" i="25" s="1"/>
  <c r="O129" i="25" s="1"/>
  <c r="AP128" i="25"/>
  <c r="B128" i="25"/>
  <c r="J128" i="25"/>
  <c r="H128" i="25"/>
  <c r="M128" i="25" s="1"/>
  <c r="O128" i="25" s="1"/>
  <c r="AP127" i="25"/>
  <c r="B127" i="25"/>
  <c r="J127" i="25"/>
  <c r="H127" i="25"/>
  <c r="M127" i="25" s="1"/>
  <c r="O127" i="25" s="1"/>
  <c r="AP126" i="25"/>
  <c r="B126" i="25"/>
  <c r="J126" i="25"/>
  <c r="H126" i="25"/>
  <c r="M126" i="25" s="1"/>
  <c r="O126" i="25" s="1"/>
  <c r="AP125" i="25"/>
  <c r="B125" i="25"/>
  <c r="J125" i="25"/>
  <c r="H125" i="25"/>
  <c r="M125" i="25" s="1"/>
  <c r="O125" i="25" s="1"/>
  <c r="AP124" i="25"/>
  <c r="B124" i="25"/>
  <c r="J124" i="25"/>
  <c r="H124" i="25"/>
  <c r="M124" i="25" s="1"/>
  <c r="O124" i="25" s="1"/>
  <c r="AP123" i="25"/>
  <c r="B123" i="25"/>
  <c r="J123" i="25"/>
  <c r="H123" i="25"/>
  <c r="M123" i="25" s="1"/>
  <c r="O123" i="25" s="1"/>
  <c r="AP122" i="25"/>
  <c r="B122" i="25"/>
  <c r="J122" i="25"/>
  <c r="H122" i="25"/>
  <c r="M122" i="25" s="1"/>
  <c r="O122" i="25" s="1"/>
  <c r="AP121" i="25"/>
  <c r="B121" i="25"/>
  <c r="J121" i="25"/>
  <c r="H121" i="25"/>
  <c r="M121" i="25" s="1"/>
  <c r="O121" i="25" s="1"/>
  <c r="AP120" i="25"/>
  <c r="B120" i="25"/>
  <c r="J120" i="25"/>
  <c r="H120" i="25"/>
  <c r="M120" i="25" s="1"/>
  <c r="O120" i="25" s="1"/>
  <c r="B119" i="25"/>
  <c r="J119" i="25"/>
  <c r="H119" i="25"/>
  <c r="M119" i="25" s="1"/>
  <c r="O119" i="25" s="1"/>
  <c r="B118" i="25"/>
  <c r="J118" i="25"/>
  <c r="H118" i="25"/>
  <c r="M118" i="25" s="1"/>
  <c r="O118" i="25" s="1"/>
  <c r="B117" i="25"/>
  <c r="J117" i="25"/>
  <c r="H117" i="25"/>
  <c r="M117" i="25" s="1"/>
  <c r="O117" i="25" s="1"/>
  <c r="B116" i="25"/>
  <c r="J116" i="25"/>
  <c r="H116" i="25"/>
  <c r="M116" i="25" s="1"/>
  <c r="O116" i="25" s="1"/>
  <c r="B115" i="25"/>
  <c r="J115" i="25"/>
  <c r="H115" i="25"/>
  <c r="M115" i="25" s="1"/>
  <c r="O115" i="25" s="1"/>
  <c r="AP114" i="25"/>
  <c r="B114" i="25"/>
  <c r="J114" i="25"/>
  <c r="H114" i="25"/>
  <c r="M114" i="25" s="1"/>
  <c r="O114" i="25" s="1"/>
  <c r="AP113" i="25"/>
  <c r="B113" i="25"/>
  <c r="J113" i="25"/>
  <c r="H113" i="25"/>
  <c r="M113" i="25" s="1"/>
  <c r="O113" i="25" s="1"/>
  <c r="AP112" i="25"/>
  <c r="B112" i="25"/>
  <c r="J112" i="25"/>
  <c r="H112" i="25"/>
  <c r="M112" i="25" s="1"/>
  <c r="O112" i="25" s="1"/>
  <c r="AP111" i="25"/>
  <c r="B111" i="25"/>
  <c r="J111" i="25"/>
  <c r="H111" i="25"/>
  <c r="M111" i="25" s="1"/>
  <c r="O111" i="25" s="1"/>
  <c r="AP110" i="25"/>
  <c r="B110" i="25"/>
  <c r="J110" i="25"/>
  <c r="H110" i="25"/>
  <c r="M110" i="25" s="1"/>
  <c r="O110" i="25" s="1"/>
  <c r="AP109" i="25"/>
  <c r="B109" i="25"/>
  <c r="J109" i="25"/>
  <c r="H109" i="25"/>
  <c r="M109" i="25" s="1"/>
  <c r="O109" i="25" s="1"/>
  <c r="AP108" i="25"/>
  <c r="B108" i="25"/>
  <c r="J108" i="25"/>
  <c r="H108" i="25"/>
  <c r="M108" i="25" s="1"/>
  <c r="O108" i="25" s="1"/>
  <c r="AP107" i="25"/>
  <c r="B107" i="25"/>
  <c r="J107" i="25"/>
  <c r="H107" i="25"/>
  <c r="M107" i="25" s="1"/>
  <c r="O107" i="25" s="1"/>
  <c r="AP106" i="25"/>
  <c r="B106" i="25"/>
  <c r="J106" i="25"/>
  <c r="H106" i="25"/>
  <c r="M106" i="25" s="1"/>
  <c r="O106" i="25" s="1"/>
  <c r="AP105" i="25"/>
  <c r="B105" i="25"/>
  <c r="J105" i="25"/>
  <c r="H105" i="25"/>
  <c r="M105" i="25" s="1"/>
  <c r="O105" i="25" s="1"/>
  <c r="AP104" i="25"/>
  <c r="B104" i="25"/>
  <c r="J104" i="25"/>
  <c r="H104" i="25"/>
  <c r="M104" i="25" s="1"/>
  <c r="O104" i="25" s="1"/>
  <c r="B103" i="25"/>
  <c r="J103" i="25"/>
  <c r="H103" i="25"/>
  <c r="M103" i="25" s="1"/>
  <c r="O103" i="25" s="1"/>
  <c r="B102" i="25"/>
  <c r="J102" i="25"/>
  <c r="H102" i="25"/>
  <c r="M102" i="25" s="1"/>
  <c r="O102" i="25" s="1"/>
  <c r="B101" i="25"/>
  <c r="J101" i="25"/>
  <c r="H101" i="25"/>
  <c r="M101" i="25" s="1"/>
  <c r="O101" i="25" s="1"/>
  <c r="B100" i="25"/>
  <c r="J100" i="25"/>
  <c r="H100" i="25"/>
  <c r="M100" i="25" s="1"/>
  <c r="O100" i="25" s="1"/>
  <c r="B99" i="25"/>
  <c r="J99" i="25"/>
  <c r="H99" i="25"/>
  <c r="M99" i="25" s="1"/>
  <c r="O99" i="25" s="1"/>
  <c r="AP98" i="25"/>
  <c r="B98" i="25"/>
  <c r="J98" i="25"/>
  <c r="H98" i="25"/>
  <c r="M98" i="25" s="1"/>
  <c r="O98" i="25" s="1"/>
  <c r="AP97" i="25"/>
  <c r="B97" i="25"/>
  <c r="J97" i="25"/>
  <c r="H97" i="25"/>
  <c r="M97" i="25" s="1"/>
  <c r="O97" i="25" s="1"/>
  <c r="AP96" i="25"/>
  <c r="B96" i="25"/>
  <c r="J96" i="25"/>
  <c r="H96" i="25"/>
  <c r="M96" i="25" s="1"/>
  <c r="O96" i="25" s="1"/>
  <c r="AP95" i="25"/>
  <c r="B95" i="25"/>
  <c r="J95" i="25"/>
  <c r="H95" i="25"/>
  <c r="M95" i="25" s="1"/>
  <c r="O95" i="25" s="1"/>
  <c r="AP94" i="25"/>
  <c r="B94" i="25"/>
  <c r="J94" i="25"/>
  <c r="H94" i="25"/>
  <c r="M94" i="25" s="1"/>
  <c r="O94" i="25" s="1"/>
  <c r="AP93" i="25"/>
  <c r="B93" i="25"/>
  <c r="J93" i="25"/>
  <c r="H93" i="25"/>
  <c r="M93" i="25" s="1"/>
  <c r="O93" i="25" s="1"/>
  <c r="AP92" i="25"/>
  <c r="B92" i="25"/>
  <c r="J92" i="25"/>
  <c r="H92" i="25"/>
  <c r="M92" i="25" s="1"/>
  <c r="O92" i="25" s="1"/>
  <c r="AP91" i="25"/>
  <c r="B91" i="25"/>
  <c r="J91" i="25"/>
  <c r="H91" i="25"/>
  <c r="M91" i="25" s="1"/>
  <c r="O91" i="25" s="1"/>
  <c r="AP90" i="25"/>
  <c r="B90" i="25"/>
  <c r="J90" i="25"/>
  <c r="H90" i="25"/>
  <c r="M90" i="25" s="1"/>
  <c r="O90" i="25" s="1"/>
  <c r="AP89" i="25"/>
  <c r="B89" i="25"/>
  <c r="J89" i="25"/>
  <c r="H89" i="25"/>
  <c r="M89" i="25" s="1"/>
  <c r="O89" i="25" s="1"/>
  <c r="AP88" i="25"/>
  <c r="B88" i="25"/>
  <c r="J88" i="25"/>
  <c r="H88" i="25"/>
  <c r="M88" i="25" s="1"/>
  <c r="O88" i="25" s="1"/>
  <c r="B87" i="25"/>
  <c r="J87" i="25"/>
  <c r="H87" i="25"/>
  <c r="M87" i="25" s="1"/>
  <c r="O87" i="25" s="1"/>
  <c r="B86" i="25"/>
  <c r="J86" i="25"/>
  <c r="H86" i="25"/>
  <c r="M86" i="25" s="1"/>
  <c r="O86" i="25" s="1"/>
  <c r="B85" i="25"/>
  <c r="J85" i="25"/>
  <c r="H85" i="25"/>
  <c r="M85" i="25" s="1"/>
  <c r="O85" i="25" s="1"/>
  <c r="B84" i="25"/>
  <c r="J84" i="25"/>
  <c r="H84" i="25"/>
  <c r="M84" i="25" s="1"/>
  <c r="O84" i="25" s="1"/>
  <c r="B83" i="25"/>
  <c r="J83" i="25"/>
  <c r="H83" i="25"/>
  <c r="M83" i="25" s="1"/>
  <c r="O83" i="25" s="1"/>
  <c r="AP82" i="25"/>
  <c r="B82" i="25"/>
  <c r="J82" i="25"/>
  <c r="H82" i="25"/>
  <c r="M82" i="25" s="1"/>
  <c r="O82" i="25" s="1"/>
  <c r="AP81" i="25"/>
  <c r="B81" i="25"/>
  <c r="J81" i="25"/>
  <c r="H81" i="25"/>
  <c r="M81" i="25" s="1"/>
  <c r="O81" i="25" s="1"/>
  <c r="AP80" i="25"/>
  <c r="B80" i="25"/>
  <c r="J80" i="25"/>
  <c r="H80" i="25"/>
  <c r="M80" i="25" s="1"/>
  <c r="O80" i="25" s="1"/>
  <c r="AP79" i="25"/>
  <c r="B79" i="25"/>
  <c r="J79" i="25"/>
  <c r="H79" i="25"/>
  <c r="M79" i="25" s="1"/>
  <c r="O79" i="25" s="1"/>
  <c r="AP78" i="25"/>
  <c r="B78" i="25"/>
  <c r="J78" i="25"/>
  <c r="H78" i="25"/>
  <c r="M78" i="25" s="1"/>
  <c r="O78" i="25" s="1"/>
  <c r="AP77" i="25"/>
  <c r="B77" i="25"/>
  <c r="J77" i="25"/>
  <c r="H77" i="25"/>
  <c r="M77" i="25" s="1"/>
  <c r="O77" i="25" s="1"/>
  <c r="AP76" i="25"/>
  <c r="B76" i="25"/>
  <c r="J76" i="25"/>
  <c r="H76" i="25"/>
  <c r="M76" i="25" s="1"/>
  <c r="O76" i="25" s="1"/>
  <c r="AP75" i="25"/>
  <c r="B75" i="25"/>
  <c r="J75" i="25"/>
  <c r="H75" i="25"/>
  <c r="M75" i="25" s="1"/>
  <c r="O75" i="25" s="1"/>
  <c r="AP74" i="25"/>
  <c r="B74" i="25"/>
  <c r="J74" i="25"/>
  <c r="H74" i="25"/>
  <c r="M74" i="25" s="1"/>
  <c r="O74" i="25" s="1"/>
  <c r="AP73" i="25"/>
  <c r="B73" i="25"/>
  <c r="J73" i="25"/>
  <c r="H73" i="25"/>
  <c r="M73" i="25" s="1"/>
  <c r="O73" i="25" s="1"/>
  <c r="AP72" i="25"/>
  <c r="B72" i="25"/>
  <c r="J72" i="25"/>
  <c r="H72" i="25"/>
  <c r="M72" i="25" s="1"/>
  <c r="O72" i="25" s="1"/>
  <c r="B71" i="25"/>
  <c r="J71" i="25"/>
  <c r="H71" i="25"/>
  <c r="M71" i="25" s="1"/>
  <c r="O71" i="25" s="1"/>
  <c r="B70" i="25"/>
  <c r="J70" i="25"/>
  <c r="H70" i="25"/>
  <c r="M70" i="25" s="1"/>
  <c r="O70" i="25" s="1"/>
  <c r="B69" i="25"/>
  <c r="J69" i="25"/>
  <c r="H69" i="25"/>
  <c r="M69" i="25" s="1"/>
  <c r="O69" i="25" s="1"/>
  <c r="B68" i="25"/>
  <c r="J68" i="25"/>
  <c r="H68" i="25"/>
  <c r="M68" i="25" s="1"/>
  <c r="O68" i="25" s="1"/>
  <c r="B67" i="25"/>
  <c r="J67" i="25"/>
  <c r="H67" i="25"/>
  <c r="M67" i="25" s="1"/>
  <c r="O67" i="25" s="1"/>
  <c r="AP66" i="25"/>
  <c r="B66" i="25"/>
  <c r="J66" i="25"/>
  <c r="H66" i="25"/>
  <c r="M66" i="25" s="1"/>
  <c r="O66" i="25" s="1"/>
  <c r="AP65" i="25"/>
  <c r="B65" i="25"/>
  <c r="J65" i="25"/>
  <c r="H65" i="25"/>
  <c r="M65" i="25" s="1"/>
  <c r="O65" i="25" s="1"/>
  <c r="AP64" i="25"/>
  <c r="B64" i="25"/>
  <c r="J64" i="25"/>
  <c r="H64" i="25"/>
  <c r="M64" i="25" s="1"/>
  <c r="O64" i="25" s="1"/>
  <c r="AP63" i="25"/>
  <c r="B63" i="25"/>
  <c r="J63" i="25"/>
  <c r="H63" i="25"/>
  <c r="M63" i="25" s="1"/>
  <c r="O63" i="25" s="1"/>
  <c r="AP62" i="25"/>
  <c r="B62" i="25"/>
  <c r="J62" i="25"/>
  <c r="H62" i="25"/>
  <c r="M62" i="25" s="1"/>
  <c r="O62" i="25" s="1"/>
  <c r="AP61" i="25"/>
  <c r="B61" i="25"/>
  <c r="J61" i="25"/>
  <c r="H61" i="25"/>
  <c r="M61" i="25" s="1"/>
  <c r="O61" i="25" s="1"/>
  <c r="AP60" i="25"/>
  <c r="B60" i="25"/>
  <c r="J60" i="25"/>
  <c r="H60" i="25"/>
  <c r="M60" i="25" s="1"/>
  <c r="O60" i="25" s="1"/>
  <c r="AP59" i="25"/>
  <c r="B59" i="25"/>
  <c r="J59" i="25"/>
  <c r="H59" i="25"/>
  <c r="M59" i="25" s="1"/>
  <c r="O59" i="25" s="1"/>
  <c r="AP58" i="25"/>
  <c r="B58" i="25"/>
  <c r="J58" i="25"/>
  <c r="H58" i="25"/>
  <c r="M58" i="25" s="1"/>
  <c r="O58" i="25" s="1"/>
  <c r="AP57" i="25"/>
  <c r="B57" i="25"/>
  <c r="J57" i="25"/>
  <c r="H57" i="25"/>
  <c r="M57" i="25" s="1"/>
  <c r="O57" i="25" s="1"/>
  <c r="AP56" i="25"/>
  <c r="B56" i="25"/>
  <c r="J56" i="25"/>
  <c r="H56" i="25"/>
  <c r="M56" i="25" s="1"/>
  <c r="O56" i="25" s="1"/>
  <c r="B55" i="25"/>
  <c r="J55" i="25"/>
  <c r="H55" i="25"/>
  <c r="M55" i="25" s="1"/>
  <c r="O55" i="25" s="1"/>
  <c r="B54" i="25"/>
  <c r="J54" i="25"/>
  <c r="H54" i="25"/>
  <c r="M54" i="25" s="1"/>
  <c r="O54" i="25" s="1"/>
  <c r="B53" i="25"/>
  <c r="J53" i="25"/>
  <c r="H53" i="25"/>
  <c r="M53" i="25" s="1"/>
  <c r="O53" i="25" s="1"/>
  <c r="B52" i="25"/>
  <c r="J52" i="25"/>
  <c r="H52" i="25"/>
  <c r="M52" i="25" s="1"/>
  <c r="O52" i="25" s="1"/>
  <c r="AP51" i="25"/>
  <c r="B51" i="25"/>
  <c r="J51" i="25"/>
  <c r="H51" i="25"/>
  <c r="M51" i="25" s="1"/>
  <c r="O51" i="25" s="1"/>
  <c r="AP50" i="25"/>
  <c r="B50" i="25"/>
  <c r="J50" i="25"/>
  <c r="H50" i="25"/>
  <c r="M50" i="25" s="1"/>
  <c r="O50" i="25" s="1"/>
  <c r="AP49" i="25"/>
  <c r="B49" i="25"/>
  <c r="J49" i="25"/>
  <c r="H49" i="25"/>
  <c r="M49" i="25" s="1"/>
  <c r="O49" i="25" s="1"/>
  <c r="AP48" i="25"/>
  <c r="B48" i="25"/>
  <c r="J48" i="25"/>
  <c r="H48" i="25"/>
  <c r="M48" i="25" s="1"/>
  <c r="O48" i="25" s="1"/>
  <c r="AP47" i="25"/>
  <c r="B47" i="25"/>
  <c r="J47" i="25"/>
  <c r="H47" i="25"/>
  <c r="M47" i="25" s="1"/>
  <c r="O47" i="25" s="1"/>
  <c r="AP46" i="25"/>
  <c r="B46" i="25"/>
  <c r="J46" i="25"/>
  <c r="H46" i="25"/>
  <c r="M46" i="25" s="1"/>
  <c r="O46" i="25" s="1"/>
  <c r="AP45" i="25"/>
  <c r="B45" i="25"/>
  <c r="J45" i="25"/>
  <c r="H45" i="25"/>
  <c r="M45" i="25" s="1"/>
  <c r="O45" i="25" s="1"/>
  <c r="AP44" i="25"/>
  <c r="B44" i="25"/>
  <c r="J44" i="25"/>
  <c r="H44" i="25"/>
  <c r="M44" i="25" s="1"/>
  <c r="O44" i="25" s="1"/>
  <c r="AP43" i="25"/>
  <c r="B43" i="25"/>
  <c r="J43" i="25"/>
  <c r="H43" i="25"/>
  <c r="M43" i="25" s="1"/>
  <c r="O43" i="25" s="1"/>
  <c r="AP42" i="25"/>
  <c r="B42" i="25"/>
  <c r="J42" i="25"/>
  <c r="H42" i="25"/>
  <c r="M42" i="25" s="1"/>
  <c r="O42" i="25" s="1"/>
  <c r="AP41" i="25"/>
  <c r="B41" i="25"/>
  <c r="J41" i="25"/>
  <c r="H41" i="25"/>
  <c r="M41" i="25" s="1"/>
  <c r="O41" i="25" s="1"/>
  <c r="AP40" i="25"/>
  <c r="B40" i="25"/>
  <c r="J40" i="25"/>
  <c r="H40" i="25"/>
  <c r="M40" i="25" s="1"/>
  <c r="O40" i="25" s="1"/>
  <c r="B39" i="25"/>
  <c r="J39" i="25"/>
  <c r="H39" i="25"/>
  <c r="M39" i="25" s="1"/>
  <c r="O39" i="25" s="1"/>
  <c r="B38" i="25"/>
  <c r="J38" i="25"/>
  <c r="H38" i="25"/>
  <c r="M38" i="25" s="1"/>
  <c r="O38" i="25" s="1"/>
  <c r="B37" i="25"/>
  <c r="J37" i="25"/>
  <c r="H37" i="25"/>
  <c r="M37" i="25" s="1"/>
  <c r="O37" i="25" s="1"/>
  <c r="B36" i="25"/>
  <c r="J36" i="25"/>
  <c r="H36" i="25"/>
  <c r="M36" i="25" s="1"/>
  <c r="O36" i="25" s="1"/>
  <c r="B35" i="25"/>
  <c r="J35" i="25"/>
  <c r="H35" i="25"/>
  <c r="M35" i="25" s="1"/>
  <c r="O35" i="25" s="1"/>
  <c r="AP34" i="25"/>
  <c r="B34" i="25"/>
  <c r="J34" i="25"/>
  <c r="H34" i="25"/>
  <c r="M34" i="25" s="1"/>
  <c r="O34" i="25" s="1"/>
  <c r="AP33" i="25"/>
  <c r="B33" i="25"/>
  <c r="J33" i="25"/>
  <c r="H33" i="25"/>
  <c r="M33" i="25" s="1"/>
  <c r="O33" i="25" s="1"/>
  <c r="AP32" i="25"/>
  <c r="B32" i="25"/>
  <c r="J32" i="25"/>
  <c r="H32" i="25"/>
  <c r="M32" i="25" s="1"/>
  <c r="O32" i="25" s="1"/>
  <c r="AP31" i="25"/>
  <c r="B31" i="25"/>
  <c r="J31" i="25"/>
  <c r="H31" i="25"/>
  <c r="M31" i="25" s="1"/>
  <c r="O31" i="25" s="1"/>
  <c r="AP30" i="25"/>
  <c r="B30" i="25"/>
  <c r="J30" i="25"/>
  <c r="H30" i="25"/>
  <c r="M30" i="25" s="1"/>
  <c r="O30" i="25" s="1"/>
  <c r="AP29" i="25"/>
  <c r="B29" i="25"/>
  <c r="J29" i="25"/>
  <c r="H29" i="25"/>
  <c r="M29" i="25" s="1"/>
  <c r="O29" i="25" s="1"/>
  <c r="AP28" i="25"/>
  <c r="B28" i="25"/>
  <c r="J28" i="25"/>
  <c r="H28" i="25"/>
  <c r="M28" i="25" s="1"/>
  <c r="O28" i="25" s="1"/>
  <c r="AP27" i="25"/>
  <c r="B27" i="25"/>
  <c r="J27" i="25"/>
  <c r="H27" i="25"/>
  <c r="M27" i="25" s="1"/>
  <c r="O27" i="25" s="1"/>
  <c r="AP26" i="25"/>
  <c r="B26" i="25"/>
  <c r="J26" i="25"/>
  <c r="H26" i="25"/>
  <c r="M26" i="25" s="1"/>
  <c r="O26" i="25" s="1"/>
  <c r="AP25" i="25"/>
  <c r="B25" i="25"/>
  <c r="J25" i="25"/>
  <c r="H25" i="25"/>
  <c r="M25" i="25" s="1"/>
  <c r="O25" i="25" s="1"/>
  <c r="AP24" i="25"/>
  <c r="B24" i="25"/>
  <c r="J24" i="25"/>
  <c r="H24" i="25"/>
  <c r="M24" i="25" s="1"/>
  <c r="O24" i="25" s="1"/>
  <c r="B23" i="25"/>
  <c r="J23" i="25"/>
  <c r="H23" i="25"/>
  <c r="M23" i="25" s="1"/>
  <c r="O23" i="25" s="1"/>
  <c r="B22" i="25"/>
  <c r="J22" i="25"/>
  <c r="H22" i="25"/>
  <c r="M22" i="25" s="1"/>
  <c r="O22" i="25" s="1"/>
  <c r="B21" i="25"/>
  <c r="J21" i="25"/>
  <c r="H21" i="25"/>
  <c r="M21" i="25" s="1"/>
  <c r="O21" i="25" s="1"/>
  <c r="B20" i="25"/>
  <c r="J20" i="25"/>
  <c r="H20" i="25"/>
  <c r="M20" i="25" s="1"/>
  <c r="O20" i="25" s="1"/>
  <c r="B19" i="25"/>
  <c r="J19" i="25"/>
  <c r="H19" i="25"/>
  <c r="M19" i="25" s="1"/>
  <c r="O19" i="25" s="1"/>
  <c r="AP18" i="25"/>
  <c r="B18" i="25"/>
  <c r="J18" i="25"/>
  <c r="H18" i="25"/>
  <c r="M18" i="25" s="1"/>
  <c r="O18" i="25" s="1"/>
  <c r="AP17" i="25"/>
  <c r="B17" i="25"/>
  <c r="J17" i="25"/>
  <c r="H17" i="25"/>
  <c r="AP16" i="25"/>
  <c r="B16" i="25"/>
  <c r="J16" i="25"/>
  <c r="H16" i="25"/>
  <c r="E4" i="8"/>
  <c r="D4" i="8"/>
  <c r="C5" i="8" s="1"/>
  <c r="K17" i="25" l="1"/>
  <c r="AE17" i="25" s="1"/>
  <c r="C63" i="25"/>
  <c r="L63" i="25"/>
  <c r="N63" i="25" s="1"/>
  <c r="C107" i="25"/>
  <c r="L107" i="25"/>
  <c r="N107" i="25" s="1"/>
  <c r="C133" i="25"/>
  <c r="L133" i="25"/>
  <c r="N133" i="25" s="1"/>
  <c r="C24" i="25"/>
  <c r="L24" i="25"/>
  <c r="N24" i="25" s="1"/>
  <c r="C28" i="25"/>
  <c r="L28" i="25"/>
  <c r="N28" i="25" s="1"/>
  <c r="C32" i="25"/>
  <c r="L32" i="25"/>
  <c r="N32" i="25" s="1"/>
  <c r="C106" i="25"/>
  <c r="L106" i="25"/>
  <c r="N106" i="25" s="1"/>
  <c r="C110" i="25"/>
  <c r="L110" i="25"/>
  <c r="N110" i="25" s="1"/>
  <c r="C114" i="25"/>
  <c r="L114" i="25"/>
  <c r="N114" i="25" s="1"/>
  <c r="C119" i="25"/>
  <c r="L119" i="25"/>
  <c r="N119" i="25" s="1"/>
  <c r="C19" i="25"/>
  <c r="L19" i="25"/>
  <c r="N19" i="25" s="1"/>
  <c r="C54" i="25"/>
  <c r="L54" i="25"/>
  <c r="N54" i="25" s="1"/>
  <c r="C84" i="25"/>
  <c r="L84" i="25"/>
  <c r="N84" i="25" s="1"/>
  <c r="C89" i="25"/>
  <c r="L89" i="25"/>
  <c r="N89" i="25" s="1"/>
  <c r="C93" i="25"/>
  <c r="L93" i="25"/>
  <c r="N93" i="25" s="1"/>
  <c r="C97" i="25"/>
  <c r="L97" i="25"/>
  <c r="N97" i="25" s="1"/>
  <c r="C37" i="25"/>
  <c r="L37" i="25"/>
  <c r="N37" i="25" s="1"/>
  <c r="C72" i="25"/>
  <c r="L72" i="25"/>
  <c r="N72" i="25" s="1"/>
  <c r="C76" i="25"/>
  <c r="L76" i="25"/>
  <c r="N76" i="25" s="1"/>
  <c r="C80" i="25"/>
  <c r="L80" i="25"/>
  <c r="N80" i="25" s="1"/>
  <c r="C102" i="25"/>
  <c r="L102" i="25"/>
  <c r="N102" i="25" s="1"/>
  <c r="C132" i="25"/>
  <c r="L132" i="25"/>
  <c r="N132" i="25" s="1"/>
  <c r="C137" i="25"/>
  <c r="L137" i="25"/>
  <c r="N137" i="25" s="1"/>
  <c r="C46" i="25"/>
  <c r="L46" i="25"/>
  <c r="N46" i="25" s="1"/>
  <c r="C20" i="25"/>
  <c r="L20" i="25"/>
  <c r="N20" i="25" s="1"/>
  <c r="C85" i="25"/>
  <c r="L85" i="25"/>
  <c r="N85" i="25" s="1"/>
  <c r="C103" i="25"/>
  <c r="L103" i="25"/>
  <c r="N103" i="25" s="1"/>
  <c r="C50" i="25"/>
  <c r="L50" i="25"/>
  <c r="N50" i="25" s="1"/>
  <c r="C94" i="25"/>
  <c r="L94" i="25"/>
  <c r="N94" i="25" s="1"/>
  <c r="C68" i="25"/>
  <c r="L68" i="25"/>
  <c r="N68" i="25" s="1"/>
  <c r="C73" i="25"/>
  <c r="L73" i="25"/>
  <c r="N73" i="25" s="1"/>
  <c r="C77" i="25"/>
  <c r="L77" i="25"/>
  <c r="N77" i="25" s="1"/>
  <c r="C81" i="25"/>
  <c r="L81" i="25"/>
  <c r="N81" i="25" s="1"/>
  <c r="C120" i="25"/>
  <c r="L120" i="25"/>
  <c r="N120" i="25" s="1"/>
  <c r="C55" i="25"/>
  <c r="L55" i="25"/>
  <c r="N55" i="25" s="1"/>
  <c r="C111" i="25"/>
  <c r="L111" i="25"/>
  <c r="N111" i="25" s="1"/>
  <c r="C21" i="25"/>
  <c r="L21" i="25"/>
  <c r="N21" i="25" s="1"/>
  <c r="C43" i="25"/>
  <c r="L43" i="25"/>
  <c r="N43" i="25" s="1"/>
  <c r="C47" i="25"/>
  <c r="L47" i="25"/>
  <c r="N47" i="25" s="1"/>
  <c r="C51" i="25"/>
  <c r="L51" i="25"/>
  <c r="N51" i="25" s="1"/>
  <c r="C56" i="25"/>
  <c r="L56" i="25"/>
  <c r="N56" i="25" s="1"/>
  <c r="C60" i="25"/>
  <c r="L60" i="25"/>
  <c r="N60" i="25" s="1"/>
  <c r="C64" i="25"/>
  <c r="L64" i="25"/>
  <c r="N64" i="25" s="1"/>
  <c r="C86" i="25"/>
  <c r="L86" i="25"/>
  <c r="N86" i="25" s="1"/>
  <c r="C116" i="25"/>
  <c r="L116" i="25"/>
  <c r="N116" i="25" s="1"/>
  <c r="C121" i="25"/>
  <c r="L121" i="25"/>
  <c r="N121" i="25" s="1"/>
  <c r="C125" i="25"/>
  <c r="L125" i="25"/>
  <c r="N125" i="25" s="1"/>
  <c r="C129" i="25"/>
  <c r="L129" i="25"/>
  <c r="N129" i="25" s="1"/>
  <c r="C26" i="25"/>
  <c r="L26" i="25"/>
  <c r="N26" i="25" s="1"/>
  <c r="C39" i="25"/>
  <c r="L39" i="25"/>
  <c r="N39" i="25" s="1"/>
  <c r="C104" i="25"/>
  <c r="L104" i="25"/>
  <c r="N104" i="25" s="1"/>
  <c r="C108" i="25"/>
  <c r="L108" i="25"/>
  <c r="N108" i="25" s="1"/>
  <c r="C112" i="25"/>
  <c r="L112" i="25"/>
  <c r="N112" i="25" s="1"/>
  <c r="C134" i="25"/>
  <c r="L134" i="25"/>
  <c r="N134" i="25" s="1"/>
  <c r="C33" i="25"/>
  <c r="L33" i="25"/>
  <c r="N33" i="25" s="1"/>
  <c r="C98" i="25"/>
  <c r="L98" i="25"/>
  <c r="N98" i="25" s="1"/>
  <c r="C30" i="25"/>
  <c r="L30" i="25"/>
  <c r="N30" i="25" s="1"/>
  <c r="C69" i="25"/>
  <c r="L69" i="25"/>
  <c r="N69" i="25" s="1"/>
  <c r="L91" i="25"/>
  <c r="N91" i="25" s="1"/>
  <c r="C95" i="25"/>
  <c r="L95" i="25"/>
  <c r="N95" i="25" s="1"/>
  <c r="C99" i="25"/>
  <c r="L99" i="25"/>
  <c r="N99" i="25" s="1"/>
  <c r="C128" i="25"/>
  <c r="L128" i="25"/>
  <c r="N128" i="25" s="1"/>
  <c r="C90" i="25"/>
  <c r="L90" i="25"/>
  <c r="N90" i="25" s="1"/>
  <c r="C34" i="25"/>
  <c r="L34" i="25"/>
  <c r="N34" i="25" s="1"/>
  <c r="C17" i="25"/>
  <c r="L17" i="25"/>
  <c r="N17" i="25" s="1"/>
  <c r="C22" i="25"/>
  <c r="L22" i="25"/>
  <c r="N22" i="25" s="1"/>
  <c r="C74" i="25"/>
  <c r="L74" i="25"/>
  <c r="N74" i="25" s="1"/>
  <c r="C78" i="25"/>
  <c r="L78" i="25"/>
  <c r="N78" i="25" s="1"/>
  <c r="C82" i="25"/>
  <c r="L82" i="25"/>
  <c r="N82" i="25" s="1"/>
  <c r="C87" i="25"/>
  <c r="L87" i="25"/>
  <c r="N87" i="25" s="1"/>
  <c r="C117" i="25"/>
  <c r="L117" i="25"/>
  <c r="N117" i="25" s="1"/>
  <c r="C42" i="25"/>
  <c r="L42" i="25"/>
  <c r="N42" i="25" s="1"/>
  <c r="C44" i="25"/>
  <c r="L44" i="25"/>
  <c r="N44" i="25" s="1"/>
  <c r="C48" i="25"/>
  <c r="L48" i="25"/>
  <c r="N48" i="25" s="1"/>
  <c r="C52" i="25"/>
  <c r="L52" i="25"/>
  <c r="N52" i="25" s="1"/>
  <c r="C57" i="25"/>
  <c r="L57" i="25"/>
  <c r="N57" i="25" s="1"/>
  <c r="C61" i="25"/>
  <c r="L61" i="25"/>
  <c r="N61" i="25" s="1"/>
  <c r="C65" i="25"/>
  <c r="L65" i="25"/>
  <c r="N65" i="25" s="1"/>
  <c r="C122" i="25"/>
  <c r="L122" i="25"/>
  <c r="N122" i="25" s="1"/>
  <c r="C126" i="25"/>
  <c r="L126" i="25"/>
  <c r="N126" i="25" s="1"/>
  <c r="C130" i="25"/>
  <c r="L130" i="25"/>
  <c r="N130" i="25" s="1"/>
  <c r="C135" i="25"/>
  <c r="L135" i="25"/>
  <c r="N135" i="25" s="1"/>
  <c r="C115" i="25"/>
  <c r="L115" i="25"/>
  <c r="N115" i="25" s="1"/>
  <c r="C27" i="25"/>
  <c r="L27" i="25"/>
  <c r="N27" i="25" s="1"/>
  <c r="C31" i="25"/>
  <c r="L31" i="25"/>
  <c r="N31" i="25" s="1"/>
  <c r="C35" i="25"/>
  <c r="L35" i="25"/>
  <c r="N35" i="25" s="1"/>
  <c r="C70" i="25"/>
  <c r="L70" i="25"/>
  <c r="N70" i="25" s="1"/>
  <c r="C100" i="25"/>
  <c r="L100" i="25"/>
  <c r="N100" i="25" s="1"/>
  <c r="C105" i="25"/>
  <c r="L105" i="25"/>
  <c r="N105" i="25" s="1"/>
  <c r="C109" i="25"/>
  <c r="L109" i="25"/>
  <c r="N109" i="25" s="1"/>
  <c r="C113" i="25"/>
  <c r="L113" i="25"/>
  <c r="N113" i="25" s="1"/>
  <c r="C59" i="25"/>
  <c r="L59" i="25"/>
  <c r="N59" i="25" s="1"/>
  <c r="C25" i="25"/>
  <c r="L25" i="25"/>
  <c r="N25" i="25" s="1"/>
  <c r="C38" i="25"/>
  <c r="L38" i="25"/>
  <c r="N38" i="25" s="1"/>
  <c r="C40" i="25"/>
  <c r="L40" i="25"/>
  <c r="N40" i="25" s="1"/>
  <c r="C18" i="25"/>
  <c r="L18" i="25"/>
  <c r="N18" i="25" s="1"/>
  <c r="C23" i="25"/>
  <c r="L23" i="25"/>
  <c r="N23" i="25" s="1"/>
  <c r="C88" i="25"/>
  <c r="L88" i="25"/>
  <c r="N88" i="25" s="1"/>
  <c r="C92" i="25"/>
  <c r="L92" i="25"/>
  <c r="N92" i="25" s="1"/>
  <c r="C96" i="25"/>
  <c r="L96" i="25"/>
  <c r="N96" i="25" s="1"/>
  <c r="C118" i="25"/>
  <c r="L118" i="25"/>
  <c r="N118" i="25" s="1"/>
  <c r="C29" i="25"/>
  <c r="L29" i="25"/>
  <c r="N29" i="25" s="1"/>
  <c r="C53" i="25"/>
  <c r="L53" i="25"/>
  <c r="N53" i="25" s="1"/>
  <c r="C75" i="25"/>
  <c r="L75" i="25"/>
  <c r="N75" i="25" s="1"/>
  <c r="C79" i="25"/>
  <c r="L79" i="25"/>
  <c r="N79" i="25" s="1"/>
  <c r="C83" i="25"/>
  <c r="L83" i="25"/>
  <c r="N83" i="25" s="1"/>
  <c r="C136" i="25"/>
  <c r="L136" i="25"/>
  <c r="N136" i="25" s="1"/>
  <c r="C67" i="25"/>
  <c r="L67" i="25"/>
  <c r="N67" i="25" s="1"/>
  <c r="C124" i="25"/>
  <c r="L124" i="25"/>
  <c r="N124" i="25" s="1"/>
  <c r="C36" i="25"/>
  <c r="L36" i="25"/>
  <c r="N36" i="25" s="1"/>
  <c r="C41" i="25"/>
  <c r="L41" i="25"/>
  <c r="N41" i="25" s="1"/>
  <c r="C45" i="25"/>
  <c r="L45" i="25"/>
  <c r="N45" i="25" s="1"/>
  <c r="C49" i="25"/>
  <c r="L49" i="25"/>
  <c r="N49" i="25" s="1"/>
  <c r="C58" i="25"/>
  <c r="L58" i="25"/>
  <c r="N58" i="25" s="1"/>
  <c r="C62" i="25"/>
  <c r="L62" i="25"/>
  <c r="N62" i="25" s="1"/>
  <c r="C66" i="25"/>
  <c r="L66" i="25"/>
  <c r="N66" i="25" s="1"/>
  <c r="C71" i="25"/>
  <c r="L71" i="25"/>
  <c r="N71" i="25" s="1"/>
  <c r="C101" i="25"/>
  <c r="L101" i="25"/>
  <c r="N101" i="25" s="1"/>
  <c r="C123" i="25"/>
  <c r="L123" i="25"/>
  <c r="N123" i="25" s="1"/>
  <c r="C127" i="25"/>
  <c r="L127" i="25"/>
  <c r="N127" i="25" s="1"/>
  <c r="C131" i="25"/>
  <c r="L131" i="25"/>
  <c r="N131" i="25" s="1"/>
  <c r="C16" i="25"/>
  <c r="L16" i="25"/>
  <c r="N16" i="25" s="1"/>
  <c r="C91" i="25"/>
  <c r="I16" i="25"/>
  <c r="K127" i="25"/>
  <c r="K26" i="25"/>
  <c r="K125" i="25"/>
  <c r="K124" i="25"/>
  <c r="K122" i="25"/>
  <c r="K111" i="25"/>
  <c r="K79" i="25"/>
  <c r="K77" i="25"/>
  <c r="K76" i="25"/>
  <c r="K75" i="25"/>
  <c r="K74" i="25"/>
  <c r="I92" i="25"/>
  <c r="K63" i="25"/>
  <c r="I91" i="25"/>
  <c r="K61" i="25"/>
  <c r="I90" i="25"/>
  <c r="K31" i="25"/>
  <c r="I44" i="25"/>
  <c r="K29" i="25"/>
  <c r="I43" i="25"/>
  <c r="K28" i="25"/>
  <c r="I42" i="25"/>
  <c r="K27" i="25"/>
  <c r="I121" i="25"/>
  <c r="I72" i="25"/>
  <c r="I120" i="25"/>
  <c r="I60" i="25"/>
  <c r="I108" i="25"/>
  <c r="I59" i="25"/>
  <c r="I107" i="25"/>
  <c r="I58" i="25"/>
  <c r="I106" i="25"/>
  <c r="I57" i="25"/>
  <c r="I105" i="25"/>
  <c r="I56" i="25"/>
  <c r="I104" i="25"/>
  <c r="I89" i="25"/>
  <c r="I40" i="25"/>
  <c r="K109" i="25"/>
  <c r="I137" i="25"/>
  <c r="I88" i="25"/>
  <c r="I136" i="25"/>
  <c r="I41" i="25"/>
  <c r="K47" i="25"/>
  <c r="I123" i="25"/>
  <c r="I25" i="25"/>
  <c r="K95" i="25"/>
  <c r="K45" i="25"/>
  <c r="I73" i="25"/>
  <c r="I24" i="25"/>
  <c r="K93" i="25"/>
  <c r="K126" i="25"/>
  <c r="K110" i="25"/>
  <c r="K94" i="25"/>
  <c r="K78" i="25"/>
  <c r="K62" i="25"/>
  <c r="K46" i="25"/>
  <c r="K30" i="25"/>
  <c r="K16" i="25"/>
  <c r="AE16" i="25" s="1"/>
  <c r="I135" i="25"/>
  <c r="I119" i="25"/>
  <c r="I103" i="25"/>
  <c r="I87" i="25"/>
  <c r="I71" i="25"/>
  <c r="I55" i="25"/>
  <c r="I39" i="25"/>
  <c r="I23" i="25"/>
  <c r="I134" i="25"/>
  <c r="I118" i="25"/>
  <c r="I102" i="25"/>
  <c r="I86" i="25"/>
  <c r="I70" i="25"/>
  <c r="I54" i="25"/>
  <c r="I38" i="25"/>
  <c r="I22" i="25"/>
  <c r="I133" i="25"/>
  <c r="I117" i="25"/>
  <c r="I101" i="25"/>
  <c r="I85" i="25"/>
  <c r="I69" i="25"/>
  <c r="I53" i="25"/>
  <c r="I37" i="25"/>
  <c r="I21" i="25"/>
  <c r="I132" i="25"/>
  <c r="I116" i="25"/>
  <c r="I100" i="25"/>
  <c r="I84" i="25"/>
  <c r="I68" i="25"/>
  <c r="I52" i="25"/>
  <c r="I36" i="25"/>
  <c r="I20" i="25"/>
  <c r="I131" i="25"/>
  <c r="I115" i="25"/>
  <c r="I99" i="25"/>
  <c r="I83" i="25"/>
  <c r="I67" i="25"/>
  <c r="I51" i="25"/>
  <c r="I35" i="25"/>
  <c r="I19" i="25"/>
  <c r="I130" i="25"/>
  <c r="I114" i="25"/>
  <c r="I98" i="25"/>
  <c r="I82" i="25"/>
  <c r="I66" i="25"/>
  <c r="I50" i="25"/>
  <c r="I34" i="25"/>
  <c r="I18" i="25"/>
  <c r="I129" i="25"/>
  <c r="I113" i="25"/>
  <c r="I97" i="25"/>
  <c r="I81" i="25"/>
  <c r="I65" i="25"/>
  <c r="I49" i="25"/>
  <c r="I33" i="25"/>
  <c r="I17" i="25"/>
  <c r="I128" i="25"/>
  <c r="I112" i="25"/>
  <c r="I96" i="25"/>
  <c r="I80" i="25"/>
  <c r="I64" i="25"/>
  <c r="I48" i="25"/>
  <c r="I32" i="25"/>
  <c r="G4" i="8"/>
  <c r="D5" i="8"/>
  <c r="C6" i="8" s="1"/>
  <c r="E5" i="8"/>
  <c r="G5" i="8" s="1"/>
  <c r="F4" i="8"/>
  <c r="H4" i="8" s="1"/>
  <c r="AH17" i="25" l="1"/>
  <c r="M17" i="25" s="1"/>
  <c r="O17" i="25" s="1"/>
  <c r="AH16" i="25"/>
  <c r="M16" i="25" s="1"/>
  <c r="O16" i="25" s="1"/>
  <c r="F5" i="8"/>
  <c r="H5" i="8" s="1"/>
  <c r="E6" i="8"/>
  <c r="G6" i="8" s="1"/>
  <c r="D6" i="8"/>
  <c r="C7" i="8" s="1"/>
  <c r="E7" i="8" l="1"/>
  <c r="G7" i="8" s="1"/>
  <c r="D7" i="8"/>
  <c r="C8" i="8" s="1"/>
  <c r="F6" i="8"/>
  <c r="H6" i="8" s="1"/>
  <c r="D8" i="8" l="1"/>
  <c r="C9" i="8" s="1"/>
  <c r="E8" i="8"/>
  <c r="G8" i="8" s="1"/>
  <c r="F7" i="8"/>
  <c r="H7" i="8" s="1"/>
  <c r="E9" i="8" l="1"/>
  <c r="G9" i="8" s="1"/>
  <c r="D9" i="8"/>
  <c r="C10" i="8" s="1"/>
  <c r="F8" i="8"/>
  <c r="H8" i="8" s="1"/>
  <c r="D10" i="8" l="1"/>
  <c r="C11" i="8" s="1"/>
  <c r="E10" i="8"/>
  <c r="G10" i="8" s="1"/>
  <c r="F9" i="8"/>
  <c r="H9" i="8" s="1"/>
  <c r="F10" i="8" l="1"/>
  <c r="H10" i="8" s="1"/>
  <c r="D11" i="8"/>
  <c r="E11" i="8"/>
  <c r="G11" i="8" s="1"/>
  <c r="F11" i="8" l="1"/>
  <c r="H11" i="8" s="1"/>
  <c r="C12" i="8"/>
  <c r="E12" i="8" l="1"/>
  <c r="G12" i="8" s="1"/>
  <c r="D12" i="8"/>
  <c r="C13" i="8" s="1"/>
  <c r="D13" i="8" l="1"/>
  <c r="E13" i="8"/>
  <c r="G13" i="8" s="1"/>
  <c r="F12" i="8"/>
  <c r="H12" i="8" s="1"/>
  <c r="E16" i="25" l="1"/>
  <c r="F13" i="8"/>
  <c r="H13" i="8" s="1"/>
  <c r="C14" i="8"/>
  <c r="AQ16" i="25" l="1"/>
  <c r="AR16" i="25"/>
  <c r="D14" i="8"/>
  <c r="E14" i="8"/>
  <c r="G14" i="8" s="1"/>
  <c r="F14" i="8" l="1"/>
  <c r="H14" i="8" s="1"/>
  <c r="C15" i="8"/>
  <c r="E17" i="25" l="1"/>
  <c r="D15" i="8"/>
  <c r="C16" i="8" s="1"/>
  <c r="E15" i="8"/>
  <c r="G15" i="8" s="1"/>
  <c r="AR17" i="25" l="1"/>
  <c r="AQ17" i="25"/>
  <c r="E18" i="25"/>
  <c r="F15" i="8"/>
  <c r="H15" i="8" s="1"/>
  <c r="D16" i="8"/>
  <c r="E16" i="8"/>
  <c r="G16" i="8" s="1"/>
  <c r="AQ18" i="25" l="1"/>
  <c r="AR18" i="25"/>
  <c r="E19" i="25"/>
  <c r="F16" i="8"/>
  <c r="H16" i="8" s="1"/>
  <c r="C17" i="8"/>
  <c r="AR19" i="25" l="1"/>
  <c r="AQ19" i="25"/>
  <c r="E20" i="25"/>
  <c r="E17" i="8"/>
  <c r="G17" i="8" s="1"/>
  <c r="D17" i="8"/>
  <c r="C18" i="8" s="1"/>
  <c r="AQ20" i="25" l="1"/>
  <c r="AR20" i="25"/>
  <c r="E21" i="25"/>
  <c r="D18" i="8"/>
  <c r="C19" i="8" s="1"/>
  <c r="E18" i="8"/>
  <c r="G18" i="8" s="1"/>
  <c r="F17" i="8"/>
  <c r="H17" i="8" s="1"/>
  <c r="E22" i="25" l="1"/>
  <c r="AQ21" i="25"/>
  <c r="AR21" i="25"/>
  <c r="D19" i="8"/>
  <c r="E19" i="8"/>
  <c r="G19" i="8" s="1"/>
  <c r="F18" i="8"/>
  <c r="H18" i="8" s="1"/>
  <c r="AR22" i="25" l="1"/>
  <c r="AQ22" i="25"/>
  <c r="E23" i="25"/>
  <c r="F19" i="8"/>
  <c r="H19" i="8" s="1"/>
  <c r="C20" i="8"/>
  <c r="AQ23" i="25" l="1"/>
  <c r="AR23" i="25"/>
  <c r="E24" i="25"/>
  <c r="E20" i="8"/>
  <c r="G20" i="8" s="1"/>
  <c r="D20" i="8"/>
  <c r="AQ24" i="25" l="1"/>
  <c r="AR24" i="25"/>
  <c r="E25" i="25"/>
  <c r="C21" i="8"/>
  <c r="F20" i="8"/>
  <c r="H20" i="8" s="1"/>
  <c r="E26" i="25" l="1"/>
  <c r="AQ25" i="25"/>
  <c r="AR25" i="25"/>
  <c r="D21" i="8"/>
  <c r="C22" i="8" s="1"/>
  <c r="E21" i="8"/>
  <c r="G21" i="8" s="1"/>
  <c r="AQ26" i="25" l="1"/>
  <c r="AR26" i="25"/>
  <c r="E27" i="25"/>
  <c r="D22" i="8"/>
  <c r="E22" i="8"/>
  <c r="G22" i="8" s="1"/>
  <c r="F21" i="8"/>
  <c r="H21" i="8" s="1"/>
  <c r="E28" i="25" l="1"/>
  <c r="AR27" i="25"/>
  <c r="AQ27" i="25"/>
  <c r="F22" i="8"/>
  <c r="H22" i="8" s="1"/>
  <c r="C23" i="8"/>
  <c r="AR28" i="25" l="1"/>
  <c r="AQ28" i="25"/>
  <c r="E29" i="25"/>
  <c r="D23" i="8"/>
  <c r="C24" i="8" s="1"/>
  <c r="E23" i="8"/>
  <c r="G23" i="8" s="1"/>
  <c r="AR29" i="25" l="1"/>
  <c r="AQ29" i="25"/>
  <c r="E30" i="25"/>
  <c r="D24" i="8"/>
  <c r="C25" i="8" s="1"/>
  <c r="E24" i="8"/>
  <c r="G24" i="8" s="1"/>
  <c r="F23" i="8"/>
  <c r="H23" i="8" s="1"/>
  <c r="E31" i="25" l="1"/>
  <c r="AR30" i="25"/>
  <c r="AQ30" i="25"/>
  <c r="F24" i="8"/>
  <c r="H24" i="8" s="1"/>
  <c r="E25" i="8"/>
  <c r="G25" i="8" s="1"/>
  <c r="D25" i="8"/>
  <c r="AR31" i="25" l="1"/>
  <c r="AQ31" i="25"/>
  <c r="E32" i="25"/>
  <c r="F25" i="8"/>
  <c r="H25" i="8" s="1"/>
  <c r="C26" i="8"/>
  <c r="AR32" i="25" l="1"/>
  <c r="AQ32" i="25"/>
  <c r="E33" i="25"/>
  <c r="D26" i="8"/>
  <c r="C27" i="8" s="1"/>
  <c r="E26" i="8"/>
  <c r="G26" i="8" s="1"/>
  <c r="AR33" i="25" l="1"/>
  <c r="AQ33" i="25"/>
  <c r="E34" i="25"/>
  <c r="F26" i="8"/>
  <c r="H26" i="8" s="1"/>
  <c r="D27" i="8"/>
  <c r="E27" i="8"/>
  <c r="G27" i="8" s="1"/>
  <c r="E35" i="25" l="1"/>
  <c r="AR34" i="25"/>
  <c r="AQ34" i="25"/>
  <c r="F27" i="8"/>
  <c r="H27" i="8" s="1"/>
  <c r="AR35" i="25" l="1"/>
  <c r="AQ35" i="25"/>
  <c r="E36" i="25"/>
  <c r="AQ36" i="25" l="1"/>
  <c r="AR36" i="25"/>
  <c r="E37" i="25"/>
  <c r="E38" i="25" l="1"/>
  <c r="AQ37" i="25"/>
  <c r="AR37" i="25"/>
  <c r="AR38" i="25" l="1"/>
  <c r="AQ38" i="25"/>
  <c r="E39" i="25"/>
  <c r="AQ39" i="25" l="1"/>
  <c r="AR39" i="25"/>
  <c r="E40" i="25"/>
  <c r="AR40" i="25" l="1"/>
  <c r="AQ40" i="25"/>
  <c r="E41" i="25"/>
  <c r="AR41" i="25" l="1"/>
  <c r="AQ41" i="25"/>
  <c r="E42" i="25"/>
  <c r="AQ42" i="25" l="1"/>
  <c r="AR42" i="25"/>
  <c r="E43" i="25"/>
  <c r="AQ43" i="25" l="1"/>
  <c r="AR43" i="25"/>
  <c r="E44" i="25"/>
  <c r="AQ44" i="25" l="1"/>
  <c r="AR44" i="25"/>
  <c r="E45" i="25"/>
  <c r="AQ45" i="25" l="1"/>
  <c r="AR45" i="25"/>
  <c r="E46" i="25"/>
  <c r="AQ46" i="25" l="1"/>
  <c r="AR46" i="25"/>
  <c r="E47" i="25"/>
  <c r="AR47" i="25" l="1"/>
  <c r="AQ47" i="25"/>
  <c r="E48" i="25"/>
  <c r="E49" i="25" l="1"/>
  <c r="AQ48" i="25"/>
  <c r="AR48" i="25"/>
  <c r="AQ49" i="25" l="1"/>
  <c r="AR49" i="25"/>
  <c r="E50" i="25"/>
  <c r="AR50" i="25" l="1"/>
  <c r="AQ50" i="25"/>
  <c r="E51" i="25"/>
  <c r="AR51" i="25" l="1"/>
  <c r="AQ51" i="25"/>
  <c r="E52" i="25"/>
  <c r="AQ52" i="25" l="1"/>
  <c r="AR52" i="25"/>
  <c r="E53" i="25"/>
  <c r="AR53" i="25" l="1"/>
  <c r="AQ53" i="25"/>
  <c r="E54" i="25"/>
  <c r="AR54" i="25" l="1"/>
  <c r="AQ54" i="25"/>
  <c r="E55" i="25"/>
  <c r="AQ55" i="25" l="1"/>
  <c r="AR55" i="25"/>
  <c r="E56" i="25"/>
  <c r="AQ56" i="25" l="1"/>
  <c r="AR56" i="25"/>
  <c r="E57" i="25"/>
  <c r="AQ57" i="25" l="1"/>
  <c r="AR57" i="25"/>
  <c r="E58" i="25"/>
  <c r="AQ58" i="25" l="1"/>
  <c r="AR58" i="25"/>
  <c r="E59" i="25"/>
  <c r="AQ59" i="25" l="1"/>
  <c r="AR59" i="25"/>
  <c r="E60" i="25"/>
  <c r="AR60" i="25" l="1"/>
  <c r="AQ60" i="25"/>
  <c r="E61" i="25"/>
  <c r="AR61" i="25" l="1"/>
  <c r="AQ61" i="25"/>
  <c r="E62" i="25"/>
  <c r="AQ62" i="25" l="1"/>
  <c r="AR62" i="25"/>
  <c r="E63" i="25"/>
  <c r="AQ63" i="25" l="1"/>
  <c r="AR63" i="25"/>
  <c r="E64" i="25"/>
  <c r="E65" i="25" l="1"/>
  <c r="AQ64" i="25"/>
  <c r="AR64" i="25"/>
  <c r="AQ65" i="25" l="1"/>
  <c r="AR65" i="25"/>
  <c r="E66" i="25"/>
  <c r="AR66" i="25" l="1"/>
  <c r="AQ66" i="25"/>
  <c r="E67" i="25"/>
  <c r="AQ67" i="25" l="1"/>
  <c r="AR67" i="25"/>
  <c r="E68" i="25"/>
  <c r="AR68" i="25" l="1"/>
  <c r="AQ68" i="25"/>
  <c r="E69" i="25"/>
  <c r="AR69" i="25" l="1"/>
  <c r="AQ69" i="25"/>
  <c r="E70" i="25"/>
  <c r="AR70" i="25" l="1"/>
  <c r="AQ70" i="25"/>
  <c r="E71" i="25"/>
  <c r="AQ71" i="25" l="1"/>
  <c r="AR71" i="25"/>
  <c r="E72" i="25"/>
  <c r="AR72" i="25" l="1"/>
  <c r="AQ72" i="25"/>
  <c r="E73" i="25"/>
  <c r="AQ73" i="25" l="1"/>
  <c r="AR73" i="25"/>
  <c r="E74" i="25"/>
  <c r="AQ74" i="25" l="1"/>
  <c r="AR74" i="25"/>
  <c r="E75" i="25"/>
  <c r="AQ75" i="25" l="1"/>
  <c r="AR75" i="25"/>
  <c r="E76" i="25"/>
  <c r="AQ76" i="25" l="1"/>
  <c r="AR76" i="25"/>
  <c r="E77" i="25"/>
  <c r="AQ77" i="25" l="1"/>
  <c r="AR77" i="25"/>
  <c r="E78" i="25"/>
  <c r="AQ78" i="25" l="1"/>
  <c r="AR78" i="25"/>
  <c r="E79" i="25"/>
  <c r="AQ79" i="25" l="1"/>
  <c r="AR79" i="25"/>
  <c r="E80" i="25"/>
  <c r="AQ80" i="25" l="1"/>
  <c r="AR80" i="25"/>
  <c r="E81" i="25"/>
  <c r="AR81" i="25" l="1"/>
  <c r="AQ81" i="25"/>
  <c r="E82" i="25"/>
  <c r="AQ82" i="25" l="1"/>
  <c r="AR82" i="25"/>
  <c r="E83" i="25"/>
  <c r="AQ83" i="25" l="1"/>
  <c r="AR83" i="25"/>
  <c r="E84" i="25"/>
  <c r="AR84" i="25" l="1"/>
  <c r="AQ84" i="25"/>
  <c r="E85" i="25"/>
  <c r="AR85" i="25" l="1"/>
  <c r="AQ85" i="25"/>
  <c r="E86" i="25"/>
  <c r="AR86" i="25" l="1"/>
  <c r="AQ86" i="25"/>
  <c r="E87" i="25"/>
  <c r="AQ87" i="25" l="1"/>
  <c r="AR87" i="25"/>
  <c r="E88" i="25"/>
  <c r="AQ88" i="25" l="1"/>
  <c r="AR88" i="25"/>
  <c r="E89" i="25"/>
  <c r="AR89" i="25" l="1"/>
  <c r="AQ89" i="25"/>
  <c r="E90" i="25"/>
  <c r="AR90" i="25" l="1"/>
  <c r="AQ90" i="25"/>
  <c r="E91" i="25"/>
  <c r="AQ91" i="25" l="1"/>
  <c r="AR91" i="25"/>
  <c r="E92" i="25"/>
  <c r="AQ92" i="25" l="1"/>
  <c r="AR92" i="25"/>
  <c r="E93" i="25"/>
  <c r="AQ93" i="25" l="1"/>
  <c r="AR93" i="25"/>
  <c r="E94" i="25"/>
  <c r="AQ94" i="25" l="1"/>
  <c r="AR94" i="25"/>
  <c r="E95" i="25"/>
  <c r="AR95" i="25" l="1"/>
  <c r="AQ95" i="25"/>
  <c r="E96" i="25"/>
  <c r="AQ96" i="25" l="1"/>
  <c r="AR96" i="25"/>
  <c r="E97" i="25"/>
  <c r="AQ97" i="25" l="1"/>
  <c r="AR97" i="25"/>
  <c r="E98" i="25"/>
  <c r="AQ98" i="25" l="1"/>
  <c r="AR98" i="25"/>
  <c r="E99" i="25"/>
  <c r="AQ99" i="25" l="1"/>
  <c r="AR99" i="25"/>
  <c r="E100" i="25"/>
  <c r="AR100" i="25" l="1"/>
  <c r="AQ100" i="25"/>
  <c r="E101" i="25"/>
  <c r="AR101" i="25" l="1"/>
  <c r="AQ101" i="25"/>
  <c r="E102" i="25"/>
  <c r="AR102" i="25" l="1"/>
  <c r="AQ102" i="25"/>
  <c r="E103" i="25"/>
  <c r="AR103" i="25" l="1"/>
  <c r="AQ103" i="25"/>
  <c r="E104" i="25"/>
  <c r="AR104" i="25" l="1"/>
  <c r="AQ104" i="25"/>
  <c r="E105" i="25"/>
  <c r="E106" i="25" l="1"/>
  <c r="AQ105" i="25"/>
  <c r="AR105" i="25"/>
  <c r="AR106" i="25" l="1"/>
  <c r="AQ106" i="25"/>
  <c r="E107" i="25"/>
  <c r="AQ107" i="25" l="1"/>
  <c r="AR107" i="25"/>
  <c r="E108" i="25"/>
  <c r="E109" i="25" l="1"/>
  <c r="AQ108" i="25"/>
  <c r="AR108" i="25"/>
  <c r="AR109" i="25" l="1"/>
  <c r="AQ109" i="25"/>
  <c r="E110" i="25"/>
  <c r="AQ110" i="25" l="1"/>
  <c r="AR110" i="25"/>
  <c r="E111" i="25"/>
  <c r="AR111" i="25" l="1"/>
  <c r="AQ111" i="25"/>
  <c r="E112" i="25"/>
  <c r="AQ112" i="25" l="1"/>
  <c r="AR112" i="25"/>
  <c r="E113" i="25"/>
  <c r="AQ113" i="25" l="1"/>
  <c r="AR113" i="25"/>
  <c r="E114" i="25"/>
  <c r="AQ114" i="25" l="1"/>
  <c r="AR114" i="25"/>
  <c r="E115" i="25"/>
  <c r="AQ115" i="25" l="1"/>
  <c r="AR115" i="25"/>
  <c r="E116" i="25"/>
  <c r="AR116" i="25" l="1"/>
  <c r="AQ116" i="25"/>
  <c r="E117" i="25"/>
  <c r="AR117" i="25" l="1"/>
  <c r="AQ117" i="25"/>
  <c r="E118" i="25"/>
  <c r="AR118" i="25" l="1"/>
  <c r="AQ118" i="25"/>
  <c r="E119" i="25"/>
  <c r="AQ119" i="25" l="1"/>
  <c r="AR119" i="25"/>
  <c r="E120" i="25"/>
  <c r="AQ120" i="25" l="1"/>
  <c r="AR120" i="25"/>
  <c r="E121" i="25"/>
  <c r="AQ121" i="25" l="1"/>
  <c r="AR121" i="25"/>
  <c r="E122" i="25"/>
  <c r="AR122" i="25" l="1"/>
  <c r="AQ122" i="25"/>
  <c r="E123" i="25"/>
  <c r="AQ123" i="25" l="1"/>
  <c r="AR123" i="25"/>
  <c r="E124" i="25"/>
  <c r="AR124" i="25" l="1"/>
  <c r="AQ124" i="25"/>
  <c r="E125" i="25"/>
  <c r="AR125" i="25" l="1"/>
  <c r="AQ125" i="25"/>
  <c r="E126" i="25"/>
  <c r="E127" i="25" l="1"/>
  <c r="AQ126" i="25"/>
  <c r="AR126" i="25"/>
  <c r="AR127" i="25" l="1"/>
  <c r="AQ127" i="25"/>
  <c r="E128" i="25"/>
  <c r="AQ128" i="25" l="1"/>
  <c r="AR128" i="25"/>
  <c r="E129" i="25"/>
  <c r="AR129" i="25" l="1"/>
  <c r="AQ129" i="25"/>
  <c r="E130" i="25"/>
  <c r="AQ130" i="25" l="1"/>
  <c r="AR130" i="25"/>
  <c r="E131" i="25"/>
  <c r="AQ131" i="25" l="1"/>
  <c r="AR131" i="25"/>
  <c r="E132" i="25"/>
  <c r="AR132" i="25" l="1"/>
  <c r="AQ132" i="25"/>
  <c r="E133" i="25"/>
  <c r="AR133" i="25" l="1"/>
  <c r="AQ133" i="25"/>
  <c r="E134" i="25"/>
  <c r="AR134" i="25" l="1"/>
  <c r="AQ134" i="25"/>
  <c r="E135" i="25"/>
  <c r="AQ135" i="25" l="1"/>
  <c r="AR135" i="25"/>
  <c r="E4" i="25"/>
  <c r="E136" i="25"/>
  <c r="AR136" i="25" l="1"/>
  <c r="AQ136" i="25"/>
  <c r="E137" i="25"/>
  <c r="AR137" i="25" l="1"/>
  <c r="AR13" i="25" s="1"/>
  <c r="AQ137" i="25"/>
  <c r="AQ13" i="25"/>
  <c r="B7" i="25"/>
  <c r="E5" i="25" l="1"/>
  <c r="B6" i="25"/>
  <c r="B8" i="25"/>
  <c r="E8" i="25"/>
  <c r="E6" i="25"/>
  <c r="B5" i="25"/>
  <c r="A11" i="25"/>
  <c r="AS13" i="25"/>
  <c r="AP13" i="25"/>
  <c r="B4" i="25" s="1"/>
  <c r="E7" i="25"/>
</calcChain>
</file>

<file path=xl/sharedStrings.xml><?xml version="1.0" encoding="utf-8"?>
<sst xmlns="http://schemas.openxmlformats.org/spreadsheetml/2006/main" count="342" uniqueCount="176">
  <si>
    <t xml:space="preserve">Trading Statistics </t>
  </si>
  <si>
    <t>Win Rate</t>
  </si>
  <si>
    <t>Total Trades</t>
  </si>
  <si>
    <t>Winners</t>
  </si>
  <si>
    <t>Losers</t>
  </si>
  <si>
    <t>Max Loss</t>
  </si>
  <si>
    <t>Max Win</t>
  </si>
  <si>
    <t>Avg Loss</t>
  </si>
  <si>
    <t>Avg Win</t>
  </si>
  <si>
    <t>Comulatative Returns</t>
  </si>
  <si>
    <t>Account / Possition Size</t>
  </si>
  <si>
    <t>Trade Conclusion + Notes</t>
  </si>
  <si>
    <t>Account Balance</t>
  </si>
  <si>
    <t>Auto Possition Calculated</t>
  </si>
  <si>
    <t>Long/Short</t>
  </si>
  <si>
    <t>Entry</t>
  </si>
  <si>
    <t>S/L</t>
  </si>
  <si>
    <t>Notes</t>
  </si>
  <si>
    <t>Status</t>
  </si>
  <si>
    <t>Planned Reward</t>
  </si>
  <si>
    <t>Final Reward</t>
  </si>
  <si>
    <t>Bullish</t>
  </si>
  <si>
    <t>Bearish</t>
  </si>
  <si>
    <t>Risk Per Trade</t>
  </si>
  <si>
    <t>Auto Risk Calculated</t>
  </si>
  <si>
    <t>Daily</t>
  </si>
  <si>
    <t>Trade Metrics</t>
  </si>
  <si>
    <t>Asset</t>
  </si>
  <si>
    <t>Monthly Equity</t>
  </si>
  <si>
    <t>Monthly Goal</t>
  </si>
  <si>
    <r>
      <t xml:space="preserve">Reward Per Trade </t>
    </r>
    <r>
      <rPr>
        <b/>
        <i/>
        <sz val="8"/>
        <color theme="0"/>
        <rFont val="Arial"/>
        <family val="2"/>
      </rPr>
      <t xml:space="preserve">(if 3:1) </t>
    </r>
  </si>
  <si>
    <t>dOpen</t>
  </si>
  <si>
    <t>pdVAH</t>
  </si>
  <si>
    <t>pdPOC</t>
  </si>
  <si>
    <t>pdVAL</t>
  </si>
  <si>
    <t>Order Blocks</t>
  </si>
  <si>
    <t>Local CC</t>
  </si>
  <si>
    <t>Key S/R levels</t>
  </si>
  <si>
    <t>R</t>
  </si>
  <si>
    <t>S</t>
  </si>
  <si>
    <t>Bear</t>
  </si>
  <si>
    <t>Bull</t>
  </si>
  <si>
    <t>Daily Trading Update</t>
  </si>
  <si>
    <t>TVAH</t>
  </si>
  <si>
    <t>TPOC</t>
  </si>
  <si>
    <t>TVAL</t>
  </si>
  <si>
    <t>Rule #1 Protect Capital</t>
  </si>
  <si>
    <t>Horizontal levels</t>
  </si>
  <si>
    <t>Rule #2 No Plan, No Trade</t>
  </si>
  <si>
    <r>
      <t xml:space="preserve">Reward Per Trade </t>
    </r>
    <r>
      <rPr>
        <b/>
        <i/>
        <sz val="8"/>
        <color theme="0"/>
        <rFont val="Arial"/>
        <family val="2"/>
      </rPr>
      <t xml:space="preserve">(if 1:1) </t>
    </r>
  </si>
  <si>
    <t>1:1</t>
  </si>
  <si>
    <t>3:1</t>
  </si>
  <si>
    <t>pdEQ</t>
  </si>
  <si>
    <t>Key Levels</t>
  </si>
  <si>
    <t>pmVwap</t>
  </si>
  <si>
    <t>pdVwap</t>
  </si>
  <si>
    <t>pwVwap</t>
  </si>
  <si>
    <t>pwPoc</t>
  </si>
  <si>
    <t>pmPoc</t>
  </si>
  <si>
    <t>pVwap close &amp; poc's</t>
  </si>
  <si>
    <t>Session</t>
  </si>
  <si>
    <t>Actual Possition Filled</t>
  </si>
  <si>
    <t>Merged TPO Range</t>
  </si>
  <si>
    <t>SP's Above</t>
  </si>
  <si>
    <t>SP's Below</t>
  </si>
  <si>
    <t>IS4</t>
  </si>
  <si>
    <t>Exit Time</t>
  </si>
  <si>
    <t>IS1</t>
  </si>
  <si>
    <t>CCW</t>
  </si>
  <si>
    <t>IS3</t>
  </si>
  <si>
    <t>IS2</t>
  </si>
  <si>
    <t>pdTpoc</t>
  </si>
  <si>
    <t>Entry Levels (mrk)</t>
  </si>
  <si>
    <t xml:space="preserve">Leverage </t>
  </si>
  <si>
    <t>Enter Account Risk</t>
  </si>
  <si>
    <t>Local Comulative Volume Delta (CVD)</t>
  </si>
  <si>
    <t>nsPoc's</t>
  </si>
  <si>
    <t>2:1</t>
  </si>
  <si>
    <r>
      <t xml:space="preserve">Reward Per Trade </t>
    </r>
    <r>
      <rPr>
        <b/>
        <i/>
        <sz val="8"/>
        <color theme="0"/>
        <rFont val="Arial"/>
        <family val="2"/>
      </rPr>
      <t xml:space="preserve">(if 2:1) </t>
    </r>
  </si>
  <si>
    <t>Target 1</t>
  </si>
  <si>
    <t>Auto Calculated Half Size (for TP's)</t>
  </si>
  <si>
    <t>Break Even S/L</t>
  </si>
  <si>
    <t>Loss</t>
  </si>
  <si>
    <t>Win</t>
  </si>
  <si>
    <t xml:space="preserve">Actual Position Exited </t>
  </si>
  <si>
    <t>Entry Time</t>
  </si>
  <si>
    <t>vwap</t>
  </si>
  <si>
    <t>Weekly</t>
  </si>
  <si>
    <t>wOpen</t>
  </si>
  <si>
    <t>mOpen</t>
  </si>
  <si>
    <t>pdPoc</t>
  </si>
  <si>
    <t>pdOpen</t>
  </si>
  <si>
    <t>pwOpen</t>
  </si>
  <si>
    <t>pmOpen</t>
  </si>
  <si>
    <t>nsPoc</t>
  </si>
  <si>
    <t>nPoc</t>
  </si>
  <si>
    <t>pdHigh</t>
  </si>
  <si>
    <t>pdLow</t>
  </si>
  <si>
    <t>pmHigh</t>
  </si>
  <si>
    <t>pmVAH</t>
  </si>
  <si>
    <t>pmEQ</t>
  </si>
  <si>
    <t>pmVAL</t>
  </si>
  <si>
    <t>pmLow</t>
  </si>
  <si>
    <t>pwHigh</t>
  </si>
  <si>
    <t>pwVAH</t>
  </si>
  <si>
    <t>pwEQ</t>
  </si>
  <si>
    <t>pwVAL</t>
  </si>
  <si>
    <t>pwLow</t>
  </si>
  <si>
    <t>Monthly</t>
  </si>
  <si>
    <t>ACR 5 Minutes ($100 Min)</t>
  </si>
  <si>
    <t>ACR 10 Minutes ($200 Min)</t>
  </si>
  <si>
    <t>pwPOC</t>
  </si>
  <si>
    <t>pmPOC</t>
  </si>
  <si>
    <t>pdVWAP</t>
  </si>
  <si>
    <t>pmVWAP</t>
  </si>
  <si>
    <t>pwVWAP</t>
  </si>
  <si>
    <t>Bias</t>
  </si>
  <si>
    <t xml:space="preserve">Trade Plan: Trade the range until there's no range! </t>
  </si>
  <si>
    <t>dPivot</t>
  </si>
  <si>
    <t>wPivot</t>
  </si>
  <si>
    <t>mPivot</t>
  </si>
  <si>
    <t>Level</t>
  </si>
  <si>
    <t xml:space="preserve">Percentage </t>
  </si>
  <si>
    <t>Total</t>
  </si>
  <si>
    <t>1h CVD / CCV / OI / Vol</t>
  </si>
  <si>
    <t>Other</t>
  </si>
  <si>
    <t>Long</t>
  </si>
  <si>
    <t>Positive</t>
  </si>
  <si>
    <t>Negative</t>
  </si>
  <si>
    <t>BTCUSD</t>
  </si>
  <si>
    <t>Local Order Flow (MS: HH's/LL's)</t>
  </si>
  <si>
    <t xml:space="preserve">Fibonacci Level </t>
  </si>
  <si>
    <t>CCV</t>
  </si>
  <si>
    <t xml:space="preserve">Example: Very high rate for $300 plus move </t>
  </si>
  <si>
    <t>Example: One of my favourite!!!</t>
  </si>
  <si>
    <t>Monday</t>
  </si>
  <si>
    <t>Here you can record the same stats but add something else, like day of the week/what session etc…</t>
  </si>
  <si>
    <t>Tuesday</t>
  </si>
  <si>
    <t>Example: dOpen outside pDay Value - But then becomes accepted back in Value</t>
  </si>
  <si>
    <t>SP</t>
  </si>
  <si>
    <t>TV/Exo/Atas Snapshot</t>
  </si>
  <si>
    <t>Single Prints</t>
  </si>
  <si>
    <t>Example: Naked weekly pivot - High rate for a bounce</t>
  </si>
  <si>
    <t>Target 2</t>
  </si>
  <si>
    <t>Total Taker's Fee (0.075%)</t>
  </si>
  <si>
    <t>Half Taker's Fee</t>
  </si>
  <si>
    <t>Half Maker's Rebate</t>
  </si>
  <si>
    <t>https://gyazo.com/9c8c2468ae3862809afcaab740fd58e8</t>
  </si>
  <si>
    <t>Profit 1 (50%)</t>
  </si>
  <si>
    <t>Profit 2 (50%)</t>
  </si>
  <si>
    <t>Entered CCTR at the CC with bullish CVD - Both TP's hit - Minus Entry Fee</t>
  </si>
  <si>
    <t>Risk per Trade CCTR</t>
  </si>
  <si>
    <t>Reward per Trade (CCTR)</t>
  </si>
  <si>
    <t>Manually Add "Taker Fees" If SL x 2 (Negative)</t>
  </si>
  <si>
    <t>Target</t>
  </si>
  <si>
    <t>Profit 100%</t>
  </si>
  <si>
    <t>Final Return</t>
  </si>
  <si>
    <t>Total Maker's Rebate (0.025%)</t>
  </si>
  <si>
    <t>ACR 5 Minutes ($150 Min)</t>
  </si>
  <si>
    <t>Reward per Trade</t>
  </si>
  <si>
    <t>Risk per Trade</t>
  </si>
  <si>
    <t xml:space="preserve">Calculated Exit Average </t>
  </si>
  <si>
    <t>Example:  Naked Daily/Weely/Monthly levels first touch are great CCTR scalps</t>
  </si>
  <si>
    <t xml:space="preserve">HTF on 30M are AMAZING Scalps </t>
  </si>
  <si>
    <t>Other… Day of the Week</t>
  </si>
  <si>
    <t>Initial Balance</t>
  </si>
  <si>
    <t>Bull Div / No CCV / OI Down / Volume Down</t>
  </si>
  <si>
    <t>Actual Account % Risk p/trade</t>
  </si>
  <si>
    <t>Actual Account % Reward p/trade</t>
  </si>
  <si>
    <t>Yes</t>
  </si>
  <si>
    <t>IS1 00:00-06:00 UTC 
IS2 06:00-12:00 UTC 
IS3 12:00-20:00 UTC 
IS4 20:00-00:00 UTC</t>
  </si>
  <si>
    <t>Short</t>
  </si>
  <si>
    <t>CC .618</t>
  </si>
  <si>
    <t>CC .66</t>
  </si>
  <si>
    <t>CC .382</t>
  </si>
  <si>
    <t>CC .786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</si>
</sst>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₿]\ #,##0.00000" x16r2:formatCode16="[$₿-x-xbt2]\ #,##0.00000"/>
    <numFmt numFmtId="168" formatCode="0.000%"/>
    <numFmt numFmtId="169" formatCode="[$₿]\ #,##0.000000" x16r2:formatCode16="[$₿-x-xbt2]\ #,##0.000000"/>
    <numFmt numFmtId="170" formatCode="_-[$₿]\ * #,##0.0000000_-;\-[$₿]\ * #,##0.0000000_-;_-[$₿]\ * &quot;-&quot;??????_-;_-@_-" x16r2:formatCode16="_-[$₿-x-xbt2]\ * #,##0.0000000_-;\-[$₿-x-xbt2]\ * #,##0.0000000_-;_-[$₿-x-xbt2]\ * &quot;-&quot;??????_-;_-@_-"/>
    <numFmt numFmtId="171" formatCode="_-&quot;£&quot;* #,##0_-;\-&quot;£&quot;* #,##0_-;_-&quot;£&quot;* &quot;-&quot;??_-;_-@_-"/>
    <numFmt numFmtId="172" formatCode="[$-F800]dddd\,\ mmmm\ dd\,\ yyyy"/>
    <numFmt numFmtId="173" formatCode="0.0_ ;\-0.0\ "/>
    <numFmt numFmtId="174" formatCode="0.0"/>
    <numFmt numFmtId="175" formatCode="0.0%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20"/>
      <color theme="0"/>
      <name val="Arial"/>
      <family val="2"/>
    </font>
    <font>
      <b/>
      <i/>
      <sz val="16"/>
      <color rgb="FFFFFFFF"/>
      <name val="Spectral"/>
    </font>
    <font>
      <u/>
      <sz val="11"/>
      <color theme="10"/>
      <name val="Calibri"/>
      <family val="2"/>
      <scheme val="minor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i/>
      <sz val="16"/>
      <color theme="0"/>
      <name val="Arial"/>
      <family val="2"/>
    </font>
    <font>
      <b/>
      <i/>
      <sz val="10"/>
      <color theme="0"/>
      <name val="Arial"/>
      <family val="2"/>
    </font>
    <font>
      <b/>
      <i/>
      <sz val="8"/>
      <color theme="0"/>
      <name val="Arial"/>
      <family val="2"/>
    </font>
    <font>
      <b/>
      <i/>
      <u/>
      <sz val="9"/>
      <name val="Arial"/>
      <family val="2"/>
    </font>
    <font>
      <b/>
      <i/>
      <sz val="12"/>
      <name val="Arial"/>
      <family val="2"/>
    </font>
    <font>
      <b/>
      <i/>
      <sz val="8"/>
      <name val="Arial"/>
      <family val="2"/>
    </font>
    <font>
      <b/>
      <i/>
      <u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Comic Sans MS"/>
      <family val="4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4" tint="-0.499984740745262"/>
      <name val="Calibri"/>
      <family val="2"/>
      <scheme val="minor"/>
    </font>
    <font>
      <b/>
      <i/>
      <sz val="18"/>
      <color rgb="FFFFFFFF"/>
      <name val="Spectral"/>
    </font>
    <font>
      <sz val="10"/>
      <color theme="1"/>
      <name val="Calibri"/>
      <family val="2"/>
      <scheme val="minor"/>
    </font>
    <font>
      <b/>
      <sz val="10"/>
      <color rgb="FFF3F3F3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002060"/>
      <name val="Arial"/>
      <family val="2"/>
    </font>
    <font>
      <b/>
      <sz val="10"/>
      <color rgb="FFC00000"/>
      <name val="Arial"/>
      <family val="2"/>
    </font>
    <font>
      <b/>
      <sz val="10"/>
      <color theme="9" tint="-0.249977111117893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4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rgb="FFFFFFFF"/>
      <name val="Spectral"/>
    </font>
    <font>
      <b/>
      <sz val="8"/>
      <color rgb="FFF3F3F3"/>
      <name val="Arial"/>
      <family val="2"/>
    </font>
    <font>
      <b/>
      <i/>
      <sz val="12"/>
      <color theme="4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b/>
      <sz val="12"/>
      <color rgb="FFF3F3F3"/>
      <name val="Arial"/>
      <family val="2"/>
    </font>
    <font>
      <b/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rgb="FF1E1E1E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rgb="FF141414"/>
      </patternFill>
    </fill>
    <fill>
      <patternFill patternType="solid">
        <fgColor theme="8" tint="-0.249977111117893"/>
        <bgColor rgb="FF333333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rgb="FFF3F3F3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4" tint="0.59999389629810485"/>
        <bgColor rgb="FFF3F3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7" tint="0.79998168889431442"/>
        <bgColor rgb="FFF3F3F3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rgb="FFF3F3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rgb="FFFF0000"/>
        <bgColor rgb="FFF3F3F3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</cellStyleXfs>
  <cellXfs count="177">
    <xf numFmtId="0" fontId="0" fillId="0" borderId="0" xfId="0"/>
    <xf numFmtId="0" fontId="6" fillId="12" borderId="12" xfId="2" applyFont="1" applyFill="1" applyBorder="1" applyAlignment="1">
      <alignment horizontal="center" vertical="center"/>
    </xf>
    <xf numFmtId="14" fontId="0" fillId="0" borderId="0" xfId="0" applyNumberFormat="1"/>
    <xf numFmtId="9" fontId="12" fillId="20" borderId="12" xfId="0" applyNumberFormat="1" applyFont="1" applyFill="1" applyBorder="1" applyAlignment="1">
      <alignment horizontal="center" vertical="center" wrapText="1"/>
    </xf>
    <xf numFmtId="171" fontId="12" fillId="20" borderId="12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8" fillId="21" borderId="12" xfId="0" applyNumberFormat="1" applyFont="1" applyFill="1" applyBorder="1" applyAlignment="1">
      <alignment horizontal="center" vertical="center"/>
    </xf>
    <xf numFmtId="10" fontId="8" fillId="22" borderId="12" xfId="0" applyNumberFormat="1" applyFont="1" applyFill="1" applyBorder="1" applyAlignment="1">
      <alignment horizontal="center" vertical="center"/>
    </xf>
    <xf numFmtId="49" fontId="8" fillId="19" borderId="12" xfId="0" applyNumberFormat="1" applyFont="1" applyFill="1" applyBorder="1" applyAlignment="1">
      <alignment horizontal="center" vertical="center" wrapText="1"/>
    </xf>
    <xf numFmtId="49" fontId="8" fillId="23" borderId="0" xfId="0" applyNumberFormat="1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2" fontId="2" fillId="0" borderId="12" xfId="0" applyNumberFormat="1" applyFon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70" fontId="0" fillId="23" borderId="0" xfId="0" applyNumberFormat="1" applyFill="1" applyAlignment="1">
      <alignment horizontal="center" vertical="center"/>
    </xf>
    <xf numFmtId="0" fontId="0" fillId="23" borderId="0" xfId="0" applyFill="1"/>
    <xf numFmtId="0" fontId="9" fillId="23" borderId="0" xfId="0" applyFont="1" applyFill="1" applyAlignment="1">
      <alignment horizontal="center" vertical="center"/>
    </xf>
    <xf numFmtId="169" fontId="9" fillId="23" borderId="0" xfId="0" applyNumberFormat="1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0" fillId="0" borderId="0" xfId="0" applyFont="1" applyAlignment="1">
      <alignment vertical="center"/>
    </xf>
    <xf numFmtId="172" fontId="2" fillId="0" borderId="14" xfId="0" applyNumberFormat="1" applyFont="1" applyBorder="1" applyAlignment="1">
      <alignment horizontal="center" vertical="center"/>
    </xf>
    <xf numFmtId="0" fontId="18" fillId="0" borderId="0" xfId="0" applyFont="1"/>
    <xf numFmtId="0" fontId="17" fillId="0" borderId="0" xfId="0" applyFont="1" applyAlignment="1">
      <alignment horizontal="center" vertic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25" borderId="0" xfId="0" applyFont="1" applyFill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2" fontId="2" fillId="0" borderId="15" xfId="0" applyNumberFormat="1" applyFont="1" applyBorder="1" applyAlignment="1">
      <alignment horizontal="center" vertical="center"/>
    </xf>
    <xf numFmtId="166" fontId="7" fillId="24" borderId="12" xfId="0" applyNumberFormat="1" applyFont="1" applyFill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29" borderId="12" xfId="0" applyNumberFormat="1" applyFill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29" borderId="12" xfId="0" applyNumberFormat="1" applyFont="1" applyFill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6" fontId="7" fillId="29" borderId="15" xfId="0" applyNumberFormat="1" applyFont="1" applyFill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166" fontId="2" fillId="29" borderId="14" xfId="0" applyNumberFormat="1" applyFont="1" applyFill="1" applyBorder="1" applyAlignment="1">
      <alignment horizontal="center" vertical="center"/>
    </xf>
    <xf numFmtId="0" fontId="21" fillId="0" borderId="0" xfId="0" applyFont="1"/>
    <xf numFmtId="0" fontId="23" fillId="2" borderId="1" xfId="2" applyFont="1" applyFill="1" applyBorder="1" applyAlignment="1">
      <alignment horizontal="center" vertical="center" wrapText="1"/>
    </xf>
    <xf numFmtId="10" fontId="23" fillId="2" borderId="2" xfId="2" applyNumberFormat="1" applyFont="1" applyFill="1" applyBorder="1" applyAlignment="1">
      <alignment horizontal="center" vertical="center"/>
    </xf>
    <xf numFmtId="0" fontId="24" fillId="2" borderId="2" xfId="2" applyFont="1" applyFill="1" applyBorder="1" applyAlignment="1">
      <alignment horizontal="center" vertical="center"/>
    </xf>
    <xf numFmtId="0" fontId="23" fillId="2" borderId="2" xfId="2" applyFont="1" applyFill="1" applyBorder="1" applyAlignment="1">
      <alignment horizontal="center" vertical="center" wrapText="1"/>
    </xf>
    <xf numFmtId="1" fontId="25" fillId="2" borderId="3" xfId="1" applyNumberFormat="1" applyFont="1" applyFill="1" applyBorder="1" applyAlignment="1">
      <alignment horizontal="center" vertical="center"/>
    </xf>
    <xf numFmtId="0" fontId="26" fillId="4" borderId="7" xfId="2" applyFont="1" applyFill="1" applyBorder="1" applyAlignment="1">
      <alignment horizontal="center"/>
    </xf>
    <xf numFmtId="0" fontId="26" fillId="2" borderId="0" xfId="2" applyFont="1" applyFill="1" applyAlignment="1">
      <alignment horizontal="center"/>
    </xf>
    <xf numFmtId="0" fontId="26" fillId="4" borderId="0" xfId="2" applyFont="1" applyFill="1" applyAlignment="1">
      <alignment horizontal="center"/>
    </xf>
    <xf numFmtId="0" fontId="26" fillId="5" borderId="7" xfId="2" applyFont="1" applyFill="1" applyBorder="1" applyAlignment="1">
      <alignment horizontal="center"/>
    </xf>
    <xf numFmtId="0" fontId="26" fillId="5" borderId="0" xfId="2" applyFont="1" applyFill="1" applyAlignment="1">
      <alignment horizontal="center"/>
    </xf>
    <xf numFmtId="0" fontId="24" fillId="2" borderId="7" xfId="2" applyFont="1" applyFill="1" applyBorder="1" applyAlignment="1">
      <alignment horizontal="center"/>
    </xf>
    <xf numFmtId="0" fontId="24" fillId="2" borderId="0" xfId="2" applyFont="1" applyFill="1" applyAlignment="1">
      <alignment horizontal="center"/>
    </xf>
    <xf numFmtId="0" fontId="24" fillId="2" borderId="4" xfId="2" applyFont="1" applyFill="1" applyBorder="1" applyAlignment="1">
      <alignment horizontal="center"/>
    </xf>
    <xf numFmtId="0" fontId="24" fillId="2" borderId="5" xfId="2" applyFont="1" applyFill="1" applyBorder="1" applyAlignment="1">
      <alignment horizontal="center"/>
    </xf>
    <xf numFmtId="167" fontId="24" fillId="2" borderId="0" xfId="2" applyNumberFormat="1" applyFont="1" applyFill="1" applyAlignment="1">
      <alignment horizontal="center"/>
    </xf>
    <xf numFmtId="0" fontId="28" fillId="2" borderId="0" xfId="2" applyFont="1" applyFill="1"/>
    <xf numFmtId="0" fontId="29" fillId="8" borderId="12" xfId="2" applyFont="1" applyFill="1" applyBorder="1" applyAlignment="1">
      <alignment horizontal="center" vertical="center" wrapText="1"/>
    </xf>
    <xf numFmtId="0" fontId="28" fillId="2" borderId="0" xfId="2" applyFont="1" applyFill="1" applyAlignment="1">
      <alignment horizontal="center" vertical="center"/>
    </xf>
    <xf numFmtId="0" fontId="29" fillId="9" borderId="12" xfId="2" applyFont="1" applyFill="1" applyBorder="1" applyAlignment="1">
      <alignment horizontal="center" vertical="center" wrapText="1"/>
    </xf>
    <xf numFmtId="20" fontId="29" fillId="9" borderId="12" xfId="2" applyNumberFormat="1" applyFont="1" applyFill="1" applyBorder="1" applyAlignment="1">
      <alignment horizontal="center" vertical="center" wrapText="1"/>
    </xf>
    <xf numFmtId="0" fontId="30" fillId="8" borderId="12" xfId="2" applyFont="1" applyFill="1" applyBorder="1" applyAlignment="1">
      <alignment horizontal="center" vertical="center" wrapText="1"/>
    </xf>
    <xf numFmtId="0" fontId="31" fillId="10" borderId="12" xfId="2" applyFont="1" applyFill="1" applyBorder="1" applyAlignment="1">
      <alignment horizontal="center" vertical="center" wrapText="1"/>
    </xf>
    <xf numFmtId="0" fontId="28" fillId="0" borderId="0" xfId="2" applyFont="1" applyAlignment="1">
      <alignment horizontal="center" vertical="center"/>
    </xf>
    <xf numFmtId="0" fontId="28" fillId="11" borderId="0" xfId="2" applyFont="1" applyFill="1" applyAlignment="1">
      <alignment horizontal="center" vertical="center" wrapText="1"/>
    </xf>
    <xf numFmtId="165" fontId="32" fillId="27" borderId="12" xfId="2" applyNumberFormat="1" applyFont="1" applyFill="1" applyBorder="1" applyAlignment="1">
      <alignment horizontal="center" vertical="center"/>
    </xf>
    <xf numFmtId="168" fontId="32" fillId="13" borderId="12" xfId="2" applyNumberFormat="1" applyFont="1" applyFill="1" applyBorder="1" applyAlignment="1">
      <alignment horizontal="center" vertical="center"/>
    </xf>
    <xf numFmtId="168" fontId="32" fillId="28" borderId="12" xfId="2" applyNumberFormat="1" applyFont="1" applyFill="1" applyBorder="1" applyAlignment="1">
      <alignment horizontal="center" vertical="center"/>
    </xf>
    <xf numFmtId="0" fontId="32" fillId="27" borderId="12" xfId="2" applyFont="1" applyFill="1" applyBorder="1" applyAlignment="1">
      <alignment horizontal="center" vertical="center"/>
    </xf>
    <xf numFmtId="165" fontId="32" fillId="15" borderId="12" xfId="2" applyNumberFormat="1" applyFont="1" applyFill="1" applyBorder="1" applyAlignment="1">
      <alignment horizontal="center" vertical="center"/>
    </xf>
    <xf numFmtId="165" fontId="33" fillId="15" borderId="12" xfId="2" applyNumberFormat="1" applyFont="1" applyFill="1" applyBorder="1" applyAlignment="1">
      <alignment horizontal="center" vertical="center"/>
    </xf>
    <xf numFmtId="165" fontId="34" fillId="15" borderId="12" xfId="2" applyNumberFormat="1" applyFont="1" applyFill="1" applyBorder="1" applyAlignment="1">
      <alignment horizontal="center" vertical="center"/>
    </xf>
    <xf numFmtId="0" fontId="35" fillId="30" borderId="12" xfId="2" applyFont="1" applyFill="1" applyBorder="1" applyAlignment="1">
      <alignment horizontal="center" vertical="center"/>
    </xf>
    <xf numFmtId="14" fontId="35" fillId="26" borderId="12" xfId="2" applyNumberFormat="1" applyFont="1" applyFill="1" applyBorder="1" applyAlignment="1">
      <alignment horizontal="center" vertical="center"/>
    </xf>
    <xf numFmtId="20" fontId="35" fillId="26" borderId="12" xfId="2" applyNumberFormat="1" applyFont="1" applyFill="1" applyBorder="1" applyAlignment="1">
      <alignment horizontal="center" vertical="center"/>
    </xf>
    <xf numFmtId="0" fontId="35" fillId="26" borderId="12" xfId="2" applyNumberFormat="1" applyFont="1" applyFill="1" applyBorder="1" applyAlignment="1">
      <alignment horizontal="center" vertical="center"/>
    </xf>
    <xf numFmtId="165" fontId="35" fillId="26" borderId="12" xfId="2" applyNumberFormat="1" applyFont="1" applyFill="1" applyBorder="1" applyAlignment="1">
      <alignment horizontal="center" vertical="center"/>
    </xf>
    <xf numFmtId="165" fontId="36" fillId="27" borderId="12" xfId="2" applyNumberFormat="1" applyFont="1" applyFill="1" applyBorder="1" applyAlignment="1">
      <alignment horizontal="center" vertical="center"/>
    </xf>
    <xf numFmtId="165" fontId="33" fillId="12" borderId="12" xfId="2" applyNumberFormat="1" applyFont="1" applyFill="1" applyBorder="1" applyAlignment="1">
      <alignment horizontal="center" vertical="center"/>
    </xf>
    <xf numFmtId="165" fontId="34" fillId="12" borderId="12" xfId="2" applyNumberFormat="1" applyFont="1" applyFill="1" applyBorder="1" applyAlignment="1">
      <alignment horizontal="center" vertical="center"/>
    </xf>
    <xf numFmtId="166" fontId="35" fillId="12" borderId="12" xfId="2" applyNumberFormat="1" applyFont="1" applyFill="1" applyBorder="1" applyAlignment="1">
      <alignment horizontal="center" vertical="center"/>
    </xf>
    <xf numFmtId="166" fontId="35" fillId="27" borderId="12" xfId="2" applyNumberFormat="1" applyFont="1" applyFill="1" applyBorder="1" applyAlignment="1">
      <alignment horizontal="center" vertical="center"/>
    </xf>
    <xf numFmtId="14" fontId="35" fillId="12" borderId="12" xfId="2" applyNumberFormat="1" applyFont="1" applyFill="1" applyBorder="1" applyAlignment="1">
      <alignment horizontal="center" vertical="center"/>
    </xf>
    <xf numFmtId="0" fontId="6" fillId="12" borderId="12" xfId="2" applyFont="1" applyFill="1" applyBorder="1" applyAlignment="1">
      <alignment horizontal="center" vertical="center" wrapText="1"/>
    </xf>
    <xf numFmtId="0" fontId="37" fillId="14" borderId="12" xfId="2" applyFont="1" applyFill="1" applyBorder="1" applyAlignment="1">
      <alignment horizontal="center" vertical="center"/>
    </xf>
    <xf numFmtId="165" fontId="38" fillId="14" borderId="12" xfId="2" applyNumberFormat="1" applyFont="1" applyFill="1" applyBorder="1" applyAlignment="1">
      <alignment horizontal="center" vertical="center"/>
    </xf>
    <xf numFmtId="0" fontId="2" fillId="0" borderId="12" xfId="2" applyFont="1" applyBorder="1" applyAlignment="1">
      <alignment horizontal="right"/>
    </xf>
    <xf numFmtId="0" fontId="39" fillId="2" borderId="0" xfId="2" applyFont="1" applyFill="1"/>
    <xf numFmtId="0" fontId="39" fillId="0" borderId="0" xfId="2" applyFont="1"/>
    <xf numFmtId="0" fontId="39" fillId="2" borderId="0" xfId="2" applyFont="1" applyFill="1" applyAlignment="1">
      <alignment horizontal="center"/>
    </xf>
    <xf numFmtId="2" fontId="40" fillId="6" borderId="12" xfId="2" applyNumberFormat="1" applyFont="1" applyFill="1" applyBorder="1" applyAlignment="1">
      <alignment horizontal="center" vertical="center"/>
    </xf>
    <xf numFmtId="1" fontId="40" fillId="6" borderId="12" xfId="2" applyNumberFormat="1" applyFont="1" applyFill="1" applyBorder="1" applyAlignment="1">
      <alignment horizontal="center" vertical="center"/>
    </xf>
    <xf numFmtId="0" fontId="39" fillId="7" borderId="0" xfId="2" applyFont="1" applyFill="1"/>
    <xf numFmtId="0" fontId="41" fillId="9" borderId="12" xfId="2" applyFont="1" applyFill="1" applyBorder="1" applyAlignment="1">
      <alignment horizontal="center" vertical="center" wrapText="1"/>
    </xf>
    <xf numFmtId="165" fontId="42" fillId="4" borderId="8" xfId="2" applyNumberFormat="1" applyFont="1" applyFill="1" applyBorder="1" applyAlignment="1">
      <alignment horizontal="center"/>
    </xf>
    <xf numFmtId="165" fontId="42" fillId="5" borderId="8" xfId="2" applyNumberFormat="1" applyFont="1" applyFill="1" applyBorder="1" applyAlignment="1">
      <alignment horizontal="center"/>
    </xf>
    <xf numFmtId="165" fontId="43" fillId="2" borderId="8" xfId="2" applyNumberFormat="1" applyFont="1" applyFill="1" applyBorder="1" applyAlignment="1">
      <alignment horizontal="center"/>
    </xf>
    <xf numFmtId="165" fontId="43" fillId="2" borderId="6" xfId="2" applyNumberFormat="1" applyFont="1" applyFill="1" applyBorder="1" applyAlignment="1">
      <alignment horizontal="center"/>
    </xf>
    <xf numFmtId="1" fontId="42" fillId="4" borderId="0" xfId="2" applyNumberFormat="1" applyFont="1" applyFill="1" applyAlignment="1">
      <alignment horizontal="center"/>
    </xf>
    <xf numFmtId="1" fontId="42" fillId="5" borderId="0" xfId="2" applyNumberFormat="1" applyFont="1" applyFill="1" applyAlignment="1">
      <alignment horizontal="center"/>
    </xf>
    <xf numFmtId="165" fontId="43" fillId="2" borderId="0" xfId="2" applyNumberFormat="1" applyFont="1" applyFill="1" applyAlignment="1">
      <alignment horizontal="center"/>
    </xf>
    <xf numFmtId="165" fontId="43" fillId="2" borderId="5" xfId="2" applyNumberFormat="1" applyFont="1" applyFill="1" applyBorder="1" applyAlignment="1">
      <alignment horizontal="center"/>
    </xf>
    <xf numFmtId="173" fontId="19" fillId="25" borderId="0" xfId="0" applyNumberFormat="1" applyFont="1" applyFill="1" applyAlignment="1">
      <alignment horizontal="center" vertical="center"/>
    </xf>
    <xf numFmtId="0" fontId="19" fillId="25" borderId="0" xfId="0" applyFont="1" applyFill="1" applyAlignment="1">
      <alignment horizontal="left" vertical="center"/>
    </xf>
    <xf numFmtId="0" fontId="19" fillId="25" borderId="0" xfId="0" applyFont="1" applyFill="1" applyAlignment="1">
      <alignment horizontal="left"/>
    </xf>
    <xf numFmtId="173" fontId="16" fillId="17" borderId="0" xfId="0" applyNumberFormat="1" applyFont="1" applyFill="1" applyAlignment="1">
      <alignment vertical="center"/>
    </xf>
    <xf numFmtId="173" fontId="16" fillId="18" borderId="0" xfId="0" applyNumberFormat="1" applyFont="1" applyFill="1" applyAlignment="1">
      <alignment vertical="center"/>
    </xf>
    <xf numFmtId="173" fontId="16" fillId="17" borderId="0" xfId="0" applyNumberFormat="1" applyFont="1" applyFill="1" applyAlignment="1">
      <alignment horizontal="center" vertical="center"/>
    </xf>
    <xf numFmtId="173" fontId="16" fillId="18" borderId="0" xfId="0" applyNumberFormat="1" applyFont="1" applyFill="1" applyAlignment="1">
      <alignment horizontal="center" vertical="center"/>
    </xf>
    <xf numFmtId="174" fontId="18" fillId="16" borderId="0" xfId="0" applyNumberFormat="1" applyFont="1" applyFill="1" applyAlignment="1">
      <alignment horizontal="center" vertical="center"/>
    </xf>
    <xf numFmtId="174" fontId="18" fillId="5" borderId="0" xfId="0" applyNumberFormat="1" applyFont="1" applyFill="1" applyAlignment="1">
      <alignment horizontal="center" vertical="center"/>
    </xf>
    <xf numFmtId="173" fontId="19" fillId="25" borderId="0" xfId="0" applyNumberFormat="1" applyFont="1" applyFill="1" applyAlignment="1">
      <alignment horizontal="right" vertical="center"/>
    </xf>
    <xf numFmtId="0" fontId="20" fillId="0" borderId="0" xfId="0" applyFont="1" applyBorder="1" applyAlignment="1">
      <alignment horizontal="center" vertical="center" wrapText="1"/>
    </xf>
    <xf numFmtId="0" fontId="5" fillId="12" borderId="12" xfId="3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9" borderId="12" xfId="2" applyFont="1" applyFill="1" applyBorder="1" applyAlignment="1">
      <alignment horizontal="center" vertical="center" wrapText="1"/>
    </xf>
    <xf numFmtId="0" fontId="2" fillId="17" borderId="12" xfId="0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horizontal="center" vertical="center"/>
    </xf>
    <xf numFmtId="0" fontId="2" fillId="31" borderId="12" xfId="0" applyFont="1" applyFill="1" applyBorder="1" applyAlignment="1">
      <alignment horizontal="center" vertical="center"/>
    </xf>
    <xf numFmtId="0" fontId="2" fillId="25" borderId="12" xfId="0" applyFont="1" applyFill="1" applyBorder="1" applyAlignment="1">
      <alignment horizontal="center" vertical="center"/>
    </xf>
    <xf numFmtId="9" fontId="7" fillId="19" borderId="12" xfId="0" applyNumberFormat="1" applyFont="1" applyFill="1" applyBorder="1" applyAlignment="1">
      <alignment horizontal="center" vertical="center"/>
    </xf>
    <xf numFmtId="20" fontId="35" fillId="12" borderId="12" xfId="2" applyNumberFormat="1" applyFont="1" applyFill="1" applyBorder="1" applyAlignment="1">
      <alignment horizontal="center" vertical="center"/>
    </xf>
    <xf numFmtId="174" fontId="38" fillId="14" borderId="12" xfId="2" applyNumberFormat="1" applyFont="1" applyFill="1" applyBorder="1" applyAlignment="1">
      <alignment horizontal="center" vertical="center"/>
    </xf>
    <xf numFmtId="174" fontId="40" fillId="6" borderId="12" xfId="2" applyNumberFormat="1" applyFont="1" applyFill="1" applyBorder="1" applyAlignment="1">
      <alignment horizontal="center" vertical="center"/>
    </xf>
    <xf numFmtId="2" fontId="26" fillId="2" borderId="0" xfId="2" applyNumberFormat="1" applyFont="1" applyFill="1" applyAlignment="1">
      <alignment horizontal="center"/>
    </xf>
    <xf numFmtId="0" fontId="46" fillId="31" borderId="12" xfId="0" applyFont="1" applyFill="1" applyBorder="1" applyAlignment="1">
      <alignment horizontal="center" vertical="center"/>
    </xf>
    <xf numFmtId="165" fontId="40" fillId="6" borderId="12" xfId="2" applyNumberFormat="1" applyFont="1" applyFill="1" applyBorder="1" applyAlignment="1">
      <alignment horizontal="center" vertical="center"/>
    </xf>
    <xf numFmtId="166" fontId="0" fillId="32" borderId="12" xfId="0" applyNumberFormat="1" applyFill="1" applyBorder="1" applyAlignment="1">
      <alignment horizontal="center" vertical="center"/>
    </xf>
    <xf numFmtId="166" fontId="2" fillId="32" borderId="12" xfId="0" applyNumberFormat="1" applyFont="1" applyFill="1" applyBorder="1" applyAlignment="1">
      <alignment horizontal="center" vertical="center"/>
    </xf>
    <xf numFmtId="166" fontId="7" fillId="32" borderId="15" xfId="0" applyNumberFormat="1" applyFont="1" applyFill="1" applyBorder="1" applyAlignment="1">
      <alignment horizontal="center" vertical="center"/>
    </xf>
    <xf numFmtId="166" fontId="2" fillId="32" borderId="14" xfId="0" applyNumberFormat="1" applyFont="1" applyFill="1" applyBorder="1" applyAlignment="1">
      <alignment horizontal="center" vertical="center"/>
    </xf>
    <xf numFmtId="166" fontId="0" fillId="18" borderId="12" xfId="0" applyNumberFormat="1" applyFill="1" applyBorder="1" applyAlignment="1">
      <alignment horizontal="center" vertical="center"/>
    </xf>
    <xf numFmtId="166" fontId="2" fillId="18" borderId="12" xfId="0" applyNumberFormat="1" applyFont="1" applyFill="1" applyBorder="1" applyAlignment="1">
      <alignment horizontal="center" vertical="center"/>
    </xf>
    <xf numFmtId="166" fontId="7" fillId="18" borderId="15" xfId="0" applyNumberFormat="1" applyFont="1" applyFill="1" applyBorder="1" applyAlignment="1">
      <alignment horizontal="center" vertical="center"/>
    </xf>
    <xf numFmtId="166" fontId="2" fillId="18" borderId="14" xfId="0" applyNumberFormat="1" applyFont="1" applyFill="1" applyBorder="1" applyAlignment="1">
      <alignment horizontal="center" vertical="center"/>
    </xf>
    <xf numFmtId="0" fontId="27" fillId="6" borderId="0" xfId="2" applyFont="1" applyFill="1" applyAlignment="1">
      <alignment horizontal="center" vertical="center"/>
    </xf>
    <xf numFmtId="0" fontId="29" fillId="8" borderId="0" xfId="2" applyFont="1" applyFill="1" applyBorder="1" applyAlignment="1">
      <alignment horizontal="center" vertical="center" wrapText="1"/>
    </xf>
    <xf numFmtId="175" fontId="33" fillId="15" borderId="12" xfId="2" applyNumberFormat="1" applyFont="1" applyFill="1" applyBorder="1" applyAlignment="1">
      <alignment horizontal="center" vertical="center"/>
    </xf>
    <xf numFmtId="175" fontId="34" fillId="15" borderId="12" xfId="2" applyNumberFormat="1" applyFont="1" applyFill="1" applyBorder="1" applyAlignment="1">
      <alignment horizontal="center" vertical="center"/>
    </xf>
    <xf numFmtId="166" fontId="7" fillId="33" borderId="12" xfId="2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174" fontId="18" fillId="25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center"/>
    </xf>
    <xf numFmtId="14" fontId="15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 wrapText="1"/>
    </xf>
    <xf numFmtId="9" fontId="3" fillId="3" borderId="2" xfId="0" applyNumberFormat="1" applyFont="1" applyFill="1" applyBorder="1" applyAlignment="1">
      <alignment horizontal="center" vertical="center" wrapText="1"/>
    </xf>
    <xf numFmtId="9" fontId="3" fillId="3" borderId="3" xfId="0" applyNumberFormat="1" applyFont="1" applyFill="1" applyBorder="1" applyAlignment="1">
      <alignment horizontal="center" vertical="center" wrapText="1"/>
    </xf>
    <xf numFmtId="9" fontId="3" fillId="3" borderId="4" xfId="0" applyNumberFormat="1" applyFont="1" applyFill="1" applyBorder="1" applyAlignment="1">
      <alignment horizontal="center" vertical="center" wrapText="1"/>
    </xf>
    <xf numFmtId="9" fontId="3" fillId="3" borderId="5" xfId="0" applyNumberFormat="1" applyFont="1" applyFill="1" applyBorder="1" applyAlignment="1">
      <alignment horizontal="center" vertical="center" wrapText="1"/>
    </xf>
    <xf numFmtId="9" fontId="3" fillId="3" borderId="6" xfId="0" applyNumberFormat="1" applyFont="1" applyFill="1" applyBorder="1" applyAlignment="1">
      <alignment horizontal="center" vertical="center" wrapText="1"/>
    </xf>
    <xf numFmtId="9" fontId="22" fillId="3" borderId="9" xfId="0" applyNumberFormat="1" applyFont="1" applyFill="1" applyBorder="1" applyAlignment="1">
      <alignment horizontal="center" vertical="center" wrapText="1"/>
    </xf>
    <xf numFmtId="9" fontId="22" fillId="3" borderId="10" xfId="0" applyNumberFormat="1" applyFont="1" applyFill="1" applyBorder="1" applyAlignment="1">
      <alignment horizontal="center" vertical="center" wrapText="1"/>
    </xf>
    <xf numFmtId="9" fontId="22" fillId="3" borderId="11" xfId="0" applyNumberFormat="1" applyFont="1" applyFill="1" applyBorder="1" applyAlignment="1">
      <alignment horizontal="center" vertical="center" wrapText="1"/>
    </xf>
    <xf numFmtId="165" fontId="23" fillId="2" borderId="9" xfId="2" applyNumberFormat="1" applyFont="1" applyFill="1" applyBorder="1" applyAlignment="1">
      <alignment horizontal="center" vertical="center"/>
    </xf>
    <xf numFmtId="165" fontId="23" fillId="2" borderId="10" xfId="2" applyNumberFormat="1" applyFont="1" applyFill="1" applyBorder="1" applyAlignment="1">
      <alignment horizontal="center" vertical="center"/>
    </xf>
    <xf numFmtId="165" fontId="23" fillId="2" borderId="11" xfId="2" applyNumberFormat="1" applyFont="1" applyFill="1" applyBorder="1" applyAlignment="1">
      <alignment horizontal="center" vertical="center"/>
    </xf>
    <xf numFmtId="0" fontId="27" fillId="6" borderId="7" xfId="2" applyFont="1" applyFill="1" applyBorder="1" applyAlignment="1">
      <alignment horizontal="center" vertical="center"/>
    </xf>
    <xf numFmtId="0" fontId="27" fillId="6" borderId="0" xfId="2" applyFont="1" applyFill="1" applyAlignment="1">
      <alignment horizontal="center" vertical="center"/>
    </xf>
    <xf numFmtId="0" fontId="27" fillId="6" borderId="0" xfId="2" applyFont="1" applyFill="1" applyBorder="1" applyAlignment="1">
      <alignment horizontal="center" vertical="center"/>
    </xf>
    <xf numFmtId="164" fontId="11" fillId="20" borderId="13" xfId="0" applyNumberFormat="1" applyFont="1" applyFill="1" applyBorder="1" applyAlignment="1">
      <alignment horizontal="center" vertical="center" wrapText="1"/>
    </xf>
    <xf numFmtId="164" fontId="11" fillId="20" borderId="1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5" fontId="35" fillId="34" borderId="12" xfId="2" applyNumberFormat="1" applyFont="1" applyFill="1" applyBorder="1" applyAlignment="1">
      <alignment horizontal="center" vertical="center"/>
    </xf>
  </cellXfs>
  <cellStyles count="6">
    <cellStyle name="Hyperlink" xfId="3" builtinId="8"/>
    <cellStyle name="Normal" xfId="0" builtinId="0"/>
    <cellStyle name="Normal 2" xfId="4" xr:uid="{2C1F5DA2-8817-426D-8CF9-640A9CB62415}"/>
    <cellStyle name="Normal 3" xfId="2" xr:uid="{2F3AB7EE-740E-42EB-9FB6-D670B56AE07D}"/>
    <cellStyle name="Percent" xfId="1" builtinId="5"/>
    <cellStyle name="Standard 2" xfId="5" xr:uid="{B9D22783-6AE4-4EFF-9CFE-F591CD5FB3B3}"/>
  </cellStyles>
  <dxfs count="2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EF43C6"/>
        </patternFill>
      </fill>
    </dxf>
    <dxf>
      <fill>
        <patternFill>
          <bgColor rgb="FFFF3B3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B3B"/>
      <color rgb="FFEF43C6"/>
      <color rgb="FFFDE9F3"/>
      <color rgb="FFE471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Amount</a:t>
            </a:r>
            <a:r>
              <a:rPr lang="en-GB" baseline="0"/>
              <a:t> of Win/Loss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1B-4709-89C2-36AB8991777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1B-4709-89C2-36AB89917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'CCTR Journal'!$D$5:$D$6</c:f>
              <c:strCache>
                <c:ptCount val="2"/>
                <c:pt idx="0">
                  <c:v>Win</c:v>
                </c:pt>
                <c:pt idx="1">
                  <c:v>Loss</c:v>
                </c:pt>
              </c:strCache>
            </c:strRef>
          </c:cat>
          <c:val>
            <c:numRef>
              <c:f>'CCTR Journal'!$E$5:$E$6</c:f>
              <c:numCache>
                <c:formatCode>_-[$$-409]* #,##0.00_ ;_-[$$-409]* \-#,##0.00\ ;_-[$$-409]* "-"??_ ;_-@_ </c:formatCode>
                <c:ptCount val="2"/>
                <c:pt idx="0">
                  <c:v>1.2755604543529278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B-4709-89C2-36AB899177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866497528"/>
        <c:axId val="866500808"/>
      </c:barChart>
      <c:catAx>
        <c:axId val="866497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00808"/>
        <c:crosses val="autoZero"/>
        <c:auto val="1"/>
        <c:lblAlgn val="ctr"/>
        <c:lblOffset val="100"/>
        <c:noMultiLvlLbl val="0"/>
      </c:catAx>
      <c:valAx>
        <c:axId val="86650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9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Winners / Losers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21-48AD-B16D-9D5526D33575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21-48AD-B16D-9D5526D335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'CCTR Journal'!$A$5:$A$6</c:f>
              <c:strCache>
                <c:ptCount val="2"/>
                <c:pt idx="0">
                  <c:v>Winners</c:v>
                </c:pt>
                <c:pt idx="1">
                  <c:v>Losers</c:v>
                </c:pt>
              </c:strCache>
            </c:strRef>
          </c:cat>
          <c:val>
            <c:numRef>
              <c:f>'CCTR Journal'!$B$5:$B$6</c:f>
              <c:numCache>
                <c:formatCode>0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21-48AD-B16D-9D5526D3357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Equity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114062833398895E-2"/>
          <c:y val="2.1699824579568521E-2"/>
          <c:w val="0.97088592829489684"/>
          <c:h val="0.7493762874299181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'CCTR Journal'!$A$16:$A$137</c:f>
              <c:numCache>
                <c:formatCode>_-[$$-409]* #,##0.00_ ;_-[$$-409]* \-#,##0.00\ ;_-[$$-409]* "-"??_ ;_-@_ </c:formatCode>
                <c:ptCount val="122"/>
                <c:pt idx="0">
                  <c:v>55.09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B-4F00-A699-D22E05FF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95008"/>
        <c:axId val="767916856"/>
      </c:lineChart>
      <c:catAx>
        <c:axId val="5346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6856"/>
        <c:crosses val="autoZero"/>
        <c:auto val="1"/>
        <c:lblAlgn val="ctr"/>
        <c:lblOffset val="100"/>
        <c:noMultiLvlLbl val="0"/>
      </c:catAx>
      <c:valAx>
        <c:axId val="7679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Equity Curve</a:t>
            </a:r>
          </a:p>
        </c:rich>
      </c:tx>
      <c:layout>
        <c:manualLayout>
          <c:xMode val="edge"/>
          <c:yMode val="edge"/>
          <c:x val="0.45998046585634889"/>
          <c:y val="4.0425912282839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9032659690499"/>
          <c:y val="0.12134944342175086"/>
          <c:w val="0.85713257042367019"/>
          <c:h val="0.8290581546325588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'Equity Curve'!$B$4:$B$27</c:f>
              <c:numCache>
                <c:formatCode>[$-F800]dddd\,\ mmmm\ dd\,\ yyyy</c:formatCode>
                <c:ptCount val="24"/>
                <c:pt idx="0">
                  <c:v>44562.756666666668</c:v>
                </c:pt>
                <c:pt idx="1">
                  <c:v>44593.756666666668</c:v>
                </c:pt>
                <c:pt idx="2">
                  <c:v>44621.756666666668</c:v>
                </c:pt>
                <c:pt idx="3">
                  <c:v>44652.756666666668</c:v>
                </c:pt>
                <c:pt idx="4">
                  <c:v>44682.756666666668</c:v>
                </c:pt>
                <c:pt idx="5">
                  <c:v>44713.756666666668</c:v>
                </c:pt>
                <c:pt idx="6">
                  <c:v>44743.756666666668</c:v>
                </c:pt>
                <c:pt idx="7">
                  <c:v>44774.756666666668</c:v>
                </c:pt>
                <c:pt idx="8">
                  <c:v>44805.756666666668</c:v>
                </c:pt>
                <c:pt idx="9">
                  <c:v>44835.756666666668</c:v>
                </c:pt>
                <c:pt idx="10">
                  <c:v>44866.756666666668</c:v>
                </c:pt>
                <c:pt idx="11">
                  <c:v>44896.756666666668</c:v>
                </c:pt>
                <c:pt idx="12">
                  <c:v>44927.756666666668</c:v>
                </c:pt>
                <c:pt idx="13">
                  <c:v>44958.756666666668</c:v>
                </c:pt>
                <c:pt idx="14">
                  <c:v>44986.756666666668</c:v>
                </c:pt>
                <c:pt idx="15">
                  <c:v>45017.756666666668</c:v>
                </c:pt>
                <c:pt idx="16">
                  <c:v>45047.756666666668</c:v>
                </c:pt>
                <c:pt idx="17">
                  <c:v>45078.756666666668</c:v>
                </c:pt>
                <c:pt idx="18">
                  <c:v>45108.756666666668</c:v>
                </c:pt>
                <c:pt idx="19">
                  <c:v>45139.756666666668</c:v>
                </c:pt>
                <c:pt idx="20">
                  <c:v>45170.756666666668</c:v>
                </c:pt>
                <c:pt idx="21">
                  <c:v>45200.756666666668</c:v>
                </c:pt>
                <c:pt idx="22">
                  <c:v>45231.756666666668</c:v>
                </c:pt>
                <c:pt idx="23">
                  <c:v>45261.756666666668</c:v>
                </c:pt>
              </c:numCache>
            </c:numRef>
          </c:cat>
          <c:val>
            <c:numRef>
              <c:f>'Equity Curve'!$C$4:$C$27</c:f>
              <c:numCache>
                <c:formatCode>[$$-409]#,##0.00</c:formatCode>
                <c:ptCount val="24"/>
                <c:pt idx="0">
                  <c:v>5000</c:v>
                </c:pt>
                <c:pt idx="1">
                  <c:v>5750</c:v>
                </c:pt>
                <c:pt idx="2">
                  <c:v>6612.5</c:v>
                </c:pt>
                <c:pt idx="3">
                  <c:v>7604.375</c:v>
                </c:pt>
                <c:pt idx="4">
                  <c:v>8745.03125</c:v>
                </c:pt>
                <c:pt idx="5">
                  <c:v>10056.785937500001</c:v>
                </c:pt>
                <c:pt idx="6">
                  <c:v>11565.303828125001</c:v>
                </c:pt>
                <c:pt idx="7">
                  <c:v>13300.099402343751</c:v>
                </c:pt>
                <c:pt idx="8">
                  <c:v>15295.114312695314</c:v>
                </c:pt>
                <c:pt idx="9">
                  <c:v>17589.381459599612</c:v>
                </c:pt>
                <c:pt idx="10">
                  <c:v>20227.788678539553</c:v>
                </c:pt>
                <c:pt idx="11">
                  <c:v>23261.956980320487</c:v>
                </c:pt>
                <c:pt idx="12">
                  <c:v>26751.25052736856</c:v>
                </c:pt>
                <c:pt idx="13">
                  <c:v>30763.938106473845</c:v>
                </c:pt>
                <c:pt idx="14">
                  <c:v>35378.528822444918</c:v>
                </c:pt>
                <c:pt idx="15">
                  <c:v>40685.308145811658</c:v>
                </c:pt>
                <c:pt idx="16">
                  <c:v>46788.104367683409</c:v>
                </c:pt>
                <c:pt idx="17">
                  <c:v>53806.32002283592</c:v>
                </c:pt>
                <c:pt idx="18">
                  <c:v>61877.268026261307</c:v>
                </c:pt>
                <c:pt idx="19">
                  <c:v>71158.858230200509</c:v>
                </c:pt>
                <c:pt idx="20">
                  <c:v>81832.686964730587</c:v>
                </c:pt>
                <c:pt idx="21">
                  <c:v>94107.590009440173</c:v>
                </c:pt>
                <c:pt idx="22">
                  <c:v>108223.72851085619</c:v>
                </c:pt>
                <c:pt idx="23">
                  <c:v>124457.28778748462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417B-9DE6-87D742DD51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0934240"/>
        <c:axId val="710931288"/>
      </c:lineChart>
      <c:dateAx>
        <c:axId val="710934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31288"/>
        <c:crosses val="autoZero"/>
        <c:auto val="1"/>
        <c:lblOffset val="100"/>
        <c:baseTimeUnit val="months"/>
      </c:dateAx>
      <c:valAx>
        <c:axId val="7109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3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Amount</a:t>
            </a:r>
            <a:r>
              <a:rPr lang="en-GB" baseline="0"/>
              <a:t> of Win/Loss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A0-4439-A184-D0E39D1FEDF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A0-4439-A184-D0E39D1FED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'Trading Journal v2'!$D$5:$D$6</c:f>
              <c:strCache>
                <c:ptCount val="2"/>
                <c:pt idx="0">
                  <c:v>Win</c:v>
                </c:pt>
                <c:pt idx="1">
                  <c:v>Loss</c:v>
                </c:pt>
              </c:strCache>
            </c:strRef>
          </c:cat>
          <c:val>
            <c:numRef>
              <c:f>'Trading Journal v2'!$E$5:$E$6</c:f>
              <c:numCache>
                <c:formatCode>_-[$$-409]* #,##0.00_ ;_-[$$-409]* \-#,##0.00\ ;_-[$$-409]* "-"??_ ;_-@_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0-4439-A184-D0E39D1FED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866497528"/>
        <c:axId val="866500808"/>
      </c:barChart>
      <c:catAx>
        <c:axId val="866497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00808"/>
        <c:crosses val="autoZero"/>
        <c:auto val="1"/>
        <c:lblAlgn val="ctr"/>
        <c:lblOffset val="100"/>
        <c:noMultiLvlLbl val="0"/>
      </c:catAx>
      <c:valAx>
        <c:axId val="86650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9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Winners / Losers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56-4A21-ACEA-71610D959EB0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56-4A21-ACEA-71610D959E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'Trading Journal v2'!$A$5:$A$6</c:f>
              <c:strCache>
                <c:ptCount val="2"/>
                <c:pt idx="0">
                  <c:v>Winners</c:v>
                </c:pt>
                <c:pt idx="1">
                  <c:v>Losers</c:v>
                </c:pt>
              </c:strCache>
            </c:strRef>
          </c:cat>
          <c:val>
            <c:numRef>
              <c:f>'Trading Journal v2'!$B$5:$B$6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56-4A21-ACEA-71610D959EB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Equity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114062833398895E-2"/>
          <c:y val="2.1699824579568521E-2"/>
          <c:w val="0.97088592829489684"/>
          <c:h val="0.7493762874299181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'Trading Journal v2'!$A$16:$A$137</c:f>
              <c:numCache>
                <c:formatCode>_-[$$-409]* #,##0.00_ ;_-[$$-409]* \-#,##0.00\ ;_-[$$-409]* "-"??_ ;_-@_ </c:formatCode>
                <c:ptCount val="1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5-4F01-935B-68B40274B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95008"/>
        <c:axId val="767916856"/>
      </c:lineChart>
      <c:catAx>
        <c:axId val="5346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6856"/>
        <c:crosses val="autoZero"/>
        <c:auto val="1"/>
        <c:lblAlgn val="ctr"/>
        <c:lblOffset val="100"/>
        <c:noMultiLvlLbl val="0"/>
      </c:catAx>
      <c:valAx>
        <c:axId val="7679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5292</xdr:colOff>
      <xdr:row>38</xdr:row>
      <xdr:rowOff>52509</xdr:rowOff>
    </xdr:from>
    <xdr:to>
      <xdr:col>6</xdr:col>
      <xdr:colOff>687388</xdr:colOff>
      <xdr:row>44</xdr:row>
      <xdr:rowOff>147026</xdr:rowOff>
    </xdr:to>
    <xdr:pic>
      <xdr:nvPicPr>
        <xdr:cNvPr id="2" name="Grafik 1" descr="Members Login – ChartChampions">
          <a:extLst>
            <a:ext uri="{FF2B5EF4-FFF2-40B4-BE49-F238E27FC236}">
              <a16:creationId xmlns:a16="http://schemas.microsoft.com/office/drawing/2014/main" id="{48A9F013-B403-44AE-9288-A21D8AD9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484" y="5777278"/>
          <a:ext cx="3482609" cy="1061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359833</xdr:colOff>
      <xdr:row>0</xdr:row>
      <xdr:rowOff>370417</xdr:rowOff>
    </xdr:from>
    <xdr:to>
      <xdr:col>21</xdr:col>
      <xdr:colOff>571500</xdr:colOff>
      <xdr:row>10</xdr:row>
      <xdr:rowOff>318634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148166</xdr:colOff>
      <xdr:row>0</xdr:row>
      <xdr:rowOff>370417</xdr:rowOff>
    </xdr:from>
    <xdr:to>
      <xdr:col>15</xdr:col>
      <xdr:colOff>-1</xdr:colOff>
      <xdr:row>10</xdr:row>
      <xdr:rowOff>194733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53975</xdr:colOff>
      <xdr:row>0</xdr:row>
      <xdr:rowOff>357190</xdr:rowOff>
    </xdr:from>
    <xdr:to>
      <xdr:col>46</xdr:col>
      <xdr:colOff>42334</xdr:colOff>
      <xdr:row>10</xdr:row>
      <xdr:rowOff>317501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215898</xdr:colOff>
      <xdr:row>1</xdr:row>
      <xdr:rowOff>4234</xdr:rowOff>
    </xdr:from>
    <xdr:to>
      <xdr:col>24</xdr:col>
      <xdr:colOff>490682</xdr:colOff>
      <xdr:row>27</xdr:row>
      <xdr:rowOff>11546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750454</xdr:colOff>
      <xdr:row>29</xdr:row>
      <xdr:rowOff>145349</xdr:rowOff>
    </xdr:from>
    <xdr:to>
      <xdr:col>13</xdr:col>
      <xdr:colOff>213375</xdr:colOff>
      <xdr:row>45</xdr:row>
      <xdr:rowOff>92365</xdr:rowOff>
    </xdr:to>
    <xdr:pic>
      <xdr:nvPicPr>
        <xdr:cNvPr id="3" name="Grafik 1" descr="Members Login – ChartChampions">
          <a:extLst>
            <a:ext uri="{FF2B5EF4-FFF2-40B4-BE49-F238E27FC236}">
              <a16:creationId xmlns:a16="http://schemas.microsoft.com/office/drawing/2014/main" id="{104AE38F-E488-4C6F-B3AA-246B29237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8318" y="5034849"/>
          <a:ext cx="8468375" cy="2533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4651728</xdr:colOff>
      <xdr:row>43</xdr:row>
      <xdr:rowOff>65618</xdr:rowOff>
    </xdr:from>
    <xdr:to>
      <xdr:col>9</xdr:col>
      <xdr:colOff>2536765</xdr:colOff>
      <xdr:row>58</xdr:row>
      <xdr:rowOff>45862</xdr:rowOff>
    </xdr:to>
    <xdr:pic>
      <xdr:nvPicPr>
        <xdr:cNvPr id="2" name="Grafik 1" descr="Members Login – ChartChampions">
          <a:extLst>
            <a:ext uri="{FF2B5EF4-FFF2-40B4-BE49-F238E27FC236}">
              <a16:creationId xmlns:a16="http://schemas.microsoft.com/office/drawing/2014/main" id="{D4D5BC28-080D-42D8-AEA9-D9A4599E2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728" y="8409518"/>
          <a:ext cx="7911687" cy="2374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359833</xdr:colOff>
      <xdr:row>0</xdr:row>
      <xdr:rowOff>370417</xdr:rowOff>
    </xdr:from>
    <xdr:to>
      <xdr:col>18</xdr:col>
      <xdr:colOff>571500</xdr:colOff>
      <xdr:row>10</xdr:row>
      <xdr:rowOff>318634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2AC72-D67A-4833-A9DA-95984742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148166</xdr:colOff>
      <xdr:row>0</xdr:row>
      <xdr:rowOff>370417</xdr:rowOff>
    </xdr:from>
    <xdr:to>
      <xdr:col>11</xdr:col>
      <xdr:colOff>690562</xdr:colOff>
      <xdr:row>10</xdr:row>
      <xdr:rowOff>194733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01DBD7-DAD3-4CAB-BD6A-35C398DBD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357190</xdr:rowOff>
    </xdr:from>
    <xdr:to>
      <xdr:col>38</xdr:col>
      <xdr:colOff>42334</xdr:colOff>
      <xdr:row>10</xdr:row>
      <xdr:rowOff>317501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6199C-368A-41BF-92DA-5434AEB72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yazo.com/9c8c2468ae3862809afcaab740fd58e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2FF5-38E4-4106-83AA-6D5AE7C1A9B6}">
  <dimension ref="A1:J45"/>
  <sheetViews>
    <sheetView showGridLines="0" topLeftCell="A2" zoomScale="120" zoomScaleNormal="120" zoomScaleSheetLayoutView="120" workbookViewId="0">
      <selection activeCell="J43" sqref="J43"/>
    </sheetView>
  </sheetViews>
  <sheetFormatPr defaultColWidth="9.1796875" defaultRowHeight="12.5"/>
  <cols>
    <col min="1" max="1" width="2.26953125" customWidth="1"/>
    <col min="2" max="2" width="6.7265625" bestFit="1" customWidth="1"/>
    <col min="3" max="3" width="7.90625" customWidth="1"/>
    <col min="4" max="4" width="6.7265625" bestFit="1" customWidth="1"/>
    <col min="5" max="5" width="10.26953125" bestFit="1" customWidth="1"/>
    <col min="6" max="6" width="8.54296875" customWidth="1"/>
    <col min="7" max="7" width="10.26953125" bestFit="1" customWidth="1"/>
    <col min="8" max="8" width="3.7265625" customWidth="1"/>
    <col min="10" max="10" width="18.6328125" customWidth="1"/>
    <col min="12" max="12" width="13.54296875" customWidth="1"/>
  </cols>
  <sheetData>
    <row r="1" spans="1:7" ht="17.25" customHeight="1"/>
    <row r="2" spans="1:7" ht="12.65" customHeight="1">
      <c r="B2" s="151" t="s">
        <v>42</v>
      </c>
      <c r="C2" s="151"/>
      <c r="D2" s="151"/>
      <c r="E2" s="151"/>
      <c r="F2" s="151"/>
      <c r="G2" s="151"/>
    </row>
    <row r="3" spans="1:7" ht="19.5" customHeight="1">
      <c r="B3" s="151"/>
      <c r="C3" s="151"/>
      <c r="D3" s="151"/>
      <c r="E3" s="151"/>
      <c r="F3" s="151"/>
      <c r="G3" s="151"/>
    </row>
    <row r="4" spans="1:7">
      <c r="B4" s="152">
        <f ca="1">TODAY()</f>
        <v>44608</v>
      </c>
      <c r="C4" s="153"/>
      <c r="D4" s="153"/>
      <c r="E4" s="153"/>
      <c r="F4" s="153"/>
      <c r="G4" s="153"/>
    </row>
    <row r="5" spans="1:7" ht="12.65" customHeight="1">
      <c r="B5" s="21"/>
      <c r="C5" s="22"/>
      <c r="D5" s="22"/>
      <c r="E5" s="22"/>
      <c r="F5" s="22"/>
      <c r="G5" s="21"/>
    </row>
    <row r="6" spans="1:7">
      <c r="A6" s="19"/>
      <c r="B6" s="156" t="s">
        <v>124</v>
      </c>
      <c r="C6" s="156"/>
      <c r="D6" s="156"/>
      <c r="E6" s="156"/>
      <c r="F6" s="156"/>
      <c r="G6" s="156"/>
    </row>
    <row r="7" spans="1:7">
      <c r="A7" s="155" t="s">
        <v>166</v>
      </c>
      <c r="B7" s="155"/>
      <c r="C7" s="155"/>
      <c r="D7" s="155"/>
      <c r="E7" s="155"/>
      <c r="F7" s="155"/>
      <c r="G7" s="155"/>
    </row>
    <row r="8" spans="1:7" ht="6.65" customHeight="1">
      <c r="B8" s="23"/>
      <c r="C8" s="24"/>
      <c r="D8" s="24"/>
      <c r="E8" s="25"/>
      <c r="F8" s="25"/>
      <c r="G8" s="21"/>
    </row>
    <row r="9" spans="1:7">
      <c r="B9" s="147" t="s">
        <v>47</v>
      </c>
      <c r="C9" s="147"/>
      <c r="D9" s="147"/>
      <c r="E9" s="147"/>
      <c r="F9" s="147"/>
      <c r="G9" s="147"/>
    </row>
    <row r="10" spans="1:7" ht="5.5" customHeight="1">
      <c r="B10" s="154"/>
      <c r="C10" s="154"/>
      <c r="D10" s="154"/>
      <c r="E10" s="154"/>
      <c r="F10" s="154"/>
      <c r="G10" s="154"/>
    </row>
    <row r="11" spans="1:7">
      <c r="B11" s="150" t="s">
        <v>36</v>
      </c>
      <c r="C11" s="150"/>
      <c r="D11" s="150" t="s">
        <v>37</v>
      </c>
      <c r="E11" s="150"/>
      <c r="F11" s="150" t="s">
        <v>35</v>
      </c>
      <c r="G11" s="150"/>
    </row>
    <row r="12" spans="1:7">
      <c r="B12" s="26" t="s">
        <v>38</v>
      </c>
      <c r="C12" s="112">
        <v>44129</v>
      </c>
      <c r="D12" s="26" t="s">
        <v>38</v>
      </c>
      <c r="E12" s="112">
        <v>44395</v>
      </c>
      <c r="F12" s="26" t="s">
        <v>40</v>
      </c>
      <c r="G12" s="110">
        <v>45862</v>
      </c>
    </row>
    <row r="13" spans="1:7">
      <c r="B13" s="27" t="s">
        <v>39</v>
      </c>
      <c r="C13" s="113">
        <v>43605</v>
      </c>
      <c r="D13" s="27" t="s">
        <v>39</v>
      </c>
      <c r="E13" s="113">
        <v>43056</v>
      </c>
      <c r="F13" s="27" t="s">
        <v>41</v>
      </c>
      <c r="G13" s="111">
        <v>41400</v>
      </c>
    </row>
    <row r="14" spans="1:7" ht="9.65" customHeight="1">
      <c r="B14" s="21"/>
      <c r="C14" s="28"/>
      <c r="D14" s="28"/>
      <c r="E14" s="28"/>
      <c r="F14" s="28"/>
      <c r="G14" s="21"/>
    </row>
    <row r="15" spans="1:7">
      <c r="B15" s="147" t="s">
        <v>53</v>
      </c>
      <c r="C15" s="147"/>
      <c r="D15" s="147"/>
      <c r="E15" s="147"/>
      <c r="F15" s="147"/>
      <c r="G15" s="147"/>
    </row>
    <row r="16" spans="1:7" ht="8.15" customHeight="1">
      <c r="B16" s="21"/>
      <c r="C16" s="22"/>
      <c r="D16" s="22"/>
      <c r="E16" s="22"/>
      <c r="F16" s="22"/>
      <c r="G16" s="21"/>
    </row>
    <row r="17" spans="2:7" ht="14.15" customHeight="1">
      <c r="B17" s="150" t="s">
        <v>25</v>
      </c>
      <c r="C17" s="150"/>
      <c r="D17" s="150" t="s">
        <v>76</v>
      </c>
      <c r="E17" s="150"/>
      <c r="F17" s="150" t="s">
        <v>59</v>
      </c>
      <c r="G17" s="150"/>
    </row>
    <row r="18" spans="2:7">
      <c r="B18" s="108" t="s">
        <v>31</v>
      </c>
      <c r="C18" s="116">
        <v>44560</v>
      </c>
      <c r="D18" s="32" t="s">
        <v>71</v>
      </c>
      <c r="E18" s="107">
        <v>42150</v>
      </c>
      <c r="F18" s="108" t="s">
        <v>113</v>
      </c>
      <c r="G18" s="107">
        <v>42250</v>
      </c>
    </row>
    <row r="19" spans="2:7">
      <c r="B19" s="108" t="s">
        <v>32</v>
      </c>
      <c r="C19" s="116">
        <v>42784</v>
      </c>
      <c r="D19" s="32" t="s">
        <v>67</v>
      </c>
      <c r="E19" s="107"/>
      <c r="F19" s="108" t="s">
        <v>115</v>
      </c>
      <c r="G19" s="107">
        <v>42960</v>
      </c>
    </row>
    <row r="20" spans="2:7">
      <c r="B20" s="108" t="s">
        <v>52</v>
      </c>
      <c r="C20" s="116">
        <v>42191</v>
      </c>
      <c r="D20" s="32" t="s">
        <v>70</v>
      </c>
      <c r="E20" s="107"/>
      <c r="F20" s="109" t="s">
        <v>114</v>
      </c>
      <c r="G20" s="107">
        <v>41300</v>
      </c>
    </row>
    <row r="21" spans="2:7">
      <c r="B21" s="108" t="s">
        <v>33</v>
      </c>
      <c r="C21" s="116">
        <v>42549</v>
      </c>
      <c r="D21" s="32" t="s">
        <v>69</v>
      </c>
      <c r="E21" s="107">
        <v>43640</v>
      </c>
      <c r="F21" s="108" t="s">
        <v>111</v>
      </c>
      <c r="G21" s="107">
        <v>43860</v>
      </c>
    </row>
    <row r="22" spans="2:7">
      <c r="B22" s="108" t="s">
        <v>34</v>
      </c>
      <c r="C22" s="116">
        <v>42088</v>
      </c>
      <c r="D22" s="32" t="s">
        <v>65</v>
      </c>
      <c r="E22" s="107"/>
      <c r="F22" s="108" t="s">
        <v>112</v>
      </c>
      <c r="G22" s="107">
        <v>41800</v>
      </c>
    </row>
    <row r="23" spans="2:7" ht="9.65" customHeight="1">
      <c r="B23" s="21"/>
      <c r="C23" s="28"/>
      <c r="D23" s="28"/>
      <c r="E23" s="29"/>
      <c r="F23" s="28"/>
      <c r="G23" s="21"/>
    </row>
    <row r="24" spans="2:7" ht="5.5" customHeight="1">
      <c r="B24" s="21"/>
      <c r="C24" s="28"/>
      <c r="D24" s="28"/>
      <c r="E24" s="28"/>
      <c r="F24" s="28"/>
      <c r="G24" s="21"/>
    </row>
    <row r="25" spans="2:7">
      <c r="B25" s="150" t="s">
        <v>63</v>
      </c>
      <c r="C25" s="150"/>
      <c r="D25" s="150" t="s">
        <v>62</v>
      </c>
      <c r="E25" s="150"/>
      <c r="F25" s="150" t="s">
        <v>64</v>
      </c>
      <c r="G25" s="150"/>
    </row>
    <row r="26" spans="2:7">
      <c r="B26" s="149">
        <v>44387</v>
      </c>
      <c r="C26" s="149"/>
      <c r="D26" s="30" t="s">
        <v>43</v>
      </c>
      <c r="E26" s="114">
        <v>42812</v>
      </c>
      <c r="F26" s="149">
        <v>43112</v>
      </c>
      <c r="G26" s="149"/>
    </row>
    <row r="27" spans="2:7">
      <c r="B27" s="149">
        <v>44537</v>
      </c>
      <c r="C27" s="149"/>
      <c r="D27" s="31" t="s">
        <v>44</v>
      </c>
      <c r="E27" s="115">
        <v>42250</v>
      </c>
      <c r="F27" s="149">
        <v>43287</v>
      </c>
      <c r="G27" s="149"/>
    </row>
    <row r="28" spans="2:7">
      <c r="B28" s="149"/>
      <c r="C28" s="149"/>
      <c r="D28" s="30" t="s">
        <v>45</v>
      </c>
      <c r="E28" s="114">
        <v>41662</v>
      </c>
      <c r="F28" s="149"/>
      <c r="G28" s="149"/>
    </row>
    <row r="29" spans="2:7" ht="7.5" customHeight="1">
      <c r="B29" s="21"/>
      <c r="C29" s="21"/>
      <c r="D29" s="21"/>
      <c r="E29" s="21"/>
      <c r="F29" s="21"/>
      <c r="G29" s="21"/>
    </row>
    <row r="30" spans="2:7">
      <c r="B30" s="147" t="s">
        <v>17</v>
      </c>
      <c r="C30" s="147"/>
      <c r="D30" s="147"/>
      <c r="E30" s="147"/>
      <c r="F30" s="147"/>
      <c r="G30" s="147"/>
    </row>
    <row r="31" spans="2:7" ht="5.5" customHeight="1">
      <c r="B31" s="21"/>
      <c r="C31" s="21"/>
      <c r="D31" s="21"/>
      <c r="E31" s="21"/>
      <c r="F31" s="21"/>
      <c r="G31" s="21"/>
    </row>
    <row r="32" spans="2:7" ht="12.65" customHeight="1">
      <c r="B32" s="148" t="s">
        <v>46</v>
      </c>
      <c r="C32" s="148"/>
      <c r="D32" s="148"/>
      <c r="E32" s="148"/>
      <c r="F32" s="148"/>
      <c r="G32" s="148"/>
    </row>
    <row r="33" spans="2:10" ht="12.65" customHeight="1">
      <c r="B33" s="148" t="s">
        <v>48</v>
      </c>
      <c r="C33" s="148"/>
      <c r="D33" s="148"/>
      <c r="E33" s="148"/>
      <c r="F33" s="148"/>
      <c r="G33" s="148"/>
    </row>
    <row r="34" spans="2:10" ht="12.65" customHeight="1">
      <c r="B34" s="117"/>
      <c r="C34" s="117"/>
      <c r="D34" s="117"/>
      <c r="E34" s="117"/>
      <c r="F34" s="117"/>
      <c r="G34" s="117"/>
    </row>
    <row r="35" spans="2:10" ht="12.65" customHeight="1">
      <c r="B35" s="145" t="s">
        <v>117</v>
      </c>
      <c r="C35" s="145"/>
      <c r="D35" s="145"/>
      <c r="E35" s="145"/>
      <c r="F35" s="145"/>
      <c r="G35" s="145"/>
    </row>
    <row r="36" spans="2:10" ht="12.65" customHeight="1">
      <c r="B36" s="145"/>
      <c r="C36" s="145"/>
      <c r="D36" s="145"/>
      <c r="E36" s="145"/>
      <c r="F36" s="145"/>
      <c r="G36" s="145"/>
    </row>
    <row r="37" spans="2:10" ht="12.65" customHeight="1">
      <c r="B37" s="145"/>
      <c r="C37" s="145"/>
      <c r="D37" s="145"/>
      <c r="E37" s="145"/>
      <c r="F37" s="145"/>
      <c r="G37" s="145"/>
    </row>
    <row r="38" spans="2:10">
      <c r="B38" s="145"/>
      <c r="C38" s="145"/>
      <c r="D38" s="145"/>
      <c r="E38" s="145"/>
      <c r="F38" s="145"/>
      <c r="G38" s="145"/>
    </row>
    <row r="39" spans="2:10">
      <c r="B39" s="145"/>
      <c r="C39" s="145"/>
      <c r="D39" s="145"/>
      <c r="E39" s="145"/>
      <c r="F39" s="145"/>
      <c r="G39" s="145"/>
    </row>
    <row r="40" spans="2:10">
      <c r="B40" s="145"/>
      <c r="C40" s="145"/>
      <c r="D40" s="145"/>
      <c r="E40" s="145"/>
      <c r="F40" s="145"/>
      <c r="G40" s="145"/>
    </row>
    <row r="41" spans="2:10">
      <c r="B41" s="145"/>
      <c r="C41" s="145"/>
      <c r="D41" s="145"/>
      <c r="E41" s="145"/>
      <c r="F41" s="145"/>
      <c r="G41" s="145"/>
    </row>
    <row r="42" spans="2:10">
      <c r="B42" s="145"/>
      <c r="C42" s="145"/>
      <c r="D42" s="145"/>
      <c r="E42" s="145"/>
      <c r="F42" s="145"/>
      <c r="G42" s="145"/>
    </row>
    <row r="43" spans="2:10">
      <c r="B43" s="146"/>
      <c r="C43" s="146"/>
      <c r="D43" s="146"/>
      <c r="E43" s="146"/>
      <c r="F43" s="146"/>
      <c r="G43" s="146"/>
    </row>
    <row r="45" spans="2:10" ht="50">
      <c r="J45" s="175" t="s">
        <v>170</v>
      </c>
    </row>
  </sheetData>
  <mergeCells count="27">
    <mergeCell ref="B15:G15"/>
    <mergeCell ref="B2:G3"/>
    <mergeCell ref="B4:G4"/>
    <mergeCell ref="B9:G9"/>
    <mergeCell ref="B10:G10"/>
    <mergeCell ref="B11:C11"/>
    <mergeCell ref="D11:E11"/>
    <mergeCell ref="F11:G11"/>
    <mergeCell ref="A7:G7"/>
    <mergeCell ref="B6:G6"/>
    <mergeCell ref="B17:C17"/>
    <mergeCell ref="D17:E17"/>
    <mergeCell ref="F17:G17"/>
    <mergeCell ref="B25:C25"/>
    <mergeCell ref="D25:E25"/>
    <mergeCell ref="F25:G25"/>
    <mergeCell ref="B26:C26"/>
    <mergeCell ref="F26:G26"/>
    <mergeCell ref="B27:C27"/>
    <mergeCell ref="B28:C28"/>
    <mergeCell ref="F27:G27"/>
    <mergeCell ref="F28:G28"/>
    <mergeCell ref="B35:G42"/>
    <mergeCell ref="B43:G43"/>
    <mergeCell ref="B30:G30"/>
    <mergeCell ref="B32:G32"/>
    <mergeCell ref="B33:G33"/>
  </mergeCells>
  <pageMargins left="0.70866141732283472" right="0.70866141732283472" top="0.74803149606299213" bottom="0.74803149606299213" header="0.31496062992125984" footer="0.31496062992125984"/>
  <pageSetup paperSize="1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3D1D-3098-49AD-83DB-39CDE56AA639}">
  <dimension ref="A1:FB211"/>
  <sheetViews>
    <sheetView showGridLines="0" tabSelected="1" topLeftCell="S1" zoomScale="73" zoomScaleNormal="73" workbookViewId="0">
      <pane ySplit="15" topLeftCell="A16" activePane="bottomLeft" state="frozen"/>
      <selection activeCell="E1" sqref="E1"/>
      <selection pane="bottomLeft" activeCell="AB17" sqref="AB17"/>
    </sheetView>
  </sheetViews>
  <sheetFormatPr defaultColWidth="20.81640625" defaultRowHeight="13"/>
  <cols>
    <col min="1" max="1" width="13.36328125" style="61" customWidth="1"/>
    <col min="2" max="2" width="10.6328125" style="61" bestFit="1" customWidth="1"/>
    <col min="3" max="3" width="9.54296875" style="61" bestFit="1" customWidth="1"/>
    <col min="4" max="4" width="9.81640625" style="61" customWidth="1"/>
    <col min="5" max="5" width="14.08984375" style="61" bestFit="1" customWidth="1"/>
    <col min="6" max="6" width="15.7265625" style="61" customWidth="1"/>
    <col min="7" max="7" width="17.54296875" style="61" customWidth="1"/>
    <col min="8" max="8" width="10.26953125" style="61" customWidth="1"/>
    <col min="9" max="9" width="10.54296875" style="61" customWidth="1"/>
    <col min="10" max="10" width="8.81640625" style="61" bestFit="1" customWidth="1"/>
    <col min="11" max="11" width="9.54296875" style="61" customWidth="1"/>
    <col min="12" max="13" width="10.36328125" style="61" bestFit="1" customWidth="1"/>
    <col min="14" max="15" width="10.36328125" style="61" customWidth="1"/>
    <col min="16" max="16" width="4.81640625" style="61" customWidth="1"/>
    <col min="17" max="17" width="8.453125" style="61" bestFit="1" customWidth="1"/>
    <col min="18" max="18" width="11.453125" style="61" customWidth="1"/>
    <col min="19" max="19" width="8" style="61" bestFit="1" customWidth="1"/>
    <col min="20" max="20" width="7.7265625" style="61" customWidth="1"/>
    <col min="21" max="21" width="16.90625" style="61" customWidth="1"/>
    <col min="22" max="24" width="12.1796875" style="61" customWidth="1"/>
    <col min="25" max="25" width="13.54296875" style="61" customWidth="1"/>
    <col min="26" max="26" width="9.7265625" style="61" customWidth="1"/>
    <col min="27" max="27" width="6" style="61" bestFit="1" customWidth="1"/>
    <col min="28" max="28" width="12.1796875" style="61" bestFit="1" customWidth="1"/>
    <col min="29" max="29" width="11.36328125" style="61" bestFit="1" customWidth="1"/>
    <col min="30" max="30" width="12.1796875" style="61" bestFit="1" customWidth="1"/>
    <col min="31" max="31" width="10.08984375" style="61" customWidth="1"/>
    <col min="32" max="32" width="15.54296875" style="61" bestFit="1" customWidth="1"/>
    <col min="33" max="33" width="11.36328125" style="61" bestFit="1" customWidth="1"/>
    <col min="34" max="34" width="10.36328125" style="61" bestFit="1" customWidth="1"/>
    <col min="35" max="35" width="13.1796875" style="61" customWidth="1"/>
    <col min="36" max="36" width="50.7265625" style="61" customWidth="1"/>
    <col min="37" max="37" width="3.7265625" style="61" customWidth="1"/>
    <col min="38" max="38" width="18" style="61" bestFit="1" customWidth="1"/>
    <col min="39" max="39" width="14" style="61" customWidth="1"/>
    <col min="40" max="40" width="7.08984375" style="61" customWidth="1"/>
    <col min="41" max="41" width="70.26953125" style="61" customWidth="1"/>
    <col min="42" max="42" width="6.54296875" style="61" bestFit="1" customWidth="1"/>
    <col min="43" max="43" width="8.08984375" style="61" bestFit="1" customWidth="1"/>
    <col min="44" max="44" width="7.6328125" style="61" bestFit="1" customWidth="1"/>
    <col min="45" max="45" width="12" style="61" bestFit="1" customWidth="1"/>
    <col min="46" max="46" width="0.1796875" style="61" customWidth="1"/>
    <col min="47" max="47" width="3.26953125" style="92" customWidth="1"/>
    <col min="48" max="158" width="20.81640625" style="93"/>
    <col min="159" max="16384" width="20.81640625" style="92"/>
  </cols>
  <sheetData>
    <row r="1" spans="1:158" ht="30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FB1" s="92"/>
    </row>
    <row r="2" spans="1:158" ht="30" customHeight="1">
      <c r="A2" s="158" t="s">
        <v>0</v>
      </c>
      <c r="B2" s="159"/>
      <c r="C2" s="159"/>
      <c r="D2" s="159"/>
      <c r="E2" s="16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FA2" s="92"/>
      <c r="FB2" s="92"/>
    </row>
    <row r="3" spans="1:158" ht="10.5">
      <c r="A3" s="161"/>
      <c r="B3" s="162"/>
      <c r="C3" s="162"/>
      <c r="D3" s="162"/>
      <c r="E3" s="163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FA3" s="92"/>
      <c r="FB3" s="92"/>
    </row>
    <row r="4" spans="1:158" ht="70.5" customHeight="1">
      <c r="A4" s="46" t="s">
        <v>1</v>
      </c>
      <c r="B4" s="47">
        <f>IFERROR(AP13, "")</f>
        <v>1</v>
      </c>
      <c r="C4" s="48"/>
      <c r="D4" s="49" t="s">
        <v>2</v>
      </c>
      <c r="E4" s="50">
        <f>COUNT(A16:A137)</f>
        <v>2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EZ4" s="92"/>
      <c r="FA4" s="92"/>
      <c r="FB4" s="92"/>
    </row>
    <row r="5" spans="1:158" ht="15.5">
      <c r="A5" s="51" t="s">
        <v>3</v>
      </c>
      <c r="B5" s="103">
        <f>COUNTIF(AS16:AS137, "&gt;0")</f>
        <v>2</v>
      </c>
      <c r="C5" s="52"/>
      <c r="D5" s="53" t="s">
        <v>83</v>
      </c>
      <c r="E5" s="99">
        <f>SUMIF(AS16:AS137, "&gt;0")</f>
        <v>1.2755604543529278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FA5" s="92"/>
      <c r="FB5" s="92"/>
    </row>
    <row r="6" spans="1:158" ht="15.5">
      <c r="A6" s="54" t="s">
        <v>4</v>
      </c>
      <c r="B6" s="104">
        <f>COUNTIF(AS16:AS137, "&lt;0")</f>
        <v>0</v>
      </c>
      <c r="C6" s="129"/>
      <c r="D6" s="55" t="s">
        <v>82</v>
      </c>
      <c r="E6" s="100">
        <f>SUMIF(AS16:AS137, "&lt;0")</f>
        <v>0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FA6" s="92"/>
      <c r="FB6" s="92"/>
    </row>
    <row r="7" spans="1:158" ht="15.5">
      <c r="A7" s="56" t="s">
        <v>5</v>
      </c>
      <c r="B7" s="105">
        <f>MAX(MIN(AS16:AS137))</f>
        <v>0</v>
      </c>
      <c r="C7" s="57"/>
      <c r="D7" s="57" t="s">
        <v>6</v>
      </c>
      <c r="E7" s="101">
        <f>MAX(AS16:AS137)</f>
        <v>1.1592452895578944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FA7" s="92"/>
      <c r="FB7" s="92"/>
    </row>
    <row r="8" spans="1:158" ht="15.5">
      <c r="A8" s="58" t="s">
        <v>7</v>
      </c>
      <c r="B8" s="106" t="str">
        <f>IFERROR(ABS(AVERAGEIF(AS16:AS137,"&lt;0")), "")</f>
        <v/>
      </c>
      <c r="C8" s="59"/>
      <c r="D8" s="59" t="s">
        <v>8</v>
      </c>
      <c r="E8" s="102">
        <f>IFERROR(ABS(AVERAGEIF(AS16:AS137,"&gt;0")), "")</f>
        <v>0.63778022717646388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FA8" s="92"/>
      <c r="FB8" s="92"/>
    </row>
    <row r="9" spans="1:158" ht="15.5">
      <c r="A9" s="57"/>
      <c r="B9" s="60"/>
      <c r="C9" s="57"/>
      <c r="D9" s="57"/>
      <c r="E9" s="60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FA9" s="92"/>
      <c r="FB9" s="92"/>
    </row>
    <row r="10" spans="1:158" ht="15.5">
      <c r="A10" s="164" t="s">
        <v>9</v>
      </c>
      <c r="B10" s="165"/>
      <c r="C10" s="165"/>
      <c r="D10" s="165"/>
      <c r="E10" s="166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FA10" s="92"/>
      <c r="FB10" s="92"/>
    </row>
    <row r="11" spans="1:158" ht="15.5">
      <c r="A11" s="167">
        <f>SUM(AS16:AS28)</f>
        <v>1.2755604543529278</v>
      </c>
      <c r="B11" s="168"/>
      <c r="C11" s="168"/>
      <c r="D11" s="168"/>
      <c r="E11" s="169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FA11" s="92"/>
      <c r="FB11" s="92"/>
    </row>
    <row r="12" spans="1:158" ht="10.5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</row>
    <row r="13" spans="1:158" s="97" customFormat="1" ht="29.25" customHeight="1">
      <c r="A13" s="170" t="s">
        <v>10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40"/>
      <c r="O13" s="140"/>
      <c r="P13" s="94"/>
      <c r="Q13" s="172" t="s">
        <v>26</v>
      </c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92"/>
      <c r="AL13" s="157" t="s">
        <v>11</v>
      </c>
      <c r="AM13" s="157"/>
      <c r="AN13" s="157"/>
      <c r="AO13" s="157"/>
      <c r="AP13" s="95">
        <f>((COUNTIF(AP16:AP137,"W")))/((COUNTIF(AP16:AP137,"L"))+(COUNTIF(AP16:AP137,"W")))</f>
        <v>1</v>
      </c>
      <c r="AQ13" s="128">
        <f>AVERAGEIF(AQ16:AQ137, "&lt;&gt;0")</f>
        <v>19.887499999999999</v>
      </c>
      <c r="AR13" s="128">
        <f>AVERAGEIF(AR16:AR137, "&lt;&gt;0")</f>
        <v>19.887499999999999</v>
      </c>
      <c r="AS13" s="131">
        <f>SUM(AS16:AS137)</f>
        <v>1.2755604543529278</v>
      </c>
      <c r="AT13" s="96"/>
      <c r="AU13" s="92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3"/>
      <c r="DY13" s="93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93"/>
      <c r="EW13" s="93"/>
      <c r="EX13" s="93"/>
      <c r="EY13" s="93"/>
      <c r="EZ13" s="93"/>
      <c r="FA13" s="93"/>
      <c r="FB13" s="93"/>
    </row>
    <row r="14" spans="1:158" ht="10.5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</row>
    <row r="15" spans="1:158" s="69" customFormat="1" ht="59.25" customHeight="1">
      <c r="A15" s="62" t="s">
        <v>12</v>
      </c>
      <c r="B15" s="62" t="s">
        <v>24</v>
      </c>
      <c r="C15" s="62" t="s">
        <v>74</v>
      </c>
      <c r="D15" s="62" t="s">
        <v>73</v>
      </c>
      <c r="E15" s="62" t="s">
        <v>13</v>
      </c>
      <c r="F15" s="62" t="s">
        <v>61</v>
      </c>
      <c r="G15" s="62" t="s">
        <v>80</v>
      </c>
      <c r="H15" s="62" t="s">
        <v>144</v>
      </c>
      <c r="I15" s="62" t="s">
        <v>145</v>
      </c>
      <c r="J15" s="62" t="s">
        <v>157</v>
      </c>
      <c r="K15" s="62" t="s">
        <v>146</v>
      </c>
      <c r="L15" s="62" t="s">
        <v>151</v>
      </c>
      <c r="M15" s="62" t="s">
        <v>152</v>
      </c>
      <c r="N15" s="62" t="s">
        <v>167</v>
      </c>
      <c r="O15" s="141" t="s">
        <v>168</v>
      </c>
      <c r="P15" s="63"/>
      <c r="Q15" s="64" t="s">
        <v>27</v>
      </c>
      <c r="R15" s="64" t="s">
        <v>14</v>
      </c>
      <c r="S15" s="64" t="s">
        <v>60</v>
      </c>
      <c r="T15" s="64" t="s">
        <v>85</v>
      </c>
      <c r="U15" s="64" t="s">
        <v>72</v>
      </c>
      <c r="V15" s="65" t="s">
        <v>109</v>
      </c>
      <c r="W15" s="65" t="s">
        <v>110</v>
      </c>
      <c r="X15" s="65" t="s">
        <v>130</v>
      </c>
      <c r="Y15" s="64" t="s">
        <v>75</v>
      </c>
      <c r="Z15" s="64" t="s">
        <v>131</v>
      </c>
      <c r="AA15" s="64" t="s">
        <v>68</v>
      </c>
      <c r="AB15" s="64" t="s">
        <v>15</v>
      </c>
      <c r="AC15" s="64" t="s">
        <v>16</v>
      </c>
      <c r="AD15" s="64" t="s">
        <v>79</v>
      </c>
      <c r="AE15" s="64" t="s">
        <v>148</v>
      </c>
      <c r="AF15" s="62" t="s">
        <v>81</v>
      </c>
      <c r="AG15" s="64" t="s">
        <v>143</v>
      </c>
      <c r="AH15" s="64" t="s">
        <v>149</v>
      </c>
      <c r="AI15" s="64" t="s">
        <v>161</v>
      </c>
      <c r="AJ15" s="64" t="s">
        <v>140</v>
      </c>
      <c r="AK15" s="63"/>
      <c r="AL15" s="64" t="s">
        <v>84</v>
      </c>
      <c r="AM15" s="64" t="s">
        <v>153</v>
      </c>
      <c r="AN15" s="64" t="s">
        <v>66</v>
      </c>
      <c r="AO15" s="64" t="s">
        <v>17</v>
      </c>
      <c r="AP15" s="62" t="s">
        <v>18</v>
      </c>
      <c r="AQ15" s="62" t="s">
        <v>19</v>
      </c>
      <c r="AR15" s="62" t="s">
        <v>20</v>
      </c>
      <c r="AS15" s="66" t="s">
        <v>156</v>
      </c>
      <c r="AT15" s="67"/>
      <c r="AU15" s="61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</row>
    <row r="16" spans="1:158" s="93" customFormat="1" ht="14.5">
      <c r="A16" s="70">
        <v>55.09</v>
      </c>
      <c r="B16" s="71">
        <f t="shared" ref="B16:B47" si="0">IFERROR(ABS(AB16-AC16)/(AB16),0)</f>
        <v>9.2418238739415219E-4</v>
      </c>
      <c r="C16" s="72">
        <f t="shared" ref="C16:C69" si="1">SUM(B16)</f>
        <v>9.2418238739415219E-4</v>
      </c>
      <c r="D16" s="73">
        <v>5</v>
      </c>
      <c r="E16" s="74">
        <f t="shared" ref="E16:E69" si="2">IFERROR(((A16*C16) / (B16)),0 )* D16</f>
        <v>275.45000000000005</v>
      </c>
      <c r="F16" s="70">
        <f t="shared" ref="F16:F71" si="3">A16*D16</f>
        <v>275.45000000000005</v>
      </c>
      <c r="G16" s="74">
        <f t="shared" ref="G16:G70" si="4">SUM(F16/2)</f>
        <v>137.72500000000002</v>
      </c>
      <c r="H16" s="75">
        <f t="shared" ref="H16:H37" si="5">SUM(F16*0.075)/(100)</f>
        <v>0.20658750000000001</v>
      </c>
      <c r="I16" s="75">
        <f t="shared" ref="I16:I70" si="6">SUM(G16*0.075/100)</f>
        <v>0.10329375</v>
      </c>
      <c r="J16" s="76">
        <f t="shared" ref="J16:J37" si="7">SUM(F16*0.025)/(100)</f>
        <v>6.8862500000000007E-2</v>
      </c>
      <c r="K16" s="76">
        <f t="shared" ref="K16:K70" si="8">SUM(G16*0.025/100)</f>
        <v>3.4431250000000004E-2</v>
      </c>
      <c r="L16" s="75">
        <f t="shared" ref="L16:L77" si="9">SUM(F16*B16)+(H16*2)</f>
        <v>0.66774103860771927</v>
      </c>
      <c r="M16" s="76">
        <f>IFERROR(AE16+AH16,0)-H16</f>
        <v>1.2942089671684209</v>
      </c>
      <c r="N16" s="142">
        <f>IFERROR(L16/A16,0)</f>
        <v>1.2120911936970761E-2</v>
      </c>
      <c r="O16" s="143">
        <f>IFERROR(M16/A16,0)</f>
        <v>2.3492629645460533E-2</v>
      </c>
      <c r="P16" s="63"/>
      <c r="Q16" s="77" t="s">
        <v>129</v>
      </c>
      <c r="R16" s="77" t="s">
        <v>126</v>
      </c>
      <c r="S16" s="78" t="s">
        <v>69</v>
      </c>
      <c r="T16" s="79">
        <v>0.55555555555555558</v>
      </c>
      <c r="U16" s="80" t="s">
        <v>94</v>
      </c>
      <c r="V16" s="81">
        <v>150</v>
      </c>
      <c r="W16" s="81">
        <v>300</v>
      </c>
      <c r="X16" s="81" t="s">
        <v>22</v>
      </c>
      <c r="Y16" s="81" t="s">
        <v>21</v>
      </c>
      <c r="Z16" s="80">
        <v>61.8</v>
      </c>
      <c r="AA16" s="80" t="s">
        <v>169</v>
      </c>
      <c r="AB16" s="82">
        <v>43281.5</v>
      </c>
      <c r="AC16" s="83">
        <f t="shared" ref="AC16:AC47" si="10">IF(ISBLANK(R16),"",IF(R16="Long",(AB16-40),IF(R16="Short",(AB16+40))))</f>
        <v>43241.5</v>
      </c>
      <c r="AD16" s="84">
        <f t="shared" ref="AD16:AD47" si="11">IF(ISBLANK(R16),"",IF(R16="Long",(AB16+V16),IF(R16="Short",(AB16-V16))))</f>
        <v>43431.5</v>
      </c>
      <c r="AE16" s="84">
        <f t="shared" ref="AE16:AE47" si="12">IFERROR(IF(R16="Long",(AD16-AB16)/AB16*G16+K16,IF(R16="Short",(AB16-AD16)/AB16*G16+K16,"")), "")</f>
        <v>0.51174257238947363</v>
      </c>
      <c r="AF16" s="83">
        <f t="shared" ref="AF16:AF47" si="13">IF(ISBLANK(R16),"",IF(R16="Long",(AD16-150),IF(R16="Short",(AD16+150))))</f>
        <v>43281.5</v>
      </c>
      <c r="AG16" s="84">
        <f t="shared" ref="AG16:AG47" si="14">IF(ISBLANK(R16),"",IF(R16="Long",(AB16+W16),IF(R16="Short",(AB16-W16))))</f>
        <v>43581.5</v>
      </c>
      <c r="AH16" s="84">
        <f t="shared" ref="AH16:AH47" si="15">IFERROR(IF(R16="Long",(AG16-AB16)/AB16*G16+K16,IF(R16="Short",(AB16-AG16)/AB16*G16+K16,"")), "")</f>
        <v>0.98905389477894723</v>
      </c>
      <c r="AI16" s="84">
        <f>IFERROR((AD16+AG16)/2,0)</f>
        <v>43506.5</v>
      </c>
      <c r="AJ16" s="118" t="s">
        <v>147</v>
      </c>
      <c r="AK16" s="63"/>
      <c r="AL16" s="144">
        <f>AG16</f>
        <v>43581.5</v>
      </c>
      <c r="AM16" s="86">
        <v>-0.75</v>
      </c>
      <c r="AN16" s="126">
        <v>0.5180555555555556</v>
      </c>
      <c r="AO16" s="88" t="s">
        <v>150</v>
      </c>
      <c r="AP16" s="89" t="str">
        <f t="shared" ref="AP16:AP70" si="16">IF(AS16="","",IF(AS16&gt;0,"W",IF(AS16&lt;0,"L","")))</f>
        <v>W</v>
      </c>
      <c r="AQ16" s="127">
        <f t="shared" ref="AQ16:AQ47" si="17">IFERROR(((AG16-AB16)/(AB16-AC16)*D16) * (F16/E16),0)</f>
        <v>37.5</v>
      </c>
      <c r="AR16" s="127">
        <f>IFERROR(((((AL16-AB16)/(AB16-AC16)*D16)*AT16))  * (F16/E16),0)</f>
        <v>37.5</v>
      </c>
      <c r="AS16" s="90">
        <f t="shared" ref="AS16:AS47" si="18">IFERROR(IF(R16="Long",(AL16-AB16)/AB16*F16+AM16,IF(R16="Short",(AB16-AL16)/AB16*F16+AM16,"")), "")</f>
        <v>1.1592452895578944</v>
      </c>
      <c r="AT16" s="91" t="str">
        <f t="shared" ref="AT16:AT70" si="19">IF(AL16=0,"0","1")</f>
        <v>1</v>
      </c>
      <c r="AU16" s="92"/>
    </row>
    <row r="17" spans="1:47" s="93" customFormat="1">
      <c r="A17" s="70">
        <v>56</v>
      </c>
      <c r="B17" s="71">
        <f t="shared" si="0"/>
        <v>9.1299187437231808E-4</v>
      </c>
      <c r="C17" s="72">
        <f t="shared" si="1"/>
        <v>9.1299187437231808E-4</v>
      </c>
      <c r="D17" s="73">
        <v>1</v>
      </c>
      <c r="E17" s="74">
        <f t="shared" si="2"/>
        <v>56</v>
      </c>
      <c r="F17" s="70">
        <f t="shared" si="3"/>
        <v>56</v>
      </c>
      <c r="G17" s="74">
        <f t="shared" si="4"/>
        <v>28</v>
      </c>
      <c r="H17" s="75">
        <f t="shared" si="5"/>
        <v>4.2000000000000003E-2</v>
      </c>
      <c r="I17" s="75">
        <f t="shared" si="6"/>
        <v>2.1000000000000001E-2</v>
      </c>
      <c r="J17" s="76">
        <f t="shared" si="7"/>
        <v>1.4000000000000002E-2</v>
      </c>
      <c r="K17" s="76">
        <f t="shared" si="8"/>
        <v>7.000000000000001E-3</v>
      </c>
      <c r="L17" s="75">
        <f t="shared" si="9"/>
        <v>0.13512754496484983</v>
      </c>
      <c r="M17" s="76">
        <f t="shared" ref="M17:M47" si="20">IFERROR(AE17+AH17,0)-H17</f>
        <v>6.6585958184972149E-2</v>
      </c>
      <c r="N17" s="142">
        <f t="shared" ref="N17:N80" si="21">IFERROR(L17/A17,0)</f>
        <v>2.4129918743723182E-3</v>
      </c>
      <c r="O17" s="143">
        <f t="shared" ref="O17:O80" si="22">IFERROR(M17/A17,0)</f>
        <v>1.1890349675887884E-3</v>
      </c>
      <c r="P17" s="63"/>
      <c r="Q17" s="77" t="s">
        <v>129</v>
      </c>
      <c r="R17" s="77" t="s">
        <v>126</v>
      </c>
      <c r="S17" s="78" t="s">
        <v>67</v>
      </c>
      <c r="T17" s="79">
        <v>5.2083333333333336E-2</v>
      </c>
      <c r="U17" s="80" t="s">
        <v>108</v>
      </c>
      <c r="V17" s="176">
        <v>57</v>
      </c>
      <c r="W17" s="176">
        <v>91</v>
      </c>
      <c r="X17" s="81" t="s">
        <v>21</v>
      </c>
      <c r="Y17" s="81" t="s">
        <v>21</v>
      </c>
      <c r="Z17" s="80">
        <v>38.200000000000003</v>
      </c>
      <c r="AA17" s="80" t="s">
        <v>169</v>
      </c>
      <c r="AB17" s="82">
        <v>43812</v>
      </c>
      <c r="AC17" s="83">
        <f t="shared" si="10"/>
        <v>43772</v>
      </c>
      <c r="AD17" s="84">
        <f t="shared" si="11"/>
        <v>43869</v>
      </c>
      <c r="AE17" s="84">
        <f t="shared" si="12"/>
        <v>4.3428375787455495E-2</v>
      </c>
      <c r="AF17" s="83">
        <f t="shared" si="13"/>
        <v>43719</v>
      </c>
      <c r="AG17" s="84">
        <f t="shared" si="14"/>
        <v>43903</v>
      </c>
      <c r="AH17" s="84">
        <f t="shared" si="15"/>
        <v>6.5157582397516664E-2</v>
      </c>
      <c r="AI17" s="84">
        <f t="shared" ref="AI17:AI80" si="23">IFERROR((AD17+AG17)/2,0)</f>
        <v>43886</v>
      </c>
      <c r="AJ17" s="1"/>
      <c r="AK17" s="63"/>
      <c r="AL17" s="144">
        <f>AG17</f>
        <v>43903</v>
      </c>
      <c r="AM17" s="86"/>
      <c r="AN17" s="87"/>
      <c r="AO17" s="88"/>
      <c r="AP17" s="89" t="str">
        <f t="shared" si="16"/>
        <v>W</v>
      </c>
      <c r="AQ17" s="127">
        <f t="shared" si="17"/>
        <v>2.2749999999999999</v>
      </c>
      <c r="AR17" s="127">
        <f t="shared" ref="AR17:AR47" si="24">IFERROR(((((AL17-AB17)/(AB17-AC17)*D17)*AT17))  * (F17/E17),0)</f>
        <v>2.2749999999999999</v>
      </c>
      <c r="AS17" s="90">
        <f t="shared" si="18"/>
        <v>0.11631516479503333</v>
      </c>
      <c r="AT17" s="91" t="str">
        <f t="shared" si="19"/>
        <v>1</v>
      </c>
      <c r="AU17" s="92"/>
    </row>
    <row r="18" spans="1:47" s="93" customFormat="1">
      <c r="A18" s="70"/>
      <c r="B18" s="71">
        <f t="shared" si="0"/>
        <v>9.0643341113553447E-4</v>
      </c>
      <c r="C18" s="72">
        <f t="shared" si="1"/>
        <v>9.0643341113553447E-4</v>
      </c>
      <c r="D18" s="73">
        <v>0</v>
      </c>
      <c r="E18" s="74">
        <f t="shared" si="2"/>
        <v>0</v>
      </c>
      <c r="F18" s="70">
        <f t="shared" si="3"/>
        <v>0</v>
      </c>
      <c r="G18" s="74">
        <f t="shared" si="4"/>
        <v>0</v>
      </c>
      <c r="H18" s="75">
        <f t="shared" si="5"/>
        <v>0</v>
      </c>
      <c r="I18" s="75">
        <f t="shared" si="6"/>
        <v>0</v>
      </c>
      <c r="J18" s="76">
        <f t="shared" si="7"/>
        <v>0</v>
      </c>
      <c r="K18" s="76">
        <f t="shared" si="8"/>
        <v>0</v>
      </c>
      <c r="L18" s="75">
        <f t="shared" si="9"/>
        <v>0</v>
      </c>
      <c r="M18" s="76">
        <f t="shared" si="20"/>
        <v>0</v>
      </c>
      <c r="N18" s="142">
        <f t="shared" si="21"/>
        <v>0</v>
      </c>
      <c r="O18" s="143">
        <f t="shared" si="22"/>
        <v>0</v>
      </c>
      <c r="P18" s="63"/>
      <c r="Q18" s="77" t="s">
        <v>129</v>
      </c>
      <c r="R18" s="77" t="s">
        <v>171</v>
      </c>
      <c r="S18" s="78" t="s">
        <v>70</v>
      </c>
      <c r="T18" s="79">
        <v>0.34375</v>
      </c>
      <c r="U18" s="80" t="s">
        <v>172</v>
      </c>
      <c r="V18" s="176">
        <v>57</v>
      </c>
      <c r="W18" s="176">
        <v>91</v>
      </c>
      <c r="X18" s="81"/>
      <c r="Y18" s="81"/>
      <c r="Z18" s="80">
        <v>61.8</v>
      </c>
      <c r="AA18" s="80" t="s">
        <v>169</v>
      </c>
      <c r="AB18" s="82">
        <v>44129</v>
      </c>
      <c r="AC18" s="83">
        <f t="shared" si="10"/>
        <v>44169</v>
      </c>
      <c r="AD18" s="84">
        <f t="shared" si="11"/>
        <v>44072</v>
      </c>
      <c r="AE18" s="84">
        <f t="shared" si="12"/>
        <v>0</v>
      </c>
      <c r="AF18" s="83">
        <f t="shared" si="13"/>
        <v>44222</v>
      </c>
      <c r="AG18" s="84">
        <f t="shared" si="14"/>
        <v>44038</v>
      </c>
      <c r="AH18" s="84">
        <f t="shared" si="15"/>
        <v>0</v>
      </c>
      <c r="AI18" s="84">
        <f t="shared" si="23"/>
        <v>44055</v>
      </c>
      <c r="AJ18" s="1"/>
      <c r="AK18" s="63"/>
      <c r="AL18" s="144">
        <f t="shared" ref="AL18:AL80" si="25">AG18</f>
        <v>44038</v>
      </c>
      <c r="AM18" s="86"/>
      <c r="AN18" s="87"/>
      <c r="AO18" s="88"/>
      <c r="AP18" s="89" t="str">
        <f t="shared" si="16"/>
        <v/>
      </c>
      <c r="AQ18" s="127">
        <f t="shared" si="17"/>
        <v>0</v>
      </c>
      <c r="AR18" s="127">
        <f t="shared" si="24"/>
        <v>0</v>
      </c>
      <c r="AS18" s="90">
        <f t="shared" si="18"/>
        <v>0</v>
      </c>
      <c r="AT18" s="91" t="str">
        <f t="shared" si="19"/>
        <v>1</v>
      </c>
      <c r="AU18" s="92"/>
    </row>
    <row r="19" spans="1:47" s="93" customFormat="1">
      <c r="A19" s="70"/>
      <c r="B19" s="71">
        <f t="shared" si="0"/>
        <v>0</v>
      </c>
      <c r="C19" s="72">
        <f t="shared" si="1"/>
        <v>0</v>
      </c>
      <c r="D19" s="73">
        <v>0</v>
      </c>
      <c r="E19" s="74">
        <f t="shared" si="2"/>
        <v>0</v>
      </c>
      <c r="F19" s="70">
        <f t="shared" si="3"/>
        <v>0</v>
      </c>
      <c r="G19" s="74">
        <f t="shared" si="4"/>
        <v>0</v>
      </c>
      <c r="H19" s="75">
        <f t="shared" si="5"/>
        <v>0</v>
      </c>
      <c r="I19" s="75">
        <f t="shared" si="6"/>
        <v>0</v>
      </c>
      <c r="J19" s="76">
        <f t="shared" si="7"/>
        <v>0</v>
      </c>
      <c r="K19" s="76">
        <f t="shared" si="8"/>
        <v>0</v>
      </c>
      <c r="L19" s="75">
        <f t="shared" si="9"/>
        <v>0</v>
      </c>
      <c r="M19" s="76">
        <f t="shared" si="20"/>
        <v>0</v>
      </c>
      <c r="N19" s="142">
        <f t="shared" si="21"/>
        <v>0</v>
      </c>
      <c r="O19" s="143">
        <f t="shared" si="22"/>
        <v>0</v>
      </c>
      <c r="P19" s="63"/>
      <c r="Q19" s="77"/>
      <c r="R19" s="77"/>
      <c r="S19" s="78"/>
      <c r="T19" s="78"/>
      <c r="U19" s="80"/>
      <c r="V19" s="81"/>
      <c r="W19" s="81"/>
      <c r="X19" s="81"/>
      <c r="Y19" s="81"/>
      <c r="Z19" s="80"/>
      <c r="AA19" s="80"/>
      <c r="AB19" s="82"/>
      <c r="AC19" s="83" t="str">
        <f t="shared" si="10"/>
        <v/>
      </c>
      <c r="AD19" s="84" t="str">
        <f t="shared" si="11"/>
        <v/>
      </c>
      <c r="AE19" s="84" t="str">
        <f t="shared" si="12"/>
        <v/>
      </c>
      <c r="AF19" s="83" t="str">
        <f t="shared" si="13"/>
        <v/>
      </c>
      <c r="AG19" s="84" t="str">
        <f t="shared" si="14"/>
        <v/>
      </c>
      <c r="AH19" s="84" t="str">
        <f t="shared" si="15"/>
        <v/>
      </c>
      <c r="AI19" s="84">
        <f t="shared" si="23"/>
        <v>0</v>
      </c>
      <c r="AJ19" s="1"/>
      <c r="AK19" s="63"/>
      <c r="AL19" s="144" t="str">
        <f t="shared" si="25"/>
        <v/>
      </c>
      <c r="AM19" s="86"/>
      <c r="AN19" s="87"/>
      <c r="AO19" s="88"/>
      <c r="AP19" s="89" t="str">
        <f t="shared" si="16"/>
        <v/>
      </c>
      <c r="AQ19" s="127">
        <f t="shared" si="17"/>
        <v>0</v>
      </c>
      <c r="AR19" s="127">
        <f t="shared" si="24"/>
        <v>0</v>
      </c>
      <c r="AS19" s="90" t="str">
        <f t="shared" si="18"/>
        <v/>
      </c>
      <c r="AT19" s="91" t="str">
        <f t="shared" si="19"/>
        <v>1</v>
      </c>
      <c r="AU19" s="92"/>
    </row>
    <row r="20" spans="1:47" s="93" customFormat="1">
      <c r="A20" s="70"/>
      <c r="B20" s="71">
        <f t="shared" si="0"/>
        <v>0</v>
      </c>
      <c r="C20" s="72">
        <f t="shared" si="1"/>
        <v>0</v>
      </c>
      <c r="D20" s="73">
        <v>0</v>
      </c>
      <c r="E20" s="74">
        <f t="shared" si="2"/>
        <v>0</v>
      </c>
      <c r="F20" s="70">
        <f t="shared" si="3"/>
        <v>0</v>
      </c>
      <c r="G20" s="74">
        <f t="shared" si="4"/>
        <v>0</v>
      </c>
      <c r="H20" s="75">
        <f t="shared" si="5"/>
        <v>0</v>
      </c>
      <c r="I20" s="75">
        <f t="shared" si="6"/>
        <v>0</v>
      </c>
      <c r="J20" s="76">
        <f t="shared" si="7"/>
        <v>0</v>
      </c>
      <c r="K20" s="76">
        <f t="shared" si="8"/>
        <v>0</v>
      </c>
      <c r="L20" s="75">
        <f t="shared" si="9"/>
        <v>0</v>
      </c>
      <c r="M20" s="76">
        <f t="shared" si="20"/>
        <v>0</v>
      </c>
      <c r="N20" s="142">
        <f t="shared" si="21"/>
        <v>0</v>
      </c>
      <c r="O20" s="143">
        <f t="shared" si="22"/>
        <v>0</v>
      </c>
      <c r="P20" s="63"/>
      <c r="Q20" s="77"/>
      <c r="R20" s="77"/>
      <c r="S20" s="78"/>
      <c r="T20" s="78"/>
      <c r="U20" s="80"/>
      <c r="V20" s="81"/>
      <c r="W20" s="81"/>
      <c r="X20" s="81"/>
      <c r="Y20" s="81"/>
      <c r="Z20" s="80"/>
      <c r="AA20" s="80"/>
      <c r="AB20" s="82"/>
      <c r="AC20" s="83" t="str">
        <f t="shared" si="10"/>
        <v/>
      </c>
      <c r="AD20" s="84" t="str">
        <f t="shared" si="11"/>
        <v/>
      </c>
      <c r="AE20" s="84" t="str">
        <f t="shared" si="12"/>
        <v/>
      </c>
      <c r="AF20" s="83" t="str">
        <f t="shared" si="13"/>
        <v/>
      </c>
      <c r="AG20" s="84" t="str">
        <f t="shared" si="14"/>
        <v/>
      </c>
      <c r="AH20" s="84" t="str">
        <f t="shared" si="15"/>
        <v/>
      </c>
      <c r="AI20" s="84">
        <f t="shared" si="23"/>
        <v>0</v>
      </c>
      <c r="AJ20" s="1"/>
      <c r="AK20" s="63"/>
      <c r="AL20" s="144" t="str">
        <f t="shared" si="25"/>
        <v/>
      </c>
      <c r="AM20" s="86"/>
      <c r="AN20" s="87"/>
      <c r="AO20" s="88"/>
      <c r="AP20" s="89" t="str">
        <f t="shared" si="16"/>
        <v/>
      </c>
      <c r="AQ20" s="127">
        <f t="shared" si="17"/>
        <v>0</v>
      </c>
      <c r="AR20" s="127">
        <f t="shared" si="24"/>
        <v>0</v>
      </c>
      <c r="AS20" s="90" t="str">
        <f t="shared" si="18"/>
        <v/>
      </c>
      <c r="AT20" s="91" t="str">
        <f t="shared" si="19"/>
        <v>1</v>
      </c>
      <c r="AU20" s="92"/>
    </row>
    <row r="21" spans="1:47" s="93" customFormat="1">
      <c r="A21" s="70"/>
      <c r="B21" s="71">
        <f t="shared" si="0"/>
        <v>0</v>
      </c>
      <c r="C21" s="72">
        <f t="shared" si="1"/>
        <v>0</v>
      </c>
      <c r="D21" s="73">
        <v>0</v>
      </c>
      <c r="E21" s="74">
        <f t="shared" si="2"/>
        <v>0</v>
      </c>
      <c r="F21" s="70">
        <f t="shared" si="3"/>
        <v>0</v>
      </c>
      <c r="G21" s="74">
        <f t="shared" si="4"/>
        <v>0</v>
      </c>
      <c r="H21" s="75">
        <f t="shared" si="5"/>
        <v>0</v>
      </c>
      <c r="I21" s="75">
        <f t="shared" si="6"/>
        <v>0</v>
      </c>
      <c r="J21" s="76">
        <f t="shared" si="7"/>
        <v>0</v>
      </c>
      <c r="K21" s="76">
        <f t="shared" si="8"/>
        <v>0</v>
      </c>
      <c r="L21" s="75">
        <f t="shared" si="9"/>
        <v>0</v>
      </c>
      <c r="M21" s="76">
        <f t="shared" si="20"/>
        <v>0</v>
      </c>
      <c r="N21" s="142">
        <f t="shared" si="21"/>
        <v>0</v>
      </c>
      <c r="O21" s="143">
        <f t="shared" si="22"/>
        <v>0</v>
      </c>
      <c r="P21" s="63"/>
      <c r="Q21" s="77"/>
      <c r="R21" s="77"/>
      <c r="S21" s="78"/>
      <c r="T21" s="78"/>
      <c r="U21" s="80"/>
      <c r="V21" s="81"/>
      <c r="W21" s="81"/>
      <c r="X21" s="81"/>
      <c r="Y21" s="81"/>
      <c r="Z21" s="80"/>
      <c r="AA21" s="80"/>
      <c r="AB21" s="82"/>
      <c r="AC21" s="83" t="str">
        <f t="shared" si="10"/>
        <v/>
      </c>
      <c r="AD21" s="84" t="str">
        <f t="shared" si="11"/>
        <v/>
      </c>
      <c r="AE21" s="84" t="str">
        <f t="shared" si="12"/>
        <v/>
      </c>
      <c r="AF21" s="83" t="str">
        <f t="shared" si="13"/>
        <v/>
      </c>
      <c r="AG21" s="84" t="str">
        <f t="shared" si="14"/>
        <v/>
      </c>
      <c r="AH21" s="84" t="str">
        <f t="shared" si="15"/>
        <v/>
      </c>
      <c r="AI21" s="84">
        <f t="shared" si="23"/>
        <v>0</v>
      </c>
      <c r="AJ21" s="1"/>
      <c r="AK21" s="63"/>
      <c r="AL21" s="144" t="str">
        <f t="shared" si="25"/>
        <v/>
      </c>
      <c r="AM21" s="86"/>
      <c r="AN21" s="87"/>
      <c r="AO21" s="88"/>
      <c r="AP21" s="89" t="str">
        <f t="shared" si="16"/>
        <v/>
      </c>
      <c r="AQ21" s="127">
        <f t="shared" si="17"/>
        <v>0</v>
      </c>
      <c r="AR21" s="127">
        <f t="shared" si="24"/>
        <v>0</v>
      </c>
      <c r="AS21" s="90" t="str">
        <f t="shared" si="18"/>
        <v/>
      </c>
      <c r="AT21" s="91" t="str">
        <f t="shared" si="19"/>
        <v>1</v>
      </c>
      <c r="AU21" s="92"/>
    </row>
    <row r="22" spans="1:47" s="93" customFormat="1">
      <c r="A22" s="70"/>
      <c r="B22" s="71">
        <f t="shared" si="0"/>
        <v>0</v>
      </c>
      <c r="C22" s="72">
        <f t="shared" si="1"/>
        <v>0</v>
      </c>
      <c r="D22" s="73">
        <v>0</v>
      </c>
      <c r="E22" s="74">
        <f t="shared" si="2"/>
        <v>0</v>
      </c>
      <c r="F22" s="70">
        <f t="shared" si="3"/>
        <v>0</v>
      </c>
      <c r="G22" s="74">
        <f t="shared" si="4"/>
        <v>0</v>
      </c>
      <c r="H22" s="75">
        <f t="shared" si="5"/>
        <v>0</v>
      </c>
      <c r="I22" s="75">
        <f t="shared" si="6"/>
        <v>0</v>
      </c>
      <c r="J22" s="76">
        <f t="shared" si="7"/>
        <v>0</v>
      </c>
      <c r="K22" s="76">
        <f t="shared" si="8"/>
        <v>0</v>
      </c>
      <c r="L22" s="75">
        <f t="shared" si="9"/>
        <v>0</v>
      </c>
      <c r="M22" s="76">
        <f t="shared" si="20"/>
        <v>0</v>
      </c>
      <c r="N22" s="142">
        <f t="shared" si="21"/>
        <v>0</v>
      </c>
      <c r="O22" s="143">
        <f t="shared" si="22"/>
        <v>0</v>
      </c>
      <c r="P22" s="63"/>
      <c r="Q22" s="77"/>
      <c r="R22" s="77"/>
      <c r="S22" s="78"/>
      <c r="T22" s="78"/>
      <c r="U22" s="80"/>
      <c r="V22" s="81"/>
      <c r="W22" s="81"/>
      <c r="X22" s="81"/>
      <c r="Y22" s="81"/>
      <c r="Z22" s="80"/>
      <c r="AA22" s="80"/>
      <c r="AB22" s="82"/>
      <c r="AC22" s="83" t="str">
        <f t="shared" si="10"/>
        <v/>
      </c>
      <c r="AD22" s="84" t="str">
        <f t="shared" si="11"/>
        <v/>
      </c>
      <c r="AE22" s="84" t="str">
        <f t="shared" si="12"/>
        <v/>
      </c>
      <c r="AF22" s="83" t="str">
        <f t="shared" si="13"/>
        <v/>
      </c>
      <c r="AG22" s="84" t="str">
        <f t="shared" si="14"/>
        <v/>
      </c>
      <c r="AH22" s="84" t="str">
        <f t="shared" si="15"/>
        <v/>
      </c>
      <c r="AI22" s="84">
        <f t="shared" si="23"/>
        <v>0</v>
      </c>
      <c r="AJ22" s="1"/>
      <c r="AK22" s="63"/>
      <c r="AL22" s="144" t="str">
        <f t="shared" si="25"/>
        <v/>
      </c>
      <c r="AM22" s="86"/>
      <c r="AN22" s="87"/>
      <c r="AO22" s="88"/>
      <c r="AP22" s="89" t="str">
        <f t="shared" si="16"/>
        <v/>
      </c>
      <c r="AQ22" s="127">
        <f t="shared" si="17"/>
        <v>0</v>
      </c>
      <c r="AR22" s="127">
        <f t="shared" si="24"/>
        <v>0</v>
      </c>
      <c r="AS22" s="90" t="str">
        <f t="shared" si="18"/>
        <v/>
      </c>
      <c r="AT22" s="91" t="str">
        <f t="shared" si="19"/>
        <v>1</v>
      </c>
      <c r="AU22" s="92"/>
    </row>
    <row r="23" spans="1:47" s="93" customFormat="1">
      <c r="A23" s="70"/>
      <c r="B23" s="71">
        <f t="shared" si="0"/>
        <v>0</v>
      </c>
      <c r="C23" s="72">
        <f t="shared" si="1"/>
        <v>0</v>
      </c>
      <c r="D23" s="73">
        <v>0</v>
      </c>
      <c r="E23" s="74">
        <f t="shared" si="2"/>
        <v>0</v>
      </c>
      <c r="F23" s="70">
        <f t="shared" si="3"/>
        <v>0</v>
      </c>
      <c r="G23" s="74">
        <f t="shared" si="4"/>
        <v>0</v>
      </c>
      <c r="H23" s="75">
        <f t="shared" si="5"/>
        <v>0</v>
      </c>
      <c r="I23" s="75">
        <f t="shared" si="6"/>
        <v>0</v>
      </c>
      <c r="J23" s="76">
        <f t="shared" si="7"/>
        <v>0</v>
      </c>
      <c r="K23" s="76">
        <f t="shared" si="8"/>
        <v>0</v>
      </c>
      <c r="L23" s="75">
        <f t="shared" si="9"/>
        <v>0</v>
      </c>
      <c r="M23" s="76">
        <f t="shared" si="20"/>
        <v>0</v>
      </c>
      <c r="N23" s="142">
        <f t="shared" si="21"/>
        <v>0</v>
      </c>
      <c r="O23" s="143">
        <f t="shared" si="22"/>
        <v>0</v>
      </c>
      <c r="P23" s="63"/>
      <c r="Q23" s="77"/>
      <c r="R23" s="77"/>
      <c r="S23" s="78"/>
      <c r="T23" s="78"/>
      <c r="U23" s="80"/>
      <c r="V23" s="81"/>
      <c r="W23" s="81"/>
      <c r="X23" s="81"/>
      <c r="Y23" s="81"/>
      <c r="Z23" s="80"/>
      <c r="AA23" s="80"/>
      <c r="AB23" s="82"/>
      <c r="AC23" s="83" t="str">
        <f t="shared" si="10"/>
        <v/>
      </c>
      <c r="AD23" s="84" t="str">
        <f t="shared" si="11"/>
        <v/>
      </c>
      <c r="AE23" s="84" t="str">
        <f t="shared" si="12"/>
        <v/>
      </c>
      <c r="AF23" s="83" t="str">
        <f t="shared" si="13"/>
        <v/>
      </c>
      <c r="AG23" s="84" t="str">
        <f t="shared" si="14"/>
        <v/>
      </c>
      <c r="AH23" s="84" t="str">
        <f t="shared" si="15"/>
        <v/>
      </c>
      <c r="AI23" s="84">
        <f t="shared" si="23"/>
        <v>0</v>
      </c>
      <c r="AJ23" s="1"/>
      <c r="AK23" s="63"/>
      <c r="AL23" s="144" t="str">
        <f t="shared" si="25"/>
        <v/>
      </c>
      <c r="AM23" s="86"/>
      <c r="AN23" s="87"/>
      <c r="AO23" s="88"/>
      <c r="AP23" s="89" t="str">
        <f t="shared" si="16"/>
        <v/>
      </c>
      <c r="AQ23" s="127">
        <f t="shared" si="17"/>
        <v>0</v>
      </c>
      <c r="AR23" s="127">
        <f t="shared" si="24"/>
        <v>0</v>
      </c>
      <c r="AS23" s="90" t="str">
        <f t="shared" si="18"/>
        <v/>
      </c>
      <c r="AT23" s="91" t="str">
        <f t="shared" si="19"/>
        <v>1</v>
      </c>
      <c r="AU23" s="92"/>
    </row>
    <row r="24" spans="1:47" s="93" customFormat="1">
      <c r="A24" s="70"/>
      <c r="B24" s="71">
        <f t="shared" si="0"/>
        <v>0</v>
      </c>
      <c r="C24" s="72">
        <f t="shared" si="1"/>
        <v>0</v>
      </c>
      <c r="D24" s="73">
        <v>0</v>
      </c>
      <c r="E24" s="74">
        <f t="shared" si="2"/>
        <v>0</v>
      </c>
      <c r="F24" s="70">
        <f t="shared" si="3"/>
        <v>0</v>
      </c>
      <c r="G24" s="74">
        <f t="shared" si="4"/>
        <v>0</v>
      </c>
      <c r="H24" s="75">
        <f t="shared" si="5"/>
        <v>0</v>
      </c>
      <c r="I24" s="75">
        <f t="shared" si="6"/>
        <v>0</v>
      </c>
      <c r="J24" s="76">
        <f t="shared" si="7"/>
        <v>0</v>
      </c>
      <c r="K24" s="76">
        <f t="shared" si="8"/>
        <v>0</v>
      </c>
      <c r="L24" s="75">
        <f t="shared" si="9"/>
        <v>0</v>
      </c>
      <c r="M24" s="76">
        <f t="shared" si="20"/>
        <v>0</v>
      </c>
      <c r="N24" s="142">
        <f t="shared" si="21"/>
        <v>0</v>
      </c>
      <c r="O24" s="143">
        <f t="shared" si="22"/>
        <v>0</v>
      </c>
      <c r="P24" s="63"/>
      <c r="Q24" s="77"/>
      <c r="R24" s="77"/>
      <c r="S24" s="78"/>
      <c r="T24" s="78"/>
      <c r="U24" s="80"/>
      <c r="V24" s="81"/>
      <c r="W24" s="81"/>
      <c r="X24" s="81"/>
      <c r="Y24" s="81"/>
      <c r="Z24" s="80"/>
      <c r="AA24" s="80"/>
      <c r="AB24" s="82"/>
      <c r="AC24" s="83" t="str">
        <f t="shared" si="10"/>
        <v/>
      </c>
      <c r="AD24" s="84" t="str">
        <f t="shared" si="11"/>
        <v/>
      </c>
      <c r="AE24" s="84" t="str">
        <f t="shared" si="12"/>
        <v/>
      </c>
      <c r="AF24" s="83" t="str">
        <f t="shared" si="13"/>
        <v/>
      </c>
      <c r="AG24" s="84" t="str">
        <f t="shared" si="14"/>
        <v/>
      </c>
      <c r="AH24" s="84" t="str">
        <f t="shared" si="15"/>
        <v/>
      </c>
      <c r="AI24" s="84">
        <f t="shared" si="23"/>
        <v>0</v>
      </c>
      <c r="AJ24" s="1"/>
      <c r="AK24" s="63"/>
      <c r="AL24" s="144" t="str">
        <f t="shared" si="25"/>
        <v/>
      </c>
      <c r="AM24" s="86"/>
      <c r="AN24" s="87"/>
      <c r="AO24" s="88"/>
      <c r="AP24" s="89" t="str">
        <f t="shared" si="16"/>
        <v/>
      </c>
      <c r="AQ24" s="127">
        <f t="shared" si="17"/>
        <v>0</v>
      </c>
      <c r="AR24" s="127">
        <f t="shared" si="24"/>
        <v>0</v>
      </c>
      <c r="AS24" s="90" t="str">
        <f t="shared" si="18"/>
        <v/>
      </c>
      <c r="AT24" s="91" t="str">
        <f t="shared" si="19"/>
        <v>1</v>
      </c>
      <c r="AU24" s="92"/>
    </row>
    <row r="25" spans="1:47" s="93" customFormat="1">
      <c r="A25" s="70"/>
      <c r="B25" s="71">
        <f t="shared" si="0"/>
        <v>0</v>
      </c>
      <c r="C25" s="72">
        <f t="shared" si="1"/>
        <v>0</v>
      </c>
      <c r="D25" s="73">
        <v>0</v>
      </c>
      <c r="E25" s="74">
        <f t="shared" si="2"/>
        <v>0</v>
      </c>
      <c r="F25" s="70">
        <f t="shared" si="3"/>
        <v>0</v>
      </c>
      <c r="G25" s="74">
        <f t="shared" si="4"/>
        <v>0</v>
      </c>
      <c r="H25" s="75">
        <f t="shared" si="5"/>
        <v>0</v>
      </c>
      <c r="I25" s="75">
        <f t="shared" si="6"/>
        <v>0</v>
      </c>
      <c r="J25" s="76">
        <f t="shared" si="7"/>
        <v>0</v>
      </c>
      <c r="K25" s="76">
        <f t="shared" si="8"/>
        <v>0</v>
      </c>
      <c r="L25" s="75">
        <f t="shared" si="9"/>
        <v>0</v>
      </c>
      <c r="M25" s="76">
        <f t="shared" si="20"/>
        <v>0</v>
      </c>
      <c r="N25" s="142">
        <f t="shared" si="21"/>
        <v>0</v>
      </c>
      <c r="O25" s="143">
        <f t="shared" si="22"/>
        <v>0</v>
      </c>
      <c r="P25" s="63"/>
      <c r="Q25" s="77"/>
      <c r="R25" s="77"/>
      <c r="S25" s="78"/>
      <c r="T25" s="78"/>
      <c r="U25" s="80"/>
      <c r="V25" s="81"/>
      <c r="W25" s="81"/>
      <c r="X25" s="81"/>
      <c r="Y25" s="81"/>
      <c r="Z25" s="80"/>
      <c r="AA25" s="80"/>
      <c r="AB25" s="82"/>
      <c r="AC25" s="83" t="str">
        <f t="shared" si="10"/>
        <v/>
      </c>
      <c r="AD25" s="84" t="str">
        <f t="shared" si="11"/>
        <v/>
      </c>
      <c r="AE25" s="84" t="str">
        <f t="shared" si="12"/>
        <v/>
      </c>
      <c r="AF25" s="83" t="str">
        <f t="shared" si="13"/>
        <v/>
      </c>
      <c r="AG25" s="84" t="str">
        <f t="shared" si="14"/>
        <v/>
      </c>
      <c r="AH25" s="84" t="str">
        <f t="shared" si="15"/>
        <v/>
      </c>
      <c r="AI25" s="84">
        <f t="shared" si="23"/>
        <v>0</v>
      </c>
      <c r="AJ25" s="1"/>
      <c r="AK25" s="63"/>
      <c r="AL25" s="144" t="str">
        <f t="shared" si="25"/>
        <v/>
      </c>
      <c r="AM25" s="86"/>
      <c r="AN25" s="87"/>
      <c r="AO25" s="88"/>
      <c r="AP25" s="89" t="str">
        <f t="shared" si="16"/>
        <v/>
      </c>
      <c r="AQ25" s="127">
        <f t="shared" si="17"/>
        <v>0</v>
      </c>
      <c r="AR25" s="127">
        <f t="shared" si="24"/>
        <v>0</v>
      </c>
      <c r="AS25" s="90" t="str">
        <f t="shared" si="18"/>
        <v/>
      </c>
      <c r="AT25" s="91" t="str">
        <f t="shared" si="19"/>
        <v>1</v>
      </c>
      <c r="AU25" s="92"/>
    </row>
    <row r="26" spans="1:47" s="93" customFormat="1">
      <c r="A26" s="70"/>
      <c r="B26" s="71">
        <f t="shared" si="0"/>
        <v>0</v>
      </c>
      <c r="C26" s="72">
        <f t="shared" si="1"/>
        <v>0</v>
      </c>
      <c r="D26" s="73">
        <v>0</v>
      </c>
      <c r="E26" s="74">
        <f t="shared" si="2"/>
        <v>0</v>
      </c>
      <c r="F26" s="70">
        <f t="shared" si="3"/>
        <v>0</v>
      </c>
      <c r="G26" s="74">
        <f t="shared" si="4"/>
        <v>0</v>
      </c>
      <c r="H26" s="75">
        <f t="shared" si="5"/>
        <v>0</v>
      </c>
      <c r="I26" s="75">
        <f t="shared" si="6"/>
        <v>0</v>
      </c>
      <c r="J26" s="76">
        <f t="shared" si="7"/>
        <v>0</v>
      </c>
      <c r="K26" s="76">
        <f t="shared" si="8"/>
        <v>0</v>
      </c>
      <c r="L26" s="75">
        <f t="shared" si="9"/>
        <v>0</v>
      </c>
      <c r="M26" s="76">
        <f t="shared" si="20"/>
        <v>0</v>
      </c>
      <c r="N26" s="142">
        <f t="shared" si="21"/>
        <v>0</v>
      </c>
      <c r="O26" s="143">
        <f t="shared" si="22"/>
        <v>0</v>
      </c>
      <c r="P26" s="63"/>
      <c r="Q26" s="77"/>
      <c r="R26" s="77"/>
      <c r="S26" s="78"/>
      <c r="T26" s="78"/>
      <c r="U26" s="80"/>
      <c r="V26" s="81"/>
      <c r="W26" s="81"/>
      <c r="X26" s="81"/>
      <c r="Y26" s="81"/>
      <c r="Z26" s="80"/>
      <c r="AA26" s="80"/>
      <c r="AB26" s="82"/>
      <c r="AC26" s="83" t="str">
        <f t="shared" si="10"/>
        <v/>
      </c>
      <c r="AD26" s="84" t="str">
        <f t="shared" si="11"/>
        <v/>
      </c>
      <c r="AE26" s="84" t="str">
        <f t="shared" si="12"/>
        <v/>
      </c>
      <c r="AF26" s="83" t="str">
        <f t="shared" si="13"/>
        <v/>
      </c>
      <c r="AG26" s="84" t="str">
        <f t="shared" si="14"/>
        <v/>
      </c>
      <c r="AH26" s="84" t="str">
        <f t="shared" si="15"/>
        <v/>
      </c>
      <c r="AI26" s="84">
        <f t="shared" si="23"/>
        <v>0</v>
      </c>
      <c r="AJ26" s="1"/>
      <c r="AK26" s="63"/>
      <c r="AL26" s="144" t="str">
        <f t="shared" si="25"/>
        <v/>
      </c>
      <c r="AM26" s="86"/>
      <c r="AN26" s="87"/>
      <c r="AO26" s="88"/>
      <c r="AP26" s="89" t="str">
        <f t="shared" si="16"/>
        <v/>
      </c>
      <c r="AQ26" s="127">
        <f t="shared" si="17"/>
        <v>0</v>
      </c>
      <c r="AR26" s="127">
        <f t="shared" si="24"/>
        <v>0</v>
      </c>
      <c r="AS26" s="90" t="str">
        <f t="shared" si="18"/>
        <v/>
      </c>
      <c r="AT26" s="91" t="str">
        <f t="shared" si="19"/>
        <v>1</v>
      </c>
      <c r="AU26" s="92"/>
    </row>
    <row r="27" spans="1:47" s="93" customFormat="1">
      <c r="A27" s="70"/>
      <c r="B27" s="71">
        <f t="shared" si="0"/>
        <v>0</v>
      </c>
      <c r="C27" s="72">
        <f t="shared" si="1"/>
        <v>0</v>
      </c>
      <c r="D27" s="73">
        <v>0</v>
      </c>
      <c r="E27" s="74">
        <f t="shared" si="2"/>
        <v>0</v>
      </c>
      <c r="F27" s="70">
        <f t="shared" si="3"/>
        <v>0</v>
      </c>
      <c r="G27" s="74">
        <f t="shared" si="4"/>
        <v>0</v>
      </c>
      <c r="H27" s="75">
        <f t="shared" si="5"/>
        <v>0</v>
      </c>
      <c r="I27" s="75">
        <f t="shared" si="6"/>
        <v>0</v>
      </c>
      <c r="J27" s="76">
        <f t="shared" si="7"/>
        <v>0</v>
      </c>
      <c r="K27" s="76">
        <f t="shared" si="8"/>
        <v>0</v>
      </c>
      <c r="L27" s="75">
        <f t="shared" si="9"/>
        <v>0</v>
      </c>
      <c r="M27" s="76">
        <f t="shared" si="20"/>
        <v>0</v>
      </c>
      <c r="N27" s="142">
        <f t="shared" si="21"/>
        <v>0</v>
      </c>
      <c r="O27" s="143">
        <f t="shared" si="22"/>
        <v>0</v>
      </c>
      <c r="P27" s="63"/>
      <c r="Q27" s="77"/>
      <c r="R27" s="77"/>
      <c r="S27" s="78"/>
      <c r="T27" s="78"/>
      <c r="U27" s="80"/>
      <c r="V27" s="81"/>
      <c r="W27" s="81"/>
      <c r="X27" s="81"/>
      <c r="Y27" s="81"/>
      <c r="Z27" s="80"/>
      <c r="AA27" s="80"/>
      <c r="AB27" s="82"/>
      <c r="AC27" s="83" t="str">
        <f t="shared" si="10"/>
        <v/>
      </c>
      <c r="AD27" s="84" t="str">
        <f t="shared" si="11"/>
        <v/>
      </c>
      <c r="AE27" s="84" t="str">
        <f t="shared" si="12"/>
        <v/>
      </c>
      <c r="AF27" s="83" t="str">
        <f t="shared" si="13"/>
        <v/>
      </c>
      <c r="AG27" s="84" t="str">
        <f t="shared" si="14"/>
        <v/>
      </c>
      <c r="AH27" s="84" t="str">
        <f t="shared" si="15"/>
        <v/>
      </c>
      <c r="AI27" s="84">
        <f t="shared" si="23"/>
        <v>0</v>
      </c>
      <c r="AJ27" s="1"/>
      <c r="AK27" s="63"/>
      <c r="AL27" s="144" t="str">
        <f t="shared" si="25"/>
        <v/>
      </c>
      <c r="AM27" s="86"/>
      <c r="AN27" s="87"/>
      <c r="AO27" s="88"/>
      <c r="AP27" s="89" t="str">
        <f t="shared" si="16"/>
        <v/>
      </c>
      <c r="AQ27" s="127">
        <f t="shared" si="17"/>
        <v>0</v>
      </c>
      <c r="AR27" s="127">
        <f t="shared" si="24"/>
        <v>0</v>
      </c>
      <c r="AS27" s="90" t="str">
        <f t="shared" si="18"/>
        <v/>
      </c>
      <c r="AT27" s="91" t="str">
        <f t="shared" si="19"/>
        <v>1</v>
      </c>
      <c r="AU27" s="92"/>
    </row>
    <row r="28" spans="1:47" s="93" customFormat="1">
      <c r="A28" s="70"/>
      <c r="B28" s="71">
        <f t="shared" si="0"/>
        <v>0</v>
      </c>
      <c r="C28" s="72">
        <f t="shared" si="1"/>
        <v>0</v>
      </c>
      <c r="D28" s="73">
        <v>0</v>
      </c>
      <c r="E28" s="74">
        <f t="shared" si="2"/>
        <v>0</v>
      </c>
      <c r="F28" s="70">
        <f t="shared" si="3"/>
        <v>0</v>
      </c>
      <c r="G28" s="74">
        <f t="shared" si="4"/>
        <v>0</v>
      </c>
      <c r="H28" s="75">
        <f t="shared" si="5"/>
        <v>0</v>
      </c>
      <c r="I28" s="75">
        <f t="shared" si="6"/>
        <v>0</v>
      </c>
      <c r="J28" s="76">
        <f t="shared" si="7"/>
        <v>0</v>
      </c>
      <c r="K28" s="76">
        <f t="shared" si="8"/>
        <v>0</v>
      </c>
      <c r="L28" s="75">
        <f t="shared" si="9"/>
        <v>0</v>
      </c>
      <c r="M28" s="76">
        <f t="shared" si="20"/>
        <v>0</v>
      </c>
      <c r="N28" s="142">
        <f t="shared" si="21"/>
        <v>0</v>
      </c>
      <c r="O28" s="143">
        <f t="shared" si="22"/>
        <v>0</v>
      </c>
      <c r="P28" s="63"/>
      <c r="Q28" s="77"/>
      <c r="R28" s="77"/>
      <c r="S28" s="78"/>
      <c r="T28" s="78"/>
      <c r="U28" s="80"/>
      <c r="V28" s="81"/>
      <c r="W28" s="81"/>
      <c r="X28" s="81"/>
      <c r="Y28" s="81"/>
      <c r="Z28" s="80"/>
      <c r="AA28" s="80"/>
      <c r="AB28" s="82"/>
      <c r="AC28" s="83" t="str">
        <f t="shared" si="10"/>
        <v/>
      </c>
      <c r="AD28" s="84" t="str">
        <f t="shared" si="11"/>
        <v/>
      </c>
      <c r="AE28" s="84" t="str">
        <f t="shared" si="12"/>
        <v/>
      </c>
      <c r="AF28" s="83" t="str">
        <f t="shared" si="13"/>
        <v/>
      </c>
      <c r="AG28" s="84" t="str">
        <f t="shared" si="14"/>
        <v/>
      </c>
      <c r="AH28" s="84" t="str">
        <f t="shared" si="15"/>
        <v/>
      </c>
      <c r="AI28" s="84">
        <f t="shared" si="23"/>
        <v>0</v>
      </c>
      <c r="AJ28" s="1"/>
      <c r="AK28" s="63"/>
      <c r="AL28" s="144" t="str">
        <f t="shared" si="25"/>
        <v/>
      </c>
      <c r="AM28" s="86"/>
      <c r="AN28" s="87"/>
      <c r="AO28" s="88"/>
      <c r="AP28" s="89" t="str">
        <f t="shared" si="16"/>
        <v/>
      </c>
      <c r="AQ28" s="127">
        <f t="shared" si="17"/>
        <v>0</v>
      </c>
      <c r="AR28" s="127">
        <f t="shared" si="24"/>
        <v>0</v>
      </c>
      <c r="AS28" s="90" t="str">
        <f t="shared" si="18"/>
        <v/>
      </c>
      <c r="AT28" s="91" t="str">
        <f t="shared" si="19"/>
        <v>1</v>
      </c>
      <c r="AU28" s="92"/>
    </row>
    <row r="29" spans="1:47" s="93" customFormat="1">
      <c r="A29" s="70"/>
      <c r="B29" s="71">
        <f t="shared" si="0"/>
        <v>0</v>
      </c>
      <c r="C29" s="72">
        <f t="shared" si="1"/>
        <v>0</v>
      </c>
      <c r="D29" s="73">
        <v>0</v>
      </c>
      <c r="E29" s="74">
        <f t="shared" si="2"/>
        <v>0</v>
      </c>
      <c r="F29" s="70">
        <f t="shared" si="3"/>
        <v>0</v>
      </c>
      <c r="G29" s="74">
        <f t="shared" si="4"/>
        <v>0</v>
      </c>
      <c r="H29" s="75">
        <f t="shared" si="5"/>
        <v>0</v>
      </c>
      <c r="I29" s="75">
        <f t="shared" si="6"/>
        <v>0</v>
      </c>
      <c r="J29" s="76">
        <f t="shared" si="7"/>
        <v>0</v>
      </c>
      <c r="K29" s="76">
        <f t="shared" si="8"/>
        <v>0</v>
      </c>
      <c r="L29" s="75">
        <f t="shared" si="9"/>
        <v>0</v>
      </c>
      <c r="M29" s="76">
        <f t="shared" si="20"/>
        <v>0</v>
      </c>
      <c r="N29" s="142">
        <f t="shared" si="21"/>
        <v>0</v>
      </c>
      <c r="O29" s="143">
        <f t="shared" si="22"/>
        <v>0</v>
      </c>
      <c r="P29" s="63"/>
      <c r="Q29" s="77"/>
      <c r="R29" s="77"/>
      <c r="S29" s="78"/>
      <c r="T29" s="78"/>
      <c r="U29" s="80"/>
      <c r="V29" s="81"/>
      <c r="W29" s="81"/>
      <c r="X29" s="81"/>
      <c r="Y29" s="81"/>
      <c r="Z29" s="80"/>
      <c r="AA29" s="80"/>
      <c r="AB29" s="82"/>
      <c r="AC29" s="83" t="str">
        <f t="shared" si="10"/>
        <v/>
      </c>
      <c r="AD29" s="84" t="str">
        <f t="shared" si="11"/>
        <v/>
      </c>
      <c r="AE29" s="84" t="str">
        <f t="shared" si="12"/>
        <v/>
      </c>
      <c r="AF29" s="83" t="str">
        <f t="shared" si="13"/>
        <v/>
      </c>
      <c r="AG29" s="84" t="str">
        <f t="shared" si="14"/>
        <v/>
      </c>
      <c r="AH29" s="84" t="str">
        <f t="shared" si="15"/>
        <v/>
      </c>
      <c r="AI29" s="84">
        <f t="shared" si="23"/>
        <v>0</v>
      </c>
      <c r="AJ29" s="1"/>
      <c r="AK29" s="63"/>
      <c r="AL29" s="144" t="str">
        <f t="shared" si="25"/>
        <v/>
      </c>
      <c r="AM29" s="86"/>
      <c r="AN29" s="87"/>
      <c r="AO29" s="88"/>
      <c r="AP29" s="89" t="str">
        <f t="shared" si="16"/>
        <v/>
      </c>
      <c r="AQ29" s="127">
        <f t="shared" si="17"/>
        <v>0</v>
      </c>
      <c r="AR29" s="127">
        <f t="shared" si="24"/>
        <v>0</v>
      </c>
      <c r="AS29" s="90" t="str">
        <f t="shared" si="18"/>
        <v/>
      </c>
      <c r="AT29" s="91" t="str">
        <f t="shared" si="19"/>
        <v>1</v>
      </c>
      <c r="AU29" s="92"/>
    </row>
    <row r="30" spans="1:47" s="93" customFormat="1">
      <c r="A30" s="70"/>
      <c r="B30" s="71">
        <f t="shared" si="0"/>
        <v>0</v>
      </c>
      <c r="C30" s="72">
        <f t="shared" si="1"/>
        <v>0</v>
      </c>
      <c r="D30" s="73">
        <v>0</v>
      </c>
      <c r="E30" s="74">
        <f t="shared" si="2"/>
        <v>0</v>
      </c>
      <c r="F30" s="70">
        <f t="shared" si="3"/>
        <v>0</v>
      </c>
      <c r="G30" s="74">
        <f t="shared" si="4"/>
        <v>0</v>
      </c>
      <c r="H30" s="75">
        <f t="shared" si="5"/>
        <v>0</v>
      </c>
      <c r="I30" s="75">
        <f t="shared" si="6"/>
        <v>0</v>
      </c>
      <c r="J30" s="76">
        <f t="shared" si="7"/>
        <v>0</v>
      </c>
      <c r="K30" s="76">
        <f t="shared" si="8"/>
        <v>0</v>
      </c>
      <c r="L30" s="75">
        <f t="shared" si="9"/>
        <v>0</v>
      </c>
      <c r="M30" s="76">
        <f t="shared" si="20"/>
        <v>0</v>
      </c>
      <c r="N30" s="142">
        <f t="shared" si="21"/>
        <v>0</v>
      </c>
      <c r="O30" s="143">
        <f t="shared" si="22"/>
        <v>0</v>
      </c>
      <c r="P30" s="63"/>
      <c r="Q30" s="77"/>
      <c r="R30" s="77"/>
      <c r="S30" s="78"/>
      <c r="T30" s="78"/>
      <c r="U30" s="80"/>
      <c r="V30" s="81"/>
      <c r="W30" s="81"/>
      <c r="X30" s="81"/>
      <c r="Y30" s="81"/>
      <c r="Z30" s="80"/>
      <c r="AA30" s="80"/>
      <c r="AB30" s="82"/>
      <c r="AC30" s="83" t="str">
        <f t="shared" si="10"/>
        <v/>
      </c>
      <c r="AD30" s="84" t="str">
        <f t="shared" si="11"/>
        <v/>
      </c>
      <c r="AE30" s="84" t="str">
        <f t="shared" si="12"/>
        <v/>
      </c>
      <c r="AF30" s="83" t="str">
        <f t="shared" si="13"/>
        <v/>
      </c>
      <c r="AG30" s="84" t="str">
        <f t="shared" si="14"/>
        <v/>
      </c>
      <c r="AH30" s="84" t="str">
        <f t="shared" si="15"/>
        <v/>
      </c>
      <c r="AI30" s="84">
        <f t="shared" si="23"/>
        <v>0</v>
      </c>
      <c r="AJ30" s="1"/>
      <c r="AK30" s="63"/>
      <c r="AL30" s="144" t="str">
        <f t="shared" si="25"/>
        <v/>
      </c>
      <c r="AM30" s="86"/>
      <c r="AN30" s="87"/>
      <c r="AO30" s="88"/>
      <c r="AP30" s="89" t="str">
        <f t="shared" si="16"/>
        <v/>
      </c>
      <c r="AQ30" s="127">
        <f t="shared" si="17"/>
        <v>0</v>
      </c>
      <c r="AR30" s="127">
        <f t="shared" si="24"/>
        <v>0</v>
      </c>
      <c r="AS30" s="90" t="str">
        <f t="shared" si="18"/>
        <v/>
      </c>
      <c r="AT30" s="91" t="str">
        <f t="shared" si="19"/>
        <v>1</v>
      </c>
      <c r="AU30" s="92"/>
    </row>
    <row r="31" spans="1:47" s="93" customFormat="1">
      <c r="A31" s="70"/>
      <c r="B31" s="71">
        <f t="shared" si="0"/>
        <v>0</v>
      </c>
      <c r="C31" s="72">
        <f t="shared" si="1"/>
        <v>0</v>
      </c>
      <c r="D31" s="73">
        <v>0</v>
      </c>
      <c r="E31" s="74">
        <f t="shared" si="2"/>
        <v>0</v>
      </c>
      <c r="F31" s="70">
        <f t="shared" si="3"/>
        <v>0</v>
      </c>
      <c r="G31" s="74">
        <f t="shared" si="4"/>
        <v>0</v>
      </c>
      <c r="H31" s="75">
        <f t="shared" si="5"/>
        <v>0</v>
      </c>
      <c r="I31" s="75">
        <f t="shared" si="6"/>
        <v>0</v>
      </c>
      <c r="J31" s="76">
        <f t="shared" si="7"/>
        <v>0</v>
      </c>
      <c r="K31" s="76">
        <f t="shared" si="8"/>
        <v>0</v>
      </c>
      <c r="L31" s="75">
        <f t="shared" si="9"/>
        <v>0</v>
      </c>
      <c r="M31" s="76">
        <f t="shared" si="20"/>
        <v>0</v>
      </c>
      <c r="N31" s="142">
        <f t="shared" si="21"/>
        <v>0</v>
      </c>
      <c r="O31" s="143">
        <f t="shared" si="22"/>
        <v>0</v>
      </c>
      <c r="P31" s="63"/>
      <c r="Q31" s="77"/>
      <c r="R31" s="77"/>
      <c r="S31" s="78"/>
      <c r="T31" s="78"/>
      <c r="U31" s="80"/>
      <c r="V31" s="81"/>
      <c r="W31" s="81"/>
      <c r="X31" s="81"/>
      <c r="Y31" s="81"/>
      <c r="Z31" s="80"/>
      <c r="AA31" s="80"/>
      <c r="AB31" s="82"/>
      <c r="AC31" s="83" t="str">
        <f t="shared" si="10"/>
        <v/>
      </c>
      <c r="AD31" s="84" t="str">
        <f t="shared" si="11"/>
        <v/>
      </c>
      <c r="AE31" s="84" t="str">
        <f t="shared" si="12"/>
        <v/>
      </c>
      <c r="AF31" s="83" t="str">
        <f t="shared" si="13"/>
        <v/>
      </c>
      <c r="AG31" s="84" t="str">
        <f t="shared" si="14"/>
        <v/>
      </c>
      <c r="AH31" s="84" t="str">
        <f t="shared" si="15"/>
        <v/>
      </c>
      <c r="AI31" s="84">
        <f t="shared" si="23"/>
        <v>0</v>
      </c>
      <c r="AJ31" s="1"/>
      <c r="AK31" s="63"/>
      <c r="AL31" s="144" t="str">
        <f t="shared" si="25"/>
        <v/>
      </c>
      <c r="AM31" s="86"/>
      <c r="AN31" s="87"/>
      <c r="AO31" s="88"/>
      <c r="AP31" s="89" t="str">
        <f t="shared" si="16"/>
        <v/>
      </c>
      <c r="AQ31" s="127">
        <f t="shared" si="17"/>
        <v>0</v>
      </c>
      <c r="AR31" s="127">
        <f t="shared" si="24"/>
        <v>0</v>
      </c>
      <c r="AS31" s="90" t="str">
        <f t="shared" si="18"/>
        <v/>
      </c>
      <c r="AT31" s="91" t="str">
        <f t="shared" si="19"/>
        <v>1</v>
      </c>
      <c r="AU31" s="92"/>
    </row>
    <row r="32" spans="1:47" s="93" customFormat="1">
      <c r="A32" s="70"/>
      <c r="B32" s="71">
        <f t="shared" si="0"/>
        <v>0</v>
      </c>
      <c r="C32" s="72">
        <f t="shared" si="1"/>
        <v>0</v>
      </c>
      <c r="D32" s="73">
        <v>0</v>
      </c>
      <c r="E32" s="74">
        <f t="shared" si="2"/>
        <v>0</v>
      </c>
      <c r="F32" s="70">
        <f t="shared" si="3"/>
        <v>0</v>
      </c>
      <c r="G32" s="74">
        <f t="shared" si="4"/>
        <v>0</v>
      </c>
      <c r="H32" s="75">
        <f t="shared" si="5"/>
        <v>0</v>
      </c>
      <c r="I32" s="75">
        <f t="shared" si="6"/>
        <v>0</v>
      </c>
      <c r="J32" s="76">
        <f t="shared" si="7"/>
        <v>0</v>
      </c>
      <c r="K32" s="76">
        <f t="shared" si="8"/>
        <v>0</v>
      </c>
      <c r="L32" s="75">
        <f t="shared" si="9"/>
        <v>0</v>
      </c>
      <c r="M32" s="76">
        <f t="shared" si="20"/>
        <v>0</v>
      </c>
      <c r="N32" s="142">
        <f t="shared" si="21"/>
        <v>0</v>
      </c>
      <c r="O32" s="143">
        <f t="shared" si="22"/>
        <v>0</v>
      </c>
      <c r="P32" s="63"/>
      <c r="Q32" s="77"/>
      <c r="R32" s="77"/>
      <c r="S32" s="78"/>
      <c r="T32" s="78"/>
      <c r="U32" s="80"/>
      <c r="V32" s="81"/>
      <c r="W32" s="81"/>
      <c r="X32" s="81"/>
      <c r="Y32" s="81"/>
      <c r="Z32" s="80"/>
      <c r="AA32" s="80"/>
      <c r="AB32" s="82"/>
      <c r="AC32" s="83" t="str">
        <f t="shared" si="10"/>
        <v/>
      </c>
      <c r="AD32" s="84" t="str">
        <f t="shared" si="11"/>
        <v/>
      </c>
      <c r="AE32" s="84" t="str">
        <f t="shared" si="12"/>
        <v/>
      </c>
      <c r="AF32" s="83" t="str">
        <f t="shared" si="13"/>
        <v/>
      </c>
      <c r="AG32" s="84" t="str">
        <f t="shared" si="14"/>
        <v/>
      </c>
      <c r="AH32" s="84" t="str">
        <f t="shared" si="15"/>
        <v/>
      </c>
      <c r="AI32" s="84">
        <f t="shared" si="23"/>
        <v>0</v>
      </c>
      <c r="AJ32" s="1"/>
      <c r="AK32" s="63"/>
      <c r="AL32" s="144" t="str">
        <f t="shared" si="25"/>
        <v/>
      </c>
      <c r="AM32" s="86"/>
      <c r="AN32" s="87"/>
      <c r="AO32" s="88"/>
      <c r="AP32" s="89" t="str">
        <f t="shared" si="16"/>
        <v/>
      </c>
      <c r="AQ32" s="127">
        <f t="shared" si="17"/>
        <v>0</v>
      </c>
      <c r="AR32" s="127">
        <f t="shared" si="24"/>
        <v>0</v>
      </c>
      <c r="AS32" s="90" t="str">
        <f t="shared" si="18"/>
        <v/>
      </c>
      <c r="AT32" s="91" t="str">
        <f t="shared" si="19"/>
        <v>1</v>
      </c>
      <c r="AU32" s="92"/>
    </row>
    <row r="33" spans="1:47" s="93" customFormat="1">
      <c r="A33" s="70"/>
      <c r="B33" s="71">
        <f t="shared" si="0"/>
        <v>0</v>
      </c>
      <c r="C33" s="72">
        <f t="shared" si="1"/>
        <v>0</v>
      </c>
      <c r="D33" s="73">
        <v>0</v>
      </c>
      <c r="E33" s="74">
        <f t="shared" si="2"/>
        <v>0</v>
      </c>
      <c r="F33" s="70">
        <f t="shared" si="3"/>
        <v>0</v>
      </c>
      <c r="G33" s="74">
        <f t="shared" si="4"/>
        <v>0</v>
      </c>
      <c r="H33" s="75">
        <f t="shared" si="5"/>
        <v>0</v>
      </c>
      <c r="I33" s="75">
        <f t="shared" si="6"/>
        <v>0</v>
      </c>
      <c r="J33" s="76">
        <f t="shared" si="7"/>
        <v>0</v>
      </c>
      <c r="K33" s="76">
        <f t="shared" si="8"/>
        <v>0</v>
      </c>
      <c r="L33" s="75">
        <f t="shared" si="9"/>
        <v>0</v>
      </c>
      <c r="M33" s="76">
        <f t="shared" si="20"/>
        <v>0</v>
      </c>
      <c r="N33" s="142">
        <f t="shared" si="21"/>
        <v>0</v>
      </c>
      <c r="O33" s="143">
        <f t="shared" si="22"/>
        <v>0</v>
      </c>
      <c r="P33" s="63"/>
      <c r="Q33" s="77"/>
      <c r="R33" s="77"/>
      <c r="S33" s="78"/>
      <c r="T33" s="78"/>
      <c r="U33" s="80"/>
      <c r="V33" s="81"/>
      <c r="W33" s="81"/>
      <c r="X33" s="81"/>
      <c r="Y33" s="81"/>
      <c r="Z33" s="80"/>
      <c r="AA33" s="80"/>
      <c r="AB33" s="82"/>
      <c r="AC33" s="83" t="str">
        <f t="shared" si="10"/>
        <v/>
      </c>
      <c r="AD33" s="84" t="str">
        <f t="shared" si="11"/>
        <v/>
      </c>
      <c r="AE33" s="84" t="str">
        <f t="shared" si="12"/>
        <v/>
      </c>
      <c r="AF33" s="83" t="str">
        <f t="shared" si="13"/>
        <v/>
      </c>
      <c r="AG33" s="84" t="str">
        <f t="shared" si="14"/>
        <v/>
      </c>
      <c r="AH33" s="84" t="str">
        <f t="shared" si="15"/>
        <v/>
      </c>
      <c r="AI33" s="84">
        <f t="shared" si="23"/>
        <v>0</v>
      </c>
      <c r="AJ33" s="1"/>
      <c r="AK33" s="63"/>
      <c r="AL33" s="144" t="str">
        <f t="shared" si="25"/>
        <v/>
      </c>
      <c r="AM33" s="86"/>
      <c r="AN33" s="87"/>
      <c r="AO33" s="88"/>
      <c r="AP33" s="89" t="str">
        <f t="shared" si="16"/>
        <v/>
      </c>
      <c r="AQ33" s="127">
        <f t="shared" si="17"/>
        <v>0</v>
      </c>
      <c r="AR33" s="127">
        <f t="shared" si="24"/>
        <v>0</v>
      </c>
      <c r="AS33" s="90" t="str">
        <f t="shared" si="18"/>
        <v/>
      </c>
      <c r="AT33" s="91" t="str">
        <f t="shared" si="19"/>
        <v>1</v>
      </c>
      <c r="AU33" s="92"/>
    </row>
    <row r="34" spans="1:47" s="93" customFormat="1">
      <c r="A34" s="70"/>
      <c r="B34" s="71">
        <f t="shared" si="0"/>
        <v>0</v>
      </c>
      <c r="C34" s="72">
        <f t="shared" si="1"/>
        <v>0</v>
      </c>
      <c r="D34" s="73">
        <v>0</v>
      </c>
      <c r="E34" s="74">
        <f t="shared" si="2"/>
        <v>0</v>
      </c>
      <c r="F34" s="70">
        <f t="shared" si="3"/>
        <v>0</v>
      </c>
      <c r="G34" s="74">
        <f t="shared" si="4"/>
        <v>0</v>
      </c>
      <c r="H34" s="75">
        <f t="shared" si="5"/>
        <v>0</v>
      </c>
      <c r="I34" s="75">
        <f t="shared" si="6"/>
        <v>0</v>
      </c>
      <c r="J34" s="76">
        <f t="shared" si="7"/>
        <v>0</v>
      </c>
      <c r="K34" s="76">
        <f t="shared" si="8"/>
        <v>0</v>
      </c>
      <c r="L34" s="75">
        <f t="shared" si="9"/>
        <v>0</v>
      </c>
      <c r="M34" s="76">
        <f t="shared" si="20"/>
        <v>0</v>
      </c>
      <c r="N34" s="142">
        <f t="shared" si="21"/>
        <v>0</v>
      </c>
      <c r="O34" s="143">
        <f t="shared" si="22"/>
        <v>0</v>
      </c>
      <c r="P34" s="63"/>
      <c r="Q34" s="77"/>
      <c r="R34" s="77"/>
      <c r="S34" s="78"/>
      <c r="T34" s="78"/>
      <c r="U34" s="80"/>
      <c r="V34" s="81"/>
      <c r="W34" s="81"/>
      <c r="X34" s="81"/>
      <c r="Y34" s="81"/>
      <c r="Z34" s="80"/>
      <c r="AA34" s="80"/>
      <c r="AB34" s="82"/>
      <c r="AC34" s="83" t="str">
        <f t="shared" si="10"/>
        <v/>
      </c>
      <c r="AD34" s="84" t="str">
        <f t="shared" si="11"/>
        <v/>
      </c>
      <c r="AE34" s="84" t="str">
        <f t="shared" si="12"/>
        <v/>
      </c>
      <c r="AF34" s="83" t="str">
        <f t="shared" si="13"/>
        <v/>
      </c>
      <c r="AG34" s="84" t="str">
        <f t="shared" si="14"/>
        <v/>
      </c>
      <c r="AH34" s="84" t="str">
        <f t="shared" si="15"/>
        <v/>
      </c>
      <c r="AI34" s="84">
        <f t="shared" si="23"/>
        <v>0</v>
      </c>
      <c r="AJ34" s="1"/>
      <c r="AK34" s="63"/>
      <c r="AL34" s="144" t="str">
        <f t="shared" si="25"/>
        <v/>
      </c>
      <c r="AM34" s="86"/>
      <c r="AN34" s="87"/>
      <c r="AO34" s="88"/>
      <c r="AP34" s="89" t="str">
        <f t="shared" si="16"/>
        <v/>
      </c>
      <c r="AQ34" s="127">
        <f t="shared" si="17"/>
        <v>0</v>
      </c>
      <c r="AR34" s="127">
        <f t="shared" si="24"/>
        <v>0</v>
      </c>
      <c r="AS34" s="90" t="str">
        <f t="shared" si="18"/>
        <v/>
      </c>
      <c r="AT34" s="91" t="str">
        <f t="shared" si="19"/>
        <v>1</v>
      </c>
      <c r="AU34" s="92"/>
    </row>
    <row r="35" spans="1:47" s="93" customFormat="1">
      <c r="A35" s="70"/>
      <c r="B35" s="71">
        <f t="shared" si="0"/>
        <v>0</v>
      </c>
      <c r="C35" s="72">
        <f t="shared" si="1"/>
        <v>0</v>
      </c>
      <c r="D35" s="73">
        <v>0</v>
      </c>
      <c r="E35" s="74">
        <f t="shared" si="2"/>
        <v>0</v>
      </c>
      <c r="F35" s="70">
        <f t="shared" si="3"/>
        <v>0</v>
      </c>
      <c r="G35" s="74">
        <f t="shared" si="4"/>
        <v>0</v>
      </c>
      <c r="H35" s="75">
        <f t="shared" si="5"/>
        <v>0</v>
      </c>
      <c r="I35" s="75">
        <f t="shared" si="6"/>
        <v>0</v>
      </c>
      <c r="J35" s="76">
        <f t="shared" si="7"/>
        <v>0</v>
      </c>
      <c r="K35" s="76">
        <f t="shared" si="8"/>
        <v>0</v>
      </c>
      <c r="L35" s="75">
        <f t="shared" si="9"/>
        <v>0</v>
      </c>
      <c r="M35" s="76">
        <f t="shared" si="20"/>
        <v>0</v>
      </c>
      <c r="N35" s="142">
        <f t="shared" si="21"/>
        <v>0</v>
      </c>
      <c r="O35" s="143">
        <f t="shared" si="22"/>
        <v>0</v>
      </c>
      <c r="P35" s="63"/>
      <c r="Q35" s="77"/>
      <c r="R35" s="77"/>
      <c r="S35" s="78"/>
      <c r="T35" s="78"/>
      <c r="U35" s="80"/>
      <c r="V35" s="81"/>
      <c r="W35" s="81"/>
      <c r="X35" s="81"/>
      <c r="Y35" s="81"/>
      <c r="Z35" s="80"/>
      <c r="AA35" s="80"/>
      <c r="AB35" s="82"/>
      <c r="AC35" s="83" t="str">
        <f t="shared" si="10"/>
        <v/>
      </c>
      <c r="AD35" s="84" t="str">
        <f t="shared" si="11"/>
        <v/>
      </c>
      <c r="AE35" s="84" t="str">
        <f t="shared" si="12"/>
        <v/>
      </c>
      <c r="AF35" s="83" t="str">
        <f t="shared" si="13"/>
        <v/>
      </c>
      <c r="AG35" s="84" t="str">
        <f t="shared" si="14"/>
        <v/>
      </c>
      <c r="AH35" s="84" t="str">
        <f t="shared" si="15"/>
        <v/>
      </c>
      <c r="AI35" s="84">
        <f t="shared" si="23"/>
        <v>0</v>
      </c>
      <c r="AJ35" s="1"/>
      <c r="AK35" s="63"/>
      <c r="AL35" s="144" t="str">
        <f t="shared" si="25"/>
        <v/>
      </c>
      <c r="AM35" s="86"/>
      <c r="AN35" s="87"/>
      <c r="AO35" s="88"/>
      <c r="AP35" s="89" t="str">
        <f t="shared" si="16"/>
        <v/>
      </c>
      <c r="AQ35" s="127">
        <f t="shared" si="17"/>
        <v>0</v>
      </c>
      <c r="AR35" s="127">
        <f t="shared" si="24"/>
        <v>0</v>
      </c>
      <c r="AS35" s="90" t="str">
        <f t="shared" si="18"/>
        <v/>
      </c>
      <c r="AT35" s="91" t="str">
        <f t="shared" si="19"/>
        <v>1</v>
      </c>
      <c r="AU35" s="92"/>
    </row>
    <row r="36" spans="1:47" s="93" customFormat="1">
      <c r="A36" s="70"/>
      <c r="B36" s="71">
        <f t="shared" si="0"/>
        <v>0</v>
      </c>
      <c r="C36" s="72">
        <f t="shared" si="1"/>
        <v>0</v>
      </c>
      <c r="D36" s="73">
        <v>0</v>
      </c>
      <c r="E36" s="74">
        <f t="shared" si="2"/>
        <v>0</v>
      </c>
      <c r="F36" s="70">
        <f t="shared" si="3"/>
        <v>0</v>
      </c>
      <c r="G36" s="74">
        <f t="shared" si="4"/>
        <v>0</v>
      </c>
      <c r="H36" s="75">
        <f t="shared" si="5"/>
        <v>0</v>
      </c>
      <c r="I36" s="75">
        <f t="shared" si="6"/>
        <v>0</v>
      </c>
      <c r="J36" s="76">
        <f t="shared" si="7"/>
        <v>0</v>
      </c>
      <c r="K36" s="76">
        <f t="shared" si="8"/>
        <v>0</v>
      </c>
      <c r="L36" s="75">
        <f t="shared" si="9"/>
        <v>0</v>
      </c>
      <c r="M36" s="76">
        <f t="shared" si="20"/>
        <v>0</v>
      </c>
      <c r="N36" s="142">
        <f t="shared" si="21"/>
        <v>0</v>
      </c>
      <c r="O36" s="143">
        <f t="shared" si="22"/>
        <v>0</v>
      </c>
      <c r="P36" s="63"/>
      <c r="Q36" s="77"/>
      <c r="R36" s="77"/>
      <c r="S36" s="78"/>
      <c r="T36" s="78"/>
      <c r="U36" s="80"/>
      <c r="V36" s="81"/>
      <c r="W36" s="81"/>
      <c r="X36" s="81"/>
      <c r="Y36" s="81"/>
      <c r="Z36" s="80"/>
      <c r="AA36" s="80"/>
      <c r="AB36" s="82"/>
      <c r="AC36" s="83" t="str">
        <f t="shared" si="10"/>
        <v/>
      </c>
      <c r="AD36" s="84" t="str">
        <f t="shared" si="11"/>
        <v/>
      </c>
      <c r="AE36" s="84" t="str">
        <f t="shared" si="12"/>
        <v/>
      </c>
      <c r="AF36" s="83" t="str">
        <f t="shared" si="13"/>
        <v/>
      </c>
      <c r="AG36" s="84" t="str">
        <f t="shared" si="14"/>
        <v/>
      </c>
      <c r="AH36" s="84" t="str">
        <f t="shared" si="15"/>
        <v/>
      </c>
      <c r="AI36" s="84">
        <f t="shared" si="23"/>
        <v>0</v>
      </c>
      <c r="AJ36" s="1"/>
      <c r="AK36" s="63"/>
      <c r="AL36" s="144" t="str">
        <f t="shared" si="25"/>
        <v/>
      </c>
      <c r="AM36" s="86"/>
      <c r="AN36" s="87"/>
      <c r="AO36" s="88"/>
      <c r="AP36" s="89" t="str">
        <f t="shared" si="16"/>
        <v/>
      </c>
      <c r="AQ36" s="127">
        <f t="shared" si="17"/>
        <v>0</v>
      </c>
      <c r="AR36" s="127">
        <f t="shared" si="24"/>
        <v>0</v>
      </c>
      <c r="AS36" s="90" t="str">
        <f t="shared" si="18"/>
        <v/>
      </c>
      <c r="AT36" s="91" t="str">
        <f t="shared" si="19"/>
        <v>1</v>
      </c>
      <c r="AU36" s="92"/>
    </row>
    <row r="37" spans="1:47" s="93" customFormat="1">
      <c r="A37" s="70"/>
      <c r="B37" s="71">
        <f t="shared" si="0"/>
        <v>0</v>
      </c>
      <c r="C37" s="72">
        <f t="shared" si="1"/>
        <v>0</v>
      </c>
      <c r="D37" s="73">
        <v>0</v>
      </c>
      <c r="E37" s="74">
        <f t="shared" si="2"/>
        <v>0</v>
      </c>
      <c r="F37" s="70">
        <f t="shared" si="3"/>
        <v>0</v>
      </c>
      <c r="G37" s="74">
        <f t="shared" si="4"/>
        <v>0</v>
      </c>
      <c r="H37" s="75">
        <f t="shared" si="5"/>
        <v>0</v>
      </c>
      <c r="I37" s="75">
        <f t="shared" si="6"/>
        <v>0</v>
      </c>
      <c r="J37" s="76">
        <f t="shared" si="7"/>
        <v>0</v>
      </c>
      <c r="K37" s="76">
        <f t="shared" si="8"/>
        <v>0</v>
      </c>
      <c r="L37" s="75">
        <f t="shared" si="9"/>
        <v>0</v>
      </c>
      <c r="M37" s="76">
        <f t="shared" si="20"/>
        <v>0</v>
      </c>
      <c r="N37" s="142">
        <f t="shared" si="21"/>
        <v>0</v>
      </c>
      <c r="O37" s="143">
        <f t="shared" si="22"/>
        <v>0</v>
      </c>
      <c r="P37" s="63"/>
      <c r="Q37" s="77"/>
      <c r="R37" s="77"/>
      <c r="S37" s="78"/>
      <c r="T37" s="78"/>
      <c r="U37" s="80"/>
      <c r="V37" s="81"/>
      <c r="W37" s="81"/>
      <c r="X37" s="81"/>
      <c r="Y37" s="81"/>
      <c r="Z37" s="80"/>
      <c r="AA37" s="80"/>
      <c r="AB37" s="82"/>
      <c r="AC37" s="83" t="str">
        <f t="shared" si="10"/>
        <v/>
      </c>
      <c r="AD37" s="84" t="str">
        <f t="shared" si="11"/>
        <v/>
      </c>
      <c r="AE37" s="84" t="str">
        <f t="shared" si="12"/>
        <v/>
      </c>
      <c r="AF37" s="83" t="str">
        <f t="shared" si="13"/>
        <v/>
      </c>
      <c r="AG37" s="84" t="str">
        <f t="shared" si="14"/>
        <v/>
      </c>
      <c r="AH37" s="84" t="str">
        <f t="shared" si="15"/>
        <v/>
      </c>
      <c r="AI37" s="84">
        <f t="shared" si="23"/>
        <v>0</v>
      </c>
      <c r="AJ37" s="1"/>
      <c r="AK37" s="63"/>
      <c r="AL37" s="144" t="str">
        <f t="shared" si="25"/>
        <v/>
      </c>
      <c r="AM37" s="86"/>
      <c r="AN37" s="87"/>
      <c r="AO37" s="88"/>
      <c r="AP37" s="89" t="str">
        <f t="shared" si="16"/>
        <v/>
      </c>
      <c r="AQ37" s="127">
        <f t="shared" si="17"/>
        <v>0</v>
      </c>
      <c r="AR37" s="127">
        <f t="shared" si="24"/>
        <v>0</v>
      </c>
      <c r="AS37" s="90" t="str">
        <f t="shared" si="18"/>
        <v/>
      </c>
      <c r="AT37" s="91" t="str">
        <f t="shared" si="19"/>
        <v>1</v>
      </c>
      <c r="AU37" s="92"/>
    </row>
    <row r="38" spans="1:47" s="93" customFormat="1">
      <c r="A38" s="70"/>
      <c r="B38" s="71">
        <f t="shared" si="0"/>
        <v>0</v>
      </c>
      <c r="C38" s="72">
        <f t="shared" si="1"/>
        <v>0</v>
      </c>
      <c r="D38" s="73">
        <v>0</v>
      </c>
      <c r="E38" s="74">
        <f t="shared" si="2"/>
        <v>0</v>
      </c>
      <c r="F38" s="70">
        <f t="shared" si="3"/>
        <v>0</v>
      </c>
      <c r="G38" s="74">
        <f t="shared" si="4"/>
        <v>0</v>
      </c>
      <c r="H38" s="75">
        <f t="shared" ref="H38:H69" si="26">SUM(F38*0.075)/(100)</f>
        <v>0</v>
      </c>
      <c r="I38" s="75">
        <f t="shared" si="6"/>
        <v>0</v>
      </c>
      <c r="J38" s="76">
        <f t="shared" ref="J38:J69" si="27">SUM(F38*0.025)/(100)</f>
        <v>0</v>
      </c>
      <c r="K38" s="76">
        <f t="shared" si="8"/>
        <v>0</v>
      </c>
      <c r="L38" s="75">
        <f t="shared" si="9"/>
        <v>0</v>
      </c>
      <c r="M38" s="76">
        <f t="shared" si="20"/>
        <v>0</v>
      </c>
      <c r="N38" s="142">
        <f t="shared" si="21"/>
        <v>0</v>
      </c>
      <c r="O38" s="143">
        <f t="shared" si="22"/>
        <v>0</v>
      </c>
      <c r="P38" s="63"/>
      <c r="Q38" s="77"/>
      <c r="R38" s="77"/>
      <c r="S38" s="78"/>
      <c r="T38" s="78"/>
      <c r="U38" s="80"/>
      <c r="V38" s="81"/>
      <c r="W38" s="81"/>
      <c r="X38" s="81"/>
      <c r="Y38" s="81"/>
      <c r="Z38" s="80"/>
      <c r="AA38" s="80"/>
      <c r="AB38" s="82"/>
      <c r="AC38" s="83" t="str">
        <f t="shared" si="10"/>
        <v/>
      </c>
      <c r="AD38" s="84" t="str">
        <f t="shared" si="11"/>
        <v/>
      </c>
      <c r="AE38" s="84" t="str">
        <f t="shared" si="12"/>
        <v/>
      </c>
      <c r="AF38" s="83" t="str">
        <f t="shared" si="13"/>
        <v/>
      </c>
      <c r="AG38" s="84" t="str">
        <f t="shared" si="14"/>
        <v/>
      </c>
      <c r="AH38" s="84" t="str">
        <f t="shared" si="15"/>
        <v/>
      </c>
      <c r="AI38" s="84">
        <f t="shared" si="23"/>
        <v>0</v>
      </c>
      <c r="AJ38" s="1"/>
      <c r="AK38" s="63"/>
      <c r="AL38" s="144" t="str">
        <f t="shared" si="25"/>
        <v/>
      </c>
      <c r="AM38" s="86"/>
      <c r="AN38" s="87"/>
      <c r="AO38" s="88"/>
      <c r="AP38" s="89" t="str">
        <f t="shared" si="16"/>
        <v/>
      </c>
      <c r="AQ38" s="127">
        <f t="shared" si="17"/>
        <v>0</v>
      </c>
      <c r="AR38" s="127">
        <f t="shared" si="24"/>
        <v>0</v>
      </c>
      <c r="AS38" s="90" t="str">
        <f t="shared" si="18"/>
        <v/>
      </c>
      <c r="AT38" s="91" t="str">
        <f t="shared" si="19"/>
        <v>1</v>
      </c>
      <c r="AU38" s="92"/>
    </row>
    <row r="39" spans="1:47" s="93" customFormat="1">
      <c r="A39" s="70"/>
      <c r="B39" s="71">
        <f t="shared" si="0"/>
        <v>0</v>
      </c>
      <c r="C39" s="72">
        <f t="shared" si="1"/>
        <v>0</v>
      </c>
      <c r="D39" s="73">
        <v>0</v>
      </c>
      <c r="E39" s="74">
        <f t="shared" si="2"/>
        <v>0</v>
      </c>
      <c r="F39" s="70">
        <f t="shared" si="3"/>
        <v>0</v>
      </c>
      <c r="G39" s="74">
        <f t="shared" si="4"/>
        <v>0</v>
      </c>
      <c r="H39" s="75">
        <f t="shared" si="26"/>
        <v>0</v>
      </c>
      <c r="I39" s="75">
        <f t="shared" si="6"/>
        <v>0</v>
      </c>
      <c r="J39" s="76">
        <f t="shared" si="27"/>
        <v>0</v>
      </c>
      <c r="K39" s="76">
        <f t="shared" si="8"/>
        <v>0</v>
      </c>
      <c r="L39" s="75">
        <f t="shared" si="9"/>
        <v>0</v>
      </c>
      <c r="M39" s="76">
        <f t="shared" si="20"/>
        <v>0</v>
      </c>
      <c r="N39" s="142">
        <f t="shared" si="21"/>
        <v>0</v>
      </c>
      <c r="O39" s="143">
        <f t="shared" si="22"/>
        <v>0</v>
      </c>
      <c r="P39" s="63"/>
      <c r="Q39" s="77"/>
      <c r="R39" s="77"/>
      <c r="S39" s="78"/>
      <c r="T39" s="78"/>
      <c r="U39" s="80"/>
      <c r="V39" s="81"/>
      <c r="W39" s="81"/>
      <c r="X39" s="81"/>
      <c r="Y39" s="81"/>
      <c r="Z39" s="80"/>
      <c r="AA39" s="80"/>
      <c r="AB39" s="82"/>
      <c r="AC39" s="83" t="str">
        <f t="shared" si="10"/>
        <v/>
      </c>
      <c r="AD39" s="84" t="str">
        <f t="shared" si="11"/>
        <v/>
      </c>
      <c r="AE39" s="84" t="str">
        <f t="shared" si="12"/>
        <v/>
      </c>
      <c r="AF39" s="83" t="str">
        <f t="shared" si="13"/>
        <v/>
      </c>
      <c r="AG39" s="84" t="str">
        <f t="shared" si="14"/>
        <v/>
      </c>
      <c r="AH39" s="84" t="str">
        <f t="shared" si="15"/>
        <v/>
      </c>
      <c r="AI39" s="84">
        <f t="shared" si="23"/>
        <v>0</v>
      </c>
      <c r="AJ39" s="1"/>
      <c r="AK39" s="63"/>
      <c r="AL39" s="144" t="str">
        <f t="shared" si="25"/>
        <v/>
      </c>
      <c r="AM39" s="86"/>
      <c r="AN39" s="87"/>
      <c r="AO39" s="88"/>
      <c r="AP39" s="89" t="str">
        <f t="shared" si="16"/>
        <v/>
      </c>
      <c r="AQ39" s="127">
        <f t="shared" si="17"/>
        <v>0</v>
      </c>
      <c r="AR39" s="127">
        <f t="shared" si="24"/>
        <v>0</v>
      </c>
      <c r="AS39" s="90" t="str">
        <f t="shared" si="18"/>
        <v/>
      </c>
      <c r="AT39" s="91" t="str">
        <f t="shared" si="19"/>
        <v>1</v>
      </c>
      <c r="AU39" s="92"/>
    </row>
    <row r="40" spans="1:47" s="93" customFormat="1">
      <c r="A40" s="70"/>
      <c r="B40" s="71">
        <f t="shared" si="0"/>
        <v>0</v>
      </c>
      <c r="C40" s="72">
        <f t="shared" si="1"/>
        <v>0</v>
      </c>
      <c r="D40" s="73">
        <v>0</v>
      </c>
      <c r="E40" s="74">
        <f t="shared" si="2"/>
        <v>0</v>
      </c>
      <c r="F40" s="70">
        <f t="shared" si="3"/>
        <v>0</v>
      </c>
      <c r="G40" s="74">
        <f t="shared" si="4"/>
        <v>0</v>
      </c>
      <c r="H40" s="75">
        <f t="shared" si="26"/>
        <v>0</v>
      </c>
      <c r="I40" s="75">
        <f t="shared" si="6"/>
        <v>0</v>
      </c>
      <c r="J40" s="76">
        <f t="shared" si="27"/>
        <v>0</v>
      </c>
      <c r="K40" s="76">
        <f t="shared" si="8"/>
        <v>0</v>
      </c>
      <c r="L40" s="75">
        <f t="shared" si="9"/>
        <v>0</v>
      </c>
      <c r="M40" s="76">
        <f t="shared" si="20"/>
        <v>0</v>
      </c>
      <c r="N40" s="142">
        <f t="shared" si="21"/>
        <v>0</v>
      </c>
      <c r="O40" s="143">
        <f t="shared" si="22"/>
        <v>0</v>
      </c>
      <c r="P40" s="63"/>
      <c r="Q40" s="77"/>
      <c r="R40" s="77"/>
      <c r="S40" s="78"/>
      <c r="T40" s="78"/>
      <c r="U40" s="80"/>
      <c r="V40" s="81"/>
      <c r="W40" s="81"/>
      <c r="X40" s="81"/>
      <c r="Y40" s="81"/>
      <c r="Z40" s="80"/>
      <c r="AA40" s="80"/>
      <c r="AB40" s="82"/>
      <c r="AC40" s="83" t="str">
        <f t="shared" si="10"/>
        <v/>
      </c>
      <c r="AD40" s="84" t="str">
        <f t="shared" si="11"/>
        <v/>
      </c>
      <c r="AE40" s="84" t="str">
        <f t="shared" si="12"/>
        <v/>
      </c>
      <c r="AF40" s="83" t="str">
        <f t="shared" si="13"/>
        <v/>
      </c>
      <c r="AG40" s="84" t="str">
        <f t="shared" si="14"/>
        <v/>
      </c>
      <c r="AH40" s="84" t="str">
        <f t="shared" si="15"/>
        <v/>
      </c>
      <c r="AI40" s="84">
        <f t="shared" si="23"/>
        <v>0</v>
      </c>
      <c r="AJ40" s="1"/>
      <c r="AK40" s="63"/>
      <c r="AL40" s="144" t="str">
        <f t="shared" si="25"/>
        <v/>
      </c>
      <c r="AM40" s="86"/>
      <c r="AN40" s="87"/>
      <c r="AO40" s="88"/>
      <c r="AP40" s="89" t="str">
        <f t="shared" si="16"/>
        <v/>
      </c>
      <c r="AQ40" s="127">
        <f t="shared" si="17"/>
        <v>0</v>
      </c>
      <c r="AR40" s="127">
        <f t="shared" si="24"/>
        <v>0</v>
      </c>
      <c r="AS40" s="90" t="str">
        <f t="shared" si="18"/>
        <v/>
      </c>
      <c r="AT40" s="91" t="str">
        <f t="shared" si="19"/>
        <v>1</v>
      </c>
      <c r="AU40" s="92"/>
    </row>
    <row r="41" spans="1:47" s="93" customFormat="1">
      <c r="A41" s="70"/>
      <c r="B41" s="71">
        <f t="shared" si="0"/>
        <v>0</v>
      </c>
      <c r="C41" s="72">
        <f t="shared" si="1"/>
        <v>0</v>
      </c>
      <c r="D41" s="73">
        <v>0</v>
      </c>
      <c r="E41" s="74">
        <f t="shared" si="2"/>
        <v>0</v>
      </c>
      <c r="F41" s="70">
        <f t="shared" si="3"/>
        <v>0</v>
      </c>
      <c r="G41" s="74">
        <f t="shared" si="4"/>
        <v>0</v>
      </c>
      <c r="H41" s="75">
        <f t="shared" si="26"/>
        <v>0</v>
      </c>
      <c r="I41" s="75">
        <f t="shared" si="6"/>
        <v>0</v>
      </c>
      <c r="J41" s="76">
        <f t="shared" si="27"/>
        <v>0</v>
      </c>
      <c r="K41" s="76">
        <f t="shared" si="8"/>
        <v>0</v>
      </c>
      <c r="L41" s="75">
        <f t="shared" si="9"/>
        <v>0</v>
      </c>
      <c r="M41" s="76">
        <f t="shared" si="20"/>
        <v>0</v>
      </c>
      <c r="N41" s="142">
        <f t="shared" si="21"/>
        <v>0</v>
      </c>
      <c r="O41" s="143">
        <f t="shared" si="22"/>
        <v>0</v>
      </c>
      <c r="P41" s="63"/>
      <c r="Q41" s="77"/>
      <c r="R41" s="77"/>
      <c r="S41" s="78"/>
      <c r="T41" s="78"/>
      <c r="U41" s="80"/>
      <c r="V41" s="81"/>
      <c r="W41" s="81"/>
      <c r="X41" s="81"/>
      <c r="Y41" s="81"/>
      <c r="Z41" s="80"/>
      <c r="AA41" s="80"/>
      <c r="AB41" s="82"/>
      <c r="AC41" s="83" t="str">
        <f t="shared" si="10"/>
        <v/>
      </c>
      <c r="AD41" s="84" t="str">
        <f t="shared" si="11"/>
        <v/>
      </c>
      <c r="AE41" s="84" t="str">
        <f t="shared" si="12"/>
        <v/>
      </c>
      <c r="AF41" s="83" t="str">
        <f t="shared" si="13"/>
        <v/>
      </c>
      <c r="AG41" s="84" t="str">
        <f t="shared" si="14"/>
        <v/>
      </c>
      <c r="AH41" s="84" t="str">
        <f t="shared" si="15"/>
        <v/>
      </c>
      <c r="AI41" s="84">
        <f t="shared" si="23"/>
        <v>0</v>
      </c>
      <c r="AJ41" s="1"/>
      <c r="AK41" s="63"/>
      <c r="AL41" s="144" t="str">
        <f t="shared" si="25"/>
        <v/>
      </c>
      <c r="AM41" s="86"/>
      <c r="AN41" s="87"/>
      <c r="AO41" s="88"/>
      <c r="AP41" s="89" t="str">
        <f t="shared" si="16"/>
        <v/>
      </c>
      <c r="AQ41" s="127">
        <f t="shared" si="17"/>
        <v>0</v>
      </c>
      <c r="AR41" s="127">
        <f t="shared" si="24"/>
        <v>0</v>
      </c>
      <c r="AS41" s="90" t="str">
        <f t="shared" si="18"/>
        <v/>
      </c>
      <c r="AT41" s="91" t="str">
        <f t="shared" si="19"/>
        <v>1</v>
      </c>
      <c r="AU41" s="92"/>
    </row>
    <row r="42" spans="1:47" s="93" customFormat="1">
      <c r="A42" s="70"/>
      <c r="B42" s="71">
        <f t="shared" si="0"/>
        <v>0</v>
      </c>
      <c r="C42" s="72">
        <f t="shared" si="1"/>
        <v>0</v>
      </c>
      <c r="D42" s="73">
        <v>0</v>
      </c>
      <c r="E42" s="74">
        <f t="shared" si="2"/>
        <v>0</v>
      </c>
      <c r="F42" s="70">
        <f t="shared" si="3"/>
        <v>0</v>
      </c>
      <c r="G42" s="74">
        <f t="shared" si="4"/>
        <v>0</v>
      </c>
      <c r="H42" s="75">
        <f t="shared" si="26"/>
        <v>0</v>
      </c>
      <c r="I42" s="75">
        <f t="shared" si="6"/>
        <v>0</v>
      </c>
      <c r="J42" s="76">
        <f t="shared" si="27"/>
        <v>0</v>
      </c>
      <c r="K42" s="76">
        <f t="shared" si="8"/>
        <v>0</v>
      </c>
      <c r="L42" s="75">
        <f t="shared" si="9"/>
        <v>0</v>
      </c>
      <c r="M42" s="76">
        <f t="shared" si="20"/>
        <v>0</v>
      </c>
      <c r="N42" s="142">
        <f t="shared" si="21"/>
        <v>0</v>
      </c>
      <c r="O42" s="143">
        <f t="shared" si="22"/>
        <v>0</v>
      </c>
      <c r="P42" s="63"/>
      <c r="Q42" s="77"/>
      <c r="R42" s="77"/>
      <c r="S42" s="78"/>
      <c r="T42" s="78"/>
      <c r="U42" s="80"/>
      <c r="V42" s="81"/>
      <c r="W42" s="81"/>
      <c r="X42" s="81"/>
      <c r="Y42" s="81"/>
      <c r="Z42" s="80"/>
      <c r="AA42" s="80"/>
      <c r="AB42" s="82"/>
      <c r="AC42" s="83" t="str">
        <f t="shared" si="10"/>
        <v/>
      </c>
      <c r="AD42" s="84" t="str">
        <f t="shared" si="11"/>
        <v/>
      </c>
      <c r="AE42" s="84" t="str">
        <f t="shared" si="12"/>
        <v/>
      </c>
      <c r="AF42" s="83" t="str">
        <f t="shared" si="13"/>
        <v/>
      </c>
      <c r="AG42" s="84" t="str">
        <f t="shared" si="14"/>
        <v/>
      </c>
      <c r="AH42" s="84" t="str">
        <f t="shared" si="15"/>
        <v/>
      </c>
      <c r="AI42" s="84">
        <f t="shared" si="23"/>
        <v>0</v>
      </c>
      <c r="AJ42" s="1"/>
      <c r="AK42" s="63"/>
      <c r="AL42" s="144" t="str">
        <f t="shared" si="25"/>
        <v/>
      </c>
      <c r="AM42" s="86"/>
      <c r="AN42" s="87"/>
      <c r="AO42" s="88"/>
      <c r="AP42" s="89" t="str">
        <f t="shared" si="16"/>
        <v/>
      </c>
      <c r="AQ42" s="127">
        <f t="shared" si="17"/>
        <v>0</v>
      </c>
      <c r="AR42" s="127">
        <f t="shared" si="24"/>
        <v>0</v>
      </c>
      <c r="AS42" s="90" t="str">
        <f t="shared" si="18"/>
        <v/>
      </c>
      <c r="AT42" s="91" t="str">
        <f t="shared" si="19"/>
        <v>1</v>
      </c>
      <c r="AU42" s="92"/>
    </row>
    <row r="43" spans="1:47" s="93" customFormat="1">
      <c r="A43" s="70"/>
      <c r="B43" s="71">
        <f t="shared" si="0"/>
        <v>0</v>
      </c>
      <c r="C43" s="72">
        <f t="shared" si="1"/>
        <v>0</v>
      </c>
      <c r="D43" s="73">
        <v>0</v>
      </c>
      <c r="E43" s="74">
        <f t="shared" si="2"/>
        <v>0</v>
      </c>
      <c r="F43" s="70">
        <f t="shared" si="3"/>
        <v>0</v>
      </c>
      <c r="G43" s="74">
        <f t="shared" si="4"/>
        <v>0</v>
      </c>
      <c r="H43" s="75">
        <f t="shared" si="26"/>
        <v>0</v>
      </c>
      <c r="I43" s="75">
        <f t="shared" si="6"/>
        <v>0</v>
      </c>
      <c r="J43" s="76">
        <f t="shared" si="27"/>
        <v>0</v>
      </c>
      <c r="K43" s="76">
        <f t="shared" si="8"/>
        <v>0</v>
      </c>
      <c r="L43" s="75">
        <f t="shared" si="9"/>
        <v>0</v>
      </c>
      <c r="M43" s="76">
        <f t="shared" si="20"/>
        <v>0</v>
      </c>
      <c r="N43" s="142">
        <f t="shared" si="21"/>
        <v>0</v>
      </c>
      <c r="O43" s="143">
        <f t="shared" si="22"/>
        <v>0</v>
      </c>
      <c r="P43" s="63"/>
      <c r="Q43" s="77"/>
      <c r="R43" s="77"/>
      <c r="S43" s="78"/>
      <c r="T43" s="78"/>
      <c r="U43" s="80"/>
      <c r="V43" s="81"/>
      <c r="W43" s="81"/>
      <c r="X43" s="81"/>
      <c r="Y43" s="81"/>
      <c r="Z43" s="80"/>
      <c r="AA43" s="80"/>
      <c r="AB43" s="82"/>
      <c r="AC43" s="83" t="str">
        <f t="shared" si="10"/>
        <v/>
      </c>
      <c r="AD43" s="84" t="str">
        <f t="shared" si="11"/>
        <v/>
      </c>
      <c r="AE43" s="84" t="str">
        <f t="shared" si="12"/>
        <v/>
      </c>
      <c r="AF43" s="83" t="str">
        <f t="shared" si="13"/>
        <v/>
      </c>
      <c r="AG43" s="84" t="str">
        <f t="shared" si="14"/>
        <v/>
      </c>
      <c r="AH43" s="84" t="str">
        <f t="shared" si="15"/>
        <v/>
      </c>
      <c r="AI43" s="84">
        <f t="shared" si="23"/>
        <v>0</v>
      </c>
      <c r="AJ43" s="1"/>
      <c r="AK43" s="63"/>
      <c r="AL43" s="144" t="str">
        <f t="shared" si="25"/>
        <v/>
      </c>
      <c r="AM43" s="86"/>
      <c r="AN43" s="87"/>
      <c r="AO43" s="88"/>
      <c r="AP43" s="89" t="str">
        <f t="shared" si="16"/>
        <v/>
      </c>
      <c r="AQ43" s="127">
        <f t="shared" si="17"/>
        <v>0</v>
      </c>
      <c r="AR43" s="127">
        <f t="shared" si="24"/>
        <v>0</v>
      </c>
      <c r="AS43" s="90" t="str">
        <f t="shared" si="18"/>
        <v/>
      </c>
      <c r="AT43" s="91" t="str">
        <f t="shared" si="19"/>
        <v>1</v>
      </c>
      <c r="AU43" s="92"/>
    </row>
    <row r="44" spans="1:47" s="93" customFormat="1">
      <c r="A44" s="70"/>
      <c r="B44" s="71">
        <f t="shared" si="0"/>
        <v>0</v>
      </c>
      <c r="C44" s="72">
        <f t="shared" si="1"/>
        <v>0</v>
      </c>
      <c r="D44" s="73">
        <v>0</v>
      </c>
      <c r="E44" s="74">
        <f t="shared" si="2"/>
        <v>0</v>
      </c>
      <c r="F44" s="70">
        <f t="shared" si="3"/>
        <v>0</v>
      </c>
      <c r="G44" s="74">
        <f t="shared" si="4"/>
        <v>0</v>
      </c>
      <c r="H44" s="75">
        <f t="shared" si="26"/>
        <v>0</v>
      </c>
      <c r="I44" s="75">
        <f t="shared" si="6"/>
        <v>0</v>
      </c>
      <c r="J44" s="76">
        <f t="shared" si="27"/>
        <v>0</v>
      </c>
      <c r="K44" s="76">
        <f t="shared" si="8"/>
        <v>0</v>
      </c>
      <c r="L44" s="75">
        <f t="shared" si="9"/>
        <v>0</v>
      </c>
      <c r="M44" s="76">
        <f t="shared" si="20"/>
        <v>0</v>
      </c>
      <c r="N44" s="142">
        <f t="shared" si="21"/>
        <v>0</v>
      </c>
      <c r="O44" s="143">
        <f t="shared" si="22"/>
        <v>0</v>
      </c>
      <c r="P44" s="63"/>
      <c r="Q44" s="77"/>
      <c r="R44" s="77"/>
      <c r="S44" s="78"/>
      <c r="T44" s="78"/>
      <c r="U44" s="80"/>
      <c r="V44" s="81"/>
      <c r="W44" s="81"/>
      <c r="X44" s="81"/>
      <c r="Y44" s="81"/>
      <c r="Z44" s="80"/>
      <c r="AA44" s="80"/>
      <c r="AB44" s="82"/>
      <c r="AC44" s="83" t="str">
        <f t="shared" si="10"/>
        <v/>
      </c>
      <c r="AD44" s="84" t="str">
        <f t="shared" si="11"/>
        <v/>
      </c>
      <c r="AE44" s="84" t="str">
        <f t="shared" si="12"/>
        <v/>
      </c>
      <c r="AF44" s="83" t="str">
        <f t="shared" si="13"/>
        <v/>
      </c>
      <c r="AG44" s="84" t="str">
        <f t="shared" si="14"/>
        <v/>
      </c>
      <c r="AH44" s="84" t="str">
        <f t="shared" si="15"/>
        <v/>
      </c>
      <c r="AI44" s="84">
        <f t="shared" si="23"/>
        <v>0</v>
      </c>
      <c r="AJ44" s="1"/>
      <c r="AK44" s="63"/>
      <c r="AL44" s="144" t="str">
        <f t="shared" si="25"/>
        <v/>
      </c>
      <c r="AM44" s="86"/>
      <c r="AN44" s="87"/>
      <c r="AO44" s="88"/>
      <c r="AP44" s="89" t="str">
        <f t="shared" si="16"/>
        <v/>
      </c>
      <c r="AQ44" s="127">
        <f t="shared" si="17"/>
        <v>0</v>
      </c>
      <c r="AR44" s="127">
        <f t="shared" si="24"/>
        <v>0</v>
      </c>
      <c r="AS44" s="90" t="str">
        <f t="shared" si="18"/>
        <v/>
      </c>
      <c r="AT44" s="91" t="str">
        <f t="shared" si="19"/>
        <v>1</v>
      </c>
      <c r="AU44" s="92"/>
    </row>
    <row r="45" spans="1:47" s="93" customFormat="1">
      <c r="A45" s="70"/>
      <c r="B45" s="71">
        <f t="shared" si="0"/>
        <v>0</v>
      </c>
      <c r="C45" s="72">
        <f t="shared" si="1"/>
        <v>0</v>
      </c>
      <c r="D45" s="73">
        <v>0</v>
      </c>
      <c r="E45" s="74">
        <f t="shared" si="2"/>
        <v>0</v>
      </c>
      <c r="F45" s="70">
        <f t="shared" si="3"/>
        <v>0</v>
      </c>
      <c r="G45" s="74">
        <f t="shared" si="4"/>
        <v>0</v>
      </c>
      <c r="H45" s="75">
        <f t="shared" si="26"/>
        <v>0</v>
      </c>
      <c r="I45" s="75">
        <f t="shared" si="6"/>
        <v>0</v>
      </c>
      <c r="J45" s="76">
        <f t="shared" si="27"/>
        <v>0</v>
      </c>
      <c r="K45" s="76">
        <f t="shared" si="8"/>
        <v>0</v>
      </c>
      <c r="L45" s="75">
        <f t="shared" si="9"/>
        <v>0</v>
      </c>
      <c r="M45" s="76">
        <f t="shared" si="20"/>
        <v>0</v>
      </c>
      <c r="N45" s="142">
        <f t="shared" si="21"/>
        <v>0</v>
      </c>
      <c r="O45" s="143">
        <f t="shared" si="22"/>
        <v>0</v>
      </c>
      <c r="P45" s="63"/>
      <c r="Q45" s="77"/>
      <c r="R45" s="77"/>
      <c r="S45" s="78"/>
      <c r="T45" s="78"/>
      <c r="U45" s="80"/>
      <c r="V45" s="81"/>
      <c r="W45" s="81"/>
      <c r="X45" s="81"/>
      <c r="Y45" s="81"/>
      <c r="Z45" s="80"/>
      <c r="AA45" s="80"/>
      <c r="AB45" s="82"/>
      <c r="AC45" s="83" t="str">
        <f t="shared" si="10"/>
        <v/>
      </c>
      <c r="AD45" s="84" t="str">
        <f t="shared" si="11"/>
        <v/>
      </c>
      <c r="AE45" s="84" t="str">
        <f t="shared" si="12"/>
        <v/>
      </c>
      <c r="AF45" s="83" t="str">
        <f t="shared" si="13"/>
        <v/>
      </c>
      <c r="AG45" s="84" t="str">
        <f t="shared" si="14"/>
        <v/>
      </c>
      <c r="AH45" s="84" t="str">
        <f t="shared" si="15"/>
        <v/>
      </c>
      <c r="AI45" s="84">
        <f t="shared" si="23"/>
        <v>0</v>
      </c>
      <c r="AJ45" s="1"/>
      <c r="AK45" s="63"/>
      <c r="AL45" s="144" t="str">
        <f t="shared" si="25"/>
        <v/>
      </c>
      <c r="AM45" s="86"/>
      <c r="AN45" s="87"/>
      <c r="AO45" s="88"/>
      <c r="AP45" s="89" t="str">
        <f t="shared" si="16"/>
        <v/>
      </c>
      <c r="AQ45" s="127">
        <f t="shared" si="17"/>
        <v>0</v>
      </c>
      <c r="AR45" s="127">
        <f t="shared" si="24"/>
        <v>0</v>
      </c>
      <c r="AS45" s="90" t="str">
        <f t="shared" si="18"/>
        <v/>
      </c>
      <c r="AT45" s="91" t="str">
        <f t="shared" si="19"/>
        <v>1</v>
      </c>
      <c r="AU45" s="92"/>
    </row>
    <row r="46" spans="1:47" s="93" customFormat="1">
      <c r="A46" s="70"/>
      <c r="B46" s="71">
        <f t="shared" si="0"/>
        <v>0</v>
      </c>
      <c r="C46" s="72">
        <f t="shared" si="1"/>
        <v>0</v>
      </c>
      <c r="D46" s="73">
        <v>0</v>
      </c>
      <c r="E46" s="74">
        <f t="shared" si="2"/>
        <v>0</v>
      </c>
      <c r="F46" s="70">
        <f t="shared" si="3"/>
        <v>0</v>
      </c>
      <c r="G46" s="74">
        <f t="shared" si="4"/>
        <v>0</v>
      </c>
      <c r="H46" s="75">
        <f t="shared" si="26"/>
        <v>0</v>
      </c>
      <c r="I46" s="75">
        <f t="shared" si="6"/>
        <v>0</v>
      </c>
      <c r="J46" s="76">
        <f t="shared" si="27"/>
        <v>0</v>
      </c>
      <c r="K46" s="76">
        <f t="shared" si="8"/>
        <v>0</v>
      </c>
      <c r="L46" s="75">
        <f t="shared" si="9"/>
        <v>0</v>
      </c>
      <c r="M46" s="76">
        <f t="shared" si="20"/>
        <v>0</v>
      </c>
      <c r="N46" s="142">
        <f t="shared" si="21"/>
        <v>0</v>
      </c>
      <c r="O46" s="143">
        <f t="shared" si="22"/>
        <v>0</v>
      </c>
      <c r="P46" s="63"/>
      <c r="Q46" s="77"/>
      <c r="R46" s="77"/>
      <c r="S46" s="78"/>
      <c r="T46" s="78"/>
      <c r="U46" s="80"/>
      <c r="V46" s="81"/>
      <c r="W46" s="81"/>
      <c r="X46" s="81"/>
      <c r="Y46" s="81"/>
      <c r="Z46" s="80"/>
      <c r="AA46" s="80"/>
      <c r="AB46" s="82"/>
      <c r="AC46" s="83" t="str">
        <f t="shared" si="10"/>
        <v/>
      </c>
      <c r="AD46" s="84" t="str">
        <f t="shared" si="11"/>
        <v/>
      </c>
      <c r="AE46" s="84" t="str">
        <f t="shared" si="12"/>
        <v/>
      </c>
      <c r="AF46" s="83" t="str">
        <f t="shared" si="13"/>
        <v/>
      </c>
      <c r="AG46" s="84" t="str">
        <f t="shared" si="14"/>
        <v/>
      </c>
      <c r="AH46" s="84" t="str">
        <f t="shared" si="15"/>
        <v/>
      </c>
      <c r="AI46" s="84">
        <f t="shared" si="23"/>
        <v>0</v>
      </c>
      <c r="AJ46" s="1"/>
      <c r="AK46" s="63"/>
      <c r="AL46" s="144" t="str">
        <f t="shared" si="25"/>
        <v/>
      </c>
      <c r="AM46" s="86"/>
      <c r="AN46" s="87"/>
      <c r="AO46" s="88"/>
      <c r="AP46" s="89" t="str">
        <f t="shared" si="16"/>
        <v/>
      </c>
      <c r="AQ46" s="127">
        <f t="shared" si="17"/>
        <v>0</v>
      </c>
      <c r="AR46" s="127">
        <f t="shared" si="24"/>
        <v>0</v>
      </c>
      <c r="AS46" s="90" t="str">
        <f t="shared" si="18"/>
        <v/>
      </c>
      <c r="AT46" s="91" t="str">
        <f t="shared" si="19"/>
        <v>1</v>
      </c>
      <c r="AU46" s="92"/>
    </row>
    <row r="47" spans="1:47" s="93" customFormat="1">
      <c r="A47" s="70"/>
      <c r="B47" s="71">
        <f t="shared" si="0"/>
        <v>0</v>
      </c>
      <c r="C47" s="72">
        <f t="shared" si="1"/>
        <v>0</v>
      </c>
      <c r="D47" s="73">
        <v>0</v>
      </c>
      <c r="E47" s="74">
        <f t="shared" si="2"/>
        <v>0</v>
      </c>
      <c r="F47" s="70">
        <f t="shared" si="3"/>
        <v>0</v>
      </c>
      <c r="G47" s="74">
        <f t="shared" si="4"/>
        <v>0</v>
      </c>
      <c r="H47" s="75">
        <f t="shared" si="26"/>
        <v>0</v>
      </c>
      <c r="I47" s="75">
        <f t="shared" si="6"/>
        <v>0</v>
      </c>
      <c r="J47" s="76">
        <f t="shared" si="27"/>
        <v>0</v>
      </c>
      <c r="K47" s="76">
        <f t="shared" si="8"/>
        <v>0</v>
      </c>
      <c r="L47" s="75">
        <f t="shared" si="9"/>
        <v>0</v>
      </c>
      <c r="M47" s="76">
        <f t="shared" si="20"/>
        <v>0</v>
      </c>
      <c r="N47" s="142">
        <f t="shared" si="21"/>
        <v>0</v>
      </c>
      <c r="O47" s="143">
        <f t="shared" si="22"/>
        <v>0</v>
      </c>
      <c r="P47" s="63"/>
      <c r="Q47" s="77"/>
      <c r="R47" s="77"/>
      <c r="S47" s="78"/>
      <c r="T47" s="78"/>
      <c r="U47" s="80"/>
      <c r="V47" s="81"/>
      <c r="W47" s="81"/>
      <c r="X47" s="81"/>
      <c r="Y47" s="81"/>
      <c r="Z47" s="80"/>
      <c r="AA47" s="80"/>
      <c r="AB47" s="82"/>
      <c r="AC47" s="83" t="str">
        <f t="shared" si="10"/>
        <v/>
      </c>
      <c r="AD47" s="84" t="str">
        <f t="shared" si="11"/>
        <v/>
      </c>
      <c r="AE47" s="84" t="str">
        <f t="shared" si="12"/>
        <v/>
      </c>
      <c r="AF47" s="83" t="str">
        <f t="shared" si="13"/>
        <v/>
      </c>
      <c r="AG47" s="84" t="str">
        <f t="shared" si="14"/>
        <v/>
      </c>
      <c r="AH47" s="84" t="str">
        <f t="shared" si="15"/>
        <v/>
      </c>
      <c r="AI47" s="84">
        <f t="shared" si="23"/>
        <v>0</v>
      </c>
      <c r="AJ47" s="1"/>
      <c r="AK47" s="63"/>
      <c r="AL47" s="144" t="str">
        <f t="shared" si="25"/>
        <v/>
      </c>
      <c r="AM47" s="86"/>
      <c r="AN47" s="87"/>
      <c r="AO47" s="88"/>
      <c r="AP47" s="89" t="str">
        <f t="shared" si="16"/>
        <v/>
      </c>
      <c r="AQ47" s="127">
        <f t="shared" si="17"/>
        <v>0</v>
      </c>
      <c r="AR47" s="127">
        <f t="shared" si="24"/>
        <v>0</v>
      </c>
      <c r="AS47" s="90" t="str">
        <f t="shared" si="18"/>
        <v/>
      </c>
      <c r="AT47" s="91" t="str">
        <f t="shared" si="19"/>
        <v>1</v>
      </c>
      <c r="AU47" s="92"/>
    </row>
    <row r="48" spans="1:47" s="93" customFormat="1">
      <c r="A48" s="70"/>
      <c r="B48" s="71">
        <f t="shared" ref="B48:B69" si="28">IFERROR(ABS(AB48-AC48)/(AB48),0)</f>
        <v>0</v>
      </c>
      <c r="C48" s="72">
        <f t="shared" si="1"/>
        <v>0</v>
      </c>
      <c r="D48" s="73">
        <v>0</v>
      </c>
      <c r="E48" s="74">
        <f t="shared" si="2"/>
        <v>0</v>
      </c>
      <c r="F48" s="70">
        <f t="shared" si="3"/>
        <v>0</v>
      </c>
      <c r="G48" s="74">
        <f t="shared" si="4"/>
        <v>0</v>
      </c>
      <c r="H48" s="75">
        <f t="shared" si="26"/>
        <v>0</v>
      </c>
      <c r="I48" s="75">
        <f t="shared" si="6"/>
        <v>0</v>
      </c>
      <c r="J48" s="76">
        <f t="shared" si="27"/>
        <v>0</v>
      </c>
      <c r="K48" s="76">
        <f t="shared" si="8"/>
        <v>0</v>
      </c>
      <c r="L48" s="75">
        <f t="shared" si="9"/>
        <v>0</v>
      </c>
      <c r="M48" s="76">
        <f t="shared" ref="M48:M79" si="29">IFERROR(AE48+AH48,0)-H48</f>
        <v>0</v>
      </c>
      <c r="N48" s="142">
        <f t="shared" si="21"/>
        <v>0</v>
      </c>
      <c r="O48" s="143">
        <f t="shared" si="22"/>
        <v>0</v>
      </c>
      <c r="P48" s="63"/>
      <c r="Q48" s="77"/>
      <c r="R48" s="77"/>
      <c r="S48" s="78"/>
      <c r="T48" s="78"/>
      <c r="U48" s="80"/>
      <c r="V48" s="81"/>
      <c r="W48" s="81"/>
      <c r="X48" s="81"/>
      <c r="Y48" s="81"/>
      <c r="Z48" s="80"/>
      <c r="AA48" s="80"/>
      <c r="AB48" s="82"/>
      <c r="AC48" s="83" t="str">
        <f t="shared" ref="AC48:AC79" si="30">IF(ISBLANK(R48),"",IF(R48="Long",(AB48-40),IF(R48="Short",(AB48+40))))</f>
        <v/>
      </c>
      <c r="AD48" s="84" t="str">
        <f t="shared" ref="AD48:AD79" si="31">IF(ISBLANK(R48),"",IF(R48="Long",(AB48+V48),IF(R48="Short",(AB48-V48))))</f>
        <v/>
      </c>
      <c r="AE48" s="84" t="str">
        <f t="shared" ref="AE48:AE79" si="32">IFERROR(IF(R48="Long",(AD48-AB48)/AB48*G48+K48,IF(R48="Short",(AB48-AD48)/AB48*G48+K48,"")), "")</f>
        <v/>
      </c>
      <c r="AF48" s="83" t="str">
        <f t="shared" ref="AF48:AF79" si="33">IF(ISBLANK(R48),"",IF(R48="Long",(AD48-150),IF(R48="Short",(AD48+150))))</f>
        <v/>
      </c>
      <c r="AG48" s="84" t="str">
        <f t="shared" ref="AG48:AG79" si="34">IF(ISBLANK(R48),"",IF(R48="Long",(AB48+W48),IF(R48="Short",(AB48-W48))))</f>
        <v/>
      </c>
      <c r="AH48" s="84" t="str">
        <f t="shared" ref="AH48:AH79" si="35">IFERROR(IF(R48="Long",(AG48-AB48)/AB48*G48+K48,IF(R48="Short",(AB48-AG48)/AB48*G48+K48,"")), "")</f>
        <v/>
      </c>
      <c r="AI48" s="84">
        <f t="shared" si="23"/>
        <v>0</v>
      </c>
      <c r="AJ48" s="1"/>
      <c r="AK48" s="63"/>
      <c r="AL48" s="144" t="str">
        <f t="shared" si="25"/>
        <v/>
      </c>
      <c r="AM48" s="86"/>
      <c r="AN48" s="87"/>
      <c r="AO48" s="88"/>
      <c r="AP48" s="89" t="str">
        <f t="shared" si="16"/>
        <v/>
      </c>
      <c r="AQ48" s="127">
        <f t="shared" ref="AQ48:AQ79" si="36">IFERROR(((AG48-AB48)/(AB48-AC48)*D48) * (F48/E48),0)</f>
        <v>0</v>
      </c>
      <c r="AR48" s="127">
        <f t="shared" ref="AR48:AR79" si="37">IFERROR(((((AL48-AB48)/(AB48-AC48)*D48)*AT48))  * (F48/E48),0)</f>
        <v>0</v>
      </c>
      <c r="AS48" s="90" t="str">
        <f t="shared" ref="AS48:AS79" si="38">IFERROR(IF(R48="Long",(AL48-AB48)/AB48*F48+AM48,IF(R48="Short",(AB48-AL48)/AB48*F48+AM48,"")), "")</f>
        <v/>
      </c>
      <c r="AT48" s="91" t="str">
        <f t="shared" si="19"/>
        <v>1</v>
      </c>
      <c r="AU48" s="92"/>
    </row>
    <row r="49" spans="1:47" s="93" customFormat="1">
      <c r="A49" s="70"/>
      <c r="B49" s="71">
        <f t="shared" si="28"/>
        <v>0</v>
      </c>
      <c r="C49" s="72">
        <f t="shared" si="1"/>
        <v>0</v>
      </c>
      <c r="D49" s="73">
        <v>0</v>
      </c>
      <c r="E49" s="74">
        <f t="shared" si="2"/>
        <v>0</v>
      </c>
      <c r="F49" s="70">
        <f t="shared" si="3"/>
        <v>0</v>
      </c>
      <c r="G49" s="74">
        <f t="shared" si="4"/>
        <v>0</v>
      </c>
      <c r="H49" s="75">
        <f t="shared" si="26"/>
        <v>0</v>
      </c>
      <c r="I49" s="75">
        <f t="shared" si="6"/>
        <v>0</v>
      </c>
      <c r="J49" s="76">
        <f t="shared" si="27"/>
        <v>0</v>
      </c>
      <c r="K49" s="76">
        <f t="shared" si="8"/>
        <v>0</v>
      </c>
      <c r="L49" s="75">
        <f t="shared" si="9"/>
        <v>0</v>
      </c>
      <c r="M49" s="76">
        <f t="shared" si="29"/>
        <v>0</v>
      </c>
      <c r="N49" s="142">
        <f t="shared" si="21"/>
        <v>0</v>
      </c>
      <c r="O49" s="143">
        <f t="shared" si="22"/>
        <v>0</v>
      </c>
      <c r="P49" s="63"/>
      <c r="Q49" s="77"/>
      <c r="R49" s="77"/>
      <c r="S49" s="78"/>
      <c r="T49" s="78"/>
      <c r="U49" s="80"/>
      <c r="V49" s="81"/>
      <c r="W49" s="81"/>
      <c r="X49" s="81"/>
      <c r="Y49" s="81"/>
      <c r="Z49" s="80"/>
      <c r="AA49" s="80"/>
      <c r="AB49" s="82"/>
      <c r="AC49" s="83" t="str">
        <f t="shared" si="30"/>
        <v/>
      </c>
      <c r="AD49" s="84" t="str">
        <f t="shared" si="31"/>
        <v/>
      </c>
      <c r="AE49" s="84" t="str">
        <f t="shared" si="32"/>
        <v/>
      </c>
      <c r="AF49" s="83" t="str">
        <f t="shared" si="33"/>
        <v/>
      </c>
      <c r="AG49" s="84" t="str">
        <f t="shared" si="34"/>
        <v/>
      </c>
      <c r="AH49" s="84" t="str">
        <f t="shared" si="35"/>
        <v/>
      </c>
      <c r="AI49" s="84">
        <f t="shared" si="23"/>
        <v>0</v>
      </c>
      <c r="AJ49" s="1"/>
      <c r="AK49" s="63"/>
      <c r="AL49" s="144" t="str">
        <f t="shared" si="25"/>
        <v/>
      </c>
      <c r="AM49" s="86"/>
      <c r="AN49" s="87"/>
      <c r="AO49" s="88"/>
      <c r="AP49" s="89" t="str">
        <f t="shared" si="16"/>
        <v/>
      </c>
      <c r="AQ49" s="127">
        <f t="shared" si="36"/>
        <v>0</v>
      </c>
      <c r="AR49" s="127">
        <f t="shared" si="37"/>
        <v>0</v>
      </c>
      <c r="AS49" s="90" t="str">
        <f t="shared" si="38"/>
        <v/>
      </c>
      <c r="AT49" s="91" t="str">
        <f t="shared" si="19"/>
        <v>1</v>
      </c>
      <c r="AU49" s="92"/>
    </row>
    <row r="50" spans="1:47" s="93" customFormat="1">
      <c r="A50" s="70"/>
      <c r="B50" s="71">
        <f t="shared" si="28"/>
        <v>0</v>
      </c>
      <c r="C50" s="72">
        <f t="shared" si="1"/>
        <v>0</v>
      </c>
      <c r="D50" s="73">
        <v>0</v>
      </c>
      <c r="E50" s="74">
        <f t="shared" si="2"/>
        <v>0</v>
      </c>
      <c r="F50" s="70">
        <f t="shared" si="3"/>
        <v>0</v>
      </c>
      <c r="G50" s="74">
        <f t="shared" si="4"/>
        <v>0</v>
      </c>
      <c r="H50" s="75">
        <f t="shared" si="26"/>
        <v>0</v>
      </c>
      <c r="I50" s="75">
        <f t="shared" si="6"/>
        <v>0</v>
      </c>
      <c r="J50" s="76">
        <f t="shared" si="27"/>
        <v>0</v>
      </c>
      <c r="K50" s="76">
        <f t="shared" si="8"/>
        <v>0</v>
      </c>
      <c r="L50" s="75">
        <f t="shared" si="9"/>
        <v>0</v>
      </c>
      <c r="M50" s="76">
        <f t="shared" si="29"/>
        <v>0</v>
      </c>
      <c r="N50" s="142">
        <f t="shared" si="21"/>
        <v>0</v>
      </c>
      <c r="O50" s="143">
        <f t="shared" si="22"/>
        <v>0</v>
      </c>
      <c r="P50" s="63"/>
      <c r="Q50" s="77"/>
      <c r="R50" s="77"/>
      <c r="S50" s="78"/>
      <c r="T50" s="78"/>
      <c r="U50" s="80"/>
      <c r="V50" s="81"/>
      <c r="W50" s="81"/>
      <c r="X50" s="81"/>
      <c r="Y50" s="81"/>
      <c r="Z50" s="80"/>
      <c r="AA50" s="80"/>
      <c r="AB50" s="82"/>
      <c r="AC50" s="83" t="str">
        <f t="shared" si="30"/>
        <v/>
      </c>
      <c r="AD50" s="84" t="str">
        <f t="shared" si="31"/>
        <v/>
      </c>
      <c r="AE50" s="84" t="str">
        <f t="shared" si="32"/>
        <v/>
      </c>
      <c r="AF50" s="83" t="str">
        <f t="shared" si="33"/>
        <v/>
      </c>
      <c r="AG50" s="84" t="str">
        <f t="shared" si="34"/>
        <v/>
      </c>
      <c r="AH50" s="84" t="str">
        <f t="shared" si="35"/>
        <v/>
      </c>
      <c r="AI50" s="84">
        <f t="shared" si="23"/>
        <v>0</v>
      </c>
      <c r="AJ50" s="1"/>
      <c r="AK50" s="63"/>
      <c r="AL50" s="144" t="str">
        <f t="shared" si="25"/>
        <v/>
      </c>
      <c r="AM50" s="86"/>
      <c r="AN50" s="87"/>
      <c r="AO50" s="88"/>
      <c r="AP50" s="89" t="str">
        <f t="shared" si="16"/>
        <v/>
      </c>
      <c r="AQ50" s="127">
        <f t="shared" si="36"/>
        <v>0</v>
      </c>
      <c r="AR50" s="127">
        <f t="shared" si="37"/>
        <v>0</v>
      </c>
      <c r="AS50" s="90" t="str">
        <f t="shared" si="38"/>
        <v/>
      </c>
      <c r="AT50" s="91" t="str">
        <f t="shared" si="19"/>
        <v>1</v>
      </c>
      <c r="AU50" s="92"/>
    </row>
    <row r="51" spans="1:47" s="93" customFormat="1">
      <c r="A51" s="70"/>
      <c r="B51" s="71">
        <f t="shared" si="28"/>
        <v>0</v>
      </c>
      <c r="C51" s="72">
        <f t="shared" si="1"/>
        <v>0</v>
      </c>
      <c r="D51" s="73">
        <v>0</v>
      </c>
      <c r="E51" s="74">
        <f t="shared" si="2"/>
        <v>0</v>
      </c>
      <c r="F51" s="70">
        <f t="shared" si="3"/>
        <v>0</v>
      </c>
      <c r="G51" s="74">
        <f t="shared" si="4"/>
        <v>0</v>
      </c>
      <c r="H51" s="75">
        <f t="shared" si="26"/>
        <v>0</v>
      </c>
      <c r="I51" s="75">
        <f t="shared" si="6"/>
        <v>0</v>
      </c>
      <c r="J51" s="76">
        <f t="shared" si="27"/>
        <v>0</v>
      </c>
      <c r="K51" s="76">
        <f t="shared" si="8"/>
        <v>0</v>
      </c>
      <c r="L51" s="75">
        <f t="shared" si="9"/>
        <v>0</v>
      </c>
      <c r="M51" s="76">
        <f t="shared" si="29"/>
        <v>0</v>
      </c>
      <c r="N51" s="142">
        <f t="shared" si="21"/>
        <v>0</v>
      </c>
      <c r="O51" s="143">
        <f t="shared" si="22"/>
        <v>0</v>
      </c>
      <c r="P51" s="63"/>
      <c r="Q51" s="77"/>
      <c r="R51" s="77"/>
      <c r="S51" s="78"/>
      <c r="T51" s="78"/>
      <c r="U51" s="80"/>
      <c r="V51" s="81"/>
      <c r="W51" s="81"/>
      <c r="X51" s="81"/>
      <c r="Y51" s="81"/>
      <c r="Z51" s="80"/>
      <c r="AA51" s="80"/>
      <c r="AB51" s="82"/>
      <c r="AC51" s="83" t="str">
        <f t="shared" si="30"/>
        <v/>
      </c>
      <c r="AD51" s="84" t="str">
        <f t="shared" si="31"/>
        <v/>
      </c>
      <c r="AE51" s="84" t="str">
        <f t="shared" si="32"/>
        <v/>
      </c>
      <c r="AF51" s="83" t="str">
        <f t="shared" si="33"/>
        <v/>
      </c>
      <c r="AG51" s="84" t="str">
        <f t="shared" si="34"/>
        <v/>
      </c>
      <c r="AH51" s="84" t="str">
        <f t="shared" si="35"/>
        <v/>
      </c>
      <c r="AI51" s="84">
        <f t="shared" si="23"/>
        <v>0</v>
      </c>
      <c r="AJ51" s="1"/>
      <c r="AK51" s="63"/>
      <c r="AL51" s="144" t="str">
        <f t="shared" si="25"/>
        <v/>
      </c>
      <c r="AM51" s="86"/>
      <c r="AN51" s="87"/>
      <c r="AO51" s="88"/>
      <c r="AP51" s="89" t="str">
        <f t="shared" si="16"/>
        <v/>
      </c>
      <c r="AQ51" s="127">
        <f t="shared" si="36"/>
        <v>0</v>
      </c>
      <c r="AR51" s="127">
        <f t="shared" si="37"/>
        <v>0</v>
      </c>
      <c r="AS51" s="90" t="str">
        <f t="shared" si="38"/>
        <v/>
      </c>
      <c r="AT51" s="91" t="str">
        <f t="shared" si="19"/>
        <v>1</v>
      </c>
      <c r="AU51" s="92"/>
    </row>
    <row r="52" spans="1:47" s="93" customFormat="1">
      <c r="A52" s="70"/>
      <c r="B52" s="71">
        <f t="shared" si="28"/>
        <v>0</v>
      </c>
      <c r="C52" s="72">
        <f t="shared" si="1"/>
        <v>0</v>
      </c>
      <c r="D52" s="73">
        <v>0</v>
      </c>
      <c r="E52" s="74">
        <f t="shared" si="2"/>
        <v>0</v>
      </c>
      <c r="F52" s="70">
        <f t="shared" si="3"/>
        <v>0</v>
      </c>
      <c r="G52" s="74">
        <f t="shared" si="4"/>
        <v>0</v>
      </c>
      <c r="H52" s="75">
        <f t="shared" si="26"/>
        <v>0</v>
      </c>
      <c r="I52" s="75">
        <f t="shared" si="6"/>
        <v>0</v>
      </c>
      <c r="J52" s="76">
        <f t="shared" si="27"/>
        <v>0</v>
      </c>
      <c r="K52" s="76">
        <f t="shared" si="8"/>
        <v>0</v>
      </c>
      <c r="L52" s="75">
        <f t="shared" si="9"/>
        <v>0</v>
      </c>
      <c r="M52" s="76">
        <f t="shared" si="29"/>
        <v>0</v>
      </c>
      <c r="N52" s="142">
        <f t="shared" si="21"/>
        <v>0</v>
      </c>
      <c r="O52" s="143">
        <f t="shared" si="22"/>
        <v>0</v>
      </c>
      <c r="P52" s="63"/>
      <c r="Q52" s="77"/>
      <c r="R52" s="77"/>
      <c r="S52" s="78"/>
      <c r="T52" s="78"/>
      <c r="U52" s="80"/>
      <c r="V52" s="81"/>
      <c r="W52" s="81"/>
      <c r="X52" s="81"/>
      <c r="Y52" s="81"/>
      <c r="Z52" s="80"/>
      <c r="AA52" s="80"/>
      <c r="AB52" s="82"/>
      <c r="AC52" s="83" t="str">
        <f t="shared" si="30"/>
        <v/>
      </c>
      <c r="AD52" s="84" t="str">
        <f t="shared" si="31"/>
        <v/>
      </c>
      <c r="AE52" s="84" t="str">
        <f t="shared" si="32"/>
        <v/>
      </c>
      <c r="AF52" s="83" t="str">
        <f t="shared" si="33"/>
        <v/>
      </c>
      <c r="AG52" s="84" t="str">
        <f t="shared" si="34"/>
        <v/>
      </c>
      <c r="AH52" s="84" t="str">
        <f t="shared" si="35"/>
        <v/>
      </c>
      <c r="AI52" s="84">
        <f t="shared" si="23"/>
        <v>0</v>
      </c>
      <c r="AJ52" s="1"/>
      <c r="AK52" s="63"/>
      <c r="AL52" s="144" t="str">
        <f t="shared" si="25"/>
        <v/>
      </c>
      <c r="AM52" s="86"/>
      <c r="AN52" s="87"/>
      <c r="AO52" s="88"/>
      <c r="AP52" s="89" t="str">
        <f t="shared" si="16"/>
        <v/>
      </c>
      <c r="AQ52" s="127">
        <f t="shared" si="36"/>
        <v>0</v>
      </c>
      <c r="AR52" s="127">
        <f t="shared" si="37"/>
        <v>0</v>
      </c>
      <c r="AS52" s="90" t="str">
        <f t="shared" si="38"/>
        <v/>
      </c>
      <c r="AT52" s="91" t="str">
        <f t="shared" si="19"/>
        <v>1</v>
      </c>
      <c r="AU52" s="92"/>
    </row>
    <row r="53" spans="1:47" s="93" customFormat="1">
      <c r="A53" s="70"/>
      <c r="B53" s="71">
        <f t="shared" si="28"/>
        <v>0</v>
      </c>
      <c r="C53" s="72">
        <f t="shared" si="1"/>
        <v>0</v>
      </c>
      <c r="D53" s="73">
        <v>0</v>
      </c>
      <c r="E53" s="74">
        <f t="shared" si="2"/>
        <v>0</v>
      </c>
      <c r="F53" s="70">
        <f t="shared" si="3"/>
        <v>0</v>
      </c>
      <c r="G53" s="74">
        <f t="shared" si="4"/>
        <v>0</v>
      </c>
      <c r="H53" s="75">
        <f t="shared" si="26"/>
        <v>0</v>
      </c>
      <c r="I53" s="75">
        <f t="shared" si="6"/>
        <v>0</v>
      </c>
      <c r="J53" s="76">
        <f t="shared" si="27"/>
        <v>0</v>
      </c>
      <c r="K53" s="76">
        <f t="shared" si="8"/>
        <v>0</v>
      </c>
      <c r="L53" s="75">
        <f t="shared" si="9"/>
        <v>0</v>
      </c>
      <c r="M53" s="76">
        <f t="shared" si="29"/>
        <v>0</v>
      </c>
      <c r="N53" s="142">
        <f t="shared" si="21"/>
        <v>0</v>
      </c>
      <c r="O53" s="143">
        <f t="shared" si="22"/>
        <v>0</v>
      </c>
      <c r="P53" s="63"/>
      <c r="Q53" s="77"/>
      <c r="R53" s="77"/>
      <c r="S53" s="78"/>
      <c r="T53" s="78"/>
      <c r="U53" s="80"/>
      <c r="V53" s="81"/>
      <c r="W53" s="81"/>
      <c r="X53" s="81"/>
      <c r="Y53" s="81"/>
      <c r="Z53" s="80"/>
      <c r="AA53" s="80"/>
      <c r="AB53" s="82"/>
      <c r="AC53" s="83" t="str">
        <f t="shared" si="30"/>
        <v/>
      </c>
      <c r="AD53" s="84" t="str">
        <f t="shared" si="31"/>
        <v/>
      </c>
      <c r="AE53" s="84" t="str">
        <f t="shared" si="32"/>
        <v/>
      </c>
      <c r="AF53" s="83" t="str">
        <f t="shared" si="33"/>
        <v/>
      </c>
      <c r="AG53" s="84" t="str">
        <f t="shared" si="34"/>
        <v/>
      </c>
      <c r="AH53" s="84" t="str">
        <f t="shared" si="35"/>
        <v/>
      </c>
      <c r="AI53" s="84">
        <f t="shared" si="23"/>
        <v>0</v>
      </c>
      <c r="AJ53" s="1"/>
      <c r="AK53" s="63"/>
      <c r="AL53" s="144" t="str">
        <f t="shared" si="25"/>
        <v/>
      </c>
      <c r="AM53" s="86"/>
      <c r="AN53" s="87"/>
      <c r="AO53" s="88"/>
      <c r="AP53" s="89" t="str">
        <f t="shared" si="16"/>
        <v/>
      </c>
      <c r="AQ53" s="127">
        <f t="shared" si="36"/>
        <v>0</v>
      </c>
      <c r="AR53" s="127">
        <f t="shared" si="37"/>
        <v>0</v>
      </c>
      <c r="AS53" s="90" t="str">
        <f t="shared" si="38"/>
        <v/>
      </c>
      <c r="AT53" s="91" t="str">
        <f t="shared" si="19"/>
        <v>1</v>
      </c>
      <c r="AU53" s="92"/>
    </row>
    <row r="54" spans="1:47" s="93" customFormat="1">
      <c r="A54" s="70"/>
      <c r="B54" s="71">
        <f t="shared" si="28"/>
        <v>0</v>
      </c>
      <c r="C54" s="72">
        <f t="shared" si="1"/>
        <v>0</v>
      </c>
      <c r="D54" s="73">
        <v>0</v>
      </c>
      <c r="E54" s="74">
        <f t="shared" si="2"/>
        <v>0</v>
      </c>
      <c r="F54" s="70">
        <f t="shared" si="3"/>
        <v>0</v>
      </c>
      <c r="G54" s="74">
        <f t="shared" si="4"/>
        <v>0</v>
      </c>
      <c r="H54" s="75">
        <f t="shared" si="26"/>
        <v>0</v>
      </c>
      <c r="I54" s="75">
        <f t="shared" si="6"/>
        <v>0</v>
      </c>
      <c r="J54" s="76">
        <f t="shared" si="27"/>
        <v>0</v>
      </c>
      <c r="K54" s="76">
        <f t="shared" si="8"/>
        <v>0</v>
      </c>
      <c r="L54" s="75">
        <f t="shared" si="9"/>
        <v>0</v>
      </c>
      <c r="M54" s="76">
        <f t="shared" si="29"/>
        <v>0</v>
      </c>
      <c r="N54" s="142">
        <f t="shared" si="21"/>
        <v>0</v>
      </c>
      <c r="O54" s="143">
        <f t="shared" si="22"/>
        <v>0</v>
      </c>
      <c r="P54" s="63"/>
      <c r="Q54" s="77"/>
      <c r="R54" s="77"/>
      <c r="S54" s="78"/>
      <c r="T54" s="78"/>
      <c r="U54" s="80"/>
      <c r="V54" s="81"/>
      <c r="W54" s="81"/>
      <c r="X54" s="81"/>
      <c r="Y54" s="81"/>
      <c r="Z54" s="80"/>
      <c r="AA54" s="80"/>
      <c r="AB54" s="82"/>
      <c r="AC54" s="83" t="str">
        <f t="shared" si="30"/>
        <v/>
      </c>
      <c r="AD54" s="84" t="str">
        <f t="shared" si="31"/>
        <v/>
      </c>
      <c r="AE54" s="84" t="str">
        <f t="shared" si="32"/>
        <v/>
      </c>
      <c r="AF54" s="83" t="str">
        <f t="shared" si="33"/>
        <v/>
      </c>
      <c r="AG54" s="84" t="str">
        <f t="shared" si="34"/>
        <v/>
      </c>
      <c r="AH54" s="84" t="str">
        <f t="shared" si="35"/>
        <v/>
      </c>
      <c r="AI54" s="84">
        <f t="shared" si="23"/>
        <v>0</v>
      </c>
      <c r="AJ54" s="1"/>
      <c r="AK54" s="63"/>
      <c r="AL54" s="144" t="str">
        <f t="shared" si="25"/>
        <v/>
      </c>
      <c r="AM54" s="86"/>
      <c r="AN54" s="87"/>
      <c r="AO54" s="88"/>
      <c r="AP54" s="89" t="str">
        <f t="shared" si="16"/>
        <v/>
      </c>
      <c r="AQ54" s="127">
        <f t="shared" si="36"/>
        <v>0</v>
      </c>
      <c r="AR54" s="127">
        <f t="shared" si="37"/>
        <v>0</v>
      </c>
      <c r="AS54" s="90" t="str">
        <f t="shared" si="38"/>
        <v/>
      </c>
      <c r="AT54" s="91" t="str">
        <f t="shared" si="19"/>
        <v>1</v>
      </c>
      <c r="AU54" s="92"/>
    </row>
    <row r="55" spans="1:47" s="93" customFormat="1">
      <c r="A55" s="70"/>
      <c r="B55" s="71">
        <f t="shared" si="28"/>
        <v>0</v>
      </c>
      <c r="C55" s="72">
        <f t="shared" si="1"/>
        <v>0</v>
      </c>
      <c r="D55" s="73">
        <v>0</v>
      </c>
      <c r="E55" s="74">
        <f t="shared" si="2"/>
        <v>0</v>
      </c>
      <c r="F55" s="70">
        <f t="shared" si="3"/>
        <v>0</v>
      </c>
      <c r="G55" s="74">
        <f t="shared" si="4"/>
        <v>0</v>
      </c>
      <c r="H55" s="75">
        <f t="shared" si="26"/>
        <v>0</v>
      </c>
      <c r="I55" s="75">
        <f t="shared" si="6"/>
        <v>0</v>
      </c>
      <c r="J55" s="76">
        <f t="shared" si="27"/>
        <v>0</v>
      </c>
      <c r="K55" s="76">
        <f t="shared" si="8"/>
        <v>0</v>
      </c>
      <c r="L55" s="75">
        <f t="shared" si="9"/>
        <v>0</v>
      </c>
      <c r="M55" s="76">
        <f t="shared" si="29"/>
        <v>0</v>
      </c>
      <c r="N55" s="142">
        <f t="shared" si="21"/>
        <v>0</v>
      </c>
      <c r="O55" s="143">
        <f t="shared" si="22"/>
        <v>0</v>
      </c>
      <c r="P55" s="63"/>
      <c r="Q55" s="77"/>
      <c r="R55" s="77"/>
      <c r="S55" s="78"/>
      <c r="T55" s="78"/>
      <c r="U55" s="80"/>
      <c r="V55" s="81"/>
      <c r="W55" s="81"/>
      <c r="X55" s="81"/>
      <c r="Y55" s="81"/>
      <c r="Z55" s="80"/>
      <c r="AA55" s="80"/>
      <c r="AB55" s="82"/>
      <c r="AC55" s="83" t="str">
        <f t="shared" si="30"/>
        <v/>
      </c>
      <c r="AD55" s="84" t="str">
        <f t="shared" si="31"/>
        <v/>
      </c>
      <c r="AE55" s="84" t="str">
        <f t="shared" si="32"/>
        <v/>
      </c>
      <c r="AF55" s="83" t="str">
        <f t="shared" si="33"/>
        <v/>
      </c>
      <c r="AG55" s="84" t="str">
        <f t="shared" si="34"/>
        <v/>
      </c>
      <c r="AH55" s="84" t="str">
        <f t="shared" si="35"/>
        <v/>
      </c>
      <c r="AI55" s="84">
        <f t="shared" si="23"/>
        <v>0</v>
      </c>
      <c r="AJ55" s="1"/>
      <c r="AK55" s="63"/>
      <c r="AL55" s="144" t="str">
        <f t="shared" si="25"/>
        <v/>
      </c>
      <c r="AM55" s="86"/>
      <c r="AN55" s="87"/>
      <c r="AO55" s="88"/>
      <c r="AP55" s="89" t="str">
        <f t="shared" si="16"/>
        <v/>
      </c>
      <c r="AQ55" s="127">
        <f t="shared" si="36"/>
        <v>0</v>
      </c>
      <c r="AR55" s="127">
        <f t="shared" si="37"/>
        <v>0</v>
      </c>
      <c r="AS55" s="90" t="str">
        <f t="shared" si="38"/>
        <v/>
      </c>
      <c r="AT55" s="91" t="str">
        <f t="shared" si="19"/>
        <v>1</v>
      </c>
      <c r="AU55" s="92"/>
    </row>
    <row r="56" spans="1:47" s="93" customFormat="1">
      <c r="A56" s="70"/>
      <c r="B56" s="71">
        <f t="shared" si="28"/>
        <v>0</v>
      </c>
      <c r="C56" s="72">
        <f t="shared" si="1"/>
        <v>0</v>
      </c>
      <c r="D56" s="73">
        <v>0</v>
      </c>
      <c r="E56" s="74">
        <f t="shared" si="2"/>
        <v>0</v>
      </c>
      <c r="F56" s="70">
        <f t="shared" si="3"/>
        <v>0</v>
      </c>
      <c r="G56" s="74">
        <f t="shared" si="4"/>
        <v>0</v>
      </c>
      <c r="H56" s="75">
        <f t="shared" si="26"/>
        <v>0</v>
      </c>
      <c r="I56" s="75">
        <f t="shared" si="6"/>
        <v>0</v>
      </c>
      <c r="J56" s="76">
        <f t="shared" si="27"/>
        <v>0</v>
      </c>
      <c r="K56" s="76">
        <f t="shared" si="8"/>
        <v>0</v>
      </c>
      <c r="L56" s="75">
        <f t="shared" si="9"/>
        <v>0</v>
      </c>
      <c r="M56" s="76">
        <f t="shared" si="29"/>
        <v>0</v>
      </c>
      <c r="N56" s="142">
        <f t="shared" si="21"/>
        <v>0</v>
      </c>
      <c r="O56" s="143">
        <f t="shared" si="22"/>
        <v>0</v>
      </c>
      <c r="P56" s="63"/>
      <c r="Q56" s="77"/>
      <c r="R56" s="77"/>
      <c r="S56" s="78"/>
      <c r="T56" s="78"/>
      <c r="U56" s="80"/>
      <c r="V56" s="81"/>
      <c r="W56" s="81"/>
      <c r="X56" s="81"/>
      <c r="Y56" s="81"/>
      <c r="Z56" s="80"/>
      <c r="AA56" s="80"/>
      <c r="AB56" s="82"/>
      <c r="AC56" s="83" t="str">
        <f t="shared" si="30"/>
        <v/>
      </c>
      <c r="AD56" s="84" t="str">
        <f t="shared" si="31"/>
        <v/>
      </c>
      <c r="AE56" s="84" t="str">
        <f t="shared" si="32"/>
        <v/>
      </c>
      <c r="AF56" s="83" t="str">
        <f t="shared" si="33"/>
        <v/>
      </c>
      <c r="AG56" s="84" t="str">
        <f t="shared" si="34"/>
        <v/>
      </c>
      <c r="AH56" s="84" t="str">
        <f t="shared" si="35"/>
        <v/>
      </c>
      <c r="AI56" s="84">
        <f t="shared" si="23"/>
        <v>0</v>
      </c>
      <c r="AJ56" s="1"/>
      <c r="AK56" s="63"/>
      <c r="AL56" s="144" t="str">
        <f t="shared" si="25"/>
        <v/>
      </c>
      <c r="AM56" s="86"/>
      <c r="AN56" s="87"/>
      <c r="AO56" s="88"/>
      <c r="AP56" s="89" t="str">
        <f t="shared" si="16"/>
        <v/>
      </c>
      <c r="AQ56" s="127">
        <f t="shared" si="36"/>
        <v>0</v>
      </c>
      <c r="AR56" s="127">
        <f t="shared" si="37"/>
        <v>0</v>
      </c>
      <c r="AS56" s="90" t="str">
        <f t="shared" si="38"/>
        <v/>
      </c>
      <c r="AT56" s="91" t="str">
        <f t="shared" si="19"/>
        <v>1</v>
      </c>
      <c r="AU56" s="92"/>
    </row>
    <row r="57" spans="1:47" s="93" customFormat="1">
      <c r="A57" s="70"/>
      <c r="B57" s="71">
        <f t="shared" si="28"/>
        <v>0</v>
      </c>
      <c r="C57" s="72">
        <f t="shared" si="1"/>
        <v>0</v>
      </c>
      <c r="D57" s="73">
        <v>0</v>
      </c>
      <c r="E57" s="74">
        <f t="shared" si="2"/>
        <v>0</v>
      </c>
      <c r="F57" s="70">
        <f t="shared" si="3"/>
        <v>0</v>
      </c>
      <c r="G57" s="74">
        <f t="shared" si="4"/>
        <v>0</v>
      </c>
      <c r="H57" s="75">
        <f t="shared" si="26"/>
        <v>0</v>
      </c>
      <c r="I57" s="75">
        <f t="shared" si="6"/>
        <v>0</v>
      </c>
      <c r="J57" s="76">
        <f t="shared" si="27"/>
        <v>0</v>
      </c>
      <c r="K57" s="76">
        <f t="shared" si="8"/>
        <v>0</v>
      </c>
      <c r="L57" s="75">
        <f t="shared" si="9"/>
        <v>0</v>
      </c>
      <c r="M57" s="76">
        <f t="shared" si="29"/>
        <v>0</v>
      </c>
      <c r="N57" s="142">
        <f t="shared" si="21"/>
        <v>0</v>
      </c>
      <c r="O57" s="143">
        <f t="shared" si="22"/>
        <v>0</v>
      </c>
      <c r="P57" s="63"/>
      <c r="Q57" s="77"/>
      <c r="R57" s="77"/>
      <c r="S57" s="78"/>
      <c r="T57" s="78"/>
      <c r="U57" s="80"/>
      <c r="V57" s="81"/>
      <c r="W57" s="81"/>
      <c r="X57" s="81"/>
      <c r="Y57" s="81"/>
      <c r="Z57" s="80"/>
      <c r="AA57" s="80"/>
      <c r="AB57" s="82"/>
      <c r="AC57" s="83" t="str">
        <f t="shared" si="30"/>
        <v/>
      </c>
      <c r="AD57" s="84" t="str">
        <f t="shared" si="31"/>
        <v/>
      </c>
      <c r="AE57" s="84" t="str">
        <f t="shared" si="32"/>
        <v/>
      </c>
      <c r="AF57" s="83" t="str">
        <f t="shared" si="33"/>
        <v/>
      </c>
      <c r="AG57" s="84" t="str">
        <f t="shared" si="34"/>
        <v/>
      </c>
      <c r="AH57" s="84" t="str">
        <f t="shared" si="35"/>
        <v/>
      </c>
      <c r="AI57" s="84">
        <f t="shared" si="23"/>
        <v>0</v>
      </c>
      <c r="AJ57" s="1"/>
      <c r="AK57" s="63"/>
      <c r="AL57" s="144" t="str">
        <f t="shared" si="25"/>
        <v/>
      </c>
      <c r="AM57" s="86"/>
      <c r="AN57" s="87"/>
      <c r="AO57" s="88"/>
      <c r="AP57" s="89" t="str">
        <f t="shared" si="16"/>
        <v/>
      </c>
      <c r="AQ57" s="127">
        <f t="shared" si="36"/>
        <v>0</v>
      </c>
      <c r="AR57" s="127">
        <f t="shared" si="37"/>
        <v>0</v>
      </c>
      <c r="AS57" s="90" t="str">
        <f t="shared" si="38"/>
        <v/>
      </c>
      <c r="AT57" s="91" t="str">
        <f t="shared" si="19"/>
        <v>1</v>
      </c>
      <c r="AU57" s="92"/>
    </row>
    <row r="58" spans="1:47" s="93" customFormat="1">
      <c r="A58" s="70"/>
      <c r="B58" s="71">
        <f t="shared" si="28"/>
        <v>0</v>
      </c>
      <c r="C58" s="72">
        <f t="shared" si="1"/>
        <v>0</v>
      </c>
      <c r="D58" s="73">
        <v>0</v>
      </c>
      <c r="E58" s="74">
        <f t="shared" si="2"/>
        <v>0</v>
      </c>
      <c r="F58" s="70">
        <f t="shared" si="3"/>
        <v>0</v>
      </c>
      <c r="G58" s="74">
        <f t="shared" si="4"/>
        <v>0</v>
      </c>
      <c r="H58" s="75">
        <f t="shared" si="26"/>
        <v>0</v>
      </c>
      <c r="I58" s="75">
        <f t="shared" si="6"/>
        <v>0</v>
      </c>
      <c r="J58" s="76">
        <f t="shared" si="27"/>
        <v>0</v>
      </c>
      <c r="K58" s="76">
        <f t="shared" si="8"/>
        <v>0</v>
      </c>
      <c r="L58" s="75">
        <f t="shared" si="9"/>
        <v>0</v>
      </c>
      <c r="M58" s="76">
        <f t="shared" si="29"/>
        <v>0</v>
      </c>
      <c r="N58" s="142">
        <f t="shared" si="21"/>
        <v>0</v>
      </c>
      <c r="O58" s="143">
        <f t="shared" si="22"/>
        <v>0</v>
      </c>
      <c r="P58" s="63"/>
      <c r="Q58" s="77"/>
      <c r="R58" s="77"/>
      <c r="S58" s="78"/>
      <c r="T58" s="78"/>
      <c r="U58" s="80"/>
      <c r="V58" s="81"/>
      <c r="W58" s="81"/>
      <c r="X58" s="81"/>
      <c r="Y58" s="81"/>
      <c r="Z58" s="80"/>
      <c r="AA58" s="80"/>
      <c r="AB58" s="82"/>
      <c r="AC58" s="83" t="str">
        <f t="shared" si="30"/>
        <v/>
      </c>
      <c r="AD58" s="84" t="str">
        <f t="shared" si="31"/>
        <v/>
      </c>
      <c r="AE58" s="84" t="str">
        <f t="shared" si="32"/>
        <v/>
      </c>
      <c r="AF58" s="83" t="str">
        <f t="shared" si="33"/>
        <v/>
      </c>
      <c r="AG58" s="84" t="str">
        <f t="shared" si="34"/>
        <v/>
      </c>
      <c r="AH58" s="84" t="str">
        <f t="shared" si="35"/>
        <v/>
      </c>
      <c r="AI58" s="84">
        <f t="shared" si="23"/>
        <v>0</v>
      </c>
      <c r="AJ58" s="1"/>
      <c r="AK58" s="63"/>
      <c r="AL58" s="144" t="str">
        <f t="shared" si="25"/>
        <v/>
      </c>
      <c r="AM58" s="86"/>
      <c r="AN58" s="87"/>
      <c r="AO58" s="88"/>
      <c r="AP58" s="89" t="str">
        <f t="shared" si="16"/>
        <v/>
      </c>
      <c r="AQ58" s="127">
        <f t="shared" si="36"/>
        <v>0</v>
      </c>
      <c r="AR58" s="127">
        <f t="shared" si="37"/>
        <v>0</v>
      </c>
      <c r="AS58" s="90" t="str">
        <f t="shared" si="38"/>
        <v/>
      </c>
      <c r="AT58" s="91" t="str">
        <f t="shared" si="19"/>
        <v>1</v>
      </c>
      <c r="AU58" s="92"/>
    </row>
    <row r="59" spans="1:47" s="93" customFormat="1">
      <c r="A59" s="70"/>
      <c r="B59" s="71">
        <f t="shared" si="28"/>
        <v>0</v>
      </c>
      <c r="C59" s="72">
        <f t="shared" si="1"/>
        <v>0</v>
      </c>
      <c r="D59" s="73">
        <v>0</v>
      </c>
      <c r="E59" s="74">
        <f t="shared" si="2"/>
        <v>0</v>
      </c>
      <c r="F59" s="70">
        <f t="shared" si="3"/>
        <v>0</v>
      </c>
      <c r="G59" s="74">
        <f t="shared" si="4"/>
        <v>0</v>
      </c>
      <c r="H59" s="75">
        <f t="shared" si="26"/>
        <v>0</v>
      </c>
      <c r="I59" s="75">
        <f t="shared" si="6"/>
        <v>0</v>
      </c>
      <c r="J59" s="76">
        <f t="shared" si="27"/>
        <v>0</v>
      </c>
      <c r="K59" s="76">
        <f t="shared" si="8"/>
        <v>0</v>
      </c>
      <c r="L59" s="75">
        <f t="shared" si="9"/>
        <v>0</v>
      </c>
      <c r="M59" s="76">
        <f t="shared" si="29"/>
        <v>0</v>
      </c>
      <c r="N59" s="142">
        <f t="shared" si="21"/>
        <v>0</v>
      </c>
      <c r="O59" s="143">
        <f t="shared" si="22"/>
        <v>0</v>
      </c>
      <c r="P59" s="63"/>
      <c r="Q59" s="77"/>
      <c r="R59" s="77"/>
      <c r="S59" s="78"/>
      <c r="T59" s="78"/>
      <c r="U59" s="80"/>
      <c r="V59" s="81"/>
      <c r="W59" s="81"/>
      <c r="X59" s="81"/>
      <c r="Y59" s="81"/>
      <c r="Z59" s="80"/>
      <c r="AA59" s="80"/>
      <c r="AB59" s="82"/>
      <c r="AC59" s="83" t="str">
        <f t="shared" si="30"/>
        <v/>
      </c>
      <c r="AD59" s="84" t="str">
        <f t="shared" si="31"/>
        <v/>
      </c>
      <c r="AE59" s="84" t="str">
        <f t="shared" si="32"/>
        <v/>
      </c>
      <c r="AF59" s="83" t="str">
        <f t="shared" si="33"/>
        <v/>
      </c>
      <c r="AG59" s="84" t="str">
        <f t="shared" si="34"/>
        <v/>
      </c>
      <c r="AH59" s="84" t="str">
        <f t="shared" si="35"/>
        <v/>
      </c>
      <c r="AI59" s="84">
        <f t="shared" si="23"/>
        <v>0</v>
      </c>
      <c r="AJ59" s="1"/>
      <c r="AK59" s="63"/>
      <c r="AL59" s="144" t="str">
        <f t="shared" si="25"/>
        <v/>
      </c>
      <c r="AM59" s="86"/>
      <c r="AN59" s="87"/>
      <c r="AO59" s="88"/>
      <c r="AP59" s="89" t="str">
        <f t="shared" si="16"/>
        <v/>
      </c>
      <c r="AQ59" s="127">
        <f t="shared" si="36"/>
        <v>0</v>
      </c>
      <c r="AR59" s="127">
        <f t="shared" si="37"/>
        <v>0</v>
      </c>
      <c r="AS59" s="90" t="str">
        <f t="shared" si="38"/>
        <v/>
      </c>
      <c r="AT59" s="91" t="str">
        <f t="shared" si="19"/>
        <v>1</v>
      </c>
      <c r="AU59" s="92"/>
    </row>
    <row r="60" spans="1:47" s="93" customFormat="1">
      <c r="A60" s="70"/>
      <c r="B60" s="71">
        <f t="shared" si="28"/>
        <v>0</v>
      </c>
      <c r="C60" s="72">
        <f t="shared" si="1"/>
        <v>0</v>
      </c>
      <c r="D60" s="73">
        <v>0</v>
      </c>
      <c r="E60" s="74">
        <f t="shared" si="2"/>
        <v>0</v>
      </c>
      <c r="F60" s="70">
        <f t="shared" si="3"/>
        <v>0</v>
      </c>
      <c r="G60" s="74">
        <f t="shared" si="4"/>
        <v>0</v>
      </c>
      <c r="H60" s="75">
        <f t="shared" si="26"/>
        <v>0</v>
      </c>
      <c r="I60" s="75">
        <f t="shared" si="6"/>
        <v>0</v>
      </c>
      <c r="J60" s="76">
        <f t="shared" si="27"/>
        <v>0</v>
      </c>
      <c r="K60" s="76">
        <f t="shared" si="8"/>
        <v>0</v>
      </c>
      <c r="L60" s="75">
        <f t="shared" si="9"/>
        <v>0</v>
      </c>
      <c r="M60" s="76">
        <f t="shared" si="29"/>
        <v>0</v>
      </c>
      <c r="N60" s="142">
        <f t="shared" si="21"/>
        <v>0</v>
      </c>
      <c r="O60" s="143">
        <f t="shared" si="22"/>
        <v>0</v>
      </c>
      <c r="P60" s="63"/>
      <c r="Q60" s="77"/>
      <c r="R60" s="77"/>
      <c r="S60" s="78"/>
      <c r="T60" s="78"/>
      <c r="U60" s="80"/>
      <c r="V60" s="81"/>
      <c r="W60" s="81"/>
      <c r="X60" s="81"/>
      <c r="Y60" s="81"/>
      <c r="Z60" s="80"/>
      <c r="AA60" s="80"/>
      <c r="AB60" s="82"/>
      <c r="AC60" s="83" t="str">
        <f t="shared" si="30"/>
        <v/>
      </c>
      <c r="AD60" s="84" t="str">
        <f t="shared" si="31"/>
        <v/>
      </c>
      <c r="AE60" s="84" t="str">
        <f t="shared" si="32"/>
        <v/>
      </c>
      <c r="AF60" s="83" t="str">
        <f t="shared" si="33"/>
        <v/>
      </c>
      <c r="AG60" s="84" t="str">
        <f t="shared" si="34"/>
        <v/>
      </c>
      <c r="AH60" s="84" t="str">
        <f t="shared" si="35"/>
        <v/>
      </c>
      <c r="AI60" s="84">
        <f t="shared" si="23"/>
        <v>0</v>
      </c>
      <c r="AJ60" s="1"/>
      <c r="AK60" s="63"/>
      <c r="AL60" s="144" t="str">
        <f t="shared" si="25"/>
        <v/>
      </c>
      <c r="AM60" s="86"/>
      <c r="AN60" s="87"/>
      <c r="AO60" s="88"/>
      <c r="AP60" s="89" t="str">
        <f t="shared" si="16"/>
        <v/>
      </c>
      <c r="AQ60" s="127">
        <f t="shared" si="36"/>
        <v>0</v>
      </c>
      <c r="AR60" s="127">
        <f t="shared" si="37"/>
        <v>0</v>
      </c>
      <c r="AS60" s="90" t="str">
        <f t="shared" si="38"/>
        <v/>
      </c>
      <c r="AT60" s="91" t="str">
        <f t="shared" si="19"/>
        <v>1</v>
      </c>
      <c r="AU60" s="92"/>
    </row>
    <row r="61" spans="1:47" s="93" customFormat="1">
      <c r="A61" s="70"/>
      <c r="B61" s="71">
        <f t="shared" si="28"/>
        <v>0</v>
      </c>
      <c r="C61" s="72">
        <f t="shared" si="1"/>
        <v>0</v>
      </c>
      <c r="D61" s="73">
        <v>0</v>
      </c>
      <c r="E61" s="74">
        <f t="shared" si="2"/>
        <v>0</v>
      </c>
      <c r="F61" s="70">
        <f t="shared" si="3"/>
        <v>0</v>
      </c>
      <c r="G61" s="74">
        <f t="shared" si="4"/>
        <v>0</v>
      </c>
      <c r="H61" s="75">
        <f t="shared" si="26"/>
        <v>0</v>
      </c>
      <c r="I61" s="75">
        <f t="shared" si="6"/>
        <v>0</v>
      </c>
      <c r="J61" s="76">
        <f t="shared" si="27"/>
        <v>0</v>
      </c>
      <c r="K61" s="76">
        <f t="shared" si="8"/>
        <v>0</v>
      </c>
      <c r="L61" s="75">
        <f t="shared" si="9"/>
        <v>0</v>
      </c>
      <c r="M61" s="76">
        <f t="shared" si="29"/>
        <v>0</v>
      </c>
      <c r="N61" s="142">
        <f t="shared" si="21"/>
        <v>0</v>
      </c>
      <c r="O61" s="143">
        <f t="shared" si="22"/>
        <v>0</v>
      </c>
      <c r="P61" s="63"/>
      <c r="Q61" s="77"/>
      <c r="R61" s="77"/>
      <c r="S61" s="78"/>
      <c r="T61" s="78"/>
      <c r="U61" s="80"/>
      <c r="V61" s="81"/>
      <c r="W61" s="81"/>
      <c r="X61" s="81"/>
      <c r="Y61" s="81"/>
      <c r="Z61" s="80"/>
      <c r="AA61" s="80"/>
      <c r="AB61" s="82"/>
      <c r="AC61" s="83" t="str">
        <f t="shared" si="30"/>
        <v/>
      </c>
      <c r="AD61" s="84" t="str">
        <f t="shared" si="31"/>
        <v/>
      </c>
      <c r="AE61" s="84" t="str">
        <f t="shared" si="32"/>
        <v/>
      </c>
      <c r="AF61" s="83" t="str">
        <f t="shared" si="33"/>
        <v/>
      </c>
      <c r="AG61" s="84" t="str">
        <f t="shared" si="34"/>
        <v/>
      </c>
      <c r="AH61" s="84" t="str">
        <f t="shared" si="35"/>
        <v/>
      </c>
      <c r="AI61" s="84">
        <f t="shared" si="23"/>
        <v>0</v>
      </c>
      <c r="AJ61" s="1"/>
      <c r="AK61" s="63"/>
      <c r="AL61" s="144" t="str">
        <f t="shared" si="25"/>
        <v/>
      </c>
      <c r="AM61" s="86"/>
      <c r="AN61" s="87"/>
      <c r="AO61" s="88"/>
      <c r="AP61" s="89" t="str">
        <f t="shared" si="16"/>
        <v/>
      </c>
      <c r="AQ61" s="127">
        <f t="shared" si="36"/>
        <v>0</v>
      </c>
      <c r="AR61" s="127">
        <f t="shared" si="37"/>
        <v>0</v>
      </c>
      <c r="AS61" s="90" t="str">
        <f t="shared" si="38"/>
        <v/>
      </c>
      <c r="AT61" s="91" t="str">
        <f t="shared" si="19"/>
        <v>1</v>
      </c>
      <c r="AU61" s="92"/>
    </row>
    <row r="62" spans="1:47" s="93" customFormat="1">
      <c r="A62" s="70"/>
      <c r="B62" s="71">
        <f t="shared" si="28"/>
        <v>0</v>
      </c>
      <c r="C62" s="72">
        <f t="shared" si="1"/>
        <v>0</v>
      </c>
      <c r="D62" s="73">
        <v>0</v>
      </c>
      <c r="E62" s="74">
        <f t="shared" si="2"/>
        <v>0</v>
      </c>
      <c r="F62" s="70">
        <f t="shared" si="3"/>
        <v>0</v>
      </c>
      <c r="G62" s="74">
        <f t="shared" si="4"/>
        <v>0</v>
      </c>
      <c r="H62" s="75">
        <f t="shared" si="26"/>
        <v>0</v>
      </c>
      <c r="I62" s="75">
        <f t="shared" si="6"/>
        <v>0</v>
      </c>
      <c r="J62" s="76">
        <f t="shared" si="27"/>
        <v>0</v>
      </c>
      <c r="K62" s="76">
        <f t="shared" si="8"/>
        <v>0</v>
      </c>
      <c r="L62" s="75">
        <f t="shared" si="9"/>
        <v>0</v>
      </c>
      <c r="M62" s="76">
        <f t="shared" si="29"/>
        <v>0</v>
      </c>
      <c r="N62" s="142">
        <f t="shared" si="21"/>
        <v>0</v>
      </c>
      <c r="O62" s="143">
        <f t="shared" si="22"/>
        <v>0</v>
      </c>
      <c r="P62" s="63"/>
      <c r="Q62" s="77"/>
      <c r="R62" s="77"/>
      <c r="S62" s="78"/>
      <c r="T62" s="78"/>
      <c r="U62" s="80"/>
      <c r="V62" s="81"/>
      <c r="W62" s="81"/>
      <c r="X62" s="81"/>
      <c r="Y62" s="81"/>
      <c r="Z62" s="80"/>
      <c r="AA62" s="80"/>
      <c r="AB62" s="82"/>
      <c r="AC62" s="83" t="str">
        <f t="shared" si="30"/>
        <v/>
      </c>
      <c r="AD62" s="84" t="str">
        <f t="shared" si="31"/>
        <v/>
      </c>
      <c r="AE62" s="84" t="str">
        <f t="shared" si="32"/>
        <v/>
      </c>
      <c r="AF62" s="83" t="str">
        <f t="shared" si="33"/>
        <v/>
      </c>
      <c r="AG62" s="84" t="str">
        <f t="shared" si="34"/>
        <v/>
      </c>
      <c r="AH62" s="84" t="str">
        <f t="shared" si="35"/>
        <v/>
      </c>
      <c r="AI62" s="84">
        <f t="shared" si="23"/>
        <v>0</v>
      </c>
      <c r="AJ62" s="1"/>
      <c r="AK62" s="63"/>
      <c r="AL62" s="144" t="str">
        <f t="shared" si="25"/>
        <v/>
      </c>
      <c r="AM62" s="86"/>
      <c r="AN62" s="87"/>
      <c r="AO62" s="88"/>
      <c r="AP62" s="89" t="str">
        <f t="shared" si="16"/>
        <v/>
      </c>
      <c r="AQ62" s="127">
        <f t="shared" si="36"/>
        <v>0</v>
      </c>
      <c r="AR62" s="127">
        <f t="shared" si="37"/>
        <v>0</v>
      </c>
      <c r="AS62" s="90" t="str">
        <f t="shared" si="38"/>
        <v/>
      </c>
      <c r="AT62" s="91" t="str">
        <f t="shared" si="19"/>
        <v>1</v>
      </c>
      <c r="AU62" s="92"/>
    </row>
    <row r="63" spans="1:47" s="93" customFormat="1">
      <c r="A63" s="70"/>
      <c r="B63" s="71">
        <f t="shared" si="28"/>
        <v>0</v>
      </c>
      <c r="C63" s="72">
        <f t="shared" si="1"/>
        <v>0</v>
      </c>
      <c r="D63" s="73">
        <v>0</v>
      </c>
      <c r="E63" s="74">
        <f t="shared" si="2"/>
        <v>0</v>
      </c>
      <c r="F63" s="70">
        <f t="shared" si="3"/>
        <v>0</v>
      </c>
      <c r="G63" s="74">
        <f t="shared" si="4"/>
        <v>0</v>
      </c>
      <c r="H63" s="75">
        <f t="shared" si="26"/>
        <v>0</v>
      </c>
      <c r="I63" s="75">
        <f t="shared" si="6"/>
        <v>0</v>
      </c>
      <c r="J63" s="76">
        <f t="shared" si="27"/>
        <v>0</v>
      </c>
      <c r="K63" s="76">
        <f t="shared" si="8"/>
        <v>0</v>
      </c>
      <c r="L63" s="75">
        <f t="shared" si="9"/>
        <v>0</v>
      </c>
      <c r="M63" s="76">
        <f t="shared" si="29"/>
        <v>0</v>
      </c>
      <c r="N63" s="142">
        <f t="shared" si="21"/>
        <v>0</v>
      </c>
      <c r="O63" s="143">
        <f t="shared" si="22"/>
        <v>0</v>
      </c>
      <c r="P63" s="63"/>
      <c r="Q63" s="77"/>
      <c r="R63" s="77"/>
      <c r="S63" s="78"/>
      <c r="T63" s="78"/>
      <c r="U63" s="80"/>
      <c r="V63" s="81"/>
      <c r="W63" s="81"/>
      <c r="X63" s="81"/>
      <c r="Y63" s="81"/>
      <c r="Z63" s="80"/>
      <c r="AA63" s="80"/>
      <c r="AB63" s="82"/>
      <c r="AC63" s="83" t="str">
        <f t="shared" si="30"/>
        <v/>
      </c>
      <c r="AD63" s="84" t="str">
        <f t="shared" si="31"/>
        <v/>
      </c>
      <c r="AE63" s="84" t="str">
        <f t="shared" si="32"/>
        <v/>
      </c>
      <c r="AF63" s="83" t="str">
        <f t="shared" si="33"/>
        <v/>
      </c>
      <c r="AG63" s="84" t="str">
        <f t="shared" si="34"/>
        <v/>
      </c>
      <c r="AH63" s="84" t="str">
        <f t="shared" si="35"/>
        <v/>
      </c>
      <c r="AI63" s="84">
        <f t="shared" si="23"/>
        <v>0</v>
      </c>
      <c r="AJ63" s="1"/>
      <c r="AK63" s="63"/>
      <c r="AL63" s="144" t="str">
        <f t="shared" si="25"/>
        <v/>
      </c>
      <c r="AM63" s="86"/>
      <c r="AN63" s="87"/>
      <c r="AO63" s="88"/>
      <c r="AP63" s="89" t="str">
        <f t="shared" si="16"/>
        <v/>
      </c>
      <c r="AQ63" s="127">
        <f t="shared" si="36"/>
        <v>0</v>
      </c>
      <c r="AR63" s="127">
        <f t="shared" si="37"/>
        <v>0</v>
      </c>
      <c r="AS63" s="90" t="str">
        <f t="shared" si="38"/>
        <v/>
      </c>
      <c r="AT63" s="91" t="str">
        <f t="shared" si="19"/>
        <v>1</v>
      </c>
      <c r="AU63" s="92"/>
    </row>
    <row r="64" spans="1:47" s="93" customFormat="1">
      <c r="A64" s="70"/>
      <c r="B64" s="71">
        <f t="shared" si="28"/>
        <v>0</v>
      </c>
      <c r="C64" s="72">
        <f t="shared" si="1"/>
        <v>0</v>
      </c>
      <c r="D64" s="73">
        <v>0</v>
      </c>
      <c r="E64" s="74">
        <f t="shared" si="2"/>
        <v>0</v>
      </c>
      <c r="F64" s="70">
        <f t="shared" si="3"/>
        <v>0</v>
      </c>
      <c r="G64" s="74">
        <f t="shared" si="4"/>
        <v>0</v>
      </c>
      <c r="H64" s="75">
        <f t="shared" si="26"/>
        <v>0</v>
      </c>
      <c r="I64" s="75">
        <f t="shared" si="6"/>
        <v>0</v>
      </c>
      <c r="J64" s="76">
        <f t="shared" si="27"/>
        <v>0</v>
      </c>
      <c r="K64" s="76">
        <f t="shared" si="8"/>
        <v>0</v>
      </c>
      <c r="L64" s="75">
        <f t="shared" si="9"/>
        <v>0</v>
      </c>
      <c r="M64" s="76">
        <f t="shared" si="29"/>
        <v>0</v>
      </c>
      <c r="N64" s="142">
        <f t="shared" si="21"/>
        <v>0</v>
      </c>
      <c r="O64" s="143">
        <f t="shared" si="22"/>
        <v>0</v>
      </c>
      <c r="P64" s="63"/>
      <c r="Q64" s="77"/>
      <c r="R64" s="77"/>
      <c r="S64" s="78"/>
      <c r="T64" s="78"/>
      <c r="U64" s="80"/>
      <c r="V64" s="81"/>
      <c r="W64" s="81"/>
      <c r="X64" s="81"/>
      <c r="Y64" s="81"/>
      <c r="Z64" s="80"/>
      <c r="AA64" s="80"/>
      <c r="AB64" s="82"/>
      <c r="AC64" s="83" t="str">
        <f t="shared" si="30"/>
        <v/>
      </c>
      <c r="AD64" s="84" t="str">
        <f t="shared" si="31"/>
        <v/>
      </c>
      <c r="AE64" s="84" t="str">
        <f t="shared" si="32"/>
        <v/>
      </c>
      <c r="AF64" s="83" t="str">
        <f t="shared" si="33"/>
        <v/>
      </c>
      <c r="AG64" s="84" t="str">
        <f t="shared" si="34"/>
        <v/>
      </c>
      <c r="AH64" s="84" t="str">
        <f t="shared" si="35"/>
        <v/>
      </c>
      <c r="AI64" s="84">
        <f t="shared" si="23"/>
        <v>0</v>
      </c>
      <c r="AJ64" s="1"/>
      <c r="AK64" s="63"/>
      <c r="AL64" s="144" t="str">
        <f t="shared" si="25"/>
        <v/>
      </c>
      <c r="AM64" s="86"/>
      <c r="AN64" s="87"/>
      <c r="AO64" s="88"/>
      <c r="AP64" s="89" t="str">
        <f t="shared" si="16"/>
        <v/>
      </c>
      <c r="AQ64" s="127">
        <f t="shared" si="36"/>
        <v>0</v>
      </c>
      <c r="AR64" s="127">
        <f t="shared" si="37"/>
        <v>0</v>
      </c>
      <c r="AS64" s="90" t="str">
        <f t="shared" si="38"/>
        <v/>
      </c>
      <c r="AT64" s="91" t="str">
        <f t="shared" si="19"/>
        <v>1</v>
      </c>
      <c r="AU64" s="92"/>
    </row>
    <row r="65" spans="1:47" s="93" customFormat="1">
      <c r="A65" s="70"/>
      <c r="B65" s="71">
        <f t="shared" si="28"/>
        <v>0</v>
      </c>
      <c r="C65" s="72">
        <f t="shared" si="1"/>
        <v>0</v>
      </c>
      <c r="D65" s="73">
        <v>0</v>
      </c>
      <c r="E65" s="74">
        <f t="shared" si="2"/>
        <v>0</v>
      </c>
      <c r="F65" s="70">
        <f t="shared" si="3"/>
        <v>0</v>
      </c>
      <c r="G65" s="74">
        <f t="shared" si="4"/>
        <v>0</v>
      </c>
      <c r="H65" s="75">
        <f t="shared" si="26"/>
        <v>0</v>
      </c>
      <c r="I65" s="75">
        <f t="shared" si="6"/>
        <v>0</v>
      </c>
      <c r="J65" s="76">
        <f t="shared" si="27"/>
        <v>0</v>
      </c>
      <c r="K65" s="76">
        <f t="shared" si="8"/>
        <v>0</v>
      </c>
      <c r="L65" s="75">
        <f t="shared" si="9"/>
        <v>0</v>
      </c>
      <c r="M65" s="76">
        <f t="shared" si="29"/>
        <v>0</v>
      </c>
      <c r="N65" s="142">
        <f t="shared" si="21"/>
        <v>0</v>
      </c>
      <c r="O65" s="143">
        <f t="shared" si="22"/>
        <v>0</v>
      </c>
      <c r="P65" s="63"/>
      <c r="Q65" s="77"/>
      <c r="R65" s="77"/>
      <c r="S65" s="78"/>
      <c r="T65" s="78"/>
      <c r="U65" s="80"/>
      <c r="V65" s="81"/>
      <c r="W65" s="81"/>
      <c r="X65" s="81"/>
      <c r="Y65" s="81"/>
      <c r="Z65" s="80"/>
      <c r="AA65" s="80"/>
      <c r="AB65" s="82"/>
      <c r="AC65" s="83" t="str">
        <f t="shared" si="30"/>
        <v/>
      </c>
      <c r="AD65" s="84" t="str">
        <f t="shared" si="31"/>
        <v/>
      </c>
      <c r="AE65" s="84" t="str">
        <f t="shared" si="32"/>
        <v/>
      </c>
      <c r="AF65" s="83" t="str">
        <f t="shared" si="33"/>
        <v/>
      </c>
      <c r="AG65" s="84" t="str">
        <f t="shared" si="34"/>
        <v/>
      </c>
      <c r="AH65" s="84" t="str">
        <f t="shared" si="35"/>
        <v/>
      </c>
      <c r="AI65" s="84">
        <f t="shared" si="23"/>
        <v>0</v>
      </c>
      <c r="AJ65" s="1"/>
      <c r="AK65" s="63"/>
      <c r="AL65" s="144" t="str">
        <f t="shared" si="25"/>
        <v/>
      </c>
      <c r="AM65" s="86"/>
      <c r="AN65" s="87"/>
      <c r="AO65" s="88"/>
      <c r="AP65" s="89" t="str">
        <f t="shared" si="16"/>
        <v/>
      </c>
      <c r="AQ65" s="127">
        <f t="shared" si="36"/>
        <v>0</v>
      </c>
      <c r="AR65" s="127">
        <f t="shared" si="37"/>
        <v>0</v>
      </c>
      <c r="AS65" s="90" t="str">
        <f t="shared" si="38"/>
        <v/>
      </c>
      <c r="AT65" s="91" t="str">
        <f t="shared" si="19"/>
        <v>1</v>
      </c>
      <c r="AU65" s="92"/>
    </row>
    <row r="66" spans="1:47" s="93" customFormat="1">
      <c r="A66" s="70"/>
      <c r="B66" s="71">
        <f t="shared" si="28"/>
        <v>0</v>
      </c>
      <c r="C66" s="72">
        <f t="shared" si="1"/>
        <v>0</v>
      </c>
      <c r="D66" s="73">
        <v>0</v>
      </c>
      <c r="E66" s="74">
        <f t="shared" si="2"/>
        <v>0</v>
      </c>
      <c r="F66" s="70">
        <f t="shared" si="3"/>
        <v>0</v>
      </c>
      <c r="G66" s="74">
        <f t="shared" si="4"/>
        <v>0</v>
      </c>
      <c r="H66" s="75">
        <f t="shared" si="26"/>
        <v>0</v>
      </c>
      <c r="I66" s="75">
        <f t="shared" si="6"/>
        <v>0</v>
      </c>
      <c r="J66" s="76">
        <f t="shared" si="27"/>
        <v>0</v>
      </c>
      <c r="K66" s="76">
        <f t="shared" si="8"/>
        <v>0</v>
      </c>
      <c r="L66" s="75">
        <f t="shared" si="9"/>
        <v>0</v>
      </c>
      <c r="M66" s="76">
        <f t="shared" si="29"/>
        <v>0</v>
      </c>
      <c r="N66" s="142">
        <f t="shared" si="21"/>
        <v>0</v>
      </c>
      <c r="O66" s="143">
        <f t="shared" si="22"/>
        <v>0</v>
      </c>
      <c r="P66" s="63"/>
      <c r="Q66" s="77"/>
      <c r="R66" s="77"/>
      <c r="S66" s="78"/>
      <c r="T66" s="78"/>
      <c r="U66" s="80"/>
      <c r="V66" s="81"/>
      <c r="W66" s="81"/>
      <c r="X66" s="81"/>
      <c r="Y66" s="81"/>
      <c r="Z66" s="80"/>
      <c r="AA66" s="80"/>
      <c r="AB66" s="82"/>
      <c r="AC66" s="83" t="str">
        <f t="shared" si="30"/>
        <v/>
      </c>
      <c r="AD66" s="84" t="str">
        <f t="shared" si="31"/>
        <v/>
      </c>
      <c r="AE66" s="84" t="str">
        <f t="shared" si="32"/>
        <v/>
      </c>
      <c r="AF66" s="83" t="str">
        <f t="shared" si="33"/>
        <v/>
      </c>
      <c r="AG66" s="84" t="str">
        <f t="shared" si="34"/>
        <v/>
      </c>
      <c r="AH66" s="84" t="str">
        <f t="shared" si="35"/>
        <v/>
      </c>
      <c r="AI66" s="84">
        <f t="shared" si="23"/>
        <v>0</v>
      </c>
      <c r="AJ66" s="1"/>
      <c r="AK66" s="63"/>
      <c r="AL66" s="144" t="str">
        <f t="shared" si="25"/>
        <v/>
      </c>
      <c r="AM66" s="86"/>
      <c r="AN66" s="87"/>
      <c r="AO66" s="88"/>
      <c r="AP66" s="89" t="str">
        <f t="shared" si="16"/>
        <v/>
      </c>
      <c r="AQ66" s="127">
        <f t="shared" si="36"/>
        <v>0</v>
      </c>
      <c r="AR66" s="127">
        <f t="shared" si="37"/>
        <v>0</v>
      </c>
      <c r="AS66" s="90" t="str">
        <f t="shared" si="38"/>
        <v/>
      </c>
      <c r="AT66" s="91" t="str">
        <f t="shared" si="19"/>
        <v>1</v>
      </c>
      <c r="AU66" s="92"/>
    </row>
    <row r="67" spans="1:47" s="93" customFormat="1">
      <c r="A67" s="70"/>
      <c r="B67" s="71">
        <f t="shared" si="28"/>
        <v>0</v>
      </c>
      <c r="C67" s="72">
        <f t="shared" si="1"/>
        <v>0</v>
      </c>
      <c r="D67" s="73">
        <v>0</v>
      </c>
      <c r="E67" s="74">
        <f t="shared" si="2"/>
        <v>0</v>
      </c>
      <c r="F67" s="70">
        <f t="shared" si="3"/>
        <v>0</v>
      </c>
      <c r="G67" s="74">
        <f t="shared" si="4"/>
        <v>0</v>
      </c>
      <c r="H67" s="75">
        <f t="shared" si="26"/>
        <v>0</v>
      </c>
      <c r="I67" s="75">
        <f t="shared" si="6"/>
        <v>0</v>
      </c>
      <c r="J67" s="76">
        <f t="shared" si="27"/>
        <v>0</v>
      </c>
      <c r="K67" s="76">
        <f t="shared" si="8"/>
        <v>0</v>
      </c>
      <c r="L67" s="75">
        <f t="shared" si="9"/>
        <v>0</v>
      </c>
      <c r="M67" s="76">
        <f t="shared" si="29"/>
        <v>0</v>
      </c>
      <c r="N67" s="142">
        <f t="shared" si="21"/>
        <v>0</v>
      </c>
      <c r="O67" s="143">
        <f t="shared" si="22"/>
        <v>0</v>
      </c>
      <c r="P67" s="63"/>
      <c r="Q67" s="77"/>
      <c r="R67" s="77"/>
      <c r="S67" s="78"/>
      <c r="T67" s="78"/>
      <c r="U67" s="80"/>
      <c r="V67" s="81"/>
      <c r="W67" s="81"/>
      <c r="X67" s="81"/>
      <c r="Y67" s="81"/>
      <c r="Z67" s="80"/>
      <c r="AA67" s="80"/>
      <c r="AB67" s="82"/>
      <c r="AC67" s="83" t="str">
        <f t="shared" si="30"/>
        <v/>
      </c>
      <c r="AD67" s="84" t="str">
        <f t="shared" si="31"/>
        <v/>
      </c>
      <c r="AE67" s="84" t="str">
        <f t="shared" si="32"/>
        <v/>
      </c>
      <c r="AF67" s="83" t="str">
        <f t="shared" si="33"/>
        <v/>
      </c>
      <c r="AG67" s="84" t="str">
        <f t="shared" si="34"/>
        <v/>
      </c>
      <c r="AH67" s="84" t="str">
        <f t="shared" si="35"/>
        <v/>
      </c>
      <c r="AI67" s="84">
        <f t="shared" si="23"/>
        <v>0</v>
      </c>
      <c r="AJ67" s="1"/>
      <c r="AK67" s="63"/>
      <c r="AL67" s="144" t="str">
        <f t="shared" si="25"/>
        <v/>
      </c>
      <c r="AM67" s="86"/>
      <c r="AN67" s="87"/>
      <c r="AO67" s="88"/>
      <c r="AP67" s="89" t="str">
        <f t="shared" si="16"/>
        <v/>
      </c>
      <c r="AQ67" s="127">
        <f t="shared" si="36"/>
        <v>0</v>
      </c>
      <c r="AR67" s="127">
        <f t="shared" si="37"/>
        <v>0</v>
      </c>
      <c r="AS67" s="90" t="str">
        <f t="shared" si="38"/>
        <v/>
      </c>
      <c r="AT67" s="91" t="str">
        <f t="shared" si="19"/>
        <v>1</v>
      </c>
      <c r="AU67" s="92"/>
    </row>
    <row r="68" spans="1:47" s="93" customFormat="1">
      <c r="A68" s="70"/>
      <c r="B68" s="71">
        <f t="shared" si="28"/>
        <v>0</v>
      </c>
      <c r="C68" s="72">
        <f t="shared" si="1"/>
        <v>0</v>
      </c>
      <c r="D68" s="73">
        <v>0</v>
      </c>
      <c r="E68" s="74">
        <f t="shared" si="2"/>
        <v>0</v>
      </c>
      <c r="F68" s="70">
        <f t="shared" si="3"/>
        <v>0</v>
      </c>
      <c r="G68" s="74">
        <f t="shared" si="4"/>
        <v>0</v>
      </c>
      <c r="H68" s="75">
        <f t="shared" si="26"/>
        <v>0</v>
      </c>
      <c r="I68" s="75">
        <f t="shared" si="6"/>
        <v>0</v>
      </c>
      <c r="J68" s="76">
        <f t="shared" si="27"/>
        <v>0</v>
      </c>
      <c r="K68" s="76">
        <f t="shared" si="8"/>
        <v>0</v>
      </c>
      <c r="L68" s="75">
        <f t="shared" si="9"/>
        <v>0</v>
      </c>
      <c r="M68" s="76">
        <f t="shared" si="29"/>
        <v>0</v>
      </c>
      <c r="N68" s="142">
        <f t="shared" si="21"/>
        <v>0</v>
      </c>
      <c r="O68" s="143">
        <f t="shared" si="22"/>
        <v>0</v>
      </c>
      <c r="P68" s="63"/>
      <c r="Q68" s="77"/>
      <c r="R68" s="77"/>
      <c r="S68" s="78"/>
      <c r="T68" s="78"/>
      <c r="U68" s="80"/>
      <c r="V68" s="81"/>
      <c r="W68" s="81"/>
      <c r="X68" s="81"/>
      <c r="Y68" s="81"/>
      <c r="Z68" s="80"/>
      <c r="AA68" s="80"/>
      <c r="AB68" s="82"/>
      <c r="AC68" s="83" t="str">
        <f t="shared" si="30"/>
        <v/>
      </c>
      <c r="AD68" s="84" t="str">
        <f t="shared" si="31"/>
        <v/>
      </c>
      <c r="AE68" s="84" t="str">
        <f t="shared" si="32"/>
        <v/>
      </c>
      <c r="AF68" s="83" t="str">
        <f t="shared" si="33"/>
        <v/>
      </c>
      <c r="AG68" s="84" t="str">
        <f t="shared" si="34"/>
        <v/>
      </c>
      <c r="AH68" s="84" t="str">
        <f t="shared" si="35"/>
        <v/>
      </c>
      <c r="AI68" s="84">
        <f t="shared" si="23"/>
        <v>0</v>
      </c>
      <c r="AJ68" s="1"/>
      <c r="AK68" s="63"/>
      <c r="AL68" s="144" t="str">
        <f t="shared" si="25"/>
        <v/>
      </c>
      <c r="AM68" s="86"/>
      <c r="AN68" s="87"/>
      <c r="AO68" s="88"/>
      <c r="AP68" s="89" t="str">
        <f t="shared" si="16"/>
        <v/>
      </c>
      <c r="AQ68" s="127">
        <f t="shared" si="36"/>
        <v>0</v>
      </c>
      <c r="AR68" s="127">
        <f t="shared" si="37"/>
        <v>0</v>
      </c>
      <c r="AS68" s="90" t="str">
        <f t="shared" si="38"/>
        <v/>
      </c>
      <c r="AT68" s="91" t="str">
        <f t="shared" si="19"/>
        <v>1</v>
      </c>
      <c r="AU68" s="92"/>
    </row>
    <row r="69" spans="1:47" s="93" customFormat="1">
      <c r="A69" s="70"/>
      <c r="B69" s="71">
        <f t="shared" si="28"/>
        <v>0</v>
      </c>
      <c r="C69" s="72">
        <f t="shared" si="1"/>
        <v>0</v>
      </c>
      <c r="D69" s="73">
        <v>0</v>
      </c>
      <c r="E69" s="74">
        <f t="shared" si="2"/>
        <v>0</v>
      </c>
      <c r="F69" s="70">
        <f t="shared" si="3"/>
        <v>0</v>
      </c>
      <c r="G69" s="74">
        <f t="shared" si="4"/>
        <v>0</v>
      </c>
      <c r="H69" s="75">
        <f t="shared" si="26"/>
        <v>0</v>
      </c>
      <c r="I69" s="75">
        <f t="shared" si="6"/>
        <v>0</v>
      </c>
      <c r="J69" s="76">
        <f t="shared" si="27"/>
        <v>0</v>
      </c>
      <c r="K69" s="76">
        <f t="shared" si="8"/>
        <v>0</v>
      </c>
      <c r="L69" s="75">
        <f t="shared" si="9"/>
        <v>0</v>
      </c>
      <c r="M69" s="76">
        <f t="shared" si="29"/>
        <v>0</v>
      </c>
      <c r="N69" s="142">
        <f t="shared" si="21"/>
        <v>0</v>
      </c>
      <c r="O69" s="143">
        <f t="shared" si="22"/>
        <v>0</v>
      </c>
      <c r="P69" s="63"/>
      <c r="Q69" s="77"/>
      <c r="R69" s="77"/>
      <c r="S69" s="78"/>
      <c r="T69" s="78"/>
      <c r="U69" s="80"/>
      <c r="V69" s="81"/>
      <c r="W69" s="81"/>
      <c r="X69" s="81"/>
      <c r="Y69" s="81"/>
      <c r="Z69" s="80"/>
      <c r="AA69" s="80"/>
      <c r="AB69" s="82"/>
      <c r="AC69" s="83" t="str">
        <f t="shared" si="30"/>
        <v/>
      </c>
      <c r="AD69" s="84" t="str">
        <f t="shared" si="31"/>
        <v/>
      </c>
      <c r="AE69" s="84" t="str">
        <f t="shared" si="32"/>
        <v/>
      </c>
      <c r="AF69" s="83" t="str">
        <f t="shared" si="33"/>
        <v/>
      </c>
      <c r="AG69" s="84" t="str">
        <f t="shared" si="34"/>
        <v/>
      </c>
      <c r="AH69" s="84" t="str">
        <f t="shared" si="35"/>
        <v/>
      </c>
      <c r="AI69" s="84">
        <f t="shared" si="23"/>
        <v>0</v>
      </c>
      <c r="AJ69" s="1"/>
      <c r="AK69" s="63"/>
      <c r="AL69" s="144" t="str">
        <f t="shared" si="25"/>
        <v/>
      </c>
      <c r="AM69" s="86"/>
      <c r="AN69" s="87"/>
      <c r="AO69" s="88"/>
      <c r="AP69" s="89" t="str">
        <f t="shared" si="16"/>
        <v/>
      </c>
      <c r="AQ69" s="127">
        <f t="shared" si="36"/>
        <v>0</v>
      </c>
      <c r="AR69" s="127">
        <f t="shared" si="37"/>
        <v>0</v>
      </c>
      <c r="AS69" s="90" t="str">
        <f t="shared" si="38"/>
        <v/>
      </c>
      <c r="AT69" s="91" t="str">
        <f t="shared" si="19"/>
        <v>1</v>
      </c>
      <c r="AU69" s="92"/>
    </row>
    <row r="70" spans="1:47" s="93" customFormat="1">
      <c r="A70" s="70"/>
      <c r="B70" s="71">
        <f t="shared" ref="B70:B133" si="39">IFERROR(ABS(AB70-AC70)/(AB70),0)</f>
        <v>0</v>
      </c>
      <c r="C70" s="72">
        <f t="shared" ref="C70:C133" si="40">SUM(B70)</f>
        <v>0</v>
      </c>
      <c r="D70" s="73">
        <v>0</v>
      </c>
      <c r="E70" s="74">
        <f t="shared" ref="E70:E133" si="41">IFERROR(((A70*C70) / (B70)),0 )* D70</f>
        <v>0</v>
      </c>
      <c r="F70" s="70">
        <f t="shared" si="3"/>
        <v>0</v>
      </c>
      <c r="G70" s="74">
        <f t="shared" si="4"/>
        <v>0</v>
      </c>
      <c r="H70" s="75">
        <f t="shared" ref="H70:H101" si="42">SUM(F70*0.075)/(100)</f>
        <v>0</v>
      </c>
      <c r="I70" s="75">
        <f t="shared" si="6"/>
        <v>0</v>
      </c>
      <c r="J70" s="76">
        <f t="shared" ref="J70:J101" si="43">SUM(F70*0.025)/(100)</f>
        <v>0</v>
      </c>
      <c r="K70" s="76">
        <f t="shared" si="8"/>
        <v>0</v>
      </c>
      <c r="L70" s="75">
        <f t="shared" si="9"/>
        <v>0</v>
      </c>
      <c r="M70" s="76">
        <f t="shared" si="29"/>
        <v>0</v>
      </c>
      <c r="N70" s="142">
        <f t="shared" si="21"/>
        <v>0</v>
      </c>
      <c r="O70" s="143">
        <f t="shared" si="22"/>
        <v>0</v>
      </c>
      <c r="P70" s="63"/>
      <c r="Q70" s="77"/>
      <c r="R70" s="77"/>
      <c r="S70" s="78"/>
      <c r="T70" s="78"/>
      <c r="U70" s="80"/>
      <c r="V70" s="81"/>
      <c r="W70" s="81"/>
      <c r="X70" s="81"/>
      <c r="Y70" s="81"/>
      <c r="Z70" s="80"/>
      <c r="AA70" s="80"/>
      <c r="AB70" s="82"/>
      <c r="AC70" s="83" t="str">
        <f t="shared" si="30"/>
        <v/>
      </c>
      <c r="AD70" s="84" t="str">
        <f t="shared" si="31"/>
        <v/>
      </c>
      <c r="AE70" s="84" t="str">
        <f t="shared" si="32"/>
        <v/>
      </c>
      <c r="AF70" s="83" t="str">
        <f t="shared" si="33"/>
        <v/>
      </c>
      <c r="AG70" s="84" t="str">
        <f t="shared" si="34"/>
        <v/>
      </c>
      <c r="AH70" s="84" t="str">
        <f t="shared" si="35"/>
        <v/>
      </c>
      <c r="AI70" s="84">
        <f t="shared" si="23"/>
        <v>0</v>
      </c>
      <c r="AJ70" s="1"/>
      <c r="AK70" s="63"/>
      <c r="AL70" s="144" t="str">
        <f t="shared" si="25"/>
        <v/>
      </c>
      <c r="AM70" s="86"/>
      <c r="AN70" s="87"/>
      <c r="AO70" s="88"/>
      <c r="AP70" s="89" t="str">
        <f t="shared" si="16"/>
        <v/>
      </c>
      <c r="AQ70" s="127">
        <f t="shared" si="36"/>
        <v>0</v>
      </c>
      <c r="AR70" s="127">
        <f t="shared" si="37"/>
        <v>0</v>
      </c>
      <c r="AS70" s="90" t="str">
        <f t="shared" si="38"/>
        <v/>
      </c>
      <c r="AT70" s="91" t="str">
        <f t="shared" si="19"/>
        <v>1</v>
      </c>
      <c r="AU70" s="92"/>
    </row>
    <row r="71" spans="1:47" s="93" customFormat="1">
      <c r="A71" s="70"/>
      <c r="B71" s="71">
        <f t="shared" si="39"/>
        <v>0</v>
      </c>
      <c r="C71" s="72">
        <f t="shared" si="40"/>
        <v>0</v>
      </c>
      <c r="D71" s="73">
        <v>0</v>
      </c>
      <c r="E71" s="74">
        <f t="shared" si="41"/>
        <v>0</v>
      </c>
      <c r="F71" s="70">
        <f t="shared" si="3"/>
        <v>0</v>
      </c>
      <c r="G71" s="74">
        <f t="shared" ref="G71:G134" si="44">SUM(F71/2)</f>
        <v>0</v>
      </c>
      <c r="H71" s="75">
        <f t="shared" si="42"/>
        <v>0</v>
      </c>
      <c r="I71" s="75">
        <f t="shared" ref="I71:I134" si="45">SUM(G71*0.075/100)</f>
        <v>0</v>
      </c>
      <c r="J71" s="76">
        <f t="shared" si="43"/>
        <v>0</v>
      </c>
      <c r="K71" s="76">
        <f t="shared" ref="K71:K134" si="46">SUM(G71*0.025/100)</f>
        <v>0</v>
      </c>
      <c r="L71" s="75">
        <f t="shared" si="9"/>
        <v>0</v>
      </c>
      <c r="M71" s="76">
        <f t="shared" si="29"/>
        <v>0</v>
      </c>
      <c r="N71" s="142">
        <f t="shared" si="21"/>
        <v>0</v>
      </c>
      <c r="O71" s="143">
        <f t="shared" si="22"/>
        <v>0</v>
      </c>
      <c r="P71" s="63"/>
      <c r="Q71" s="77"/>
      <c r="R71" s="77"/>
      <c r="S71" s="78"/>
      <c r="T71" s="78"/>
      <c r="U71" s="80"/>
      <c r="V71" s="81"/>
      <c r="W71" s="81"/>
      <c r="X71" s="81"/>
      <c r="Y71" s="81"/>
      <c r="Z71" s="80"/>
      <c r="AA71" s="80"/>
      <c r="AB71" s="82"/>
      <c r="AC71" s="83" t="str">
        <f t="shared" si="30"/>
        <v/>
      </c>
      <c r="AD71" s="84" t="str">
        <f t="shared" si="31"/>
        <v/>
      </c>
      <c r="AE71" s="84" t="str">
        <f t="shared" si="32"/>
        <v/>
      </c>
      <c r="AF71" s="83" t="str">
        <f t="shared" si="33"/>
        <v/>
      </c>
      <c r="AG71" s="84" t="str">
        <f t="shared" si="34"/>
        <v/>
      </c>
      <c r="AH71" s="84" t="str">
        <f t="shared" si="35"/>
        <v/>
      </c>
      <c r="AI71" s="84">
        <f t="shared" si="23"/>
        <v>0</v>
      </c>
      <c r="AJ71" s="1"/>
      <c r="AK71" s="63"/>
      <c r="AL71" s="144" t="str">
        <f t="shared" si="25"/>
        <v/>
      </c>
      <c r="AM71" s="86"/>
      <c r="AN71" s="87"/>
      <c r="AO71" s="88"/>
      <c r="AP71" s="89" t="str">
        <f t="shared" ref="AP71:AP134" si="47">IF(AS71="","",IF(AS71&gt;0,"W",IF(AS71&lt;0,"L","")))</f>
        <v/>
      </c>
      <c r="AQ71" s="127">
        <f t="shared" si="36"/>
        <v>0</v>
      </c>
      <c r="AR71" s="127">
        <f t="shared" si="37"/>
        <v>0</v>
      </c>
      <c r="AS71" s="90" t="str">
        <f t="shared" si="38"/>
        <v/>
      </c>
      <c r="AT71" s="91" t="str">
        <f t="shared" ref="AT71:AT134" si="48">IF(AL71=0,"0","1")</f>
        <v>1</v>
      </c>
      <c r="AU71" s="92"/>
    </row>
    <row r="72" spans="1:47" s="93" customFormat="1">
      <c r="A72" s="70"/>
      <c r="B72" s="71">
        <f t="shared" si="39"/>
        <v>0</v>
      </c>
      <c r="C72" s="72">
        <f t="shared" si="40"/>
        <v>0</v>
      </c>
      <c r="D72" s="73">
        <v>0</v>
      </c>
      <c r="E72" s="74">
        <f t="shared" si="41"/>
        <v>0</v>
      </c>
      <c r="F72" s="70">
        <f t="shared" ref="F72:F135" si="49">A72*D72</f>
        <v>0</v>
      </c>
      <c r="G72" s="74">
        <f t="shared" si="44"/>
        <v>0</v>
      </c>
      <c r="H72" s="75">
        <f t="shared" si="42"/>
        <v>0</v>
      </c>
      <c r="I72" s="75">
        <f t="shared" si="45"/>
        <v>0</v>
      </c>
      <c r="J72" s="76">
        <f t="shared" si="43"/>
        <v>0</v>
      </c>
      <c r="K72" s="76">
        <f t="shared" si="46"/>
        <v>0</v>
      </c>
      <c r="L72" s="75">
        <f t="shared" si="9"/>
        <v>0</v>
      </c>
      <c r="M72" s="76">
        <f t="shared" si="29"/>
        <v>0</v>
      </c>
      <c r="N72" s="142">
        <f t="shared" si="21"/>
        <v>0</v>
      </c>
      <c r="O72" s="143">
        <f t="shared" si="22"/>
        <v>0</v>
      </c>
      <c r="P72" s="63"/>
      <c r="Q72" s="77"/>
      <c r="R72" s="77"/>
      <c r="S72" s="78"/>
      <c r="T72" s="78"/>
      <c r="U72" s="80"/>
      <c r="V72" s="81"/>
      <c r="W72" s="81"/>
      <c r="X72" s="81"/>
      <c r="Y72" s="81"/>
      <c r="Z72" s="80"/>
      <c r="AA72" s="80"/>
      <c r="AB72" s="82"/>
      <c r="AC72" s="83" t="str">
        <f t="shared" si="30"/>
        <v/>
      </c>
      <c r="AD72" s="84" t="str">
        <f t="shared" si="31"/>
        <v/>
      </c>
      <c r="AE72" s="84" t="str">
        <f t="shared" si="32"/>
        <v/>
      </c>
      <c r="AF72" s="83" t="str">
        <f t="shared" si="33"/>
        <v/>
      </c>
      <c r="AG72" s="84" t="str">
        <f t="shared" si="34"/>
        <v/>
      </c>
      <c r="AH72" s="84" t="str">
        <f t="shared" si="35"/>
        <v/>
      </c>
      <c r="AI72" s="84">
        <f t="shared" si="23"/>
        <v>0</v>
      </c>
      <c r="AJ72" s="1"/>
      <c r="AK72" s="63"/>
      <c r="AL72" s="144" t="str">
        <f t="shared" si="25"/>
        <v/>
      </c>
      <c r="AM72" s="86"/>
      <c r="AN72" s="87"/>
      <c r="AO72" s="88"/>
      <c r="AP72" s="89" t="str">
        <f t="shared" si="47"/>
        <v/>
      </c>
      <c r="AQ72" s="127">
        <f t="shared" si="36"/>
        <v>0</v>
      </c>
      <c r="AR72" s="127">
        <f t="shared" si="37"/>
        <v>0</v>
      </c>
      <c r="AS72" s="90" t="str">
        <f t="shared" si="38"/>
        <v/>
      </c>
      <c r="AT72" s="91" t="str">
        <f t="shared" si="48"/>
        <v>1</v>
      </c>
      <c r="AU72" s="92"/>
    </row>
    <row r="73" spans="1:47" s="93" customFormat="1">
      <c r="A73" s="70"/>
      <c r="B73" s="71">
        <f t="shared" si="39"/>
        <v>0</v>
      </c>
      <c r="C73" s="72">
        <f t="shared" si="40"/>
        <v>0</v>
      </c>
      <c r="D73" s="73">
        <v>0</v>
      </c>
      <c r="E73" s="74">
        <f t="shared" si="41"/>
        <v>0</v>
      </c>
      <c r="F73" s="70">
        <f t="shared" si="49"/>
        <v>0</v>
      </c>
      <c r="G73" s="74">
        <f t="shared" si="44"/>
        <v>0</v>
      </c>
      <c r="H73" s="75">
        <f t="shared" si="42"/>
        <v>0</v>
      </c>
      <c r="I73" s="75">
        <f t="shared" si="45"/>
        <v>0</v>
      </c>
      <c r="J73" s="76">
        <f t="shared" si="43"/>
        <v>0</v>
      </c>
      <c r="K73" s="76">
        <f t="shared" si="46"/>
        <v>0</v>
      </c>
      <c r="L73" s="75">
        <f t="shared" si="9"/>
        <v>0</v>
      </c>
      <c r="M73" s="76">
        <f t="shared" si="29"/>
        <v>0</v>
      </c>
      <c r="N73" s="142">
        <f t="shared" si="21"/>
        <v>0</v>
      </c>
      <c r="O73" s="143">
        <f t="shared" si="22"/>
        <v>0</v>
      </c>
      <c r="P73" s="63"/>
      <c r="Q73" s="77"/>
      <c r="R73" s="77"/>
      <c r="S73" s="78"/>
      <c r="T73" s="78"/>
      <c r="U73" s="80"/>
      <c r="V73" s="81"/>
      <c r="W73" s="81"/>
      <c r="X73" s="81"/>
      <c r="Y73" s="81"/>
      <c r="Z73" s="80"/>
      <c r="AA73" s="80"/>
      <c r="AB73" s="82"/>
      <c r="AC73" s="83" t="str">
        <f t="shared" si="30"/>
        <v/>
      </c>
      <c r="AD73" s="84" t="str">
        <f t="shared" si="31"/>
        <v/>
      </c>
      <c r="AE73" s="84" t="str">
        <f t="shared" si="32"/>
        <v/>
      </c>
      <c r="AF73" s="83" t="str">
        <f t="shared" si="33"/>
        <v/>
      </c>
      <c r="AG73" s="84" t="str">
        <f t="shared" si="34"/>
        <v/>
      </c>
      <c r="AH73" s="84" t="str">
        <f t="shared" si="35"/>
        <v/>
      </c>
      <c r="AI73" s="84">
        <f t="shared" si="23"/>
        <v>0</v>
      </c>
      <c r="AJ73" s="1"/>
      <c r="AK73" s="63"/>
      <c r="AL73" s="144" t="str">
        <f t="shared" si="25"/>
        <v/>
      </c>
      <c r="AM73" s="86"/>
      <c r="AN73" s="87"/>
      <c r="AO73" s="88"/>
      <c r="AP73" s="89" t="str">
        <f t="shared" si="47"/>
        <v/>
      </c>
      <c r="AQ73" s="127">
        <f t="shared" si="36"/>
        <v>0</v>
      </c>
      <c r="AR73" s="127">
        <f t="shared" si="37"/>
        <v>0</v>
      </c>
      <c r="AS73" s="90" t="str">
        <f t="shared" si="38"/>
        <v/>
      </c>
      <c r="AT73" s="91" t="str">
        <f t="shared" si="48"/>
        <v>1</v>
      </c>
      <c r="AU73" s="92"/>
    </row>
    <row r="74" spans="1:47" s="93" customFormat="1">
      <c r="A74" s="70"/>
      <c r="B74" s="71">
        <f t="shared" si="39"/>
        <v>0</v>
      </c>
      <c r="C74" s="72">
        <f t="shared" si="40"/>
        <v>0</v>
      </c>
      <c r="D74" s="73">
        <v>0</v>
      </c>
      <c r="E74" s="74">
        <f t="shared" si="41"/>
        <v>0</v>
      </c>
      <c r="F74" s="70">
        <f t="shared" si="49"/>
        <v>0</v>
      </c>
      <c r="G74" s="74">
        <f t="shared" si="44"/>
        <v>0</v>
      </c>
      <c r="H74" s="75">
        <f t="shared" si="42"/>
        <v>0</v>
      </c>
      <c r="I74" s="75">
        <f t="shared" si="45"/>
        <v>0</v>
      </c>
      <c r="J74" s="76">
        <f t="shared" si="43"/>
        <v>0</v>
      </c>
      <c r="K74" s="76">
        <f t="shared" si="46"/>
        <v>0</v>
      </c>
      <c r="L74" s="75">
        <f t="shared" si="9"/>
        <v>0</v>
      </c>
      <c r="M74" s="76">
        <f t="shared" si="29"/>
        <v>0</v>
      </c>
      <c r="N74" s="142">
        <f t="shared" si="21"/>
        <v>0</v>
      </c>
      <c r="O74" s="143">
        <f t="shared" si="22"/>
        <v>0</v>
      </c>
      <c r="P74" s="63"/>
      <c r="Q74" s="77"/>
      <c r="R74" s="77"/>
      <c r="S74" s="78"/>
      <c r="T74" s="78"/>
      <c r="U74" s="80"/>
      <c r="V74" s="81"/>
      <c r="W74" s="81"/>
      <c r="X74" s="81"/>
      <c r="Y74" s="81"/>
      <c r="Z74" s="80"/>
      <c r="AA74" s="80"/>
      <c r="AB74" s="82"/>
      <c r="AC74" s="83" t="str">
        <f t="shared" si="30"/>
        <v/>
      </c>
      <c r="AD74" s="84" t="str">
        <f t="shared" si="31"/>
        <v/>
      </c>
      <c r="AE74" s="84" t="str">
        <f t="shared" si="32"/>
        <v/>
      </c>
      <c r="AF74" s="83" t="str">
        <f t="shared" si="33"/>
        <v/>
      </c>
      <c r="AG74" s="84" t="str">
        <f t="shared" si="34"/>
        <v/>
      </c>
      <c r="AH74" s="84" t="str">
        <f t="shared" si="35"/>
        <v/>
      </c>
      <c r="AI74" s="84">
        <f t="shared" si="23"/>
        <v>0</v>
      </c>
      <c r="AJ74" s="1"/>
      <c r="AK74" s="63"/>
      <c r="AL74" s="144" t="str">
        <f t="shared" si="25"/>
        <v/>
      </c>
      <c r="AM74" s="86"/>
      <c r="AN74" s="87"/>
      <c r="AO74" s="88"/>
      <c r="AP74" s="89" t="str">
        <f t="shared" si="47"/>
        <v/>
      </c>
      <c r="AQ74" s="127">
        <f t="shared" si="36"/>
        <v>0</v>
      </c>
      <c r="AR74" s="127">
        <f t="shared" si="37"/>
        <v>0</v>
      </c>
      <c r="AS74" s="90" t="str">
        <f t="shared" si="38"/>
        <v/>
      </c>
      <c r="AT74" s="91" t="str">
        <f t="shared" si="48"/>
        <v>1</v>
      </c>
      <c r="AU74" s="92"/>
    </row>
    <row r="75" spans="1:47" s="93" customFormat="1">
      <c r="A75" s="70"/>
      <c r="B75" s="71">
        <f t="shared" si="39"/>
        <v>0</v>
      </c>
      <c r="C75" s="72">
        <f t="shared" si="40"/>
        <v>0</v>
      </c>
      <c r="D75" s="73">
        <v>0</v>
      </c>
      <c r="E75" s="74">
        <f t="shared" si="41"/>
        <v>0</v>
      </c>
      <c r="F75" s="70">
        <f t="shared" si="49"/>
        <v>0</v>
      </c>
      <c r="G75" s="74">
        <f t="shared" si="44"/>
        <v>0</v>
      </c>
      <c r="H75" s="75">
        <f t="shared" si="42"/>
        <v>0</v>
      </c>
      <c r="I75" s="75">
        <f t="shared" si="45"/>
        <v>0</v>
      </c>
      <c r="J75" s="76">
        <f t="shared" si="43"/>
        <v>0</v>
      </c>
      <c r="K75" s="76">
        <f t="shared" si="46"/>
        <v>0</v>
      </c>
      <c r="L75" s="75">
        <f t="shared" si="9"/>
        <v>0</v>
      </c>
      <c r="M75" s="76">
        <f t="shared" si="29"/>
        <v>0</v>
      </c>
      <c r="N75" s="142">
        <f t="shared" si="21"/>
        <v>0</v>
      </c>
      <c r="O75" s="143">
        <f t="shared" si="22"/>
        <v>0</v>
      </c>
      <c r="P75" s="63"/>
      <c r="Q75" s="77"/>
      <c r="R75" s="77"/>
      <c r="S75" s="78"/>
      <c r="T75" s="78"/>
      <c r="U75" s="80"/>
      <c r="V75" s="81"/>
      <c r="W75" s="81"/>
      <c r="X75" s="81"/>
      <c r="Y75" s="81"/>
      <c r="Z75" s="80"/>
      <c r="AA75" s="80"/>
      <c r="AB75" s="82"/>
      <c r="AC75" s="83" t="str">
        <f t="shared" si="30"/>
        <v/>
      </c>
      <c r="AD75" s="84" t="str">
        <f t="shared" si="31"/>
        <v/>
      </c>
      <c r="AE75" s="84" t="str">
        <f t="shared" si="32"/>
        <v/>
      </c>
      <c r="AF75" s="83" t="str">
        <f t="shared" si="33"/>
        <v/>
      </c>
      <c r="AG75" s="84" t="str">
        <f t="shared" si="34"/>
        <v/>
      </c>
      <c r="AH75" s="84" t="str">
        <f t="shared" si="35"/>
        <v/>
      </c>
      <c r="AI75" s="84">
        <f t="shared" si="23"/>
        <v>0</v>
      </c>
      <c r="AJ75" s="1"/>
      <c r="AK75" s="63"/>
      <c r="AL75" s="144" t="str">
        <f t="shared" si="25"/>
        <v/>
      </c>
      <c r="AM75" s="86"/>
      <c r="AN75" s="87"/>
      <c r="AO75" s="88"/>
      <c r="AP75" s="89" t="str">
        <f t="shared" si="47"/>
        <v/>
      </c>
      <c r="AQ75" s="127">
        <f t="shared" si="36"/>
        <v>0</v>
      </c>
      <c r="AR75" s="127">
        <f t="shared" si="37"/>
        <v>0</v>
      </c>
      <c r="AS75" s="90" t="str">
        <f t="shared" si="38"/>
        <v/>
      </c>
      <c r="AT75" s="91" t="str">
        <f t="shared" si="48"/>
        <v>1</v>
      </c>
      <c r="AU75" s="92"/>
    </row>
    <row r="76" spans="1:47" s="93" customFormat="1">
      <c r="A76" s="70"/>
      <c r="B76" s="71">
        <f t="shared" si="39"/>
        <v>0</v>
      </c>
      <c r="C76" s="72">
        <f t="shared" si="40"/>
        <v>0</v>
      </c>
      <c r="D76" s="73">
        <v>0</v>
      </c>
      <c r="E76" s="74">
        <f t="shared" si="41"/>
        <v>0</v>
      </c>
      <c r="F76" s="70">
        <f t="shared" si="49"/>
        <v>0</v>
      </c>
      <c r="G76" s="74">
        <f t="shared" si="44"/>
        <v>0</v>
      </c>
      <c r="H76" s="75">
        <f t="shared" si="42"/>
        <v>0</v>
      </c>
      <c r="I76" s="75">
        <f t="shared" si="45"/>
        <v>0</v>
      </c>
      <c r="J76" s="76">
        <f t="shared" si="43"/>
        <v>0</v>
      </c>
      <c r="K76" s="76">
        <f t="shared" si="46"/>
        <v>0</v>
      </c>
      <c r="L76" s="75">
        <f t="shared" si="9"/>
        <v>0</v>
      </c>
      <c r="M76" s="76">
        <f t="shared" si="29"/>
        <v>0</v>
      </c>
      <c r="N76" s="142">
        <f t="shared" si="21"/>
        <v>0</v>
      </c>
      <c r="O76" s="143">
        <f t="shared" si="22"/>
        <v>0</v>
      </c>
      <c r="P76" s="63"/>
      <c r="Q76" s="77"/>
      <c r="R76" s="77"/>
      <c r="S76" s="78"/>
      <c r="T76" s="78"/>
      <c r="U76" s="80"/>
      <c r="V76" s="81"/>
      <c r="W76" s="81"/>
      <c r="X76" s="81"/>
      <c r="Y76" s="81"/>
      <c r="Z76" s="80"/>
      <c r="AA76" s="80"/>
      <c r="AB76" s="82"/>
      <c r="AC76" s="83" t="str">
        <f t="shared" si="30"/>
        <v/>
      </c>
      <c r="AD76" s="84" t="str">
        <f t="shared" si="31"/>
        <v/>
      </c>
      <c r="AE76" s="84" t="str">
        <f t="shared" si="32"/>
        <v/>
      </c>
      <c r="AF76" s="83" t="str">
        <f t="shared" si="33"/>
        <v/>
      </c>
      <c r="AG76" s="84" t="str">
        <f t="shared" si="34"/>
        <v/>
      </c>
      <c r="AH76" s="84" t="str">
        <f t="shared" si="35"/>
        <v/>
      </c>
      <c r="AI76" s="84">
        <f t="shared" si="23"/>
        <v>0</v>
      </c>
      <c r="AJ76" s="1"/>
      <c r="AK76" s="63"/>
      <c r="AL76" s="144" t="str">
        <f t="shared" si="25"/>
        <v/>
      </c>
      <c r="AM76" s="86"/>
      <c r="AN76" s="87"/>
      <c r="AO76" s="88"/>
      <c r="AP76" s="89" t="str">
        <f t="shared" si="47"/>
        <v/>
      </c>
      <c r="AQ76" s="127">
        <f t="shared" si="36"/>
        <v>0</v>
      </c>
      <c r="AR76" s="127">
        <f t="shared" si="37"/>
        <v>0</v>
      </c>
      <c r="AS76" s="90" t="str">
        <f t="shared" si="38"/>
        <v/>
      </c>
      <c r="AT76" s="91" t="str">
        <f t="shared" si="48"/>
        <v>1</v>
      </c>
      <c r="AU76" s="92"/>
    </row>
    <row r="77" spans="1:47" s="93" customFormat="1">
      <c r="A77" s="70"/>
      <c r="B77" s="71">
        <f t="shared" si="39"/>
        <v>0</v>
      </c>
      <c r="C77" s="72">
        <f t="shared" si="40"/>
        <v>0</v>
      </c>
      <c r="D77" s="73">
        <v>0</v>
      </c>
      <c r="E77" s="74">
        <f t="shared" si="41"/>
        <v>0</v>
      </c>
      <c r="F77" s="70">
        <f t="shared" si="49"/>
        <v>0</v>
      </c>
      <c r="G77" s="74">
        <f t="shared" si="44"/>
        <v>0</v>
      </c>
      <c r="H77" s="75">
        <f t="shared" si="42"/>
        <v>0</v>
      </c>
      <c r="I77" s="75">
        <f t="shared" si="45"/>
        <v>0</v>
      </c>
      <c r="J77" s="76">
        <f t="shared" si="43"/>
        <v>0</v>
      </c>
      <c r="K77" s="76">
        <f t="shared" si="46"/>
        <v>0</v>
      </c>
      <c r="L77" s="75">
        <f t="shared" si="9"/>
        <v>0</v>
      </c>
      <c r="M77" s="76">
        <f t="shared" si="29"/>
        <v>0</v>
      </c>
      <c r="N77" s="142">
        <f t="shared" si="21"/>
        <v>0</v>
      </c>
      <c r="O77" s="143">
        <f t="shared" si="22"/>
        <v>0</v>
      </c>
      <c r="P77" s="63"/>
      <c r="Q77" s="77"/>
      <c r="R77" s="77"/>
      <c r="S77" s="78"/>
      <c r="T77" s="78"/>
      <c r="U77" s="80"/>
      <c r="V77" s="81"/>
      <c r="W77" s="81"/>
      <c r="X77" s="81"/>
      <c r="Y77" s="81"/>
      <c r="Z77" s="80"/>
      <c r="AA77" s="80"/>
      <c r="AB77" s="82"/>
      <c r="AC77" s="83" t="str">
        <f t="shared" si="30"/>
        <v/>
      </c>
      <c r="AD77" s="84" t="str">
        <f t="shared" si="31"/>
        <v/>
      </c>
      <c r="AE77" s="84" t="str">
        <f t="shared" si="32"/>
        <v/>
      </c>
      <c r="AF77" s="83" t="str">
        <f t="shared" si="33"/>
        <v/>
      </c>
      <c r="AG77" s="84" t="str">
        <f t="shared" si="34"/>
        <v/>
      </c>
      <c r="AH77" s="84" t="str">
        <f t="shared" si="35"/>
        <v/>
      </c>
      <c r="AI77" s="84">
        <f t="shared" si="23"/>
        <v>0</v>
      </c>
      <c r="AJ77" s="1"/>
      <c r="AK77" s="63"/>
      <c r="AL77" s="144" t="str">
        <f t="shared" si="25"/>
        <v/>
      </c>
      <c r="AM77" s="86"/>
      <c r="AN77" s="87"/>
      <c r="AO77" s="88"/>
      <c r="AP77" s="89" t="str">
        <f t="shared" si="47"/>
        <v/>
      </c>
      <c r="AQ77" s="127">
        <f t="shared" si="36"/>
        <v>0</v>
      </c>
      <c r="AR77" s="127">
        <f t="shared" si="37"/>
        <v>0</v>
      </c>
      <c r="AS77" s="90" t="str">
        <f t="shared" si="38"/>
        <v/>
      </c>
      <c r="AT77" s="91" t="str">
        <f t="shared" si="48"/>
        <v>1</v>
      </c>
      <c r="AU77" s="92"/>
    </row>
    <row r="78" spans="1:47" s="93" customFormat="1">
      <c r="A78" s="70"/>
      <c r="B78" s="71">
        <f t="shared" si="39"/>
        <v>0</v>
      </c>
      <c r="C78" s="72">
        <f t="shared" si="40"/>
        <v>0</v>
      </c>
      <c r="D78" s="73">
        <v>0</v>
      </c>
      <c r="E78" s="74">
        <f t="shared" si="41"/>
        <v>0</v>
      </c>
      <c r="F78" s="70">
        <f t="shared" si="49"/>
        <v>0</v>
      </c>
      <c r="G78" s="74">
        <f t="shared" si="44"/>
        <v>0</v>
      </c>
      <c r="H78" s="75">
        <f t="shared" si="42"/>
        <v>0</v>
      </c>
      <c r="I78" s="75">
        <f t="shared" si="45"/>
        <v>0</v>
      </c>
      <c r="J78" s="76">
        <f t="shared" si="43"/>
        <v>0</v>
      </c>
      <c r="K78" s="76">
        <f t="shared" si="46"/>
        <v>0</v>
      </c>
      <c r="L78" s="75">
        <f t="shared" ref="L78:L141" si="50">SUM(F78*B78)+(H78*2)</f>
        <v>0</v>
      </c>
      <c r="M78" s="76">
        <f t="shared" si="29"/>
        <v>0</v>
      </c>
      <c r="N78" s="142">
        <f t="shared" si="21"/>
        <v>0</v>
      </c>
      <c r="O78" s="143">
        <f t="shared" si="22"/>
        <v>0</v>
      </c>
      <c r="P78" s="63"/>
      <c r="Q78" s="77"/>
      <c r="R78" s="77"/>
      <c r="S78" s="78"/>
      <c r="T78" s="78"/>
      <c r="U78" s="80"/>
      <c r="V78" s="81"/>
      <c r="W78" s="81"/>
      <c r="X78" s="81"/>
      <c r="Y78" s="81"/>
      <c r="Z78" s="80"/>
      <c r="AA78" s="80"/>
      <c r="AB78" s="82"/>
      <c r="AC78" s="83" t="str">
        <f t="shared" si="30"/>
        <v/>
      </c>
      <c r="AD78" s="84" t="str">
        <f t="shared" si="31"/>
        <v/>
      </c>
      <c r="AE78" s="84" t="str">
        <f t="shared" si="32"/>
        <v/>
      </c>
      <c r="AF78" s="83" t="str">
        <f t="shared" si="33"/>
        <v/>
      </c>
      <c r="AG78" s="84" t="str">
        <f t="shared" si="34"/>
        <v/>
      </c>
      <c r="AH78" s="84" t="str">
        <f t="shared" si="35"/>
        <v/>
      </c>
      <c r="AI78" s="84">
        <f t="shared" si="23"/>
        <v>0</v>
      </c>
      <c r="AJ78" s="1"/>
      <c r="AK78" s="63"/>
      <c r="AL78" s="144" t="str">
        <f t="shared" si="25"/>
        <v/>
      </c>
      <c r="AM78" s="86"/>
      <c r="AN78" s="87"/>
      <c r="AO78" s="88"/>
      <c r="AP78" s="89" t="str">
        <f t="shared" si="47"/>
        <v/>
      </c>
      <c r="AQ78" s="127">
        <f t="shared" si="36"/>
        <v>0</v>
      </c>
      <c r="AR78" s="127">
        <f t="shared" si="37"/>
        <v>0</v>
      </c>
      <c r="AS78" s="90" t="str">
        <f t="shared" si="38"/>
        <v/>
      </c>
      <c r="AT78" s="91" t="str">
        <f t="shared" si="48"/>
        <v>1</v>
      </c>
      <c r="AU78" s="92"/>
    </row>
    <row r="79" spans="1:47" s="93" customFormat="1">
      <c r="A79" s="70"/>
      <c r="B79" s="71">
        <f t="shared" si="39"/>
        <v>0</v>
      </c>
      <c r="C79" s="72">
        <f t="shared" si="40"/>
        <v>0</v>
      </c>
      <c r="D79" s="73">
        <v>0</v>
      </c>
      <c r="E79" s="74">
        <f t="shared" si="41"/>
        <v>0</v>
      </c>
      <c r="F79" s="70">
        <f t="shared" si="49"/>
        <v>0</v>
      </c>
      <c r="G79" s="74">
        <f t="shared" si="44"/>
        <v>0</v>
      </c>
      <c r="H79" s="75">
        <f t="shared" si="42"/>
        <v>0</v>
      </c>
      <c r="I79" s="75">
        <f t="shared" si="45"/>
        <v>0</v>
      </c>
      <c r="J79" s="76">
        <f t="shared" si="43"/>
        <v>0</v>
      </c>
      <c r="K79" s="76">
        <f t="shared" si="46"/>
        <v>0</v>
      </c>
      <c r="L79" s="75">
        <f t="shared" si="50"/>
        <v>0</v>
      </c>
      <c r="M79" s="76">
        <f t="shared" si="29"/>
        <v>0</v>
      </c>
      <c r="N79" s="142">
        <f t="shared" si="21"/>
        <v>0</v>
      </c>
      <c r="O79" s="143">
        <f t="shared" si="22"/>
        <v>0</v>
      </c>
      <c r="P79" s="63"/>
      <c r="Q79" s="77"/>
      <c r="R79" s="77"/>
      <c r="S79" s="78"/>
      <c r="T79" s="78"/>
      <c r="U79" s="80"/>
      <c r="V79" s="81"/>
      <c r="W79" s="81"/>
      <c r="X79" s="81"/>
      <c r="Y79" s="81"/>
      <c r="Z79" s="80"/>
      <c r="AA79" s="80"/>
      <c r="AB79" s="82"/>
      <c r="AC79" s="83" t="str">
        <f t="shared" si="30"/>
        <v/>
      </c>
      <c r="AD79" s="84" t="str">
        <f t="shared" si="31"/>
        <v/>
      </c>
      <c r="AE79" s="84" t="str">
        <f t="shared" si="32"/>
        <v/>
      </c>
      <c r="AF79" s="83" t="str">
        <f t="shared" si="33"/>
        <v/>
      </c>
      <c r="AG79" s="84" t="str">
        <f t="shared" si="34"/>
        <v/>
      </c>
      <c r="AH79" s="84" t="str">
        <f t="shared" si="35"/>
        <v/>
      </c>
      <c r="AI79" s="84">
        <f t="shared" si="23"/>
        <v>0</v>
      </c>
      <c r="AJ79" s="1"/>
      <c r="AK79" s="63"/>
      <c r="AL79" s="144" t="str">
        <f t="shared" si="25"/>
        <v/>
      </c>
      <c r="AM79" s="86"/>
      <c r="AN79" s="87"/>
      <c r="AO79" s="88"/>
      <c r="AP79" s="89" t="str">
        <f t="shared" si="47"/>
        <v/>
      </c>
      <c r="AQ79" s="127">
        <f t="shared" si="36"/>
        <v>0</v>
      </c>
      <c r="AR79" s="127">
        <f t="shared" si="37"/>
        <v>0</v>
      </c>
      <c r="AS79" s="90" t="str">
        <f t="shared" si="38"/>
        <v/>
      </c>
      <c r="AT79" s="91" t="str">
        <f t="shared" si="48"/>
        <v>1</v>
      </c>
      <c r="AU79" s="92"/>
    </row>
    <row r="80" spans="1:47" s="93" customFormat="1">
      <c r="A80" s="70"/>
      <c r="B80" s="71">
        <f t="shared" si="39"/>
        <v>0</v>
      </c>
      <c r="C80" s="72">
        <f t="shared" si="40"/>
        <v>0</v>
      </c>
      <c r="D80" s="73">
        <v>0</v>
      </c>
      <c r="E80" s="74">
        <f t="shared" si="41"/>
        <v>0</v>
      </c>
      <c r="F80" s="70">
        <f t="shared" si="49"/>
        <v>0</v>
      </c>
      <c r="G80" s="74">
        <f t="shared" si="44"/>
        <v>0</v>
      </c>
      <c r="H80" s="75">
        <f t="shared" si="42"/>
        <v>0</v>
      </c>
      <c r="I80" s="75">
        <f t="shared" si="45"/>
        <v>0</v>
      </c>
      <c r="J80" s="76">
        <f t="shared" si="43"/>
        <v>0</v>
      </c>
      <c r="K80" s="76">
        <f t="shared" si="46"/>
        <v>0</v>
      </c>
      <c r="L80" s="75">
        <f t="shared" si="50"/>
        <v>0</v>
      </c>
      <c r="M80" s="76">
        <f t="shared" ref="M80:M111" si="51">IFERROR(AE80+AH80,0)-H80</f>
        <v>0</v>
      </c>
      <c r="N80" s="142">
        <f t="shared" si="21"/>
        <v>0</v>
      </c>
      <c r="O80" s="143">
        <f t="shared" si="22"/>
        <v>0</v>
      </c>
      <c r="P80" s="63"/>
      <c r="Q80" s="77"/>
      <c r="R80" s="77"/>
      <c r="S80" s="78"/>
      <c r="T80" s="78"/>
      <c r="U80" s="80"/>
      <c r="V80" s="81"/>
      <c r="W80" s="81"/>
      <c r="X80" s="81"/>
      <c r="Y80" s="81"/>
      <c r="Z80" s="80"/>
      <c r="AA80" s="80"/>
      <c r="AB80" s="82"/>
      <c r="AC80" s="83" t="str">
        <f t="shared" ref="AC80:AC111" si="52">IF(ISBLANK(R80),"",IF(R80="Long",(AB80-40),IF(R80="Short",(AB80+40))))</f>
        <v/>
      </c>
      <c r="AD80" s="84" t="str">
        <f t="shared" ref="AD80:AD111" si="53">IF(ISBLANK(R80),"",IF(R80="Long",(AB80+V80),IF(R80="Short",(AB80-V80))))</f>
        <v/>
      </c>
      <c r="AE80" s="84" t="str">
        <f t="shared" ref="AE80:AE111" si="54">IFERROR(IF(R80="Long",(AD80-AB80)/AB80*G80+K80,IF(R80="Short",(AB80-AD80)/AB80*G80+K80,"")), "")</f>
        <v/>
      </c>
      <c r="AF80" s="83" t="str">
        <f t="shared" ref="AF80:AF111" si="55">IF(ISBLANK(R80),"",IF(R80="Long",(AD80-150),IF(R80="Short",(AD80+150))))</f>
        <v/>
      </c>
      <c r="AG80" s="84" t="str">
        <f t="shared" ref="AG80:AG111" si="56">IF(ISBLANK(R80),"",IF(R80="Long",(AB80+W80),IF(R80="Short",(AB80-W80))))</f>
        <v/>
      </c>
      <c r="AH80" s="84" t="str">
        <f t="shared" ref="AH80:AH111" si="57">IFERROR(IF(R80="Long",(AG80-AB80)/AB80*G80+K80,IF(R80="Short",(AB80-AG80)/AB80*G80+K80,"")), "")</f>
        <v/>
      </c>
      <c r="AI80" s="84">
        <f t="shared" si="23"/>
        <v>0</v>
      </c>
      <c r="AJ80" s="1"/>
      <c r="AK80" s="63"/>
      <c r="AL80" s="144" t="str">
        <f t="shared" si="25"/>
        <v/>
      </c>
      <c r="AM80" s="86"/>
      <c r="AN80" s="87"/>
      <c r="AO80" s="88"/>
      <c r="AP80" s="89" t="str">
        <f t="shared" si="47"/>
        <v/>
      </c>
      <c r="AQ80" s="127">
        <f t="shared" ref="AQ80:AQ111" si="58">IFERROR(((AG80-AB80)/(AB80-AC80)*D80) * (F80/E80),0)</f>
        <v>0</v>
      </c>
      <c r="AR80" s="127">
        <f t="shared" ref="AR80:AR111" si="59">IFERROR(((((AL80-AB80)/(AB80-AC80)*D80)*AT80))  * (F80/E80),0)</f>
        <v>0</v>
      </c>
      <c r="AS80" s="90" t="str">
        <f t="shared" ref="AS80:AS111" si="60">IFERROR(IF(R80="Long",(AL80-AB80)/AB80*F80+AM80,IF(R80="Short",(AB80-AL80)/AB80*F80+AM80,"")), "")</f>
        <v/>
      </c>
      <c r="AT80" s="91" t="str">
        <f t="shared" si="48"/>
        <v>1</v>
      </c>
      <c r="AU80" s="92"/>
    </row>
    <row r="81" spans="1:47" s="93" customFormat="1">
      <c r="A81" s="70"/>
      <c r="B81" s="71">
        <f t="shared" si="39"/>
        <v>0</v>
      </c>
      <c r="C81" s="72">
        <f t="shared" si="40"/>
        <v>0</v>
      </c>
      <c r="D81" s="73">
        <v>0</v>
      </c>
      <c r="E81" s="74">
        <f t="shared" si="41"/>
        <v>0</v>
      </c>
      <c r="F81" s="70">
        <f t="shared" si="49"/>
        <v>0</v>
      </c>
      <c r="G81" s="74">
        <f t="shared" si="44"/>
        <v>0</v>
      </c>
      <c r="H81" s="75">
        <f t="shared" si="42"/>
        <v>0</v>
      </c>
      <c r="I81" s="75">
        <f t="shared" si="45"/>
        <v>0</v>
      </c>
      <c r="J81" s="76">
        <f t="shared" si="43"/>
        <v>0</v>
      </c>
      <c r="K81" s="76">
        <f t="shared" si="46"/>
        <v>0</v>
      </c>
      <c r="L81" s="75">
        <f t="shared" si="50"/>
        <v>0</v>
      </c>
      <c r="M81" s="76">
        <f t="shared" si="51"/>
        <v>0</v>
      </c>
      <c r="N81" s="142">
        <f t="shared" ref="N81:N144" si="61">IFERROR(L81/A81,0)</f>
        <v>0</v>
      </c>
      <c r="O81" s="143">
        <f t="shared" ref="O81:O144" si="62">IFERROR(M81/A81,0)</f>
        <v>0</v>
      </c>
      <c r="P81" s="63"/>
      <c r="Q81" s="77"/>
      <c r="R81" s="77"/>
      <c r="S81" s="78"/>
      <c r="T81" s="78"/>
      <c r="U81" s="80"/>
      <c r="V81" s="81"/>
      <c r="W81" s="81"/>
      <c r="X81" s="81"/>
      <c r="Y81" s="81"/>
      <c r="Z81" s="80"/>
      <c r="AA81" s="80"/>
      <c r="AB81" s="82"/>
      <c r="AC81" s="83" t="str">
        <f t="shared" si="52"/>
        <v/>
      </c>
      <c r="AD81" s="84" t="str">
        <f t="shared" si="53"/>
        <v/>
      </c>
      <c r="AE81" s="84" t="str">
        <f t="shared" si="54"/>
        <v/>
      </c>
      <c r="AF81" s="83" t="str">
        <f t="shared" si="55"/>
        <v/>
      </c>
      <c r="AG81" s="84" t="str">
        <f t="shared" si="56"/>
        <v/>
      </c>
      <c r="AH81" s="84" t="str">
        <f t="shared" si="57"/>
        <v/>
      </c>
      <c r="AI81" s="84">
        <f t="shared" ref="AI81:AI144" si="63">IFERROR((AD81+AG81)/2,0)</f>
        <v>0</v>
      </c>
      <c r="AJ81" s="1"/>
      <c r="AK81" s="63"/>
      <c r="AL81" s="144" t="str">
        <f t="shared" ref="AL81:AL144" si="64">AG81</f>
        <v/>
      </c>
      <c r="AM81" s="86"/>
      <c r="AN81" s="87"/>
      <c r="AO81" s="88"/>
      <c r="AP81" s="89" t="str">
        <f t="shared" si="47"/>
        <v/>
      </c>
      <c r="AQ81" s="127">
        <f t="shared" si="58"/>
        <v>0</v>
      </c>
      <c r="AR81" s="127">
        <f t="shared" si="59"/>
        <v>0</v>
      </c>
      <c r="AS81" s="90" t="str">
        <f t="shared" si="60"/>
        <v/>
      </c>
      <c r="AT81" s="91" t="str">
        <f t="shared" si="48"/>
        <v>1</v>
      </c>
      <c r="AU81" s="92"/>
    </row>
    <row r="82" spans="1:47" s="93" customFormat="1">
      <c r="A82" s="70"/>
      <c r="B82" s="71">
        <f t="shared" si="39"/>
        <v>0</v>
      </c>
      <c r="C82" s="72">
        <f t="shared" si="40"/>
        <v>0</v>
      </c>
      <c r="D82" s="73">
        <v>0</v>
      </c>
      <c r="E82" s="74">
        <f t="shared" si="41"/>
        <v>0</v>
      </c>
      <c r="F82" s="70">
        <f t="shared" si="49"/>
        <v>0</v>
      </c>
      <c r="G82" s="74">
        <f t="shared" si="44"/>
        <v>0</v>
      </c>
      <c r="H82" s="75">
        <f t="shared" si="42"/>
        <v>0</v>
      </c>
      <c r="I82" s="75">
        <f t="shared" si="45"/>
        <v>0</v>
      </c>
      <c r="J82" s="76">
        <f t="shared" si="43"/>
        <v>0</v>
      </c>
      <c r="K82" s="76">
        <f t="shared" si="46"/>
        <v>0</v>
      </c>
      <c r="L82" s="75">
        <f t="shared" si="50"/>
        <v>0</v>
      </c>
      <c r="M82" s="76">
        <f t="shared" si="51"/>
        <v>0</v>
      </c>
      <c r="N82" s="142">
        <f t="shared" si="61"/>
        <v>0</v>
      </c>
      <c r="O82" s="143">
        <f t="shared" si="62"/>
        <v>0</v>
      </c>
      <c r="P82" s="63"/>
      <c r="Q82" s="77"/>
      <c r="R82" s="77"/>
      <c r="S82" s="78"/>
      <c r="T82" s="78"/>
      <c r="U82" s="80"/>
      <c r="V82" s="81"/>
      <c r="W82" s="81"/>
      <c r="X82" s="81"/>
      <c r="Y82" s="81"/>
      <c r="Z82" s="80"/>
      <c r="AA82" s="80"/>
      <c r="AB82" s="82"/>
      <c r="AC82" s="83" t="str">
        <f t="shared" si="52"/>
        <v/>
      </c>
      <c r="AD82" s="84" t="str">
        <f t="shared" si="53"/>
        <v/>
      </c>
      <c r="AE82" s="84" t="str">
        <f t="shared" si="54"/>
        <v/>
      </c>
      <c r="AF82" s="83" t="str">
        <f t="shared" si="55"/>
        <v/>
      </c>
      <c r="AG82" s="84" t="str">
        <f t="shared" si="56"/>
        <v/>
      </c>
      <c r="AH82" s="84" t="str">
        <f t="shared" si="57"/>
        <v/>
      </c>
      <c r="AI82" s="84">
        <f t="shared" si="63"/>
        <v>0</v>
      </c>
      <c r="AJ82" s="1"/>
      <c r="AK82" s="63"/>
      <c r="AL82" s="144" t="str">
        <f t="shared" si="64"/>
        <v/>
      </c>
      <c r="AM82" s="86"/>
      <c r="AN82" s="87"/>
      <c r="AO82" s="88"/>
      <c r="AP82" s="89" t="str">
        <f t="shared" si="47"/>
        <v/>
      </c>
      <c r="AQ82" s="127">
        <f t="shared" si="58"/>
        <v>0</v>
      </c>
      <c r="AR82" s="127">
        <f t="shared" si="59"/>
        <v>0</v>
      </c>
      <c r="AS82" s="90" t="str">
        <f t="shared" si="60"/>
        <v/>
      </c>
      <c r="AT82" s="91" t="str">
        <f t="shared" si="48"/>
        <v>1</v>
      </c>
      <c r="AU82" s="92"/>
    </row>
    <row r="83" spans="1:47" s="93" customFormat="1">
      <c r="A83" s="70"/>
      <c r="B83" s="71">
        <f t="shared" si="39"/>
        <v>0</v>
      </c>
      <c r="C83" s="72">
        <f t="shared" si="40"/>
        <v>0</v>
      </c>
      <c r="D83" s="73">
        <v>0</v>
      </c>
      <c r="E83" s="74">
        <f t="shared" si="41"/>
        <v>0</v>
      </c>
      <c r="F83" s="70">
        <f t="shared" si="49"/>
        <v>0</v>
      </c>
      <c r="G83" s="74">
        <f t="shared" si="44"/>
        <v>0</v>
      </c>
      <c r="H83" s="75">
        <f t="shared" si="42"/>
        <v>0</v>
      </c>
      <c r="I83" s="75">
        <f t="shared" si="45"/>
        <v>0</v>
      </c>
      <c r="J83" s="76">
        <f t="shared" si="43"/>
        <v>0</v>
      </c>
      <c r="K83" s="76">
        <f t="shared" si="46"/>
        <v>0</v>
      </c>
      <c r="L83" s="75">
        <f t="shared" si="50"/>
        <v>0</v>
      </c>
      <c r="M83" s="76">
        <f t="shared" si="51"/>
        <v>0</v>
      </c>
      <c r="N83" s="142">
        <f t="shared" si="61"/>
        <v>0</v>
      </c>
      <c r="O83" s="143">
        <f t="shared" si="62"/>
        <v>0</v>
      </c>
      <c r="P83" s="63"/>
      <c r="Q83" s="77"/>
      <c r="R83" s="77"/>
      <c r="S83" s="78"/>
      <c r="T83" s="78"/>
      <c r="U83" s="80"/>
      <c r="V83" s="81"/>
      <c r="W83" s="81"/>
      <c r="X83" s="81"/>
      <c r="Y83" s="81"/>
      <c r="Z83" s="80"/>
      <c r="AA83" s="80"/>
      <c r="AB83" s="82"/>
      <c r="AC83" s="83" t="str">
        <f t="shared" si="52"/>
        <v/>
      </c>
      <c r="AD83" s="84" t="str">
        <f t="shared" si="53"/>
        <v/>
      </c>
      <c r="AE83" s="84" t="str">
        <f t="shared" si="54"/>
        <v/>
      </c>
      <c r="AF83" s="83" t="str">
        <f t="shared" si="55"/>
        <v/>
      </c>
      <c r="AG83" s="84" t="str">
        <f t="shared" si="56"/>
        <v/>
      </c>
      <c r="AH83" s="84" t="str">
        <f t="shared" si="57"/>
        <v/>
      </c>
      <c r="AI83" s="84">
        <f t="shared" si="63"/>
        <v>0</v>
      </c>
      <c r="AJ83" s="1"/>
      <c r="AK83" s="63"/>
      <c r="AL83" s="144" t="str">
        <f t="shared" si="64"/>
        <v/>
      </c>
      <c r="AM83" s="86"/>
      <c r="AN83" s="87"/>
      <c r="AO83" s="88"/>
      <c r="AP83" s="89" t="str">
        <f t="shared" si="47"/>
        <v/>
      </c>
      <c r="AQ83" s="127">
        <f t="shared" si="58"/>
        <v>0</v>
      </c>
      <c r="AR83" s="127">
        <f t="shared" si="59"/>
        <v>0</v>
      </c>
      <c r="AS83" s="90" t="str">
        <f t="shared" si="60"/>
        <v/>
      </c>
      <c r="AT83" s="91" t="str">
        <f t="shared" si="48"/>
        <v>1</v>
      </c>
      <c r="AU83" s="92"/>
    </row>
    <row r="84" spans="1:47" s="93" customFormat="1">
      <c r="A84" s="70"/>
      <c r="B84" s="71">
        <f t="shared" si="39"/>
        <v>0</v>
      </c>
      <c r="C84" s="72">
        <f t="shared" si="40"/>
        <v>0</v>
      </c>
      <c r="D84" s="73">
        <v>0</v>
      </c>
      <c r="E84" s="74">
        <f t="shared" si="41"/>
        <v>0</v>
      </c>
      <c r="F84" s="70">
        <f t="shared" si="49"/>
        <v>0</v>
      </c>
      <c r="G84" s="74">
        <f t="shared" si="44"/>
        <v>0</v>
      </c>
      <c r="H84" s="75">
        <f t="shared" si="42"/>
        <v>0</v>
      </c>
      <c r="I84" s="75">
        <f t="shared" si="45"/>
        <v>0</v>
      </c>
      <c r="J84" s="76">
        <f t="shared" si="43"/>
        <v>0</v>
      </c>
      <c r="K84" s="76">
        <f t="shared" si="46"/>
        <v>0</v>
      </c>
      <c r="L84" s="75">
        <f t="shared" si="50"/>
        <v>0</v>
      </c>
      <c r="M84" s="76">
        <f t="shared" si="51"/>
        <v>0</v>
      </c>
      <c r="N84" s="142">
        <f t="shared" si="61"/>
        <v>0</v>
      </c>
      <c r="O84" s="143">
        <f t="shared" si="62"/>
        <v>0</v>
      </c>
      <c r="P84" s="63"/>
      <c r="Q84" s="77"/>
      <c r="R84" s="77"/>
      <c r="S84" s="78"/>
      <c r="T84" s="78"/>
      <c r="U84" s="80"/>
      <c r="V84" s="81"/>
      <c r="W84" s="81"/>
      <c r="X84" s="81"/>
      <c r="Y84" s="81"/>
      <c r="Z84" s="80"/>
      <c r="AA84" s="80"/>
      <c r="AB84" s="82"/>
      <c r="AC84" s="83" t="str">
        <f t="shared" si="52"/>
        <v/>
      </c>
      <c r="AD84" s="84" t="str">
        <f t="shared" si="53"/>
        <v/>
      </c>
      <c r="AE84" s="84" t="str">
        <f t="shared" si="54"/>
        <v/>
      </c>
      <c r="AF84" s="83" t="str">
        <f t="shared" si="55"/>
        <v/>
      </c>
      <c r="AG84" s="84" t="str">
        <f t="shared" si="56"/>
        <v/>
      </c>
      <c r="AH84" s="84" t="str">
        <f t="shared" si="57"/>
        <v/>
      </c>
      <c r="AI84" s="84">
        <f t="shared" si="63"/>
        <v>0</v>
      </c>
      <c r="AJ84" s="1"/>
      <c r="AK84" s="63"/>
      <c r="AL84" s="144" t="str">
        <f t="shared" si="64"/>
        <v/>
      </c>
      <c r="AM84" s="86"/>
      <c r="AN84" s="87"/>
      <c r="AO84" s="88"/>
      <c r="AP84" s="89" t="str">
        <f t="shared" si="47"/>
        <v/>
      </c>
      <c r="AQ84" s="127">
        <f t="shared" si="58"/>
        <v>0</v>
      </c>
      <c r="AR84" s="127">
        <f t="shared" si="59"/>
        <v>0</v>
      </c>
      <c r="AS84" s="90" t="str">
        <f t="shared" si="60"/>
        <v/>
      </c>
      <c r="AT84" s="91" t="str">
        <f t="shared" si="48"/>
        <v>1</v>
      </c>
      <c r="AU84" s="92"/>
    </row>
    <row r="85" spans="1:47" s="93" customFormat="1">
      <c r="A85" s="70"/>
      <c r="B85" s="71">
        <f t="shared" si="39"/>
        <v>0</v>
      </c>
      <c r="C85" s="72">
        <f t="shared" si="40"/>
        <v>0</v>
      </c>
      <c r="D85" s="73">
        <v>0</v>
      </c>
      <c r="E85" s="74">
        <f t="shared" si="41"/>
        <v>0</v>
      </c>
      <c r="F85" s="70">
        <f t="shared" si="49"/>
        <v>0</v>
      </c>
      <c r="G85" s="74">
        <f t="shared" si="44"/>
        <v>0</v>
      </c>
      <c r="H85" s="75">
        <f t="shared" si="42"/>
        <v>0</v>
      </c>
      <c r="I85" s="75">
        <f t="shared" si="45"/>
        <v>0</v>
      </c>
      <c r="J85" s="76">
        <f t="shared" si="43"/>
        <v>0</v>
      </c>
      <c r="K85" s="76">
        <f t="shared" si="46"/>
        <v>0</v>
      </c>
      <c r="L85" s="75">
        <f t="shared" si="50"/>
        <v>0</v>
      </c>
      <c r="M85" s="76">
        <f t="shared" si="51"/>
        <v>0</v>
      </c>
      <c r="N85" s="142">
        <f t="shared" si="61"/>
        <v>0</v>
      </c>
      <c r="O85" s="143">
        <f t="shared" si="62"/>
        <v>0</v>
      </c>
      <c r="P85" s="63"/>
      <c r="Q85" s="77"/>
      <c r="R85" s="77"/>
      <c r="S85" s="78"/>
      <c r="T85" s="78"/>
      <c r="U85" s="80"/>
      <c r="V85" s="81"/>
      <c r="W85" s="81"/>
      <c r="X85" s="81"/>
      <c r="Y85" s="81"/>
      <c r="Z85" s="80"/>
      <c r="AA85" s="80"/>
      <c r="AB85" s="82"/>
      <c r="AC85" s="83" t="str">
        <f t="shared" si="52"/>
        <v/>
      </c>
      <c r="AD85" s="84" t="str">
        <f t="shared" si="53"/>
        <v/>
      </c>
      <c r="AE85" s="84" t="str">
        <f t="shared" si="54"/>
        <v/>
      </c>
      <c r="AF85" s="83" t="str">
        <f t="shared" si="55"/>
        <v/>
      </c>
      <c r="AG85" s="84" t="str">
        <f t="shared" si="56"/>
        <v/>
      </c>
      <c r="AH85" s="84" t="str">
        <f t="shared" si="57"/>
        <v/>
      </c>
      <c r="AI85" s="84">
        <f t="shared" si="63"/>
        <v>0</v>
      </c>
      <c r="AJ85" s="1"/>
      <c r="AK85" s="63"/>
      <c r="AL85" s="144" t="str">
        <f t="shared" si="64"/>
        <v/>
      </c>
      <c r="AM85" s="86"/>
      <c r="AN85" s="87"/>
      <c r="AO85" s="88"/>
      <c r="AP85" s="89" t="str">
        <f t="shared" si="47"/>
        <v/>
      </c>
      <c r="AQ85" s="127">
        <f t="shared" si="58"/>
        <v>0</v>
      </c>
      <c r="AR85" s="127">
        <f t="shared" si="59"/>
        <v>0</v>
      </c>
      <c r="AS85" s="90" t="str">
        <f t="shared" si="60"/>
        <v/>
      </c>
      <c r="AT85" s="91" t="str">
        <f t="shared" si="48"/>
        <v>1</v>
      </c>
      <c r="AU85" s="92"/>
    </row>
    <row r="86" spans="1:47" s="93" customFormat="1">
      <c r="A86" s="70"/>
      <c r="B86" s="71">
        <f t="shared" si="39"/>
        <v>0</v>
      </c>
      <c r="C86" s="72">
        <f t="shared" si="40"/>
        <v>0</v>
      </c>
      <c r="D86" s="73">
        <v>0</v>
      </c>
      <c r="E86" s="74">
        <f t="shared" si="41"/>
        <v>0</v>
      </c>
      <c r="F86" s="70">
        <f t="shared" si="49"/>
        <v>0</v>
      </c>
      <c r="G86" s="74">
        <f t="shared" si="44"/>
        <v>0</v>
      </c>
      <c r="H86" s="75">
        <f t="shared" si="42"/>
        <v>0</v>
      </c>
      <c r="I86" s="75">
        <f t="shared" si="45"/>
        <v>0</v>
      </c>
      <c r="J86" s="76">
        <f t="shared" si="43"/>
        <v>0</v>
      </c>
      <c r="K86" s="76">
        <f t="shared" si="46"/>
        <v>0</v>
      </c>
      <c r="L86" s="75">
        <f t="shared" si="50"/>
        <v>0</v>
      </c>
      <c r="M86" s="76">
        <f t="shared" si="51"/>
        <v>0</v>
      </c>
      <c r="N86" s="142">
        <f t="shared" si="61"/>
        <v>0</v>
      </c>
      <c r="O86" s="143">
        <f t="shared" si="62"/>
        <v>0</v>
      </c>
      <c r="P86" s="63"/>
      <c r="Q86" s="77"/>
      <c r="R86" s="77"/>
      <c r="S86" s="78"/>
      <c r="T86" s="78"/>
      <c r="U86" s="80"/>
      <c r="V86" s="81"/>
      <c r="W86" s="81"/>
      <c r="X86" s="81"/>
      <c r="Y86" s="81"/>
      <c r="Z86" s="80"/>
      <c r="AA86" s="80"/>
      <c r="AB86" s="82"/>
      <c r="AC86" s="83" t="str">
        <f t="shared" si="52"/>
        <v/>
      </c>
      <c r="AD86" s="84" t="str">
        <f t="shared" si="53"/>
        <v/>
      </c>
      <c r="AE86" s="84" t="str">
        <f t="shared" si="54"/>
        <v/>
      </c>
      <c r="AF86" s="83" t="str">
        <f t="shared" si="55"/>
        <v/>
      </c>
      <c r="AG86" s="84" t="str">
        <f t="shared" si="56"/>
        <v/>
      </c>
      <c r="AH86" s="84" t="str">
        <f t="shared" si="57"/>
        <v/>
      </c>
      <c r="AI86" s="84">
        <f t="shared" si="63"/>
        <v>0</v>
      </c>
      <c r="AJ86" s="1"/>
      <c r="AK86" s="63"/>
      <c r="AL86" s="144" t="str">
        <f t="shared" si="64"/>
        <v/>
      </c>
      <c r="AM86" s="86"/>
      <c r="AN86" s="87"/>
      <c r="AO86" s="88"/>
      <c r="AP86" s="89" t="str">
        <f t="shared" si="47"/>
        <v/>
      </c>
      <c r="AQ86" s="127">
        <f t="shared" si="58"/>
        <v>0</v>
      </c>
      <c r="AR86" s="127">
        <f t="shared" si="59"/>
        <v>0</v>
      </c>
      <c r="AS86" s="90" t="str">
        <f t="shared" si="60"/>
        <v/>
      </c>
      <c r="AT86" s="91" t="str">
        <f t="shared" si="48"/>
        <v>1</v>
      </c>
      <c r="AU86" s="92"/>
    </row>
    <row r="87" spans="1:47" s="93" customFormat="1">
      <c r="A87" s="70"/>
      <c r="B87" s="71">
        <f t="shared" si="39"/>
        <v>0</v>
      </c>
      <c r="C87" s="72">
        <f t="shared" si="40"/>
        <v>0</v>
      </c>
      <c r="D87" s="73">
        <v>0</v>
      </c>
      <c r="E87" s="74">
        <f t="shared" si="41"/>
        <v>0</v>
      </c>
      <c r="F87" s="70">
        <f t="shared" si="49"/>
        <v>0</v>
      </c>
      <c r="G87" s="74">
        <f t="shared" si="44"/>
        <v>0</v>
      </c>
      <c r="H87" s="75">
        <f t="shared" si="42"/>
        <v>0</v>
      </c>
      <c r="I87" s="75">
        <f t="shared" si="45"/>
        <v>0</v>
      </c>
      <c r="J87" s="76">
        <f t="shared" si="43"/>
        <v>0</v>
      </c>
      <c r="K87" s="76">
        <f t="shared" si="46"/>
        <v>0</v>
      </c>
      <c r="L87" s="75">
        <f t="shared" si="50"/>
        <v>0</v>
      </c>
      <c r="M87" s="76">
        <f t="shared" si="51"/>
        <v>0</v>
      </c>
      <c r="N87" s="142">
        <f t="shared" si="61"/>
        <v>0</v>
      </c>
      <c r="O87" s="143">
        <f t="shared" si="62"/>
        <v>0</v>
      </c>
      <c r="P87" s="63"/>
      <c r="Q87" s="77"/>
      <c r="R87" s="77"/>
      <c r="S87" s="78"/>
      <c r="T87" s="78"/>
      <c r="U87" s="80"/>
      <c r="V87" s="81"/>
      <c r="W87" s="81"/>
      <c r="X87" s="81"/>
      <c r="Y87" s="81"/>
      <c r="Z87" s="80"/>
      <c r="AA87" s="80"/>
      <c r="AB87" s="82"/>
      <c r="AC87" s="83" t="str">
        <f t="shared" si="52"/>
        <v/>
      </c>
      <c r="AD87" s="84" t="str">
        <f t="shared" si="53"/>
        <v/>
      </c>
      <c r="AE87" s="84" t="str">
        <f t="shared" si="54"/>
        <v/>
      </c>
      <c r="AF87" s="83" t="str">
        <f t="shared" si="55"/>
        <v/>
      </c>
      <c r="AG87" s="84" t="str">
        <f t="shared" si="56"/>
        <v/>
      </c>
      <c r="AH87" s="84" t="str">
        <f t="shared" si="57"/>
        <v/>
      </c>
      <c r="AI87" s="84">
        <f t="shared" si="63"/>
        <v>0</v>
      </c>
      <c r="AJ87" s="1"/>
      <c r="AK87" s="63"/>
      <c r="AL87" s="144" t="str">
        <f t="shared" si="64"/>
        <v/>
      </c>
      <c r="AM87" s="86"/>
      <c r="AN87" s="87"/>
      <c r="AO87" s="88"/>
      <c r="AP87" s="89" t="str">
        <f t="shared" si="47"/>
        <v/>
      </c>
      <c r="AQ87" s="127">
        <f t="shared" si="58"/>
        <v>0</v>
      </c>
      <c r="AR87" s="127">
        <f t="shared" si="59"/>
        <v>0</v>
      </c>
      <c r="AS87" s="90" t="str">
        <f t="shared" si="60"/>
        <v/>
      </c>
      <c r="AT87" s="91" t="str">
        <f t="shared" si="48"/>
        <v>1</v>
      </c>
      <c r="AU87" s="92"/>
    </row>
    <row r="88" spans="1:47" s="93" customFormat="1">
      <c r="A88" s="70"/>
      <c r="B88" s="71">
        <f t="shared" si="39"/>
        <v>0</v>
      </c>
      <c r="C88" s="72">
        <f t="shared" si="40"/>
        <v>0</v>
      </c>
      <c r="D88" s="73">
        <v>0</v>
      </c>
      <c r="E88" s="74">
        <f t="shared" si="41"/>
        <v>0</v>
      </c>
      <c r="F88" s="70">
        <f t="shared" si="49"/>
        <v>0</v>
      </c>
      <c r="G88" s="74">
        <f t="shared" si="44"/>
        <v>0</v>
      </c>
      <c r="H88" s="75">
        <f t="shared" si="42"/>
        <v>0</v>
      </c>
      <c r="I88" s="75">
        <f t="shared" si="45"/>
        <v>0</v>
      </c>
      <c r="J88" s="76">
        <f t="shared" si="43"/>
        <v>0</v>
      </c>
      <c r="K88" s="76">
        <f t="shared" si="46"/>
        <v>0</v>
      </c>
      <c r="L88" s="75">
        <f t="shared" si="50"/>
        <v>0</v>
      </c>
      <c r="M88" s="76">
        <f t="shared" si="51"/>
        <v>0</v>
      </c>
      <c r="N88" s="142">
        <f t="shared" si="61"/>
        <v>0</v>
      </c>
      <c r="O88" s="143">
        <f t="shared" si="62"/>
        <v>0</v>
      </c>
      <c r="P88" s="63"/>
      <c r="Q88" s="77"/>
      <c r="R88" s="77"/>
      <c r="S88" s="78"/>
      <c r="T88" s="78"/>
      <c r="U88" s="80"/>
      <c r="V88" s="81"/>
      <c r="W88" s="81"/>
      <c r="X88" s="81"/>
      <c r="Y88" s="81"/>
      <c r="Z88" s="80"/>
      <c r="AA88" s="80"/>
      <c r="AB88" s="82"/>
      <c r="AC88" s="83" t="str">
        <f t="shared" si="52"/>
        <v/>
      </c>
      <c r="AD88" s="84" t="str">
        <f t="shared" si="53"/>
        <v/>
      </c>
      <c r="AE88" s="84" t="str">
        <f t="shared" si="54"/>
        <v/>
      </c>
      <c r="AF88" s="83" t="str">
        <f t="shared" si="55"/>
        <v/>
      </c>
      <c r="AG88" s="84" t="str">
        <f t="shared" si="56"/>
        <v/>
      </c>
      <c r="AH88" s="84" t="str">
        <f t="shared" si="57"/>
        <v/>
      </c>
      <c r="AI88" s="84">
        <f t="shared" si="63"/>
        <v>0</v>
      </c>
      <c r="AJ88" s="1"/>
      <c r="AK88" s="63"/>
      <c r="AL88" s="144" t="str">
        <f t="shared" si="64"/>
        <v/>
      </c>
      <c r="AM88" s="86"/>
      <c r="AN88" s="87"/>
      <c r="AO88" s="88"/>
      <c r="AP88" s="89" t="str">
        <f t="shared" si="47"/>
        <v/>
      </c>
      <c r="AQ88" s="127">
        <f t="shared" si="58"/>
        <v>0</v>
      </c>
      <c r="AR88" s="127">
        <f t="shared" si="59"/>
        <v>0</v>
      </c>
      <c r="AS88" s="90" t="str">
        <f t="shared" si="60"/>
        <v/>
      </c>
      <c r="AT88" s="91" t="str">
        <f t="shared" si="48"/>
        <v>1</v>
      </c>
      <c r="AU88" s="92"/>
    </row>
    <row r="89" spans="1:47" s="93" customFormat="1">
      <c r="A89" s="70"/>
      <c r="B89" s="71">
        <f t="shared" si="39"/>
        <v>0</v>
      </c>
      <c r="C89" s="72">
        <f t="shared" si="40"/>
        <v>0</v>
      </c>
      <c r="D89" s="73">
        <v>0</v>
      </c>
      <c r="E89" s="74">
        <f t="shared" si="41"/>
        <v>0</v>
      </c>
      <c r="F89" s="70">
        <f t="shared" si="49"/>
        <v>0</v>
      </c>
      <c r="G89" s="74">
        <f t="shared" si="44"/>
        <v>0</v>
      </c>
      <c r="H89" s="75">
        <f t="shared" si="42"/>
        <v>0</v>
      </c>
      <c r="I89" s="75">
        <f t="shared" si="45"/>
        <v>0</v>
      </c>
      <c r="J89" s="76">
        <f t="shared" si="43"/>
        <v>0</v>
      </c>
      <c r="K89" s="76">
        <f t="shared" si="46"/>
        <v>0</v>
      </c>
      <c r="L89" s="75">
        <f t="shared" si="50"/>
        <v>0</v>
      </c>
      <c r="M89" s="76">
        <f t="shared" si="51"/>
        <v>0</v>
      </c>
      <c r="N89" s="142">
        <f t="shared" si="61"/>
        <v>0</v>
      </c>
      <c r="O89" s="143">
        <f t="shared" si="62"/>
        <v>0</v>
      </c>
      <c r="P89" s="63"/>
      <c r="Q89" s="77"/>
      <c r="R89" s="77"/>
      <c r="S89" s="78"/>
      <c r="T89" s="78"/>
      <c r="U89" s="80"/>
      <c r="V89" s="81"/>
      <c r="W89" s="81"/>
      <c r="X89" s="81"/>
      <c r="Y89" s="81"/>
      <c r="Z89" s="80"/>
      <c r="AA89" s="80"/>
      <c r="AB89" s="82"/>
      <c r="AC89" s="83" t="str">
        <f t="shared" si="52"/>
        <v/>
      </c>
      <c r="AD89" s="84" t="str">
        <f t="shared" si="53"/>
        <v/>
      </c>
      <c r="AE89" s="84" t="str">
        <f t="shared" si="54"/>
        <v/>
      </c>
      <c r="AF89" s="83" t="str">
        <f t="shared" si="55"/>
        <v/>
      </c>
      <c r="AG89" s="84" t="str">
        <f t="shared" si="56"/>
        <v/>
      </c>
      <c r="AH89" s="84" t="str">
        <f t="shared" si="57"/>
        <v/>
      </c>
      <c r="AI89" s="84">
        <f t="shared" si="63"/>
        <v>0</v>
      </c>
      <c r="AJ89" s="1"/>
      <c r="AK89" s="63"/>
      <c r="AL89" s="144" t="str">
        <f t="shared" si="64"/>
        <v/>
      </c>
      <c r="AM89" s="86"/>
      <c r="AN89" s="87"/>
      <c r="AO89" s="88"/>
      <c r="AP89" s="89" t="str">
        <f t="shared" si="47"/>
        <v/>
      </c>
      <c r="AQ89" s="127">
        <f t="shared" si="58"/>
        <v>0</v>
      </c>
      <c r="AR89" s="127">
        <f t="shared" si="59"/>
        <v>0</v>
      </c>
      <c r="AS89" s="90" t="str">
        <f t="shared" si="60"/>
        <v/>
      </c>
      <c r="AT89" s="91" t="str">
        <f t="shared" si="48"/>
        <v>1</v>
      </c>
      <c r="AU89" s="92"/>
    </row>
    <row r="90" spans="1:47" s="93" customFormat="1">
      <c r="A90" s="70"/>
      <c r="B90" s="71">
        <f t="shared" si="39"/>
        <v>0</v>
      </c>
      <c r="C90" s="72">
        <f t="shared" si="40"/>
        <v>0</v>
      </c>
      <c r="D90" s="73">
        <v>0</v>
      </c>
      <c r="E90" s="74">
        <f t="shared" si="41"/>
        <v>0</v>
      </c>
      <c r="F90" s="70">
        <f t="shared" si="49"/>
        <v>0</v>
      </c>
      <c r="G90" s="74">
        <f t="shared" si="44"/>
        <v>0</v>
      </c>
      <c r="H90" s="75">
        <f t="shared" si="42"/>
        <v>0</v>
      </c>
      <c r="I90" s="75">
        <f t="shared" si="45"/>
        <v>0</v>
      </c>
      <c r="J90" s="76">
        <f t="shared" si="43"/>
        <v>0</v>
      </c>
      <c r="K90" s="76">
        <f t="shared" si="46"/>
        <v>0</v>
      </c>
      <c r="L90" s="75">
        <f t="shared" si="50"/>
        <v>0</v>
      </c>
      <c r="M90" s="76">
        <f t="shared" si="51"/>
        <v>0</v>
      </c>
      <c r="N90" s="142">
        <f t="shared" si="61"/>
        <v>0</v>
      </c>
      <c r="O90" s="143">
        <f t="shared" si="62"/>
        <v>0</v>
      </c>
      <c r="P90" s="63"/>
      <c r="Q90" s="77"/>
      <c r="R90" s="77"/>
      <c r="S90" s="78"/>
      <c r="T90" s="78"/>
      <c r="U90" s="80"/>
      <c r="V90" s="81"/>
      <c r="W90" s="81"/>
      <c r="X90" s="81"/>
      <c r="Y90" s="81"/>
      <c r="Z90" s="80"/>
      <c r="AA90" s="80"/>
      <c r="AB90" s="82"/>
      <c r="AC90" s="83" t="str">
        <f t="shared" si="52"/>
        <v/>
      </c>
      <c r="AD90" s="84" t="str">
        <f t="shared" si="53"/>
        <v/>
      </c>
      <c r="AE90" s="84" t="str">
        <f t="shared" si="54"/>
        <v/>
      </c>
      <c r="AF90" s="83" t="str">
        <f t="shared" si="55"/>
        <v/>
      </c>
      <c r="AG90" s="84" t="str">
        <f t="shared" si="56"/>
        <v/>
      </c>
      <c r="AH90" s="84" t="str">
        <f t="shared" si="57"/>
        <v/>
      </c>
      <c r="AI90" s="84">
        <f t="shared" si="63"/>
        <v>0</v>
      </c>
      <c r="AJ90" s="1"/>
      <c r="AK90" s="63"/>
      <c r="AL90" s="144" t="str">
        <f t="shared" si="64"/>
        <v/>
      </c>
      <c r="AM90" s="86"/>
      <c r="AN90" s="87"/>
      <c r="AO90" s="88"/>
      <c r="AP90" s="89" t="str">
        <f t="shared" si="47"/>
        <v/>
      </c>
      <c r="AQ90" s="127">
        <f t="shared" si="58"/>
        <v>0</v>
      </c>
      <c r="AR90" s="127">
        <f t="shared" si="59"/>
        <v>0</v>
      </c>
      <c r="AS90" s="90" t="str">
        <f t="shared" si="60"/>
        <v/>
      </c>
      <c r="AT90" s="91" t="str">
        <f t="shared" si="48"/>
        <v>1</v>
      </c>
      <c r="AU90" s="92"/>
    </row>
    <row r="91" spans="1:47" s="93" customFormat="1">
      <c r="A91" s="70"/>
      <c r="B91" s="71">
        <f t="shared" si="39"/>
        <v>0</v>
      </c>
      <c r="C91" s="72">
        <f t="shared" si="40"/>
        <v>0</v>
      </c>
      <c r="D91" s="73">
        <v>0</v>
      </c>
      <c r="E91" s="74">
        <f t="shared" si="41"/>
        <v>0</v>
      </c>
      <c r="F91" s="70">
        <f t="shared" si="49"/>
        <v>0</v>
      </c>
      <c r="G91" s="74">
        <f t="shared" si="44"/>
        <v>0</v>
      </c>
      <c r="H91" s="75">
        <f t="shared" si="42"/>
        <v>0</v>
      </c>
      <c r="I91" s="75">
        <f t="shared" si="45"/>
        <v>0</v>
      </c>
      <c r="J91" s="76">
        <f t="shared" si="43"/>
        <v>0</v>
      </c>
      <c r="K91" s="76">
        <f t="shared" si="46"/>
        <v>0</v>
      </c>
      <c r="L91" s="75">
        <f t="shared" si="50"/>
        <v>0</v>
      </c>
      <c r="M91" s="76">
        <f t="shared" si="51"/>
        <v>0</v>
      </c>
      <c r="N91" s="142">
        <f t="shared" si="61"/>
        <v>0</v>
      </c>
      <c r="O91" s="143">
        <f t="shared" si="62"/>
        <v>0</v>
      </c>
      <c r="P91" s="63"/>
      <c r="Q91" s="77"/>
      <c r="R91" s="77"/>
      <c r="S91" s="78"/>
      <c r="T91" s="78"/>
      <c r="U91" s="80"/>
      <c r="V91" s="81"/>
      <c r="W91" s="81"/>
      <c r="X91" s="81"/>
      <c r="Y91" s="81"/>
      <c r="Z91" s="80"/>
      <c r="AA91" s="80"/>
      <c r="AB91" s="82"/>
      <c r="AC91" s="83" t="str">
        <f t="shared" si="52"/>
        <v/>
      </c>
      <c r="AD91" s="84" t="str">
        <f t="shared" si="53"/>
        <v/>
      </c>
      <c r="AE91" s="84" t="str">
        <f t="shared" si="54"/>
        <v/>
      </c>
      <c r="AF91" s="83" t="str">
        <f t="shared" si="55"/>
        <v/>
      </c>
      <c r="AG91" s="84" t="str">
        <f t="shared" si="56"/>
        <v/>
      </c>
      <c r="AH91" s="84" t="str">
        <f t="shared" si="57"/>
        <v/>
      </c>
      <c r="AI91" s="84">
        <f t="shared" si="63"/>
        <v>0</v>
      </c>
      <c r="AJ91" s="1"/>
      <c r="AK91" s="63"/>
      <c r="AL91" s="144" t="str">
        <f t="shared" si="64"/>
        <v/>
      </c>
      <c r="AM91" s="86"/>
      <c r="AN91" s="87"/>
      <c r="AO91" s="88"/>
      <c r="AP91" s="89" t="str">
        <f t="shared" si="47"/>
        <v/>
      </c>
      <c r="AQ91" s="127">
        <f t="shared" si="58"/>
        <v>0</v>
      </c>
      <c r="AR91" s="127">
        <f t="shared" si="59"/>
        <v>0</v>
      </c>
      <c r="AS91" s="90" t="str">
        <f t="shared" si="60"/>
        <v/>
      </c>
      <c r="AT91" s="91" t="str">
        <f t="shared" si="48"/>
        <v>1</v>
      </c>
      <c r="AU91" s="92"/>
    </row>
    <row r="92" spans="1:47" s="93" customFormat="1">
      <c r="A92" s="70"/>
      <c r="B92" s="71">
        <f t="shared" si="39"/>
        <v>0</v>
      </c>
      <c r="C92" s="72">
        <f t="shared" si="40"/>
        <v>0</v>
      </c>
      <c r="D92" s="73">
        <v>0</v>
      </c>
      <c r="E92" s="74">
        <f t="shared" si="41"/>
        <v>0</v>
      </c>
      <c r="F92" s="70">
        <f t="shared" si="49"/>
        <v>0</v>
      </c>
      <c r="G92" s="74">
        <f t="shared" si="44"/>
        <v>0</v>
      </c>
      <c r="H92" s="75">
        <f t="shared" si="42"/>
        <v>0</v>
      </c>
      <c r="I92" s="75">
        <f t="shared" si="45"/>
        <v>0</v>
      </c>
      <c r="J92" s="76">
        <f t="shared" si="43"/>
        <v>0</v>
      </c>
      <c r="K92" s="76">
        <f t="shared" si="46"/>
        <v>0</v>
      </c>
      <c r="L92" s="75">
        <f t="shared" si="50"/>
        <v>0</v>
      </c>
      <c r="M92" s="76">
        <f t="shared" si="51"/>
        <v>0</v>
      </c>
      <c r="N92" s="142">
        <f t="shared" si="61"/>
        <v>0</v>
      </c>
      <c r="O92" s="143">
        <f t="shared" si="62"/>
        <v>0</v>
      </c>
      <c r="P92" s="63"/>
      <c r="Q92" s="77"/>
      <c r="R92" s="77"/>
      <c r="S92" s="78"/>
      <c r="T92" s="78"/>
      <c r="U92" s="80"/>
      <c r="V92" s="81"/>
      <c r="W92" s="81"/>
      <c r="X92" s="81"/>
      <c r="Y92" s="81"/>
      <c r="Z92" s="80"/>
      <c r="AA92" s="80"/>
      <c r="AB92" s="82"/>
      <c r="AC92" s="83" t="str">
        <f t="shared" si="52"/>
        <v/>
      </c>
      <c r="AD92" s="84" t="str">
        <f t="shared" si="53"/>
        <v/>
      </c>
      <c r="AE92" s="84" t="str">
        <f t="shared" si="54"/>
        <v/>
      </c>
      <c r="AF92" s="83" t="str">
        <f t="shared" si="55"/>
        <v/>
      </c>
      <c r="AG92" s="84" t="str">
        <f t="shared" si="56"/>
        <v/>
      </c>
      <c r="AH92" s="84" t="str">
        <f t="shared" si="57"/>
        <v/>
      </c>
      <c r="AI92" s="84">
        <f t="shared" si="63"/>
        <v>0</v>
      </c>
      <c r="AJ92" s="1"/>
      <c r="AK92" s="63"/>
      <c r="AL92" s="144" t="str">
        <f t="shared" si="64"/>
        <v/>
      </c>
      <c r="AM92" s="86"/>
      <c r="AN92" s="87"/>
      <c r="AO92" s="88"/>
      <c r="AP92" s="89" t="str">
        <f t="shared" si="47"/>
        <v/>
      </c>
      <c r="AQ92" s="127">
        <f t="shared" si="58"/>
        <v>0</v>
      </c>
      <c r="AR92" s="127">
        <f t="shared" si="59"/>
        <v>0</v>
      </c>
      <c r="AS92" s="90" t="str">
        <f t="shared" si="60"/>
        <v/>
      </c>
      <c r="AT92" s="91" t="str">
        <f t="shared" si="48"/>
        <v>1</v>
      </c>
      <c r="AU92" s="92"/>
    </row>
    <row r="93" spans="1:47" s="93" customFormat="1">
      <c r="A93" s="70"/>
      <c r="B93" s="71">
        <f t="shared" si="39"/>
        <v>0</v>
      </c>
      <c r="C93" s="72">
        <f t="shared" si="40"/>
        <v>0</v>
      </c>
      <c r="D93" s="73">
        <v>0</v>
      </c>
      <c r="E93" s="74">
        <f t="shared" si="41"/>
        <v>0</v>
      </c>
      <c r="F93" s="70">
        <f t="shared" si="49"/>
        <v>0</v>
      </c>
      <c r="G93" s="74">
        <f t="shared" si="44"/>
        <v>0</v>
      </c>
      <c r="H93" s="75">
        <f t="shared" si="42"/>
        <v>0</v>
      </c>
      <c r="I93" s="75">
        <f t="shared" si="45"/>
        <v>0</v>
      </c>
      <c r="J93" s="76">
        <f t="shared" si="43"/>
        <v>0</v>
      </c>
      <c r="K93" s="76">
        <f t="shared" si="46"/>
        <v>0</v>
      </c>
      <c r="L93" s="75">
        <f t="shared" si="50"/>
        <v>0</v>
      </c>
      <c r="M93" s="76">
        <f t="shared" si="51"/>
        <v>0</v>
      </c>
      <c r="N93" s="142">
        <f t="shared" si="61"/>
        <v>0</v>
      </c>
      <c r="O93" s="143">
        <f t="shared" si="62"/>
        <v>0</v>
      </c>
      <c r="P93" s="63"/>
      <c r="Q93" s="77"/>
      <c r="R93" s="77"/>
      <c r="S93" s="78"/>
      <c r="T93" s="78"/>
      <c r="U93" s="80"/>
      <c r="V93" s="81"/>
      <c r="W93" s="81"/>
      <c r="X93" s="81"/>
      <c r="Y93" s="81"/>
      <c r="Z93" s="80"/>
      <c r="AA93" s="80"/>
      <c r="AB93" s="82"/>
      <c r="AC93" s="83" t="str">
        <f t="shared" si="52"/>
        <v/>
      </c>
      <c r="AD93" s="84" t="str">
        <f t="shared" si="53"/>
        <v/>
      </c>
      <c r="AE93" s="84" t="str">
        <f t="shared" si="54"/>
        <v/>
      </c>
      <c r="AF93" s="83" t="str">
        <f t="shared" si="55"/>
        <v/>
      </c>
      <c r="AG93" s="84" t="str">
        <f t="shared" si="56"/>
        <v/>
      </c>
      <c r="AH93" s="84" t="str">
        <f t="shared" si="57"/>
        <v/>
      </c>
      <c r="AI93" s="84">
        <f t="shared" si="63"/>
        <v>0</v>
      </c>
      <c r="AJ93" s="1"/>
      <c r="AK93" s="63"/>
      <c r="AL93" s="144" t="str">
        <f t="shared" si="64"/>
        <v/>
      </c>
      <c r="AM93" s="86"/>
      <c r="AN93" s="87"/>
      <c r="AO93" s="88"/>
      <c r="AP93" s="89" t="str">
        <f t="shared" si="47"/>
        <v/>
      </c>
      <c r="AQ93" s="127">
        <f t="shared" si="58"/>
        <v>0</v>
      </c>
      <c r="AR93" s="127">
        <f t="shared" si="59"/>
        <v>0</v>
      </c>
      <c r="AS93" s="90" t="str">
        <f t="shared" si="60"/>
        <v/>
      </c>
      <c r="AT93" s="91" t="str">
        <f t="shared" si="48"/>
        <v>1</v>
      </c>
      <c r="AU93" s="92"/>
    </row>
    <row r="94" spans="1:47" s="93" customFormat="1">
      <c r="A94" s="70"/>
      <c r="B94" s="71">
        <f t="shared" si="39"/>
        <v>0</v>
      </c>
      <c r="C94" s="72">
        <f t="shared" si="40"/>
        <v>0</v>
      </c>
      <c r="D94" s="73">
        <v>0</v>
      </c>
      <c r="E94" s="74">
        <f t="shared" si="41"/>
        <v>0</v>
      </c>
      <c r="F94" s="70">
        <f t="shared" si="49"/>
        <v>0</v>
      </c>
      <c r="G94" s="74">
        <f t="shared" si="44"/>
        <v>0</v>
      </c>
      <c r="H94" s="75">
        <f t="shared" si="42"/>
        <v>0</v>
      </c>
      <c r="I94" s="75">
        <f t="shared" si="45"/>
        <v>0</v>
      </c>
      <c r="J94" s="76">
        <f t="shared" si="43"/>
        <v>0</v>
      </c>
      <c r="K94" s="76">
        <f t="shared" si="46"/>
        <v>0</v>
      </c>
      <c r="L94" s="75">
        <f t="shared" si="50"/>
        <v>0</v>
      </c>
      <c r="M94" s="76">
        <f t="shared" si="51"/>
        <v>0</v>
      </c>
      <c r="N94" s="142">
        <f t="shared" si="61"/>
        <v>0</v>
      </c>
      <c r="O94" s="143">
        <f t="shared" si="62"/>
        <v>0</v>
      </c>
      <c r="P94" s="63"/>
      <c r="Q94" s="77"/>
      <c r="R94" s="77"/>
      <c r="S94" s="78"/>
      <c r="T94" s="78"/>
      <c r="U94" s="80"/>
      <c r="V94" s="81"/>
      <c r="W94" s="81"/>
      <c r="X94" s="81"/>
      <c r="Y94" s="81"/>
      <c r="Z94" s="80"/>
      <c r="AA94" s="80"/>
      <c r="AB94" s="82"/>
      <c r="AC94" s="83" t="str">
        <f t="shared" si="52"/>
        <v/>
      </c>
      <c r="AD94" s="84" t="str">
        <f t="shared" si="53"/>
        <v/>
      </c>
      <c r="AE94" s="84" t="str">
        <f t="shared" si="54"/>
        <v/>
      </c>
      <c r="AF94" s="83" t="str">
        <f t="shared" si="55"/>
        <v/>
      </c>
      <c r="AG94" s="84" t="str">
        <f t="shared" si="56"/>
        <v/>
      </c>
      <c r="AH94" s="84" t="str">
        <f t="shared" si="57"/>
        <v/>
      </c>
      <c r="AI94" s="84">
        <f t="shared" si="63"/>
        <v>0</v>
      </c>
      <c r="AJ94" s="1"/>
      <c r="AK94" s="63"/>
      <c r="AL94" s="144" t="str">
        <f t="shared" si="64"/>
        <v/>
      </c>
      <c r="AM94" s="86"/>
      <c r="AN94" s="87"/>
      <c r="AO94" s="88"/>
      <c r="AP94" s="89" t="str">
        <f t="shared" si="47"/>
        <v/>
      </c>
      <c r="AQ94" s="127">
        <f t="shared" si="58"/>
        <v>0</v>
      </c>
      <c r="AR94" s="127">
        <f t="shared" si="59"/>
        <v>0</v>
      </c>
      <c r="AS94" s="90" t="str">
        <f t="shared" si="60"/>
        <v/>
      </c>
      <c r="AT94" s="91" t="str">
        <f t="shared" si="48"/>
        <v>1</v>
      </c>
      <c r="AU94" s="92"/>
    </row>
    <row r="95" spans="1:47" s="93" customFormat="1">
      <c r="A95" s="70"/>
      <c r="B95" s="71">
        <f t="shared" si="39"/>
        <v>0</v>
      </c>
      <c r="C95" s="72">
        <f t="shared" si="40"/>
        <v>0</v>
      </c>
      <c r="D95" s="73">
        <v>0</v>
      </c>
      <c r="E95" s="74">
        <f t="shared" si="41"/>
        <v>0</v>
      </c>
      <c r="F95" s="70">
        <f t="shared" si="49"/>
        <v>0</v>
      </c>
      <c r="G95" s="74">
        <f t="shared" si="44"/>
        <v>0</v>
      </c>
      <c r="H95" s="75">
        <f t="shared" si="42"/>
        <v>0</v>
      </c>
      <c r="I95" s="75">
        <f t="shared" si="45"/>
        <v>0</v>
      </c>
      <c r="J95" s="76">
        <f t="shared" si="43"/>
        <v>0</v>
      </c>
      <c r="K95" s="76">
        <f t="shared" si="46"/>
        <v>0</v>
      </c>
      <c r="L95" s="75">
        <f t="shared" si="50"/>
        <v>0</v>
      </c>
      <c r="M95" s="76">
        <f t="shared" si="51"/>
        <v>0</v>
      </c>
      <c r="N95" s="142">
        <f t="shared" si="61"/>
        <v>0</v>
      </c>
      <c r="O95" s="143">
        <f t="shared" si="62"/>
        <v>0</v>
      </c>
      <c r="P95" s="63"/>
      <c r="Q95" s="77"/>
      <c r="R95" s="77"/>
      <c r="S95" s="78"/>
      <c r="T95" s="78"/>
      <c r="U95" s="80"/>
      <c r="V95" s="81"/>
      <c r="W95" s="81"/>
      <c r="X95" s="81"/>
      <c r="Y95" s="81"/>
      <c r="Z95" s="80"/>
      <c r="AA95" s="80"/>
      <c r="AB95" s="82"/>
      <c r="AC95" s="83" t="str">
        <f t="shared" si="52"/>
        <v/>
      </c>
      <c r="AD95" s="84" t="str">
        <f t="shared" si="53"/>
        <v/>
      </c>
      <c r="AE95" s="84" t="str">
        <f t="shared" si="54"/>
        <v/>
      </c>
      <c r="AF95" s="83" t="str">
        <f t="shared" si="55"/>
        <v/>
      </c>
      <c r="AG95" s="84" t="str">
        <f t="shared" si="56"/>
        <v/>
      </c>
      <c r="AH95" s="84" t="str">
        <f t="shared" si="57"/>
        <v/>
      </c>
      <c r="AI95" s="84">
        <f t="shared" si="63"/>
        <v>0</v>
      </c>
      <c r="AJ95" s="1"/>
      <c r="AK95" s="63"/>
      <c r="AL95" s="144" t="str">
        <f t="shared" si="64"/>
        <v/>
      </c>
      <c r="AM95" s="86"/>
      <c r="AN95" s="87"/>
      <c r="AO95" s="88"/>
      <c r="AP95" s="89" t="str">
        <f t="shared" si="47"/>
        <v/>
      </c>
      <c r="AQ95" s="127">
        <f t="shared" si="58"/>
        <v>0</v>
      </c>
      <c r="AR95" s="127">
        <f t="shared" si="59"/>
        <v>0</v>
      </c>
      <c r="AS95" s="90" t="str">
        <f t="shared" si="60"/>
        <v/>
      </c>
      <c r="AT95" s="91" t="str">
        <f t="shared" si="48"/>
        <v>1</v>
      </c>
      <c r="AU95" s="92"/>
    </row>
    <row r="96" spans="1:47" s="93" customFormat="1">
      <c r="A96" s="70"/>
      <c r="B96" s="71">
        <f t="shared" si="39"/>
        <v>0</v>
      </c>
      <c r="C96" s="72">
        <f t="shared" si="40"/>
        <v>0</v>
      </c>
      <c r="D96" s="73">
        <v>0</v>
      </c>
      <c r="E96" s="74">
        <f t="shared" si="41"/>
        <v>0</v>
      </c>
      <c r="F96" s="70">
        <f t="shared" si="49"/>
        <v>0</v>
      </c>
      <c r="G96" s="74">
        <f t="shared" si="44"/>
        <v>0</v>
      </c>
      <c r="H96" s="75">
        <f t="shared" si="42"/>
        <v>0</v>
      </c>
      <c r="I96" s="75">
        <f t="shared" si="45"/>
        <v>0</v>
      </c>
      <c r="J96" s="76">
        <f t="shared" si="43"/>
        <v>0</v>
      </c>
      <c r="K96" s="76">
        <f t="shared" si="46"/>
        <v>0</v>
      </c>
      <c r="L96" s="75">
        <f t="shared" si="50"/>
        <v>0</v>
      </c>
      <c r="M96" s="76">
        <f t="shared" si="51"/>
        <v>0</v>
      </c>
      <c r="N96" s="142">
        <f t="shared" si="61"/>
        <v>0</v>
      </c>
      <c r="O96" s="143">
        <f t="shared" si="62"/>
        <v>0</v>
      </c>
      <c r="P96" s="63"/>
      <c r="Q96" s="77"/>
      <c r="R96" s="77"/>
      <c r="S96" s="78"/>
      <c r="T96" s="78"/>
      <c r="U96" s="80"/>
      <c r="V96" s="81"/>
      <c r="W96" s="81"/>
      <c r="X96" s="81"/>
      <c r="Y96" s="81"/>
      <c r="Z96" s="80"/>
      <c r="AA96" s="80"/>
      <c r="AB96" s="82"/>
      <c r="AC96" s="83" t="str">
        <f t="shared" si="52"/>
        <v/>
      </c>
      <c r="AD96" s="84" t="str">
        <f t="shared" si="53"/>
        <v/>
      </c>
      <c r="AE96" s="84" t="str">
        <f t="shared" si="54"/>
        <v/>
      </c>
      <c r="AF96" s="83" t="str">
        <f t="shared" si="55"/>
        <v/>
      </c>
      <c r="AG96" s="84" t="str">
        <f t="shared" si="56"/>
        <v/>
      </c>
      <c r="AH96" s="84" t="str">
        <f t="shared" si="57"/>
        <v/>
      </c>
      <c r="AI96" s="84">
        <f t="shared" si="63"/>
        <v>0</v>
      </c>
      <c r="AJ96" s="1"/>
      <c r="AK96" s="63"/>
      <c r="AL96" s="144" t="str">
        <f t="shared" si="64"/>
        <v/>
      </c>
      <c r="AM96" s="86"/>
      <c r="AN96" s="87"/>
      <c r="AO96" s="88"/>
      <c r="AP96" s="89" t="str">
        <f t="shared" si="47"/>
        <v/>
      </c>
      <c r="AQ96" s="127">
        <f t="shared" si="58"/>
        <v>0</v>
      </c>
      <c r="AR96" s="127">
        <f t="shared" si="59"/>
        <v>0</v>
      </c>
      <c r="AS96" s="90" t="str">
        <f t="shared" si="60"/>
        <v/>
      </c>
      <c r="AT96" s="91" t="str">
        <f t="shared" si="48"/>
        <v>1</v>
      </c>
      <c r="AU96" s="92"/>
    </row>
    <row r="97" spans="1:47" s="93" customFormat="1">
      <c r="A97" s="70"/>
      <c r="B97" s="71">
        <f t="shared" si="39"/>
        <v>0</v>
      </c>
      <c r="C97" s="72">
        <f t="shared" si="40"/>
        <v>0</v>
      </c>
      <c r="D97" s="73">
        <v>0</v>
      </c>
      <c r="E97" s="74">
        <f t="shared" si="41"/>
        <v>0</v>
      </c>
      <c r="F97" s="70">
        <f t="shared" si="49"/>
        <v>0</v>
      </c>
      <c r="G97" s="74">
        <f t="shared" si="44"/>
        <v>0</v>
      </c>
      <c r="H97" s="75">
        <f t="shared" si="42"/>
        <v>0</v>
      </c>
      <c r="I97" s="75">
        <f t="shared" si="45"/>
        <v>0</v>
      </c>
      <c r="J97" s="76">
        <f t="shared" si="43"/>
        <v>0</v>
      </c>
      <c r="K97" s="76">
        <f t="shared" si="46"/>
        <v>0</v>
      </c>
      <c r="L97" s="75">
        <f t="shared" si="50"/>
        <v>0</v>
      </c>
      <c r="M97" s="76">
        <f t="shared" si="51"/>
        <v>0</v>
      </c>
      <c r="N97" s="142">
        <f t="shared" si="61"/>
        <v>0</v>
      </c>
      <c r="O97" s="143">
        <f t="shared" si="62"/>
        <v>0</v>
      </c>
      <c r="P97" s="63"/>
      <c r="Q97" s="77"/>
      <c r="R97" s="77"/>
      <c r="S97" s="78"/>
      <c r="T97" s="78"/>
      <c r="U97" s="80"/>
      <c r="V97" s="81"/>
      <c r="W97" s="81"/>
      <c r="X97" s="81"/>
      <c r="Y97" s="81"/>
      <c r="Z97" s="80"/>
      <c r="AA97" s="80"/>
      <c r="AB97" s="82"/>
      <c r="AC97" s="83" t="str">
        <f t="shared" si="52"/>
        <v/>
      </c>
      <c r="AD97" s="84" t="str">
        <f t="shared" si="53"/>
        <v/>
      </c>
      <c r="AE97" s="84" t="str">
        <f t="shared" si="54"/>
        <v/>
      </c>
      <c r="AF97" s="83" t="str">
        <f t="shared" si="55"/>
        <v/>
      </c>
      <c r="AG97" s="84" t="str">
        <f t="shared" si="56"/>
        <v/>
      </c>
      <c r="AH97" s="84" t="str">
        <f t="shared" si="57"/>
        <v/>
      </c>
      <c r="AI97" s="84">
        <f t="shared" si="63"/>
        <v>0</v>
      </c>
      <c r="AJ97" s="1"/>
      <c r="AK97" s="63"/>
      <c r="AL97" s="144" t="str">
        <f t="shared" si="64"/>
        <v/>
      </c>
      <c r="AM97" s="86"/>
      <c r="AN97" s="87"/>
      <c r="AO97" s="88"/>
      <c r="AP97" s="89" t="str">
        <f t="shared" si="47"/>
        <v/>
      </c>
      <c r="AQ97" s="127">
        <f t="shared" si="58"/>
        <v>0</v>
      </c>
      <c r="AR97" s="127">
        <f t="shared" si="59"/>
        <v>0</v>
      </c>
      <c r="AS97" s="90" t="str">
        <f t="shared" si="60"/>
        <v/>
      </c>
      <c r="AT97" s="91" t="str">
        <f t="shared" si="48"/>
        <v>1</v>
      </c>
      <c r="AU97" s="92"/>
    </row>
    <row r="98" spans="1:47" s="93" customFormat="1">
      <c r="A98" s="70"/>
      <c r="B98" s="71">
        <f t="shared" si="39"/>
        <v>0</v>
      </c>
      <c r="C98" s="72">
        <f t="shared" si="40"/>
        <v>0</v>
      </c>
      <c r="D98" s="73">
        <v>0</v>
      </c>
      <c r="E98" s="74">
        <f t="shared" si="41"/>
        <v>0</v>
      </c>
      <c r="F98" s="70">
        <f t="shared" si="49"/>
        <v>0</v>
      </c>
      <c r="G98" s="74">
        <f t="shared" si="44"/>
        <v>0</v>
      </c>
      <c r="H98" s="75">
        <f t="shared" si="42"/>
        <v>0</v>
      </c>
      <c r="I98" s="75">
        <f t="shared" si="45"/>
        <v>0</v>
      </c>
      <c r="J98" s="76">
        <f t="shared" si="43"/>
        <v>0</v>
      </c>
      <c r="K98" s="76">
        <f t="shared" si="46"/>
        <v>0</v>
      </c>
      <c r="L98" s="75">
        <f t="shared" si="50"/>
        <v>0</v>
      </c>
      <c r="M98" s="76">
        <f t="shared" si="51"/>
        <v>0</v>
      </c>
      <c r="N98" s="142">
        <f t="shared" si="61"/>
        <v>0</v>
      </c>
      <c r="O98" s="143">
        <f t="shared" si="62"/>
        <v>0</v>
      </c>
      <c r="P98" s="63"/>
      <c r="Q98" s="77"/>
      <c r="R98" s="77"/>
      <c r="S98" s="78"/>
      <c r="T98" s="78"/>
      <c r="U98" s="80"/>
      <c r="V98" s="81"/>
      <c r="W98" s="81"/>
      <c r="X98" s="81"/>
      <c r="Y98" s="81"/>
      <c r="Z98" s="80"/>
      <c r="AA98" s="80"/>
      <c r="AB98" s="82"/>
      <c r="AC98" s="83" t="str">
        <f t="shared" si="52"/>
        <v/>
      </c>
      <c r="AD98" s="84" t="str">
        <f t="shared" si="53"/>
        <v/>
      </c>
      <c r="AE98" s="84" t="str">
        <f t="shared" si="54"/>
        <v/>
      </c>
      <c r="AF98" s="83" t="str">
        <f t="shared" si="55"/>
        <v/>
      </c>
      <c r="AG98" s="84" t="str">
        <f t="shared" si="56"/>
        <v/>
      </c>
      <c r="AH98" s="84" t="str">
        <f t="shared" si="57"/>
        <v/>
      </c>
      <c r="AI98" s="84">
        <f t="shared" si="63"/>
        <v>0</v>
      </c>
      <c r="AJ98" s="1"/>
      <c r="AK98" s="63"/>
      <c r="AL98" s="144" t="str">
        <f t="shared" si="64"/>
        <v/>
      </c>
      <c r="AM98" s="86"/>
      <c r="AN98" s="87"/>
      <c r="AO98" s="88"/>
      <c r="AP98" s="89" t="str">
        <f t="shared" si="47"/>
        <v/>
      </c>
      <c r="AQ98" s="127">
        <f t="shared" si="58"/>
        <v>0</v>
      </c>
      <c r="AR98" s="127">
        <f t="shared" si="59"/>
        <v>0</v>
      </c>
      <c r="AS98" s="90" t="str">
        <f t="shared" si="60"/>
        <v/>
      </c>
      <c r="AT98" s="91" t="str">
        <f t="shared" si="48"/>
        <v>1</v>
      </c>
      <c r="AU98" s="92"/>
    </row>
    <row r="99" spans="1:47" s="93" customFormat="1">
      <c r="A99" s="70"/>
      <c r="B99" s="71">
        <f t="shared" si="39"/>
        <v>0</v>
      </c>
      <c r="C99" s="72">
        <f t="shared" si="40"/>
        <v>0</v>
      </c>
      <c r="D99" s="73">
        <v>0</v>
      </c>
      <c r="E99" s="74">
        <f t="shared" si="41"/>
        <v>0</v>
      </c>
      <c r="F99" s="70">
        <f t="shared" si="49"/>
        <v>0</v>
      </c>
      <c r="G99" s="74">
        <f t="shared" si="44"/>
        <v>0</v>
      </c>
      <c r="H99" s="75">
        <f t="shared" si="42"/>
        <v>0</v>
      </c>
      <c r="I99" s="75">
        <f t="shared" si="45"/>
        <v>0</v>
      </c>
      <c r="J99" s="76">
        <f t="shared" si="43"/>
        <v>0</v>
      </c>
      <c r="K99" s="76">
        <f t="shared" si="46"/>
        <v>0</v>
      </c>
      <c r="L99" s="75">
        <f t="shared" si="50"/>
        <v>0</v>
      </c>
      <c r="M99" s="76">
        <f t="shared" si="51"/>
        <v>0</v>
      </c>
      <c r="N99" s="142">
        <f t="shared" si="61"/>
        <v>0</v>
      </c>
      <c r="O99" s="143">
        <f t="shared" si="62"/>
        <v>0</v>
      </c>
      <c r="P99" s="63"/>
      <c r="Q99" s="77"/>
      <c r="R99" s="77"/>
      <c r="S99" s="78"/>
      <c r="T99" s="78"/>
      <c r="U99" s="80"/>
      <c r="V99" s="81"/>
      <c r="W99" s="81"/>
      <c r="X99" s="81"/>
      <c r="Y99" s="81"/>
      <c r="Z99" s="80"/>
      <c r="AA99" s="80"/>
      <c r="AB99" s="82"/>
      <c r="AC99" s="83" t="str">
        <f t="shared" si="52"/>
        <v/>
      </c>
      <c r="AD99" s="84" t="str">
        <f t="shared" si="53"/>
        <v/>
      </c>
      <c r="AE99" s="84" t="str">
        <f t="shared" si="54"/>
        <v/>
      </c>
      <c r="AF99" s="83" t="str">
        <f t="shared" si="55"/>
        <v/>
      </c>
      <c r="AG99" s="84" t="str">
        <f t="shared" si="56"/>
        <v/>
      </c>
      <c r="AH99" s="84" t="str">
        <f t="shared" si="57"/>
        <v/>
      </c>
      <c r="AI99" s="84">
        <f t="shared" si="63"/>
        <v>0</v>
      </c>
      <c r="AJ99" s="1"/>
      <c r="AK99" s="63"/>
      <c r="AL99" s="144" t="str">
        <f t="shared" si="64"/>
        <v/>
      </c>
      <c r="AM99" s="86"/>
      <c r="AN99" s="87"/>
      <c r="AO99" s="88"/>
      <c r="AP99" s="89" t="str">
        <f t="shared" si="47"/>
        <v/>
      </c>
      <c r="AQ99" s="127">
        <f t="shared" si="58"/>
        <v>0</v>
      </c>
      <c r="AR99" s="127">
        <f t="shared" si="59"/>
        <v>0</v>
      </c>
      <c r="AS99" s="90" t="str">
        <f t="shared" si="60"/>
        <v/>
      </c>
      <c r="AT99" s="91" t="str">
        <f t="shared" si="48"/>
        <v>1</v>
      </c>
      <c r="AU99" s="92"/>
    </row>
    <row r="100" spans="1:47" s="93" customFormat="1">
      <c r="A100" s="70"/>
      <c r="B100" s="71">
        <f t="shared" si="39"/>
        <v>0</v>
      </c>
      <c r="C100" s="72">
        <f t="shared" si="40"/>
        <v>0</v>
      </c>
      <c r="D100" s="73">
        <v>0</v>
      </c>
      <c r="E100" s="74">
        <f t="shared" si="41"/>
        <v>0</v>
      </c>
      <c r="F100" s="70">
        <f t="shared" si="49"/>
        <v>0</v>
      </c>
      <c r="G100" s="74">
        <f t="shared" si="44"/>
        <v>0</v>
      </c>
      <c r="H100" s="75">
        <f t="shared" si="42"/>
        <v>0</v>
      </c>
      <c r="I100" s="75">
        <f t="shared" si="45"/>
        <v>0</v>
      </c>
      <c r="J100" s="76">
        <f t="shared" si="43"/>
        <v>0</v>
      </c>
      <c r="K100" s="76">
        <f t="shared" si="46"/>
        <v>0</v>
      </c>
      <c r="L100" s="75">
        <f t="shared" si="50"/>
        <v>0</v>
      </c>
      <c r="M100" s="76">
        <f t="shared" si="51"/>
        <v>0</v>
      </c>
      <c r="N100" s="142">
        <f t="shared" si="61"/>
        <v>0</v>
      </c>
      <c r="O100" s="143">
        <f t="shared" si="62"/>
        <v>0</v>
      </c>
      <c r="P100" s="63"/>
      <c r="Q100" s="77"/>
      <c r="R100" s="77"/>
      <c r="S100" s="78"/>
      <c r="T100" s="78"/>
      <c r="U100" s="80"/>
      <c r="V100" s="81"/>
      <c r="W100" s="81"/>
      <c r="X100" s="81"/>
      <c r="Y100" s="81"/>
      <c r="Z100" s="80"/>
      <c r="AA100" s="80"/>
      <c r="AB100" s="82"/>
      <c r="AC100" s="83" t="str">
        <f t="shared" si="52"/>
        <v/>
      </c>
      <c r="AD100" s="84" t="str">
        <f t="shared" si="53"/>
        <v/>
      </c>
      <c r="AE100" s="84" t="str">
        <f t="shared" si="54"/>
        <v/>
      </c>
      <c r="AF100" s="83" t="str">
        <f t="shared" si="55"/>
        <v/>
      </c>
      <c r="AG100" s="84" t="str">
        <f t="shared" si="56"/>
        <v/>
      </c>
      <c r="AH100" s="84" t="str">
        <f t="shared" si="57"/>
        <v/>
      </c>
      <c r="AI100" s="84">
        <f t="shared" si="63"/>
        <v>0</v>
      </c>
      <c r="AJ100" s="1"/>
      <c r="AK100" s="63"/>
      <c r="AL100" s="144" t="str">
        <f t="shared" si="64"/>
        <v/>
      </c>
      <c r="AM100" s="86"/>
      <c r="AN100" s="87"/>
      <c r="AO100" s="88"/>
      <c r="AP100" s="89" t="str">
        <f t="shared" si="47"/>
        <v/>
      </c>
      <c r="AQ100" s="127">
        <f t="shared" si="58"/>
        <v>0</v>
      </c>
      <c r="AR100" s="127">
        <f t="shared" si="59"/>
        <v>0</v>
      </c>
      <c r="AS100" s="90" t="str">
        <f t="shared" si="60"/>
        <v/>
      </c>
      <c r="AT100" s="91" t="str">
        <f t="shared" si="48"/>
        <v>1</v>
      </c>
      <c r="AU100" s="92"/>
    </row>
    <row r="101" spans="1:47" s="93" customFormat="1">
      <c r="A101" s="70"/>
      <c r="B101" s="71">
        <f t="shared" si="39"/>
        <v>0</v>
      </c>
      <c r="C101" s="72">
        <f t="shared" si="40"/>
        <v>0</v>
      </c>
      <c r="D101" s="73">
        <v>0</v>
      </c>
      <c r="E101" s="74">
        <f t="shared" si="41"/>
        <v>0</v>
      </c>
      <c r="F101" s="70">
        <f t="shared" si="49"/>
        <v>0</v>
      </c>
      <c r="G101" s="74">
        <f t="shared" si="44"/>
        <v>0</v>
      </c>
      <c r="H101" s="75">
        <f t="shared" si="42"/>
        <v>0</v>
      </c>
      <c r="I101" s="75">
        <f t="shared" si="45"/>
        <v>0</v>
      </c>
      <c r="J101" s="76">
        <f t="shared" si="43"/>
        <v>0</v>
      </c>
      <c r="K101" s="76">
        <f t="shared" si="46"/>
        <v>0</v>
      </c>
      <c r="L101" s="75">
        <f t="shared" si="50"/>
        <v>0</v>
      </c>
      <c r="M101" s="76">
        <f t="shared" si="51"/>
        <v>0</v>
      </c>
      <c r="N101" s="142">
        <f t="shared" si="61"/>
        <v>0</v>
      </c>
      <c r="O101" s="143">
        <f t="shared" si="62"/>
        <v>0</v>
      </c>
      <c r="P101" s="63"/>
      <c r="Q101" s="77"/>
      <c r="R101" s="77"/>
      <c r="S101" s="78"/>
      <c r="T101" s="78"/>
      <c r="U101" s="80"/>
      <c r="V101" s="81"/>
      <c r="W101" s="81"/>
      <c r="X101" s="81"/>
      <c r="Y101" s="81"/>
      <c r="Z101" s="80"/>
      <c r="AA101" s="80"/>
      <c r="AB101" s="82"/>
      <c r="AC101" s="83" t="str">
        <f t="shared" si="52"/>
        <v/>
      </c>
      <c r="AD101" s="84" t="str">
        <f t="shared" si="53"/>
        <v/>
      </c>
      <c r="AE101" s="84" t="str">
        <f t="shared" si="54"/>
        <v/>
      </c>
      <c r="AF101" s="83" t="str">
        <f t="shared" si="55"/>
        <v/>
      </c>
      <c r="AG101" s="84" t="str">
        <f t="shared" si="56"/>
        <v/>
      </c>
      <c r="AH101" s="84" t="str">
        <f t="shared" si="57"/>
        <v/>
      </c>
      <c r="AI101" s="84">
        <f t="shared" si="63"/>
        <v>0</v>
      </c>
      <c r="AJ101" s="1"/>
      <c r="AK101" s="63"/>
      <c r="AL101" s="144" t="str">
        <f t="shared" si="64"/>
        <v/>
      </c>
      <c r="AM101" s="86"/>
      <c r="AN101" s="87"/>
      <c r="AO101" s="88"/>
      <c r="AP101" s="89" t="str">
        <f t="shared" si="47"/>
        <v/>
      </c>
      <c r="AQ101" s="127">
        <f t="shared" si="58"/>
        <v>0</v>
      </c>
      <c r="AR101" s="127">
        <f t="shared" si="59"/>
        <v>0</v>
      </c>
      <c r="AS101" s="90" t="str">
        <f t="shared" si="60"/>
        <v/>
      </c>
      <c r="AT101" s="91" t="str">
        <f t="shared" si="48"/>
        <v>1</v>
      </c>
      <c r="AU101" s="92"/>
    </row>
    <row r="102" spans="1:47" s="93" customFormat="1">
      <c r="A102" s="70"/>
      <c r="B102" s="71">
        <f t="shared" si="39"/>
        <v>0</v>
      </c>
      <c r="C102" s="72">
        <f t="shared" si="40"/>
        <v>0</v>
      </c>
      <c r="D102" s="73">
        <v>0</v>
      </c>
      <c r="E102" s="74">
        <f t="shared" si="41"/>
        <v>0</v>
      </c>
      <c r="F102" s="70">
        <f t="shared" si="49"/>
        <v>0</v>
      </c>
      <c r="G102" s="74">
        <f t="shared" si="44"/>
        <v>0</v>
      </c>
      <c r="H102" s="75">
        <f t="shared" ref="H102:H137" si="65">SUM(F102*0.075)/(100)</f>
        <v>0</v>
      </c>
      <c r="I102" s="75">
        <f t="shared" si="45"/>
        <v>0</v>
      </c>
      <c r="J102" s="76">
        <f t="shared" ref="J102:J137" si="66">SUM(F102*0.025)/(100)</f>
        <v>0</v>
      </c>
      <c r="K102" s="76">
        <f t="shared" si="46"/>
        <v>0</v>
      </c>
      <c r="L102" s="75">
        <f t="shared" si="50"/>
        <v>0</v>
      </c>
      <c r="M102" s="76">
        <f t="shared" si="51"/>
        <v>0</v>
      </c>
      <c r="N102" s="142">
        <f t="shared" si="61"/>
        <v>0</v>
      </c>
      <c r="O102" s="143">
        <f t="shared" si="62"/>
        <v>0</v>
      </c>
      <c r="P102" s="63"/>
      <c r="Q102" s="77"/>
      <c r="R102" s="77"/>
      <c r="S102" s="78"/>
      <c r="T102" s="78"/>
      <c r="U102" s="80"/>
      <c r="V102" s="81"/>
      <c r="W102" s="81"/>
      <c r="X102" s="81"/>
      <c r="Y102" s="81"/>
      <c r="Z102" s="80"/>
      <c r="AA102" s="80"/>
      <c r="AB102" s="82"/>
      <c r="AC102" s="83" t="str">
        <f t="shared" si="52"/>
        <v/>
      </c>
      <c r="AD102" s="84" t="str">
        <f t="shared" si="53"/>
        <v/>
      </c>
      <c r="AE102" s="84" t="str">
        <f t="shared" si="54"/>
        <v/>
      </c>
      <c r="AF102" s="83" t="str">
        <f t="shared" si="55"/>
        <v/>
      </c>
      <c r="AG102" s="84" t="str">
        <f t="shared" si="56"/>
        <v/>
      </c>
      <c r="AH102" s="84" t="str">
        <f t="shared" si="57"/>
        <v/>
      </c>
      <c r="AI102" s="84">
        <f t="shared" si="63"/>
        <v>0</v>
      </c>
      <c r="AJ102" s="1"/>
      <c r="AK102" s="63"/>
      <c r="AL102" s="144" t="str">
        <f t="shared" si="64"/>
        <v/>
      </c>
      <c r="AM102" s="86"/>
      <c r="AN102" s="87"/>
      <c r="AO102" s="88"/>
      <c r="AP102" s="89" t="str">
        <f t="shared" si="47"/>
        <v/>
      </c>
      <c r="AQ102" s="127">
        <f t="shared" si="58"/>
        <v>0</v>
      </c>
      <c r="AR102" s="127">
        <f t="shared" si="59"/>
        <v>0</v>
      </c>
      <c r="AS102" s="90" t="str">
        <f t="shared" si="60"/>
        <v/>
      </c>
      <c r="AT102" s="91" t="str">
        <f t="shared" si="48"/>
        <v>1</v>
      </c>
      <c r="AU102" s="92"/>
    </row>
    <row r="103" spans="1:47" s="93" customFormat="1">
      <c r="A103" s="70"/>
      <c r="B103" s="71">
        <f t="shared" si="39"/>
        <v>0</v>
      </c>
      <c r="C103" s="72">
        <f t="shared" si="40"/>
        <v>0</v>
      </c>
      <c r="D103" s="73">
        <v>0</v>
      </c>
      <c r="E103" s="74">
        <f t="shared" si="41"/>
        <v>0</v>
      </c>
      <c r="F103" s="70">
        <f t="shared" si="49"/>
        <v>0</v>
      </c>
      <c r="G103" s="74">
        <f t="shared" si="44"/>
        <v>0</v>
      </c>
      <c r="H103" s="75">
        <f t="shared" si="65"/>
        <v>0</v>
      </c>
      <c r="I103" s="75">
        <f t="shared" si="45"/>
        <v>0</v>
      </c>
      <c r="J103" s="76">
        <f t="shared" si="66"/>
        <v>0</v>
      </c>
      <c r="K103" s="76">
        <f t="shared" si="46"/>
        <v>0</v>
      </c>
      <c r="L103" s="75">
        <f t="shared" si="50"/>
        <v>0</v>
      </c>
      <c r="M103" s="76">
        <f t="shared" si="51"/>
        <v>0</v>
      </c>
      <c r="N103" s="142">
        <f t="shared" si="61"/>
        <v>0</v>
      </c>
      <c r="O103" s="143">
        <f t="shared" si="62"/>
        <v>0</v>
      </c>
      <c r="P103" s="63"/>
      <c r="Q103" s="77"/>
      <c r="R103" s="77"/>
      <c r="S103" s="78"/>
      <c r="T103" s="78"/>
      <c r="U103" s="80"/>
      <c r="V103" s="81"/>
      <c r="W103" s="81"/>
      <c r="X103" s="81"/>
      <c r="Y103" s="81"/>
      <c r="Z103" s="80"/>
      <c r="AA103" s="80"/>
      <c r="AB103" s="82"/>
      <c r="AC103" s="83" t="str">
        <f t="shared" si="52"/>
        <v/>
      </c>
      <c r="AD103" s="84" t="str">
        <f t="shared" si="53"/>
        <v/>
      </c>
      <c r="AE103" s="84" t="str">
        <f t="shared" si="54"/>
        <v/>
      </c>
      <c r="AF103" s="83" t="str">
        <f t="shared" si="55"/>
        <v/>
      </c>
      <c r="AG103" s="84" t="str">
        <f t="shared" si="56"/>
        <v/>
      </c>
      <c r="AH103" s="84" t="str">
        <f t="shared" si="57"/>
        <v/>
      </c>
      <c r="AI103" s="84">
        <f t="shared" si="63"/>
        <v>0</v>
      </c>
      <c r="AJ103" s="1"/>
      <c r="AK103" s="63"/>
      <c r="AL103" s="144" t="str">
        <f t="shared" si="64"/>
        <v/>
      </c>
      <c r="AM103" s="86"/>
      <c r="AN103" s="87"/>
      <c r="AO103" s="88"/>
      <c r="AP103" s="89" t="str">
        <f t="shared" si="47"/>
        <v/>
      </c>
      <c r="AQ103" s="127">
        <f t="shared" si="58"/>
        <v>0</v>
      </c>
      <c r="AR103" s="127">
        <f t="shared" si="59"/>
        <v>0</v>
      </c>
      <c r="AS103" s="90" t="str">
        <f t="shared" si="60"/>
        <v/>
      </c>
      <c r="AT103" s="91" t="str">
        <f t="shared" si="48"/>
        <v>1</v>
      </c>
      <c r="AU103" s="92"/>
    </row>
    <row r="104" spans="1:47" s="93" customFormat="1">
      <c r="A104" s="70"/>
      <c r="B104" s="71">
        <f t="shared" si="39"/>
        <v>0</v>
      </c>
      <c r="C104" s="72">
        <f t="shared" si="40"/>
        <v>0</v>
      </c>
      <c r="D104" s="73">
        <v>0</v>
      </c>
      <c r="E104" s="74">
        <f t="shared" si="41"/>
        <v>0</v>
      </c>
      <c r="F104" s="70">
        <f t="shared" si="49"/>
        <v>0</v>
      </c>
      <c r="G104" s="74">
        <f t="shared" si="44"/>
        <v>0</v>
      </c>
      <c r="H104" s="75">
        <f t="shared" si="65"/>
        <v>0</v>
      </c>
      <c r="I104" s="75">
        <f t="shared" si="45"/>
        <v>0</v>
      </c>
      <c r="J104" s="76">
        <f t="shared" si="66"/>
        <v>0</v>
      </c>
      <c r="K104" s="76">
        <f t="shared" si="46"/>
        <v>0</v>
      </c>
      <c r="L104" s="75">
        <f t="shared" si="50"/>
        <v>0</v>
      </c>
      <c r="M104" s="76">
        <f t="shared" si="51"/>
        <v>0</v>
      </c>
      <c r="N104" s="142">
        <f t="shared" si="61"/>
        <v>0</v>
      </c>
      <c r="O104" s="143">
        <f t="shared" si="62"/>
        <v>0</v>
      </c>
      <c r="P104" s="63"/>
      <c r="Q104" s="77"/>
      <c r="R104" s="77"/>
      <c r="S104" s="78"/>
      <c r="T104" s="78"/>
      <c r="U104" s="80"/>
      <c r="V104" s="81"/>
      <c r="W104" s="81"/>
      <c r="X104" s="81"/>
      <c r="Y104" s="81"/>
      <c r="Z104" s="80"/>
      <c r="AA104" s="80"/>
      <c r="AB104" s="82"/>
      <c r="AC104" s="83" t="str">
        <f t="shared" si="52"/>
        <v/>
      </c>
      <c r="AD104" s="84" t="str">
        <f t="shared" si="53"/>
        <v/>
      </c>
      <c r="AE104" s="84" t="str">
        <f t="shared" si="54"/>
        <v/>
      </c>
      <c r="AF104" s="83" t="str">
        <f t="shared" si="55"/>
        <v/>
      </c>
      <c r="AG104" s="84" t="str">
        <f t="shared" si="56"/>
        <v/>
      </c>
      <c r="AH104" s="84" t="str">
        <f t="shared" si="57"/>
        <v/>
      </c>
      <c r="AI104" s="84">
        <f t="shared" si="63"/>
        <v>0</v>
      </c>
      <c r="AJ104" s="1"/>
      <c r="AK104" s="63"/>
      <c r="AL104" s="144" t="str">
        <f t="shared" si="64"/>
        <v/>
      </c>
      <c r="AM104" s="86"/>
      <c r="AN104" s="87"/>
      <c r="AO104" s="88"/>
      <c r="AP104" s="89" t="str">
        <f t="shared" si="47"/>
        <v/>
      </c>
      <c r="AQ104" s="127">
        <f t="shared" si="58"/>
        <v>0</v>
      </c>
      <c r="AR104" s="127">
        <f t="shared" si="59"/>
        <v>0</v>
      </c>
      <c r="AS104" s="90" t="str">
        <f t="shared" si="60"/>
        <v/>
      </c>
      <c r="AT104" s="91" t="str">
        <f t="shared" si="48"/>
        <v>1</v>
      </c>
      <c r="AU104" s="92"/>
    </row>
    <row r="105" spans="1:47" s="93" customFormat="1">
      <c r="A105" s="70"/>
      <c r="B105" s="71">
        <f t="shared" si="39"/>
        <v>0</v>
      </c>
      <c r="C105" s="72">
        <f t="shared" si="40"/>
        <v>0</v>
      </c>
      <c r="D105" s="73">
        <v>0</v>
      </c>
      <c r="E105" s="74">
        <f t="shared" si="41"/>
        <v>0</v>
      </c>
      <c r="F105" s="70">
        <f t="shared" si="49"/>
        <v>0</v>
      </c>
      <c r="G105" s="74">
        <f t="shared" si="44"/>
        <v>0</v>
      </c>
      <c r="H105" s="75">
        <f t="shared" si="65"/>
        <v>0</v>
      </c>
      <c r="I105" s="75">
        <f t="shared" si="45"/>
        <v>0</v>
      </c>
      <c r="J105" s="76">
        <f t="shared" si="66"/>
        <v>0</v>
      </c>
      <c r="K105" s="76">
        <f t="shared" si="46"/>
        <v>0</v>
      </c>
      <c r="L105" s="75">
        <f t="shared" si="50"/>
        <v>0</v>
      </c>
      <c r="M105" s="76">
        <f t="shared" si="51"/>
        <v>0</v>
      </c>
      <c r="N105" s="142">
        <f t="shared" si="61"/>
        <v>0</v>
      </c>
      <c r="O105" s="143">
        <f t="shared" si="62"/>
        <v>0</v>
      </c>
      <c r="P105" s="63"/>
      <c r="Q105" s="77"/>
      <c r="R105" s="77"/>
      <c r="S105" s="78"/>
      <c r="T105" s="78"/>
      <c r="U105" s="80"/>
      <c r="V105" s="81"/>
      <c r="W105" s="81"/>
      <c r="X105" s="81"/>
      <c r="Y105" s="81"/>
      <c r="Z105" s="80"/>
      <c r="AA105" s="80"/>
      <c r="AB105" s="82"/>
      <c r="AC105" s="83" t="str">
        <f t="shared" si="52"/>
        <v/>
      </c>
      <c r="AD105" s="84" t="str">
        <f t="shared" si="53"/>
        <v/>
      </c>
      <c r="AE105" s="84" t="str">
        <f t="shared" si="54"/>
        <v/>
      </c>
      <c r="AF105" s="83" t="str">
        <f t="shared" si="55"/>
        <v/>
      </c>
      <c r="AG105" s="84" t="str">
        <f t="shared" si="56"/>
        <v/>
      </c>
      <c r="AH105" s="84" t="str">
        <f t="shared" si="57"/>
        <v/>
      </c>
      <c r="AI105" s="84">
        <f t="shared" si="63"/>
        <v>0</v>
      </c>
      <c r="AJ105" s="1"/>
      <c r="AK105" s="63"/>
      <c r="AL105" s="144" t="str">
        <f t="shared" si="64"/>
        <v/>
      </c>
      <c r="AM105" s="86"/>
      <c r="AN105" s="87"/>
      <c r="AO105" s="88"/>
      <c r="AP105" s="89" t="str">
        <f t="shared" si="47"/>
        <v/>
      </c>
      <c r="AQ105" s="127">
        <f t="shared" si="58"/>
        <v>0</v>
      </c>
      <c r="AR105" s="127">
        <f t="shared" si="59"/>
        <v>0</v>
      </c>
      <c r="AS105" s="90" t="str">
        <f t="shared" si="60"/>
        <v/>
      </c>
      <c r="AT105" s="91" t="str">
        <f t="shared" si="48"/>
        <v>1</v>
      </c>
      <c r="AU105" s="92"/>
    </row>
    <row r="106" spans="1:47" s="93" customFormat="1">
      <c r="A106" s="70"/>
      <c r="B106" s="71">
        <f t="shared" si="39"/>
        <v>0</v>
      </c>
      <c r="C106" s="72">
        <f t="shared" si="40"/>
        <v>0</v>
      </c>
      <c r="D106" s="73">
        <v>0</v>
      </c>
      <c r="E106" s="74">
        <f t="shared" si="41"/>
        <v>0</v>
      </c>
      <c r="F106" s="70">
        <f t="shared" si="49"/>
        <v>0</v>
      </c>
      <c r="G106" s="74">
        <f t="shared" si="44"/>
        <v>0</v>
      </c>
      <c r="H106" s="75">
        <f t="shared" si="65"/>
        <v>0</v>
      </c>
      <c r="I106" s="75">
        <f t="shared" si="45"/>
        <v>0</v>
      </c>
      <c r="J106" s="76">
        <f t="shared" si="66"/>
        <v>0</v>
      </c>
      <c r="K106" s="76">
        <f t="shared" si="46"/>
        <v>0</v>
      </c>
      <c r="L106" s="75">
        <f t="shared" si="50"/>
        <v>0</v>
      </c>
      <c r="M106" s="76">
        <f t="shared" si="51"/>
        <v>0</v>
      </c>
      <c r="N106" s="142">
        <f t="shared" si="61"/>
        <v>0</v>
      </c>
      <c r="O106" s="143">
        <f t="shared" si="62"/>
        <v>0</v>
      </c>
      <c r="P106" s="63"/>
      <c r="Q106" s="77"/>
      <c r="R106" s="77"/>
      <c r="S106" s="78"/>
      <c r="T106" s="78"/>
      <c r="U106" s="80"/>
      <c r="V106" s="81"/>
      <c r="W106" s="81"/>
      <c r="X106" s="81"/>
      <c r="Y106" s="81"/>
      <c r="Z106" s="80"/>
      <c r="AA106" s="80"/>
      <c r="AB106" s="82"/>
      <c r="AC106" s="83" t="str">
        <f t="shared" si="52"/>
        <v/>
      </c>
      <c r="AD106" s="84" t="str">
        <f t="shared" si="53"/>
        <v/>
      </c>
      <c r="AE106" s="84" t="str">
        <f t="shared" si="54"/>
        <v/>
      </c>
      <c r="AF106" s="83" t="str">
        <f t="shared" si="55"/>
        <v/>
      </c>
      <c r="AG106" s="84" t="str">
        <f t="shared" si="56"/>
        <v/>
      </c>
      <c r="AH106" s="84" t="str">
        <f t="shared" si="57"/>
        <v/>
      </c>
      <c r="AI106" s="84">
        <f t="shared" si="63"/>
        <v>0</v>
      </c>
      <c r="AJ106" s="1"/>
      <c r="AK106" s="63"/>
      <c r="AL106" s="144" t="str">
        <f t="shared" si="64"/>
        <v/>
      </c>
      <c r="AM106" s="86"/>
      <c r="AN106" s="87"/>
      <c r="AO106" s="88"/>
      <c r="AP106" s="89" t="str">
        <f t="shared" si="47"/>
        <v/>
      </c>
      <c r="AQ106" s="127">
        <f t="shared" si="58"/>
        <v>0</v>
      </c>
      <c r="AR106" s="127">
        <f t="shared" si="59"/>
        <v>0</v>
      </c>
      <c r="AS106" s="90" t="str">
        <f t="shared" si="60"/>
        <v/>
      </c>
      <c r="AT106" s="91" t="str">
        <f t="shared" si="48"/>
        <v>1</v>
      </c>
      <c r="AU106" s="92"/>
    </row>
    <row r="107" spans="1:47" s="93" customFormat="1">
      <c r="A107" s="70"/>
      <c r="B107" s="71">
        <f t="shared" si="39"/>
        <v>0</v>
      </c>
      <c r="C107" s="72">
        <f t="shared" si="40"/>
        <v>0</v>
      </c>
      <c r="D107" s="73">
        <v>0</v>
      </c>
      <c r="E107" s="74">
        <f t="shared" si="41"/>
        <v>0</v>
      </c>
      <c r="F107" s="70">
        <f t="shared" si="49"/>
        <v>0</v>
      </c>
      <c r="G107" s="74">
        <f t="shared" si="44"/>
        <v>0</v>
      </c>
      <c r="H107" s="75">
        <f t="shared" si="65"/>
        <v>0</v>
      </c>
      <c r="I107" s="75">
        <f t="shared" si="45"/>
        <v>0</v>
      </c>
      <c r="J107" s="76">
        <f t="shared" si="66"/>
        <v>0</v>
      </c>
      <c r="K107" s="76">
        <f t="shared" si="46"/>
        <v>0</v>
      </c>
      <c r="L107" s="75">
        <f t="shared" si="50"/>
        <v>0</v>
      </c>
      <c r="M107" s="76">
        <f t="shared" si="51"/>
        <v>0</v>
      </c>
      <c r="N107" s="142">
        <f t="shared" si="61"/>
        <v>0</v>
      </c>
      <c r="O107" s="143">
        <f t="shared" si="62"/>
        <v>0</v>
      </c>
      <c r="P107" s="63"/>
      <c r="Q107" s="77"/>
      <c r="R107" s="77"/>
      <c r="S107" s="78"/>
      <c r="T107" s="78"/>
      <c r="U107" s="80"/>
      <c r="V107" s="81"/>
      <c r="W107" s="81"/>
      <c r="X107" s="81"/>
      <c r="Y107" s="81"/>
      <c r="Z107" s="80"/>
      <c r="AA107" s="80"/>
      <c r="AB107" s="82"/>
      <c r="AC107" s="83" t="str">
        <f t="shared" si="52"/>
        <v/>
      </c>
      <c r="AD107" s="84" t="str">
        <f t="shared" si="53"/>
        <v/>
      </c>
      <c r="AE107" s="84" t="str">
        <f t="shared" si="54"/>
        <v/>
      </c>
      <c r="AF107" s="83" t="str">
        <f t="shared" si="55"/>
        <v/>
      </c>
      <c r="AG107" s="84" t="str">
        <f t="shared" si="56"/>
        <v/>
      </c>
      <c r="AH107" s="84" t="str">
        <f t="shared" si="57"/>
        <v/>
      </c>
      <c r="AI107" s="84">
        <f t="shared" si="63"/>
        <v>0</v>
      </c>
      <c r="AJ107" s="1"/>
      <c r="AK107" s="63"/>
      <c r="AL107" s="144" t="str">
        <f t="shared" si="64"/>
        <v/>
      </c>
      <c r="AM107" s="86"/>
      <c r="AN107" s="87"/>
      <c r="AO107" s="88"/>
      <c r="AP107" s="89" t="str">
        <f t="shared" si="47"/>
        <v/>
      </c>
      <c r="AQ107" s="127">
        <f t="shared" si="58"/>
        <v>0</v>
      </c>
      <c r="AR107" s="127">
        <f t="shared" si="59"/>
        <v>0</v>
      </c>
      <c r="AS107" s="90" t="str">
        <f t="shared" si="60"/>
        <v/>
      </c>
      <c r="AT107" s="91" t="str">
        <f t="shared" si="48"/>
        <v>1</v>
      </c>
      <c r="AU107" s="92"/>
    </row>
    <row r="108" spans="1:47" s="93" customFormat="1">
      <c r="A108" s="70"/>
      <c r="B108" s="71">
        <f t="shared" si="39"/>
        <v>0</v>
      </c>
      <c r="C108" s="72">
        <f t="shared" si="40"/>
        <v>0</v>
      </c>
      <c r="D108" s="73">
        <v>0</v>
      </c>
      <c r="E108" s="74">
        <f t="shared" si="41"/>
        <v>0</v>
      </c>
      <c r="F108" s="70">
        <f t="shared" si="49"/>
        <v>0</v>
      </c>
      <c r="G108" s="74">
        <f t="shared" si="44"/>
        <v>0</v>
      </c>
      <c r="H108" s="75">
        <f t="shared" si="65"/>
        <v>0</v>
      </c>
      <c r="I108" s="75">
        <f t="shared" si="45"/>
        <v>0</v>
      </c>
      <c r="J108" s="76">
        <f t="shared" si="66"/>
        <v>0</v>
      </c>
      <c r="K108" s="76">
        <f t="shared" si="46"/>
        <v>0</v>
      </c>
      <c r="L108" s="75">
        <f t="shared" si="50"/>
        <v>0</v>
      </c>
      <c r="M108" s="76">
        <f t="shared" si="51"/>
        <v>0</v>
      </c>
      <c r="N108" s="142">
        <f t="shared" si="61"/>
        <v>0</v>
      </c>
      <c r="O108" s="143">
        <f t="shared" si="62"/>
        <v>0</v>
      </c>
      <c r="P108" s="63"/>
      <c r="Q108" s="77"/>
      <c r="R108" s="77"/>
      <c r="S108" s="78"/>
      <c r="T108" s="78"/>
      <c r="U108" s="80"/>
      <c r="V108" s="81"/>
      <c r="W108" s="81"/>
      <c r="X108" s="81"/>
      <c r="Y108" s="81"/>
      <c r="Z108" s="80"/>
      <c r="AA108" s="80"/>
      <c r="AB108" s="82"/>
      <c r="AC108" s="83" t="str">
        <f t="shared" si="52"/>
        <v/>
      </c>
      <c r="AD108" s="84" t="str">
        <f t="shared" si="53"/>
        <v/>
      </c>
      <c r="AE108" s="84" t="str">
        <f t="shared" si="54"/>
        <v/>
      </c>
      <c r="AF108" s="83" t="str">
        <f t="shared" si="55"/>
        <v/>
      </c>
      <c r="AG108" s="84" t="str">
        <f t="shared" si="56"/>
        <v/>
      </c>
      <c r="AH108" s="84" t="str">
        <f t="shared" si="57"/>
        <v/>
      </c>
      <c r="AI108" s="84">
        <f t="shared" si="63"/>
        <v>0</v>
      </c>
      <c r="AJ108" s="1"/>
      <c r="AK108" s="63"/>
      <c r="AL108" s="144" t="str">
        <f t="shared" si="64"/>
        <v/>
      </c>
      <c r="AM108" s="86"/>
      <c r="AN108" s="87"/>
      <c r="AO108" s="88"/>
      <c r="AP108" s="89" t="str">
        <f t="shared" si="47"/>
        <v/>
      </c>
      <c r="AQ108" s="127">
        <f t="shared" si="58"/>
        <v>0</v>
      </c>
      <c r="AR108" s="127">
        <f t="shared" si="59"/>
        <v>0</v>
      </c>
      <c r="AS108" s="90" t="str">
        <f t="shared" si="60"/>
        <v/>
      </c>
      <c r="AT108" s="91" t="str">
        <f t="shared" si="48"/>
        <v>1</v>
      </c>
      <c r="AU108" s="92"/>
    </row>
    <row r="109" spans="1:47" s="93" customFormat="1">
      <c r="A109" s="70"/>
      <c r="B109" s="71">
        <f t="shared" si="39"/>
        <v>0</v>
      </c>
      <c r="C109" s="72">
        <f t="shared" si="40"/>
        <v>0</v>
      </c>
      <c r="D109" s="73">
        <v>0</v>
      </c>
      <c r="E109" s="74">
        <f t="shared" si="41"/>
        <v>0</v>
      </c>
      <c r="F109" s="70">
        <f t="shared" si="49"/>
        <v>0</v>
      </c>
      <c r="G109" s="74">
        <f t="shared" si="44"/>
        <v>0</v>
      </c>
      <c r="H109" s="75">
        <f t="shared" si="65"/>
        <v>0</v>
      </c>
      <c r="I109" s="75">
        <f t="shared" si="45"/>
        <v>0</v>
      </c>
      <c r="J109" s="76">
        <f t="shared" si="66"/>
        <v>0</v>
      </c>
      <c r="K109" s="76">
        <f t="shared" si="46"/>
        <v>0</v>
      </c>
      <c r="L109" s="75">
        <f t="shared" si="50"/>
        <v>0</v>
      </c>
      <c r="M109" s="76">
        <f t="shared" si="51"/>
        <v>0</v>
      </c>
      <c r="N109" s="142">
        <f t="shared" si="61"/>
        <v>0</v>
      </c>
      <c r="O109" s="143">
        <f t="shared" si="62"/>
        <v>0</v>
      </c>
      <c r="P109" s="63"/>
      <c r="Q109" s="77"/>
      <c r="R109" s="77"/>
      <c r="S109" s="78"/>
      <c r="T109" s="78"/>
      <c r="U109" s="80"/>
      <c r="V109" s="81"/>
      <c r="W109" s="81"/>
      <c r="X109" s="81"/>
      <c r="Y109" s="81"/>
      <c r="Z109" s="80"/>
      <c r="AA109" s="80"/>
      <c r="AB109" s="82"/>
      <c r="AC109" s="83" t="str">
        <f t="shared" si="52"/>
        <v/>
      </c>
      <c r="AD109" s="84" t="str">
        <f t="shared" si="53"/>
        <v/>
      </c>
      <c r="AE109" s="84" t="str">
        <f t="shared" si="54"/>
        <v/>
      </c>
      <c r="AF109" s="83" t="str">
        <f t="shared" si="55"/>
        <v/>
      </c>
      <c r="AG109" s="84" t="str">
        <f t="shared" si="56"/>
        <v/>
      </c>
      <c r="AH109" s="84" t="str">
        <f t="shared" si="57"/>
        <v/>
      </c>
      <c r="AI109" s="84">
        <f t="shared" si="63"/>
        <v>0</v>
      </c>
      <c r="AJ109" s="1"/>
      <c r="AK109" s="63"/>
      <c r="AL109" s="144" t="str">
        <f t="shared" si="64"/>
        <v/>
      </c>
      <c r="AM109" s="86"/>
      <c r="AN109" s="87"/>
      <c r="AO109" s="88"/>
      <c r="AP109" s="89" t="str">
        <f t="shared" si="47"/>
        <v/>
      </c>
      <c r="AQ109" s="127">
        <f t="shared" si="58"/>
        <v>0</v>
      </c>
      <c r="AR109" s="127">
        <f t="shared" si="59"/>
        <v>0</v>
      </c>
      <c r="AS109" s="90" t="str">
        <f t="shared" si="60"/>
        <v/>
      </c>
      <c r="AT109" s="91" t="str">
        <f t="shared" si="48"/>
        <v>1</v>
      </c>
      <c r="AU109" s="92"/>
    </row>
    <row r="110" spans="1:47" s="93" customFormat="1">
      <c r="A110" s="70"/>
      <c r="B110" s="71">
        <f t="shared" si="39"/>
        <v>0</v>
      </c>
      <c r="C110" s="72">
        <f t="shared" si="40"/>
        <v>0</v>
      </c>
      <c r="D110" s="73">
        <v>0</v>
      </c>
      <c r="E110" s="74">
        <f t="shared" si="41"/>
        <v>0</v>
      </c>
      <c r="F110" s="70">
        <f t="shared" si="49"/>
        <v>0</v>
      </c>
      <c r="G110" s="74">
        <f t="shared" si="44"/>
        <v>0</v>
      </c>
      <c r="H110" s="75">
        <f t="shared" si="65"/>
        <v>0</v>
      </c>
      <c r="I110" s="75">
        <f t="shared" si="45"/>
        <v>0</v>
      </c>
      <c r="J110" s="76">
        <f t="shared" si="66"/>
        <v>0</v>
      </c>
      <c r="K110" s="76">
        <f t="shared" si="46"/>
        <v>0</v>
      </c>
      <c r="L110" s="75">
        <f t="shared" si="50"/>
        <v>0</v>
      </c>
      <c r="M110" s="76">
        <f t="shared" si="51"/>
        <v>0</v>
      </c>
      <c r="N110" s="142">
        <f t="shared" si="61"/>
        <v>0</v>
      </c>
      <c r="O110" s="143">
        <f t="shared" si="62"/>
        <v>0</v>
      </c>
      <c r="P110" s="63"/>
      <c r="Q110" s="77"/>
      <c r="R110" s="77"/>
      <c r="S110" s="78"/>
      <c r="T110" s="78"/>
      <c r="U110" s="80"/>
      <c r="V110" s="81"/>
      <c r="W110" s="81"/>
      <c r="X110" s="81"/>
      <c r="Y110" s="81"/>
      <c r="Z110" s="80"/>
      <c r="AA110" s="80"/>
      <c r="AB110" s="82"/>
      <c r="AC110" s="83" t="str">
        <f t="shared" si="52"/>
        <v/>
      </c>
      <c r="AD110" s="84" t="str">
        <f t="shared" si="53"/>
        <v/>
      </c>
      <c r="AE110" s="84" t="str">
        <f t="shared" si="54"/>
        <v/>
      </c>
      <c r="AF110" s="83" t="str">
        <f t="shared" si="55"/>
        <v/>
      </c>
      <c r="AG110" s="84" t="str">
        <f t="shared" si="56"/>
        <v/>
      </c>
      <c r="AH110" s="84" t="str">
        <f t="shared" si="57"/>
        <v/>
      </c>
      <c r="AI110" s="84">
        <f t="shared" si="63"/>
        <v>0</v>
      </c>
      <c r="AJ110" s="1"/>
      <c r="AK110" s="63"/>
      <c r="AL110" s="144" t="str">
        <f t="shared" si="64"/>
        <v/>
      </c>
      <c r="AM110" s="86"/>
      <c r="AN110" s="87"/>
      <c r="AO110" s="88"/>
      <c r="AP110" s="89" t="str">
        <f t="shared" si="47"/>
        <v/>
      </c>
      <c r="AQ110" s="127">
        <f t="shared" si="58"/>
        <v>0</v>
      </c>
      <c r="AR110" s="127">
        <f t="shared" si="59"/>
        <v>0</v>
      </c>
      <c r="AS110" s="90" t="str">
        <f t="shared" si="60"/>
        <v/>
      </c>
      <c r="AT110" s="91" t="str">
        <f t="shared" si="48"/>
        <v>1</v>
      </c>
      <c r="AU110" s="92"/>
    </row>
    <row r="111" spans="1:47" s="93" customFormat="1">
      <c r="A111" s="70"/>
      <c r="B111" s="71">
        <f t="shared" si="39"/>
        <v>0</v>
      </c>
      <c r="C111" s="72">
        <f t="shared" si="40"/>
        <v>0</v>
      </c>
      <c r="D111" s="73">
        <v>0</v>
      </c>
      <c r="E111" s="74">
        <f t="shared" si="41"/>
        <v>0</v>
      </c>
      <c r="F111" s="70">
        <f t="shared" si="49"/>
        <v>0</v>
      </c>
      <c r="G111" s="74">
        <f t="shared" si="44"/>
        <v>0</v>
      </c>
      <c r="H111" s="75">
        <f t="shared" si="65"/>
        <v>0</v>
      </c>
      <c r="I111" s="75">
        <f t="shared" si="45"/>
        <v>0</v>
      </c>
      <c r="J111" s="76">
        <f t="shared" si="66"/>
        <v>0</v>
      </c>
      <c r="K111" s="76">
        <f t="shared" si="46"/>
        <v>0</v>
      </c>
      <c r="L111" s="75">
        <f t="shared" si="50"/>
        <v>0</v>
      </c>
      <c r="M111" s="76">
        <f t="shared" si="51"/>
        <v>0</v>
      </c>
      <c r="N111" s="142">
        <f t="shared" si="61"/>
        <v>0</v>
      </c>
      <c r="O111" s="143">
        <f t="shared" si="62"/>
        <v>0</v>
      </c>
      <c r="P111" s="63"/>
      <c r="Q111" s="77"/>
      <c r="R111" s="77"/>
      <c r="S111" s="78"/>
      <c r="T111" s="78"/>
      <c r="U111" s="80"/>
      <c r="V111" s="81"/>
      <c r="W111" s="81"/>
      <c r="X111" s="81"/>
      <c r="Y111" s="81"/>
      <c r="Z111" s="80"/>
      <c r="AA111" s="80"/>
      <c r="AB111" s="82"/>
      <c r="AC111" s="83" t="str">
        <f t="shared" si="52"/>
        <v/>
      </c>
      <c r="AD111" s="84" t="str">
        <f t="shared" si="53"/>
        <v/>
      </c>
      <c r="AE111" s="84" t="str">
        <f t="shared" si="54"/>
        <v/>
      </c>
      <c r="AF111" s="83" t="str">
        <f t="shared" si="55"/>
        <v/>
      </c>
      <c r="AG111" s="84" t="str">
        <f t="shared" si="56"/>
        <v/>
      </c>
      <c r="AH111" s="84" t="str">
        <f t="shared" si="57"/>
        <v/>
      </c>
      <c r="AI111" s="84">
        <f t="shared" si="63"/>
        <v>0</v>
      </c>
      <c r="AJ111" s="1"/>
      <c r="AK111" s="63"/>
      <c r="AL111" s="144" t="str">
        <f t="shared" si="64"/>
        <v/>
      </c>
      <c r="AM111" s="86"/>
      <c r="AN111" s="87"/>
      <c r="AO111" s="88"/>
      <c r="AP111" s="89" t="str">
        <f t="shared" si="47"/>
        <v/>
      </c>
      <c r="AQ111" s="127">
        <f t="shared" si="58"/>
        <v>0</v>
      </c>
      <c r="AR111" s="127">
        <f t="shared" si="59"/>
        <v>0</v>
      </c>
      <c r="AS111" s="90" t="str">
        <f t="shared" si="60"/>
        <v/>
      </c>
      <c r="AT111" s="91" t="str">
        <f t="shared" si="48"/>
        <v>1</v>
      </c>
      <c r="AU111" s="92"/>
    </row>
    <row r="112" spans="1:47" s="93" customFormat="1">
      <c r="A112" s="70"/>
      <c r="B112" s="71">
        <f t="shared" si="39"/>
        <v>0</v>
      </c>
      <c r="C112" s="72">
        <f t="shared" si="40"/>
        <v>0</v>
      </c>
      <c r="D112" s="73">
        <v>0</v>
      </c>
      <c r="E112" s="74">
        <f t="shared" si="41"/>
        <v>0</v>
      </c>
      <c r="F112" s="70">
        <f t="shared" si="49"/>
        <v>0</v>
      </c>
      <c r="G112" s="74">
        <f t="shared" si="44"/>
        <v>0</v>
      </c>
      <c r="H112" s="75">
        <f t="shared" si="65"/>
        <v>0</v>
      </c>
      <c r="I112" s="75">
        <f t="shared" si="45"/>
        <v>0</v>
      </c>
      <c r="J112" s="76">
        <f t="shared" si="66"/>
        <v>0</v>
      </c>
      <c r="K112" s="76">
        <f t="shared" si="46"/>
        <v>0</v>
      </c>
      <c r="L112" s="75">
        <f t="shared" si="50"/>
        <v>0</v>
      </c>
      <c r="M112" s="76">
        <f t="shared" ref="M112:M143" si="67">IFERROR(AE112+AH112,0)-H112</f>
        <v>0</v>
      </c>
      <c r="N112" s="142">
        <f t="shared" si="61"/>
        <v>0</v>
      </c>
      <c r="O112" s="143">
        <f t="shared" si="62"/>
        <v>0</v>
      </c>
      <c r="P112" s="63"/>
      <c r="Q112" s="77"/>
      <c r="R112" s="77"/>
      <c r="S112" s="78"/>
      <c r="T112" s="78"/>
      <c r="U112" s="80"/>
      <c r="V112" s="81"/>
      <c r="W112" s="81"/>
      <c r="X112" s="81"/>
      <c r="Y112" s="81"/>
      <c r="Z112" s="80"/>
      <c r="AA112" s="80"/>
      <c r="AB112" s="82"/>
      <c r="AC112" s="83" t="str">
        <f t="shared" ref="AC112:AC143" si="68">IF(ISBLANK(R112),"",IF(R112="Long",(AB112-40),IF(R112="Short",(AB112+40))))</f>
        <v/>
      </c>
      <c r="AD112" s="84" t="str">
        <f t="shared" ref="AD112:AD143" si="69">IF(ISBLANK(R112),"",IF(R112="Long",(AB112+V112),IF(R112="Short",(AB112-V112))))</f>
        <v/>
      </c>
      <c r="AE112" s="84" t="str">
        <f t="shared" ref="AE112:AE143" si="70">IFERROR(IF(R112="Long",(AD112-AB112)/AB112*G112+K112,IF(R112="Short",(AB112-AD112)/AB112*G112+K112,"")), "")</f>
        <v/>
      </c>
      <c r="AF112" s="83" t="str">
        <f t="shared" ref="AF112:AF143" si="71">IF(ISBLANK(R112),"",IF(R112="Long",(AD112-150),IF(R112="Short",(AD112+150))))</f>
        <v/>
      </c>
      <c r="AG112" s="84" t="str">
        <f t="shared" ref="AG112:AG143" si="72">IF(ISBLANK(R112),"",IF(R112="Long",(AB112+W112),IF(R112="Short",(AB112-W112))))</f>
        <v/>
      </c>
      <c r="AH112" s="84" t="str">
        <f t="shared" ref="AH112:AH143" si="73">IFERROR(IF(R112="Long",(AG112-AB112)/AB112*G112+K112,IF(R112="Short",(AB112-AG112)/AB112*G112+K112,"")), "")</f>
        <v/>
      </c>
      <c r="AI112" s="84">
        <f t="shared" si="63"/>
        <v>0</v>
      </c>
      <c r="AJ112" s="1"/>
      <c r="AK112" s="63"/>
      <c r="AL112" s="144" t="str">
        <f t="shared" si="64"/>
        <v/>
      </c>
      <c r="AM112" s="86"/>
      <c r="AN112" s="87"/>
      <c r="AO112" s="88"/>
      <c r="AP112" s="89" t="str">
        <f t="shared" si="47"/>
        <v/>
      </c>
      <c r="AQ112" s="127">
        <f t="shared" ref="AQ112:AQ143" si="74">IFERROR(((AG112-AB112)/(AB112-AC112)*D112) * (F112/E112),0)</f>
        <v>0</v>
      </c>
      <c r="AR112" s="127">
        <f t="shared" ref="AR112:AR143" si="75">IFERROR(((((AL112-AB112)/(AB112-AC112)*D112)*AT112))  * (F112/E112),0)</f>
        <v>0</v>
      </c>
      <c r="AS112" s="90" t="str">
        <f t="shared" ref="AS112:AS143" si="76">IFERROR(IF(R112="Long",(AL112-AB112)/AB112*F112+AM112,IF(R112="Short",(AB112-AL112)/AB112*F112+AM112,"")), "")</f>
        <v/>
      </c>
      <c r="AT112" s="91" t="str">
        <f t="shared" si="48"/>
        <v>1</v>
      </c>
      <c r="AU112" s="92"/>
    </row>
    <row r="113" spans="1:47" s="93" customFormat="1">
      <c r="A113" s="70"/>
      <c r="B113" s="71">
        <f t="shared" si="39"/>
        <v>0</v>
      </c>
      <c r="C113" s="72">
        <f t="shared" si="40"/>
        <v>0</v>
      </c>
      <c r="D113" s="73">
        <v>0</v>
      </c>
      <c r="E113" s="74">
        <f t="shared" si="41"/>
        <v>0</v>
      </c>
      <c r="F113" s="70">
        <f t="shared" si="49"/>
        <v>0</v>
      </c>
      <c r="G113" s="74">
        <f t="shared" si="44"/>
        <v>0</v>
      </c>
      <c r="H113" s="75">
        <f t="shared" si="65"/>
        <v>0</v>
      </c>
      <c r="I113" s="75">
        <f t="shared" si="45"/>
        <v>0</v>
      </c>
      <c r="J113" s="76">
        <f t="shared" si="66"/>
        <v>0</v>
      </c>
      <c r="K113" s="76">
        <f t="shared" si="46"/>
        <v>0</v>
      </c>
      <c r="L113" s="75">
        <f t="shared" si="50"/>
        <v>0</v>
      </c>
      <c r="M113" s="76">
        <f t="shared" si="67"/>
        <v>0</v>
      </c>
      <c r="N113" s="142">
        <f t="shared" si="61"/>
        <v>0</v>
      </c>
      <c r="O113" s="143">
        <f t="shared" si="62"/>
        <v>0</v>
      </c>
      <c r="P113" s="63"/>
      <c r="Q113" s="77"/>
      <c r="R113" s="77"/>
      <c r="S113" s="78"/>
      <c r="T113" s="78"/>
      <c r="U113" s="80"/>
      <c r="V113" s="81"/>
      <c r="W113" s="81"/>
      <c r="X113" s="81"/>
      <c r="Y113" s="81"/>
      <c r="Z113" s="80"/>
      <c r="AA113" s="80"/>
      <c r="AB113" s="82"/>
      <c r="AC113" s="83" t="str">
        <f t="shared" si="68"/>
        <v/>
      </c>
      <c r="AD113" s="84" t="str">
        <f t="shared" si="69"/>
        <v/>
      </c>
      <c r="AE113" s="84" t="str">
        <f t="shared" si="70"/>
        <v/>
      </c>
      <c r="AF113" s="83" t="str">
        <f t="shared" si="71"/>
        <v/>
      </c>
      <c r="AG113" s="84" t="str">
        <f t="shared" si="72"/>
        <v/>
      </c>
      <c r="AH113" s="84" t="str">
        <f t="shared" si="73"/>
        <v/>
      </c>
      <c r="AI113" s="84">
        <f t="shared" si="63"/>
        <v>0</v>
      </c>
      <c r="AJ113" s="1"/>
      <c r="AK113" s="63"/>
      <c r="AL113" s="144" t="str">
        <f t="shared" si="64"/>
        <v/>
      </c>
      <c r="AM113" s="86"/>
      <c r="AN113" s="87"/>
      <c r="AO113" s="88"/>
      <c r="AP113" s="89" t="str">
        <f t="shared" si="47"/>
        <v/>
      </c>
      <c r="AQ113" s="127">
        <f t="shared" si="74"/>
        <v>0</v>
      </c>
      <c r="AR113" s="127">
        <f t="shared" si="75"/>
        <v>0</v>
      </c>
      <c r="AS113" s="90" t="str">
        <f t="shared" si="76"/>
        <v/>
      </c>
      <c r="AT113" s="91" t="str">
        <f t="shared" si="48"/>
        <v>1</v>
      </c>
      <c r="AU113" s="92"/>
    </row>
    <row r="114" spans="1:47" s="93" customFormat="1">
      <c r="A114" s="70"/>
      <c r="B114" s="71">
        <f t="shared" si="39"/>
        <v>0</v>
      </c>
      <c r="C114" s="72">
        <f t="shared" si="40"/>
        <v>0</v>
      </c>
      <c r="D114" s="73">
        <v>0</v>
      </c>
      <c r="E114" s="74">
        <f t="shared" si="41"/>
        <v>0</v>
      </c>
      <c r="F114" s="70">
        <f t="shared" si="49"/>
        <v>0</v>
      </c>
      <c r="G114" s="74">
        <f t="shared" si="44"/>
        <v>0</v>
      </c>
      <c r="H114" s="75">
        <f t="shared" si="65"/>
        <v>0</v>
      </c>
      <c r="I114" s="75">
        <f t="shared" si="45"/>
        <v>0</v>
      </c>
      <c r="J114" s="76">
        <f t="shared" si="66"/>
        <v>0</v>
      </c>
      <c r="K114" s="76">
        <f t="shared" si="46"/>
        <v>0</v>
      </c>
      <c r="L114" s="75">
        <f t="shared" si="50"/>
        <v>0</v>
      </c>
      <c r="M114" s="76">
        <f t="shared" si="67"/>
        <v>0</v>
      </c>
      <c r="N114" s="142">
        <f t="shared" si="61"/>
        <v>0</v>
      </c>
      <c r="O114" s="143">
        <f t="shared" si="62"/>
        <v>0</v>
      </c>
      <c r="P114" s="63"/>
      <c r="Q114" s="77"/>
      <c r="R114" s="77"/>
      <c r="S114" s="78"/>
      <c r="T114" s="78"/>
      <c r="U114" s="80"/>
      <c r="V114" s="81"/>
      <c r="W114" s="81"/>
      <c r="X114" s="81"/>
      <c r="Y114" s="81"/>
      <c r="Z114" s="80"/>
      <c r="AA114" s="80"/>
      <c r="AB114" s="82"/>
      <c r="AC114" s="83" t="str">
        <f t="shared" si="68"/>
        <v/>
      </c>
      <c r="AD114" s="84" t="str">
        <f t="shared" si="69"/>
        <v/>
      </c>
      <c r="AE114" s="84" t="str">
        <f t="shared" si="70"/>
        <v/>
      </c>
      <c r="AF114" s="83" t="str">
        <f t="shared" si="71"/>
        <v/>
      </c>
      <c r="AG114" s="84" t="str">
        <f t="shared" si="72"/>
        <v/>
      </c>
      <c r="AH114" s="84" t="str">
        <f t="shared" si="73"/>
        <v/>
      </c>
      <c r="AI114" s="84">
        <f t="shared" si="63"/>
        <v>0</v>
      </c>
      <c r="AJ114" s="1"/>
      <c r="AK114" s="63"/>
      <c r="AL114" s="144" t="str">
        <f t="shared" si="64"/>
        <v/>
      </c>
      <c r="AM114" s="86"/>
      <c r="AN114" s="87"/>
      <c r="AO114" s="88"/>
      <c r="AP114" s="89" t="str">
        <f t="shared" si="47"/>
        <v/>
      </c>
      <c r="AQ114" s="127">
        <f t="shared" si="74"/>
        <v>0</v>
      </c>
      <c r="AR114" s="127">
        <f t="shared" si="75"/>
        <v>0</v>
      </c>
      <c r="AS114" s="90" t="str">
        <f t="shared" si="76"/>
        <v/>
      </c>
      <c r="AT114" s="91" t="str">
        <f t="shared" si="48"/>
        <v>1</v>
      </c>
      <c r="AU114" s="92"/>
    </row>
    <row r="115" spans="1:47" s="93" customFormat="1">
      <c r="A115" s="70"/>
      <c r="B115" s="71">
        <f t="shared" si="39"/>
        <v>0</v>
      </c>
      <c r="C115" s="72">
        <f t="shared" si="40"/>
        <v>0</v>
      </c>
      <c r="D115" s="73">
        <v>0</v>
      </c>
      <c r="E115" s="74">
        <f t="shared" si="41"/>
        <v>0</v>
      </c>
      <c r="F115" s="70">
        <f t="shared" si="49"/>
        <v>0</v>
      </c>
      <c r="G115" s="74">
        <f t="shared" si="44"/>
        <v>0</v>
      </c>
      <c r="H115" s="75">
        <f t="shared" si="65"/>
        <v>0</v>
      </c>
      <c r="I115" s="75">
        <f t="shared" si="45"/>
        <v>0</v>
      </c>
      <c r="J115" s="76">
        <f t="shared" si="66"/>
        <v>0</v>
      </c>
      <c r="K115" s="76">
        <f t="shared" si="46"/>
        <v>0</v>
      </c>
      <c r="L115" s="75">
        <f t="shared" si="50"/>
        <v>0</v>
      </c>
      <c r="M115" s="76">
        <f t="shared" si="67"/>
        <v>0</v>
      </c>
      <c r="N115" s="142">
        <f t="shared" si="61"/>
        <v>0</v>
      </c>
      <c r="O115" s="143">
        <f t="shared" si="62"/>
        <v>0</v>
      </c>
      <c r="P115" s="63"/>
      <c r="Q115" s="77"/>
      <c r="R115" s="77"/>
      <c r="S115" s="78"/>
      <c r="T115" s="78"/>
      <c r="U115" s="80"/>
      <c r="V115" s="81"/>
      <c r="W115" s="81"/>
      <c r="X115" s="81"/>
      <c r="Y115" s="81"/>
      <c r="Z115" s="80"/>
      <c r="AA115" s="80"/>
      <c r="AB115" s="82"/>
      <c r="AC115" s="83" t="str">
        <f t="shared" si="68"/>
        <v/>
      </c>
      <c r="AD115" s="84" t="str">
        <f t="shared" si="69"/>
        <v/>
      </c>
      <c r="AE115" s="84" t="str">
        <f t="shared" si="70"/>
        <v/>
      </c>
      <c r="AF115" s="83" t="str">
        <f t="shared" si="71"/>
        <v/>
      </c>
      <c r="AG115" s="84" t="str">
        <f t="shared" si="72"/>
        <v/>
      </c>
      <c r="AH115" s="84" t="str">
        <f t="shared" si="73"/>
        <v/>
      </c>
      <c r="AI115" s="84">
        <f t="shared" si="63"/>
        <v>0</v>
      </c>
      <c r="AJ115" s="1"/>
      <c r="AK115" s="63"/>
      <c r="AL115" s="144" t="str">
        <f t="shared" si="64"/>
        <v/>
      </c>
      <c r="AM115" s="86"/>
      <c r="AN115" s="87"/>
      <c r="AO115" s="88"/>
      <c r="AP115" s="89" t="str">
        <f t="shared" si="47"/>
        <v/>
      </c>
      <c r="AQ115" s="127">
        <f t="shared" si="74"/>
        <v>0</v>
      </c>
      <c r="AR115" s="127">
        <f t="shared" si="75"/>
        <v>0</v>
      </c>
      <c r="AS115" s="90" t="str">
        <f t="shared" si="76"/>
        <v/>
      </c>
      <c r="AT115" s="91" t="str">
        <f t="shared" si="48"/>
        <v>1</v>
      </c>
      <c r="AU115" s="92"/>
    </row>
    <row r="116" spans="1:47" s="93" customFormat="1">
      <c r="A116" s="70"/>
      <c r="B116" s="71">
        <f t="shared" si="39"/>
        <v>0</v>
      </c>
      <c r="C116" s="72">
        <f t="shared" si="40"/>
        <v>0</v>
      </c>
      <c r="D116" s="73">
        <v>0</v>
      </c>
      <c r="E116" s="74">
        <f t="shared" si="41"/>
        <v>0</v>
      </c>
      <c r="F116" s="70">
        <f t="shared" si="49"/>
        <v>0</v>
      </c>
      <c r="G116" s="74">
        <f t="shared" si="44"/>
        <v>0</v>
      </c>
      <c r="H116" s="75">
        <f t="shared" si="65"/>
        <v>0</v>
      </c>
      <c r="I116" s="75">
        <f t="shared" si="45"/>
        <v>0</v>
      </c>
      <c r="J116" s="76">
        <f t="shared" si="66"/>
        <v>0</v>
      </c>
      <c r="K116" s="76">
        <f t="shared" si="46"/>
        <v>0</v>
      </c>
      <c r="L116" s="75">
        <f t="shared" si="50"/>
        <v>0</v>
      </c>
      <c r="M116" s="76">
        <f t="shared" si="67"/>
        <v>0</v>
      </c>
      <c r="N116" s="142">
        <f t="shared" si="61"/>
        <v>0</v>
      </c>
      <c r="O116" s="143">
        <f t="shared" si="62"/>
        <v>0</v>
      </c>
      <c r="P116" s="63"/>
      <c r="Q116" s="77"/>
      <c r="R116" s="77"/>
      <c r="S116" s="78"/>
      <c r="T116" s="78"/>
      <c r="U116" s="80"/>
      <c r="V116" s="81"/>
      <c r="W116" s="81"/>
      <c r="X116" s="81"/>
      <c r="Y116" s="81"/>
      <c r="Z116" s="80"/>
      <c r="AA116" s="80"/>
      <c r="AB116" s="82"/>
      <c r="AC116" s="83" t="str">
        <f t="shared" si="68"/>
        <v/>
      </c>
      <c r="AD116" s="84" t="str">
        <f t="shared" si="69"/>
        <v/>
      </c>
      <c r="AE116" s="84" t="str">
        <f t="shared" si="70"/>
        <v/>
      </c>
      <c r="AF116" s="83" t="str">
        <f t="shared" si="71"/>
        <v/>
      </c>
      <c r="AG116" s="84" t="str">
        <f t="shared" si="72"/>
        <v/>
      </c>
      <c r="AH116" s="84" t="str">
        <f t="shared" si="73"/>
        <v/>
      </c>
      <c r="AI116" s="84">
        <f t="shared" si="63"/>
        <v>0</v>
      </c>
      <c r="AJ116" s="1"/>
      <c r="AK116" s="63"/>
      <c r="AL116" s="144" t="str">
        <f t="shared" si="64"/>
        <v/>
      </c>
      <c r="AM116" s="86"/>
      <c r="AN116" s="87"/>
      <c r="AO116" s="88"/>
      <c r="AP116" s="89" t="str">
        <f t="shared" si="47"/>
        <v/>
      </c>
      <c r="AQ116" s="127">
        <f t="shared" si="74"/>
        <v>0</v>
      </c>
      <c r="AR116" s="127">
        <f t="shared" si="75"/>
        <v>0</v>
      </c>
      <c r="AS116" s="90" t="str">
        <f t="shared" si="76"/>
        <v/>
      </c>
      <c r="AT116" s="91" t="str">
        <f t="shared" si="48"/>
        <v>1</v>
      </c>
      <c r="AU116" s="92"/>
    </row>
    <row r="117" spans="1:47" s="93" customFormat="1">
      <c r="A117" s="70"/>
      <c r="B117" s="71">
        <f t="shared" si="39"/>
        <v>0</v>
      </c>
      <c r="C117" s="72">
        <f t="shared" si="40"/>
        <v>0</v>
      </c>
      <c r="D117" s="73">
        <v>0</v>
      </c>
      <c r="E117" s="74">
        <f t="shared" si="41"/>
        <v>0</v>
      </c>
      <c r="F117" s="70">
        <f t="shared" si="49"/>
        <v>0</v>
      </c>
      <c r="G117" s="74">
        <f t="shared" si="44"/>
        <v>0</v>
      </c>
      <c r="H117" s="75">
        <f t="shared" si="65"/>
        <v>0</v>
      </c>
      <c r="I117" s="75">
        <f t="shared" si="45"/>
        <v>0</v>
      </c>
      <c r="J117" s="76">
        <f t="shared" si="66"/>
        <v>0</v>
      </c>
      <c r="K117" s="76">
        <f t="shared" si="46"/>
        <v>0</v>
      </c>
      <c r="L117" s="75">
        <f t="shared" si="50"/>
        <v>0</v>
      </c>
      <c r="M117" s="76">
        <f t="shared" si="67"/>
        <v>0</v>
      </c>
      <c r="N117" s="142">
        <f t="shared" si="61"/>
        <v>0</v>
      </c>
      <c r="O117" s="143">
        <f t="shared" si="62"/>
        <v>0</v>
      </c>
      <c r="P117" s="63"/>
      <c r="Q117" s="77"/>
      <c r="R117" s="77"/>
      <c r="S117" s="78"/>
      <c r="T117" s="78"/>
      <c r="U117" s="80"/>
      <c r="V117" s="81"/>
      <c r="W117" s="81"/>
      <c r="X117" s="81"/>
      <c r="Y117" s="81"/>
      <c r="Z117" s="80"/>
      <c r="AA117" s="80"/>
      <c r="AB117" s="82"/>
      <c r="AC117" s="83" t="str">
        <f t="shared" si="68"/>
        <v/>
      </c>
      <c r="AD117" s="84" t="str">
        <f t="shared" si="69"/>
        <v/>
      </c>
      <c r="AE117" s="84" t="str">
        <f t="shared" si="70"/>
        <v/>
      </c>
      <c r="AF117" s="83" t="str">
        <f t="shared" si="71"/>
        <v/>
      </c>
      <c r="AG117" s="84" t="str">
        <f t="shared" si="72"/>
        <v/>
      </c>
      <c r="AH117" s="84" t="str">
        <f t="shared" si="73"/>
        <v/>
      </c>
      <c r="AI117" s="84">
        <f t="shared" si="63"/>
        <v>0</v>
      </c>
      <c r="AJ117" s="1"/>
      <c r="AK117" s="63"/>
      <c r="AL117" s="144" t="str">
        <f t="shared" si="64"/>
        <v/>
      </c>
      <c r="AM117" s="86"/>
      <c r="AN117" s="87"/>
      <c r="AO117" s="88"/>
      <c r="AP117" s="89" t="str">
        <f t="shared" si="47"/>
        <v/>
      </c>
      <c r="AQ117" s="127">
        <f t="shared" si="74"/>
        <v>0</v>
      </c>
      <c r="AR117" s="127">
        <f t="shared" si="75"/>
        <v>0</v>
      </c>
      <c r="AS117" s="90" t="str">
        <f t="shared" si="76"/>
        <v/>
      </c>
      <c r="AT117" s="91" t="str">
        <f t="shared" si="48"/>
        <v>1</v>
      </c>
      <c r="AU117" s="92"/>
    </row>
    <row r="118" spans="1:47" s="93" customFormat="1">
      <c r="A118" s="70"/>
      <c r="B118" s="71">
        <f t="shared" si="39"/>
        <v>0</v>
      </c>
      <c r="C118" s="72">
        <f t="shared" si="40"/>
        <v>0</v>
      </c>
      <c r="D118" s="73">
        <v>0</v>
      </c>
      <c r="E118" s="74">
        <f t="shared" si="41"/>
        <v>0</v>
      </c>
      <c r="F118" s="70">
        <f t="shared" si="49"/>
        <v>0</v>
      </c>
      <c r="G118" s="74">
        <f t="shared" si="44"/>
        <v>0</v>
      </c>
      <c r="H118" s="75">
        <f t="shared" si="65"/>
        <v>0</v>
      </c>
      <c r="I118" s="75">
        <f t="shared" si="45"/>
        <v>0</v>
      </c>
      <c r="J118" s="76">
        <f t="shared" si="66"/>
        <v>0</v>
      </c>
      <c r="K118" s="76">
        <f t="shared" si="46"/>
        <v>0</v>
      </c>
      <c r="L118" s="75">
        <f t="shared" si="50"/>
        <v>0</v>
      </c>
      <c r="M118" s="76">
        <f t="shared" si="67"/>
        <v>0</v>
      </c>
      <c r="N118" s="142">
        <f t="shared" si="61"/>
        <v>0</v>
      </c>
      <c r="O118" s="143">
        <f t="shared" si="62"/>
        <v>0</v>
      </c>
      <c r="P118" s="63"/>
      <c r="Q118" s="77"/>
      <c r="R118" s="77"/>
      <c r="S118" s="78"/>
      <c r="T118" s="78"/>
      <c r="U118" s="80"/>
      <c r="V118" s="81"/>
      <c r="W118" s="81"/>
      <c r="X118" s="81"/>
      <c r="Y118" s="81"/>
      <c r="Z118" s="80"/>
      <c r="AA118" s="80"/>
      <c r="AB118" s="82"/>
      <c r="AC118" s="83" t="str">
        <f t="shared" si="68"/>
        <v/>
      </c>
      <c r="AD118" s="84" t="str">
        <f t="shared" si="69"/>
        <v/>
      </c>
      <c r="AE118" s="84" t="str">
        <f t="shared" si="70"/>
        <v/>
      </c>
      <c r="AF118" s="83" t="str">
        <f t="shared" si="71"/>
        <v/>
      </c>
      <c r="AG118" s="84" t="str">
        <f t="shared" si="72"/>
        <v/>
      </c>
      <c r="AH118" s="84" t="str">
        <f t="shared" si="73"/>
        <v/>
      </c>
      <c r="AI118" s="84">
        <f t="shared" si="63"/>
        <v>0</v>
      </c>
      <c r="AJ118" s="1"/>
      <c r="AK118" s="63"/>
      <c r="AL118" s="144" t="str">
        <f t="shared" si="64"/>
        <v/>
      </c>
      <c r="AM118" s="86"/>
      <c r="AN118" s="87"/>
      <c r="AO118" s="88"/>
      <c r="AP118" s="89" t="str">
        <f t="shared" si="47"/>
        <v/>
      </c>
      <c r="AQ118" s="127">
        <f t="shared" si="74"/>
        <v>0</v>
      </c>
      <c r="AR118" s="127">
        <f t="shared" si="75"/>
        <v>0</v>
      </c>
      <c r="AS118" s="90" t="str">
        <f t="shared" si="76"/>
        <v/>
      </c>
      <c r="AT118" s="91" t="str">
        <f t="shared" si="48"/>
        <v>1</v>
      </c>
      <c r="AU118" s="92"/>
    </row>
    <row r="119" spans="1:47" s="93" customFormat="1">
      <c r="A119" s="70"/>
      <c r="B119" s="71">
        <f t="shared" si="39"/>
        <v>0</v>
      </c>
      <c r="C119" s="72">
        <f t="shared" si="40"/>
        <v>0</v>
      </c>
      <c r="D119" s="73">
        <v>0</v>
      </c>
      <c r="E119" s="74">
        <f t="shared" si="41"/>
        <v>0</v>
      </c>
      <c r="F119" s="70">
        <f t="shared" si="49"/>
        <v>0</v>
      </c>
      <c r="G119" s="74">
        <f t="shared" si="44"/>
        <v>0</v>
      </c>
      <c r="H119" s="75">
        <f t="shared" si="65"/>
        <v>0</v>
      </c>
      <c r="I119" s="75">
        <f t="shared" si="45"/>
        <v>0</v>
      </c>
      <c r="J119" s="76">
        <f t="shared" si="66"/>
        <v>0</v>
      </c>
      <c r="K119" s="76">
        <f t="shared" si="46"/>
        <v>0</v>
      </c>
      <c r="L119" s="75">
        <f t="shared" si="50"/>
        <v>0</v>
      </c>
      <c r="M119" s="76">
        <f t="shared" si="67"/>
        <v>0</v>
      </c>
      <c r="N119" s="142">
        <f t="shared" si="61"/>
        <v>0</v>
      </c>
      <c r="O119" s="143">
        <f t="shared" si="62"/>
        <v>0</v>
      </c>
      <c r="P119" s="63"/>
      <c r="Q119" s="77"/>
      <c r="R119" s="77"/>
      <c r="S119" s="78"/>
      <c r="T119" s="78"/>
      <c r="U119" s="80"/>
      <c r="V119" s="81"/>
      <c r="W119" s="81"/>
      <c r="X119" s="81"/>
      <c r="Y119" s="81"/>
      <c r="Z119" s="80"/>
      <c r="AA119" s="80"/>
      <c r="AB119" s="82"/>
      <c r="AC119" s="83" t="str">
        <f t="shared" si="68"/>
        <v/>
      </c>
      <c r="AD119" s="84" t="str">
        <f t="shared" si="69"/>
        <v/>
      </c>
      <c r="AE119" s="84" t="str">
        <f t="shared" si="70"/>
        <v/>
      </c>
      <c r="AF119" s="83" t="str">
        <f t="shared" si="71"/>
        <v/>
      </c>
      <c r="AG119" s="84" t="str">
        <f t="shared" si="72"/>
        <v/>
      </c>
      <c r="AH119" s="84" t="str">
        <f t="shared" si="73"/>
        <v/>
      </c>
      <c r="AI119" s="84">
        <f t="shared" si="63"/>
        <v>0</v>
      </c>
      <c r="AJ119" s="1"/>
      <c r="AK119" s="63"/>
      <c r="AL119" s="144" t="str">
        <f t="shared" si="64"/>
        <v/>
      </c>
      <c r="AM119" s="86"/>
      <c r="AN119" s="87"/>
      <c r="AO119" s="88"/>
      <c r="AP119" s="89" t="str">
        <f t="shared" si="47"/>
        <v/>
      </c>
      <c r="AQ119" s="127">
        <f t="shared" si="74"/>
        <v>0</v>
      </c>
      <c r="AR119" s="127">
        <f t="shared" si="75"/>
        <v>0</v>
      </c>
      <c r="AS119" s="90" t="str">
        <f t="shared" si="76"/>
        <v/>
      </c>
      <c r="AT119" s="91" t="str">
        <f t="shared" si="48"/>
        <v>1</v>
      </c>
      <c r="AU119" s="92"/>
    </row>
    <row r="120" spans="1:47" s="93" customFormat="1">
      <c r="A120" s="70"/>
      <c r="B120" s="71">
        <f t="shared" si="39"/>
        <v>0</v>
      </c>
      <c r="C120" s="72">
        <f t="shared" si="40"/>
        <v>0</v>
      </c>
      <c r="D120" s="73">
        <v>0</v>
      </c>
      <c r="E120" s="74">
        <f t="shared" si="41"/>
        <v>0</v>
      </c>
      <c r="F120" s="70">
        <f t="shared" si="49"/>
        <v>0</v>
      </c>
      <c r="G120" s="74">
        <f t="shared" si="44"/>
        <v>0</v>
      </c>
      <c r="H120" s="75">
        <f t="shared" si="65"/>
        <v>0</v>
      </c>
      <c r="I120" s="75">
        <f t="shared" si="45"/>
        <v>0</v>
      </c>
      <c r="J120" s="76">
        <f t="shared" si="66"/>
        <v>0</v>
      </c>
      <c r="K120" s="76">
        <f t="shared" si="46"/>
        <v>0</v>
      </c>
      <c r="L120" s="75">
        <f t="shared" si="50"/>
        <v>0</v>
      </c>
      <c r="M120" s="76">
        <f t="shared" si="67"/>
        <v>0</v>
      </c>
      <c r="N120" s="142">
        <f t="shared" si="61"/>
        <v>0</v>
      </c>
      <c r="O120" s="143">
        <f t="shared" si="62"/>
        <v>0</v>
      </c>
      <c r="P120" s="63"/>
      <c r="Q120" s="77"/>
      <c r="R120" s="77"/>
      <c r="S120" s="78"/>
      <c r="T120" s="78"/>
      <c r="U120" s="80"/>
      <c r="V120" s="81"/>
      <c r="W120" s="81"/>
      <c r="X120" s="81"/>
      <c r="Y120" s="81"/>
      <c r="Z120" s="80"/>
      <c r="AA120" s="80"/>
      <c r="AB120" s="82"/>
      <c r="AC120" s="83" t="str">
        <f t="shared" si="68"/>
        <v/>
      </c>
      <c r="AD120" s="84" t="str">
        <f t="shared" si="69"/>
        <v/>
      </c>
      <c r="AE120" s="84" t="str">
        <f t="shared" si="70"/>
        <v/>
      </c>
      <c r="AF120" s="83" t="str">
        <f t="shared" si="71"/>
        <v/>
      </c>
      <c r="AG120" s="84" t="str">
        <f t="shared" si="72"/>
        <v/>
      </c>
      <c r="AH120" s="84" t="str">
        <f t="shared" si="73"/>
        <v/>
      </c>
      <c r="AI120" s="84">
        <f t="shared" si="63"/>
        <v>0</v>
      </c>
      <c r="AJ120" s="1"/>
      <c r="AK120" s="63"/>
      <c r="AL120" s="144" t="str">
        <f t="shared" si="64"/>
        <v/>
      </c>
      <c r="AM120" s="86"/>
      <c r="AN120" s="87"/>
      <c r="AO120" s="88"/>
      <c r="AP120" s="89" t="str">
        <f t="shared" si="47"/>
        <v/>
      </c>
      <c r="AQ120" s="127">
        <f t="shared" si="74"/>
        <v>0</v>
      </c>
      <c r="AR120" s="127">
        <f t="shared" si="75"/>
        <v>0</v>
      </c>
      <c r="AS120" s="90" t="str">
        <f t="shared" si="76"/>
        <v/>
      </c>
      <c r="AT120" s="91" t="str">
        <f t="shared" si="48"/>
        <v>1</v>
      </c>
      <c r="AU120" s="92"/>
    </row>
    <row r="121" spans="1:47" s="93" customFormat="1">
      <c r="A121" s="70"/>
      <c r="B121" s="71">
        <f t="shared" si="39"/>
        <v>0</v>
      </c>
      <c r="C121" s="72">
        <f t="shared" si="40"/>
        <v>0</v>
      </c>
      <c r="D121" s="73">
        <v>0</v>
      </c>
      <c r="E121" s="74">
        <f t="shared" si="41"/>
        <v>0</v>
      </c>
      <c r="F121" s="70">
        <f t="shared" si="49"/>
        <v>0</v>
      </c>
      <c r="G121" s="74">
        <f t="shared" si="44"/>
        <v>0</v>
      </c>
      <c r="H121" s="75">
        <f t="shared" si="65"/>
        <v>0</v>
      </c>
      <c r="I121" s="75">
        <f t="shared" si="45"/>
        <v>0</v>
      </c>
      <c r="J121" s="76">
        <f t="shared" si="66"/>
        <v>0</v>
      </c>
      <c r="K121" s="76">
        <f t="shared" si="46"/>
        <v>0</v>
      </c>
      <c r="L121" s="75">
        <f t="shared" si="50"/>
        <v>0</v>
      </c>
      <c r="M121" s="76">
        <f t="shared" si="67"/>
        <v>0</v>
      </c>
      <c r="N121" s="142">
        <f t="shared" si="61"/>
        <v>0</v>
      </c>
      <c r="O121" s="143">
        <f t="shared" si="62"/>
        <v>0</v>
      </c>
      <c r="P121" s="63"/>
      <c r="Q121" s="77"/>
      <c r="R121" s="77"/>
      <c r="S121" s="78"/>
      <c r="T121" s="78"/>
      <c r="U121" s="80"/>
      <c r="V121" s="81"/>
      <c r="W121" s="81"/>
      <c r="X121" s="81"/>
      <c r="Y121" s="81"/>
      <c r="Z121" s="80"/>
      <c r="AA121" s="80"/>
      <c r="AB121" s="82"/>
      <c r="AC121" s="83" t="str">
        <f t="shared" si="68"/>
        <v/>
      </c>
      <c r="AD121" s="84" t="str">
        <f t="shared" si="69"/>
        <v/>
      </c>
      <c r="AE121" s="84" t="str">
        <f t="shared" si="70"/>
        <v/>
      </c>
      <c r="AF121" s="83" t="str">
        <f t="shared" si="71"/>
        <v/>
      </c>
      <c r="AG121" s="84" t="str">
        <f t="shared" si="72"/>
        <v/>
      </c>
      <c r="AH121" s="84" t="str">
        <f t="shared" si="73"/>
        <v/>
      </c>
      <c r="AI121" s="84">
        <f t="shared" si="63"/>
        <v>0</v>
      </c>
      <c r="AJ121" s="1"/>
      <c r="AK121" s="63"/>
      <c r="AL121" s="144" t="str">
        <f t="shared" si="64"/>
        <v/>
      </c>
      <c r="AM121" s="86"/>
      <c r="AN121" s="87"/>
      <c r="AO121" s="88"/>
      <c r="AP121" s="89" t="str">
        <f t="shared" si="47"/>
        <v/>
      </c>
      <c r="AQ121" s="127">
        <f t="shared" si="74"/>
        <v>0</v>
      </c>
      <c r="AR121" s="127">
        <f t="shared" si="75"/>
        <v>0</v>
      </c>
      <c r="AS121" s="90" t="str">
        <f t="shared" si="76"/>
        <v/>
      </c>
      <c r="AT121" s="91" t="str">
        <f t="shared" si="48"/>
        <v>1</v>
      </c>
      <c r="AU121" s="92"/>
    </row>
    <row r="122" spans="1:47" s="93" customFormat="1">
      <c r="A122" s="70"/>
      <c r="B122" s="71">
        <f t="shared" si="39"/>
        <v>0</v>
      </c>
      <c r="C122" s="72">
        <f t="shared" si="40"/>
        <v>0</v>
      </c>
      <c r="D122" s="73">
        <v>0</v>
      </c>
      <c r="E122" s="74">
        <f t="shared" si="41"/>
        <v>0</v>
      </c>
      <c r="F122" s="70">
        <f t="shared" si="49"/>
        <v>0</v>
      </c>
      <c r="G122" s="74">
        <f t="shared" si="44"/>
        <v>0</v>
      </c>
      <c r="H122" s="75">
        <f t="shared" si="65"/>
        <v>0</v>
      </c>
      <c r="I122" s="75">
        <f t="shared" si="45"/>
        <v>0</v>
      </c>
      <c r="J122" s="76">
        <f t="shared" si="66"/>
        <v>0</v>
      </c>
      <c r="K122" s="76">
        <f t="shared" si="46"/>
        <v>0</v>
      </c>
      <c r="L122" s="75">
        <f t="shared" si="50"/>
        <v>0</v>
      </c>
      <c r="M122" s="76">
        <f t="shared" si="67"/>
        <v>0</v>
      </c>
      <c r="N122" s="142">
        <f t="shared" si="61"/>
        <v>0</v>
      </c>
      <c r="O122" s="143">
        <f t="shared" si="62"/>
        <v>0</v>
      </c>
      <c r="P122" s="63"/>
      <c r="Q122" s="77"/>
      <c r="R122" s="77"/>
      <c r="S122" s="78"/>
      <c r="T122" s="78"/>
      <c r="U122" s="80"/>
      <c r="V122" s="81"/>
      <c r="W122" s="81"/>
      <c r="X122" s="81"/>
      <c r="Y122" s="81"/>
      <c r="Z122" s="80"/>
      <c r="AA122" s="80"/>
      <c r="AB122" s="82"/>
      <c r="AC122" s="83" t="str">
        <f t="shared" si="68"/>
        <v/>
      </c>
      <c r="AD122" s="84" t="str">
        <f t="shared" si="69"/>
        <v/>
      </c>
      <c r="AE122" s="84" t="str">
        <f t="shared" si="70"/>
        <v/>
      </c>
      <c r="AF122" s="83" t="str">
        <f t="shared" si="71"/>
        <v/>
      </c>
      <c r="AG122" s="84" t="str">
        <f t="shared" si="72"/>
        <v/>
      </c>
      <c r="AH122" s="84" t="str">
        <f t="shared" si="73"/>
        <v/>
      </c>
      <c r="AI122" s="84">
        <f t="shared" si="63"/>
        <v>0</v>
      </c>
      <c r="AJ122" s="1"/>
      <c r="AK122" s="63"/>
      <c r="AL122" s="144" t="str">
        <f t="shared" si="64"/>
        <v/>
      </c>
      <c r="AM122" s="86"/>
      <c r="AN122" s="87"/>
      <c r="AO122" s="88"/>
      <c r="AP122" s="89" t="str">
        <f t="shared" si="47"/>
        <v/>
      </c>
      <c r="AQ122" s="127">
        <f t="shared" si="74"/>
        <v>0</v>
      </c>
      <c r="AR122" s="127">
        <f t="shared" si="75"/>
        <v>0</v>
      </c>
      <c r="AS122" s="90" t="str">
        <f t="shared" si="76"/>
        <v/>
      </c>
      <c r="AT122" s="91" t="str">
        <f t="shared" si="48"/>
        <v>1</v>
      </c>
      <c r="AU122" s="92"/>
    </row>
    <row r="123" spans="1:47" s="93" customFormat="1">
      <c r="A123" s="70"/>
      <c r="B123" s="71">
        <f t="shared" si="39"/>
        <v>0</v>
      </c>
      <c r="C123" s="72">
        <f t="shared" si="40"/>
        <v>0</v>
      </c>
      <c r="D123" s="73">
        <v>0</v>
      </c>
      <c r="E123" s="74">
        <f t="shared" si="41"/>
        <v>0</v>
      </c>
      <c r="F123" s="70">
        <f t="shared" si="49"/>
        <v>0</v>
      </c>
      <c r="G123" s="74">
        <f t="shared" si="44"/>
        <v>0</v>
      </c>
      <c r="H123" s="75">
        <f t="shared" si="65"/>
        <v>0</v>
      </c>
      <c r="I123" s="75">
        <f t="shared" si="45"/>
        <v>0</v>
      </c>
      <c r="J123" s="76">
        <f t="shared" si="66"/>
        <v>0</v>
      </c>
      <c r="K123" s="76">
        <f t="shared" si="46"/>
        <v>0</v>
      </c>
      <c r="L123" s="75">
        <f t="shared" si="50"/>
        <v>0</v>
      </c>
      <c r="M123" s="76">
        <f t="shared" si="67"/>
        <v>0</v>
      </c>
      <c r="N123" s="142">
        <f t="shared" si="61"/>
        <v>0</v>
      </c>
      <c r="O123" s="143">
        <f t="shared" si="62"/>
        <v>0</v>
      </c>
      <c r="P123" s="63"/>
      <c r="Q123" s="77"/>
      <c r="R123" s="77"/>
      <c r="S123" s="78"/>
      <c r="T123" s="78"/>
      <c r="U123" s="80"/>
      <c r="V123" s="81"/>
      <c r="W123" s="81"/>
      <c r="X123" s="81"/>
      <c r="Y123" s="81"/>
      <c r="Z123" s="80"/>
      <c r="AA123" s="80"/>
      <c r="AB123" s="82"/>
      <c r="AC123" s="83" t="str">
        <f t="shared" si="68"/>
        <v/>
      </c>
      <c r="AD123" s="84" t="str">
        <f t="shared" si="69"/>
        <v/>
      </c>
      <c r="AE123" s="84" t="str">
        <f t="shared" si="70"/>
        <v/>
      </c>
      <c r="AF123" s="83" t="str">
        <f t="shared" si="71"/>
        <v/>
      </c>
      <c r="AG123" s="84" t="str">
        <f t="shared" si="72"/>
        <v/>
      </c>
      <c r="AH123" s="84" t="str">
        <f t="shared" si="73"/>
        <v/>
      </c>
      <c r="AI123" s="84">
        <f t="shared" si="63"/>
        <v>0</v>
      </c>
      <c r="AJ123" s="1"/>
      <c r="AK123" s="63"/>
      <c r="AL123" s="144" t="str">
        <f t="shared" si="64"/>
        <v/>
      </c>
      <c r="AM123" s="86"/>
      <c r="AN123" s="87"/>
      <c r="AO123" s="88"/>
      <c r="AP123" s="89" t="str">
        <f t="shared" si="47"/>
        <v/>
      </c>
      <c r="AQ123" s="127">
        <f t="shared" si="74"/>
        <v>0</v>
      </c>
      <c r="AR123" s="127">
        <f t="shared" si="75"/>
        <v>0</v>
      </c>
      <c r="AS123" s="90" t="str">
        <f t="shared" si="76"/>
        <v/>
      </c>
      <c r="AT123" s="91" t="str">
        <f t="shared" si="48"/>
        <v>1</v>
      </c>
      <c r="AU123" s="92"/>
    </row>
    <row r="124" spans="1:47" s="93" customFormat="1">
      <c r="A124" s="70"/>
      <c r="B124" s="71">
        <f t="shared" si="39"/>
        <v>0</v>
      </c>
      <c r="C124" s="72">
        <f t="shared" si="40"/>
        <v>0</v>
      </c>
      <c r="D124" s="73">
        <v>0</v>
      </c>
      <c r="E124" s="74">
        <f t="shared" si="41"/>
        <v>0</v>
      </c>
      <c r="F124" s="70">
        <f t="shared" si="49"/>
        <v>0</v>
      </c>
      <c r="G124" s="74">
        <f t="shared" si="44"/>
        <v>0</v>
      </c>
      <c r="H124" s="75">
        <f t="shared" si="65"/>
        <v>0</v>
      </c>
      <c r="I124" s="75">
        <f t="shared" si="45"/>
        <v>0</v>
      </c>
      <c r="J124" s="76">
        <f t="shared" si="66"/>
        <v>0</v>
      </c>
      <c r="K124" s="76">
        <f t="shared" si="46"/>
        <v>0</v>
      </c>
      <c r="L124" s="75">
        <f t="shared" si="50"/>
        <v>0</v>
      </c>
      <c r="M124" s="76">
        <f t="shared" si="67"/>
        <v>0</v>
      </c>
      <c r="N124" s="142">
        <f t="shared" si="61"/>
        <v>0</v>
      </c>
      <c r="O124" s="143">
        <f t="shared" si="62"/>
        <v>0</v>
      </c>
      <c r="P124" s="63"/>
      <c r="Q124" s="77"/>
      <c r="R124" s="77"/>
      <c r="S124" s="78"/>
      <c r="T124" s="78"/>
      <c r="U124" s="80"/>
      <c r="V124" s="81"/>
      <c r="W124" s="81"/>
      <c r="X124" s="81"/>
      <c r="Y124" s="81"/>
      <c r="Z124" s="80"/>
      <c r="AA124" s="80"/>
      <c r="AB124" s="82"/>
      <c r="AC124" s="83" t="str">
        <f t="shared" si="68"/>
        <v/>
      </c>
      <c r="AD124" s="84" t="str">
        <f t="shared" si="69"/>
        <v/>
      </c>
      <c r="AE124" s="84" t="str">
        <f t="shared" si="70"/>
        <v/>
      </c>
      <c r="AF124" s="83" t="str">
        <f t="shared" si="71"/>
        <v/>
      </c>
      <c r="AG124" s="84" t="str">
        <f t="shared" si="72"/>
        <v/>
      </c>
      <c r="AH124" s="84" t="str">
        <f t="shared" si="73"/>
        <v/>
      </c>
      <c r="AI124" s="84">
        <f t="shared" si="63"/>
        <v>0</v>
      </c>
      <c r="AJ124" s="1"/>
      <c r="AK124" s="63"/>
      <c r="AL124" s="144" t="str">
        <f t="shared" si="64"/>
        <v/>
      </c>
      <c r="AM124" s="86"/>
      <c r="AN124" s="87"/>
      <c r="AO124" s="88"/>
      <c r="AP124" s="89" t="str">
        <f t="shared" si="47"/>
        <v/>
      </c>
      <c r="AQ124" s="127">
        <f t="shared" si="74"/>
        <v>0</v>
      </c>
      <c r="AR124" s="127">
        <f t="shared" si="75"/>
        <v>0</v>
      </c>
      <c r="AS124" s="90" t="str">
        <f t="shared" si="76"/>
        <v/>
      </c>
      <c r="AT124" s="91" t="str">
        <f t="shared" si="48"/>
        <v>1</v>
      </c>
      <c r="AU124" s="92"/>
    </row>
    <row r="125" spans="1:47" s="93" customFormat="1">
      <c r="A125" s="70"/>
      <c r="B125" s="71">
        <f t="shared" si="39"/>
        <v>0</v>
      </c>
      <c r="C125" s="72">
        <f t="shared" si="40"/>
        <v>0</v>
      </c>
      <c r="D125" s="73">
        <v>0</v>
      </c>
      <c r="E125" s="74">
        <f t="shared" si="41"/>
        <v>0</v>
      </c>
      <c r="F125" s="70">
        <f t="shared" si="49"/>
        <v>0</v>
      </c>
      <c r="G125" s="74">
        <f t="shared" si="44"/>
        <v>0</v>
      </c>
      <c r="H125" s="75">
        <f t="shared" si="65"/>
        <v>0</v>
      </c>
      <c r="I125" s="75">
        <f t="shared" si="45"/>
        <v>0</v>
      </c>
      <c r="J125" s="76">
        <f t="shared" si="66"/>
        <v>0</v>
      </c>
      <c r="K125" s="76">
        <f t="shared" si="46"/>
        <v>0</v>
      </c>
      <c r="L125" s="75">
        <f t="shared" si="50"/>
        <v>0</v>
      </c>
      <c r="M125" s="76">
        <f t="shared" si="67"/>
        <v>0</v>
      </c>
      <c r="N125" s="142">
        <f t="shared" si="61"/>
        <v>0</v>
      </c>
      <c r="O125" s="143">
        <f t="shared" si="62"/>
        <v>0</v>
      </c>
      <c r="P125" s="63"/>
      <c r="Q125" s="77"/>
      <c r="R125" s="77"/>
      <c r="S125" s="78"/>
      <c r="T125" s="78"/>
      <c r="U125" s="80"/>
      <c r="V125" s="81"/>
      <c r="W125" s="81"/>
      <c r="X125" s="81"/>
      <c r="Y125" s="81"/>
      <c r="Z125" s="80"/>
      <c r="AA125" s="80"/>
      <c r="AB125" s="82"/>
      <c r="AC125" s="83" t="str">
        <f t="shared" si="68"/>
        <v/>
      </c>
      <c r="AD125" s="84" t="str">
        <f t="shared" si="69"/>
        <v/>
      </c>
      <c r="AE125" s="84" t="str">
        <f t="shared" si="70"/>
        <v/>
      </c>
      <c r="AF125" s="83" t="str">
        <f t="shared" si="71"/>
        <v/>
      </c>
      <c r="AG125" s="84" t="str">
        <f t="shared" si="72"/>
        <v/>
      </c>
      <c r="AH125" s="84" t="str">
        <f t="shared" si="73"/>
        <v/>
      </c>
      <c r="AI125" s="84">
        <f t="shared" si="63"/>
        <v>0</v>
      </c>
      <c r="AJ125" s="1"/>
      <c r="AK125" s="63"/>
      <c r="AL125" s="144" t="str">
        <f t="shared" si="64"/>
        <v/>
      </c>
      <c r="AM125" s="86"/>
      <c r="AN125" s="87"/>
      <c r="AO125" s="88"/>
      <c r="AP125" s="89" t="str">
        <f t="shared" si="47"/>
        <v/>
      </c>
      <c r="AQ125" s="127">
        <f t="shared" si="74"/>
        <v>0</v>
      </c>
      <c r="AR125" s="127">
        <f t="shared" si="75"/>
        <v>0</v>
      </c>
      <c r="AS125" s="90" t="str">
        <f t="shared" si="76"/>
        <v/>
      </c>
      <c r="AT125" s="91" t="str">
        <f t="shared" si="48"/>
        <v>1</v>
      </c>
      <c r="AU125" s="92"/>
    </row>
    <row r="126" spans="1:47" s="93" customFormat="1">
      <c r="A126" s="70"/>
      <c r="B126" s="71">
        <f t="shared" si="39"/>
        <v>0</v>
      </c>
      <c r="C126" s="72">
        <f t="shared" si="40"/>
        <v>0</v>
      </c>
      <c r="D126" s="73">
        <v>0</v>
      </c>
      <c r="E126" s="74">
        <f t="shared" si="41"/>
        <v>0</v>
      </c>
      <c r="F126" s="70">
        <f t="shared" si="49"/>
        <v>0</v>
      </c>
      <c r="G126" s="74">
        <f t="shared" si="44"/>
        <v>0</v>
      </c>
      <c r="H126" s="75">
        <f t="shared" si="65"/>
        <v>0</v>
      </c>
      <c r="I126" s="75">
        <f t="shared" si="45"/>
        <v>0</v>
      </c>
      <c r="J126" s="76">
        <f t="shared" si="66"/>
        <v>0</v>
      </c>
      <c r="K126" s="76">
        <f t="shared" si="46"/>
        <v>0</v>
      </c>
      <c r="L126" s="75">
        <f t="shared" si="50"/>
        <v>0</v>
      </c>
      <c r="M126" s="76">
        <f t="shared" si="67"/>
        <v>0</v>
      </c>
      <c r="N126" s="142">
        <f t="shared" si="61"/>
        <v>0</v>
      </c>
      <c r="O126" s="143">
        <f t="shared" si="62"/>
        <v>0</v>
      </c>
      <c r="P126" s="63"/>
      <c r="Q126" s="77"/>
      <c r="R126" s="77"/>
      <c r="S126" s="78"/>
      <c r="T126" s="78"/>
      <c r="U126" s="80"/>
      <c r="V126" s="81"/>
      <c r="W126" s="81"/>
      <c r="X126" s="81"/>
      <c r="Y126" s="81"/>
      <c r="Z126" s="80"/>
      <c r="AA126" s="80"/>
      <c r="AB126" s="82"/>
      <c r="AC126" s="83" t="str">
        <f t="shared" si="68"/>
        <v/>
      </c>
      <c r="AD126" s="84" t="str">
        <f t="shared" si="69"/>
        <v/>
      </c>
      <c r="AE126" s="84" t="str">
        <f t="shared" si="70"/>
        <v/>
      </c>
      <c r="AF126" s="83" t="str">
        <f t="shared" si="71"/>
        <v/>
      </c>
      <c r="AG126" s="84" t="str">
        <f t="shared" si="72"/>
        <v/>
      </c>
      <c r="AH126" s="84" t="str">
        <f t="shared" si="73"/>
        <v/>
      </c>
      <c r="AI126" s="84">
        <f t="shared" si="63"/>
        <v>0</v>
      </c>
      <c r="AJ126" s="1"/>
      <c r="AK126" s="63"/>
      <c r="AL126" s="144" t="str">
        <f t="shared" si="64"/>
        <v/>
      </c>
      <c r="AM126" s="86"/>
      <c r="AN126" s="87"/>
      <c r="AO126" s="88"/>
      <c r="AP126" s="89" t="str">
        <f t="shared" si="47"/>
        <v/>
      </c>
      <c r="AQ126" s="127">
        <f t="shared" si="74"/>
        <v>0</v>
      </c>
      <c r="AR126" s="127">
        <f t="shared" si="75"/>
        <v>0</v>
      </c>
      <c r="AS126" s="90" t="str">
        <f t="shared" si="76"/>
        <v/>
      </c>
      <c r="AT126" s="91" t="str">
        <f t="shared" si="48"/>
        <v>1</v>
      </c>
      <c r="AU126" s="92"/>
    </row>
    <row r="127" spans="1:47" s="93" customFormat="1">
      <c r="A127" s="70"/>
      <c r="B127" s="71">
        <f t="shared" si="39"/>
        <v>0</v>
      </c>
      <c r="C127" s="72">
        <f t="shared" si="40"/>
        <v>0</v>
      </c>
      <c r="D127" s="73">
        <v>0</v>
      </c>
      <c r="E127" s="74">
        <f t="shared" si="41"/>
        <v>0</v>
      </c>
      <c r="F127" s="70">
        <f t="shared" si="49"/>
        <v>0</v>
      </c>
      <c r="G127" s="74">
        <f t="shared" si="44"/>
        <v>0</v>
      </c>
      <c r="H127" s="75">
        <f t="shared" si="65"/>
        <v>0</v>
      </c>
      <c r="I127" s="75">
        <f t="shared" si="45"/>
        <v>0</v>
      </c>
      <c r="J127" s="76">
        <f t="shared" si="66"/>
        <v>0</v>
      </c>
      <c r="K127" s="76">
        <f t="shared" si="46"/>
        <v>0</v>
      </c>
      <c r="L127" s="75">
        <f t="shared" si="50"/>
        <v>0</v>
      </c>
      <c r="M127" s="76">
        <f t="shared" si="67"/>
        <v>0</v>
      </c>
      <c r="N127" s="142">
        <f t="shared" si="61"/>
        <v>0</v>
      </c>
      <c r="O127" s="143">
        <f t="shared" si="62"/>
        <v>0</v>
      </c>
      <c r="P127" s="63"/>
      <c r="Q127" s="77"/>
      <c r="R127" s="77"/>
      <c r="S127" s="78"/>
      <c r="T127" s="78"/>
      <c r="U127" s="80"/>
      <c r="V127" s="81"/>
      <c r="W127" s="81"/>
      <c r="X127" s="81"/>
      <c r="Y127" s="81"/>
      <c r="Z127" s="80"/>
      <c r="AA127" s="80"/>
      <c r="AB127" s="82"/>
      <c r="AC127" s="83" t="str">
        <f t="shared" si="68"/>
        <v/>
      </c>
      <c r="AD127" s="84" t="str">
        <f t="shared" si="69"/>
        <v/>
      </c>
      <c r="AE127" s="84" t="str">
        <f t="shared" si="70"/>
        <v/>
      </c>
      <c r="AF127" s="83" t="str">
        <f t="shared" si="71"/>
        <v/>
      </c>
      <c r="AG127" s="84" t="str">
        <f t="shared" si="72"/>
        <v/>
      </c>
      <c r="AH127" s="84" t="str">
        <f t="shared" si="73"/>
        <v/>
      </c>
      <c r="AI127" s="84">
        <f t="shared" si="63"/>
        <v>0</v>
      </c>
      <c r="AJ127" s="1"/>
      <c r="AK127" s="63"/>
      <c r="AL127" s="144" t="str">
        <f t="shared" si="64"/>
        <v/>
      </c>
      <c r="AM127" s="86"/>
      <c r="AN127" s="87"/>
      <c r="AO127" s="88"/>
      <c r="AP127" s="89" t="str">
        <f t="shared" si="47"/>
        <v/>
      </c>
      <c r="AQ127" s="127">
        <f t="shared" si="74"/>
        <v>0</v>
      </c>
      <c r="AR127" s="127">
        <f t="shared" si="75"/>
        <v>0</v>
      </c>
      <c r="AS127" s="90" t="str">
        <f t="shared" si="76"/>
        <v/>
      </c>
      <c r="AT127" s="91" t="str">
        <f t="shared" si="48"/>
        <v>1</v>
      </c>
      <c r="AU127" s="92"/>
    </row>
    <row r="128" spans="1:47" s="93" customFormat="1">
      <c r="A128" s="70"/>
      <c r="B128" s="71">
        <f t="shared" si="39"/>
        <v>0</v>
      </c>
      <c r="C128" s="72">
        <f t="shared" si="40"/>
        <v>0</v>
      </c>
      <c r="D128" s="73">
        <v>0</v>
      </c>
      <c r="E128" s="74">
        <f t="shared" si="41"/>
        <v>0</v>
      </c>
      <c r="F128" s="70">
        <f t="shared" si="49"/>
        <v>0</v>
      </c>
      <c r="G128" s="74">
        <f t="shared" si="44"/>
        <v>0</v>
      </c>
      <c r="H128" s="75">
        <f t="shared" si="65"/>
        <v>0</v>
      </c>
      <c r="I128" s="75">
        <f t="shared" si="45"/>
        <v>0</v>
      </c>
      <c r="J128" s="76">
        <f t="shared" si="66"/>
        <v>0</v>
      </c>
      <c r="K128" s="76">
        <f t="shared" si="46"/>
        <v>0</v>
      </c>
      <c r="L128" s="75">
        <f t="shared" si="50"/>
        <v>0</v>
      </c>
      <c r="M128" s="76">
        <f t="shared" si="67"/>
        <v>0</v>
      </c>
      <c r="N128" s="142">
        <f t="shared" si="61"/>
        <v>0</v>
      </c>
      <c r="O128" s="143">
        <f t="shared" si="62"/>
        <v>0</v>
      </c>
      <c r="P128" s="63"/>
      <c r="Q128" s="77"/>
      <c r="R128" s="77"/>
      <c r="S128" s="78"/>
      <c r="T128" s="78"/>
      <c r="U128" s="80"/>
      <c r="V128" s="81"/>
      <c r="W128" s="81"/>
      <c r="X128" s="81"/>
      <c r="Y128" s="81"/>
      <c r="Z128" s="80"/>
      <c r="AA128" s="80"/>
      <c r="AB128" s="82"/>
      <c r="AC128" s="83" t="str">
        <f t="shared" si="68"/>
        <v/>
      </c>
      <c r="AD128" s="84" t="str">
        <f t="shared" si="69"/>
        <v/>
      </c>
      <c r="AE128" s="84" t="str">
        <f t="shared" si="70"/>
        <v/>
      </c>
      <c r="AF128" s="83" t="str">
        <f t="shared" si="71"/>
        <v/>
      </c>
      <c r="AG128" s="84" t="str">
        <f t="shared" si="72"/>
        <v/>
      </c>
      <c r="AH128" s="84" t="str">
        <f t="shared" si="73"/>
        <v/>
      </c>
      <c r="AI128" s="84">
        <f t="shared" si="63"/>
        <v>0</v>
      </c>
      <c r="AJ128" s="1"/>
      <c r="AK128" s="63"/>
      <c r="AL128" s="144" t="str">
        <f t="shared" si="64"/>
        <v/>
      </c>
      <c r="AM128" s="86"/>
      <c r="AN128" s="87"/>
      <c r="AO128" s="88"/>
      <c r="AP128" s="89" t="str">
        <f t="shared" si="47"/>
        <v/>
      </c>
      <c r="AQ128" s="127">
        <f t="shared" si="74"/>
        <v>0</v>
      </c>
      <c r="AR128" s="127">
        <f t="shared" si="75"/>
        <v>0</v>
      </c>
      <c r="AS128" s="90" t="str">
        <f t="shared" si="76"/>
        <v/>
      </c>
      <c r="AT128" s="91" t="str">
        <f t="shared" si="48"/>
        <v>1</v>
      </c>
      <c r="AU128" s="92"/>
    </row>
    <row r="129" spans="1:47" s="93" customFormat="1">
      <c r="A129" s="70"/>
      <c r="B129" s="71">
        <f t="shared" si="39"/>
        <v>0</v>
      </c>
      <c r="C129" s="72">
        <f t="shared" si="40"/>
        <v>0</v>
      </c>
      <c r="D129" s="73">
        <v>0</v>
      </c>
      <c r="E129" s="74">
        <f t="shared" si="41"/>
        <v>0</v>
      </c>
      <c r="F129" s="70">
        <f t="shared" si="49"/>
        <v>0</v>
      </c>
      <c r="G129" s="74">
        <f t="shared" si="44"/>
        <v>0</v>
      </c>
      <c r="H129" s="75">
        <f t="shared" si="65"/>
        <v>0</v>
      </c>
      <c r="I129" s="75">
        <f t="shared" si="45"/>
        <v>0</v>
      </c>
      <c r="J129" s="76">
        <f t="shared" si="66"/>
        <v>0</v>
      </c>
      <c r="K129" s="76">
        <f t="shared" si="46"/>
        <v>0</v>
      </c>
      <c r="L129" s="75">
        <f t="shared" si="50"/>
        <v>0</v>
      </c>
      <c r="M129" s="76">
        <f t="shared" si="67"/>
        <v>0</v>
      </c>
      <c r="N129" s="142">
        <f t="shared" si="61"/>
        <v>0</v>
      </c>
      <c r="O129" s="143">
        <f t="shared" si="62"/>
        <v>0</v>
      </c>
      <c r="P129" s="63"/>
      <c r="Q129" s="77"/>
      <c r="R129" s="77"/>
      <c r="S129" s="78"/>
      <c r="T129" s="78"/>
      <c r="U129" s="80"/>
      <c r="V129" s="81"/>
      <c r="W129" s="81"/>
      <c r="X129" s="81"/>
      <c r="Y129" s="81"/>
      <c r="Z129" s="80"/>
      <c r="AA129" s="80"/>
      <c r="AB129" s="82"/>
      <c r="AC129" s="83" t="str">
        <f t="shared" si="68"/>
        <v/>
      </c>
      <c r="AD129" s="84" t="str">
        <f t="shared" si="69"/>
        <v/>
      </c>
      <c r="AE129" s="84" t="str">
        <f t="shared" si="70"/>
        <v/>
      </c>
      <c r="AF129" s="83" t="str">
        <f t="shared" si="71"/>
        <v/>
      </c>
      <c r="AG129" s="84" t="str">
        <f t="shared" si="72"/>
        <v/>
      </c>
      <c r="AH129" s="84" t="str">
        <f t="shared" si="73"/>
        <v/>
      </c>
      <c r="AI129" s="84">
        <f t="shared" si="63"/>
        <v>0</v>
      </c>
      <c r="AJ129" s="1"/>
      <c r="AK129" s="63"/>
      <c r="AL129" s="144" t="str">
        <f t="shared" si="64"/>
        <v/>
      </c>
      <c r="AM129" s="86"/>
      <c r="AN129" s="87"/>
      <c r="AO129" s="88"/>
      <c r="AP129" s="89" t="str">
        <f t="shared" si="47"/>
        <v/>
      </c>
      <c r="AQ129" s="127">
        <f t="shared" si="74"/>
        <v>0</v>
      </c>
      <c r="AR129" s="127">
        <f t="shared" si="75"/>
        <v>0</v>
      </c>
      <c r="AS129" s="90" t="str">
        <f t="shared" si="76"/>
        <v/>
      </c>
      <c r="AT129" s="91" t="str">
        <f t="shared" si="48"/>
        <v>1</v>
      </c>
      <c r="AU129" s="92"/>
    </row>
    <row r="130" spans="1:47" s="93" customFormat="1">
      <c r="A130" s="70"/>
      <c r="B130" s="71">
        <f t="shared" si="39"/>
        <v>0</v>
      </c>
      <c r="C130" s="72">
        <f t="shared" si="40"/>
        <v>0</v>
      </c>
      <c r="D130" s="73">
        <v>0</v>
      </c>
      <c r="E130" s="74">
        <f t="shared" si="41"/>
        <v>0</v>
      </c>
      <c r="F130" s="70">
        <f t="shared" si="49"/>
        <v>0</v>
      </c>
      <c r="G130" s="74">
        <f t="shared" si="44"/>
        <v>0</v>
      </c>
      <c r="H130" s="75">
        <f t="shared" si="65"/>
        <v>0</v>
      </c>
      <c r="I130" s="75">
        <f t="shared" si="45"/>
        <v>0</v>
      </c>
      <c r="J130" s="76">
        <f t="shared" si="66"/>
        <v>0</v>
      </c>
      <c r="K130" s="76">
        <f t="shared" si="46"/>
        <v>0</v>
      </c>
      <c r="L130" s="75">
        <f t="shared" si="50"/>
        <v>0</v>
      </c>
      <c r="M130" s="76">
        <f t="shared" si="67"/>
        <v>0</v>
      </c>
      <c r="N130" s="142">
        <f t="shared" si="61"/>
        <v>0</v>
      </c>
      <c r="O130" s="143">
        <f t="shared" si="62"/>
        <v>0</v>
      </c>
      <c r="P130" s="63"/>
      <c r="Q130" s="77"/>
      <c r="R130" s="77"/>
      <c r="S130" s="78"/>
      <c r="T130" s="78"/>
      <c r="U130" s="80"/>
      <c r="V130" s="81"/>
      <c r="W130" s="81"/>
      <c r="X130" s="81"/>
      <c r="Y130" s="81"/>
      <c r="Z130" s="80"/>
      <c r="AA130" s="80"/>
      <c r="AB130" s="82"/>
      <c r="AC130" s="83" t="str">
        <f t="shared" si="68"/>
        <v/>
      </c>
      <c r="AD130" s="84" t="str">
        <f t="shared" si="69"/>
        <v/>
      </c>
      <c r="AE130" s="84" t="str">
        <f t="shared" si="70"/>
        <v/>
      </c>
      <c r="AF130" s="83" t="str">
        <f t="shared" si="71"/>
        <v/>
      </c>
      <c r="AG130" s="84" t="str">
        <f t="shared" si="72"/>
        <v/>
      </c>
      <c r="AH130" s="84" t="str">
        <f t="shared" si="73"/>
        <v/>
      </c>
      <c r="AI130" s="84">
        <f t="shared" si="63"/>
        <v>0</v>
      </c>
      <c r="AJ130" s="1"/>
      <c r="AK130" s="63"/>
      <c r="AL130" s="144" t="str">
        <f t="shared" si="64"/>
        <v/>
      </c>
      <c r="AM130" s="86"/>
      <c r="AN130" s="87"/>
      <c r="AO130" s="88"/>
      <c r="AP130" s="89" t="str">
        <f t="shared" si="47"/>
        <v/>
      </c>
      <c r="AQ130" s="127">
        <f t="shared" si="74"/>
        <v>0</v>
      </c>
      <c r="AR130" s="127">
        <f t="shared" si="75"/>
        <v>0</v>
      </c>
      <c r="AS130" s="90" t="str">
        <f t="shared" si="76"/>
        <v/>
      </c>
      <c r="AT130" s="91" t="str">
        <f t="shared" si="48"/>
        <v>1</v>
      </c>
      <c r="AU130" s="92"/>
    </row>
    <row r="131" spans="1:47" s="93" customFormat="1">
      <c r="A131" s="70"/>
      <c r="B131" s="71">
        <f t="shared" si="39"/>
        <v>0</v>
      </c>
      <c r="C131" s="72">
        <f t="shared" si="40"/>
        <v>0</v>
      </c>
      <c r="D131" s="73">
        <v>0</v>
      </c>
      <c r="E131" s="74">
        <f t="shared" si="41"/>
        <v>0</v>
      </c>
      <c r="F131" s="70">
        <f t="shared" si="49"/>
        <v>0</v>
      </c>
      <c r="G131" s="74">
        <f t="shared" si="44"/>
        <v>0</v>
      </c>
      <c r="H131" s="75">
        <f t="shared" si="65"/>
        <v>0</v>
      </c>
      <c r="I131" s="75">
        <f t="shared" si="45"/>
        <v>0</v>
      </c>
      <c r="J131" s="76">
        <f t="shared" si="66"/>
        <v>0</v>
      </c>
      <c r="K131" s="76">
        <f t="shared" si="46"/>
        <v>0</v>
      </c>
      <c r="L131" s="75">
        <f t="shared" si="50"/>
        <v>0</v>
      </c>
      <c r="M131" s="76">
        <f t="shared" si="67"/>
        <v>0</v>
      </c>
      <c r="N131" s="142">
        <f t="shared" si="61"/>
        <v>0</v>
      </c>
      <c r="O131" s="143">
        <f t="shared" si="62"/>
        <v>0</v>
      </c>
      <c r="P131" s="63"/>
      <c r="Q131" s="77"/>
      <c r="R131" s="77"/>
      <c r="S131" s="78"/>
      <c r="T131" s="78"/>
      <c r="U131" s="80"/>
      <c r="V131" s="81"/>
      <c r="W131" s="81"/>
      <c r="X131" s="81"/>
      <c r="Y131" s="81"/>
      <c r="Z131" s="80"/>
      <c r="AA131" s="80"/>
      <c r="AB131" s="82"/>
      <c r="AC131" s="83" t="str">
        <f t="shared" si="68"/>
        <v/>
      </c>
      <c r="AD131" s="84" t="str">
        <f t="shared" si="69"/>
        <v/>
      </c>
      <c r="AE131" s="84" t="str">
        <f t="shared" si="70"/>
        <v/>
      </c>
      <c r="AF131" s="83" t="str">
        <f t="shared" si="71"/>
        <v/>
      </c>
      <c r="AG131" s="84" t="str">
        <f t="shared" si="72"/>
        <v/>
      </c>
      <c r="AH131" s="84" t="str">
        <f t="shared" si="73"/>
        <v/>
      </c>
      <c r="AI131" s="84">
        <f t="shared" si="63"/>
        <v>0</v>
      </c>
      <c r="AJ131" s="1"/>
      <c r="AK131" s="63"/>
      <c r="AL131" s="144" t="str">
        <f t="shared" si="64"/>
        <v/>
      </c>
      <c r="AM131" s="86"/>
      <c r="AN131" s="87"/>
      <c r="AO131" s="88"/>
      <c r="AP131" s="89" t="str">
        <f t="shared" si="47"/>
        <v/>
      </c>
      <c r="AQ131" s="127">
        <f t="shared" si="74"/>
        <v>0</v>
      </c>
      <c r="AR131" s="127">
        <f t="shared" si="75"/>
        <v>0</v>
      </c>
      <c r="AS131" s="90" t="str">
        <f t="shared" si="76"/>
        <v/>
      </c>
      <c r="AT131" s="91" t="str">
        <f t="shared" si="48"/>
        <v>1</v>
      </c>
      <c r="AU131" s="92"/>
    </row>
    <row r="132" spans="1:47" s="93" customFormat="1">
      <c r="A132" s="70"/>
      <c r="B132" s="71">
        <f t="shared" si="39"/>
        <v>0</v>
      </c>
      <c r="C132" s="72">
        <f t="shared" si="40"/>
        <v>0</v>
      </c>
      <c r="D132" s="73">
        <v>0</v>
      </c>
      <c r="E132" s="74">
        <f t="shared" si="41"/>
        <v>0</v>
      </c>
      <c r="F132" s="70">
        <f t="shared" si="49"/>
        <v>0</v>
      </c>
      <c r="G132" s="74">
        <f t="shared" si="44"/>
        <v>0</v>
      </c>
      <c r="H132" s="75">
        <f t="shared" si="65"/>
        <v>0</v>
      </c>
      <c r="I132" s="75">
        <f t="shared" si="45"/>
        <v>0</v>
      </c>
      <c r="J132" s="76">
        <f t="shared" si="66"/>
        <v>0</v>
      </c>
      <c r="K132" s="76">
        <f t="shared" si="46"/>
        <v>0</v>
      </c>
      <c r="L132" s="75">
        <f t="shared" si="50"/>
        <v>0</v>
      </c>
      <c r="M132" s="76">
        <f t="shared" si="67"/>
        <v>0</v>
      </c>
      <c r="N132" s="142">
        <f t="shared" si="61"/>
        <v>0</v>
      </c>
      <c r="O132" s="143">
        <f t="shared" si="62"/>
        <v>0</v>
      </c>
      <c r="P132" s="63"/>
      <c r="Q132" s="77"/>
      <c r="R132" s="77"/>
      <c r="S132" s="78"/>
      <c r="T132" s="78"/>
      <c r="U132" s="80"/>
      <c r="V132" s="81"/>
      <c r="W132" s="81"/>
      <c r="X132" s="81"/>
      <c r="Y132" s="81"/>
      <c r="Z132" s="80"/>
      <c r="AA132" s="80"/>
      <c r="AB132" s="82"/>
      <c r="AC132" s="83" t="str">
        <f t="shared" si="68"/>
        <v/>
      </c>
      <c r="AD132" s="84" t="str">
        <f t="shared" si="69"/>
        <v/>
      </c>
      <c r="AE132" s="84" t="str">
        <f t="shared" si="70"/>
        <v/>
      </c>
      <c r="AF132" s="83" t="str">
        <f t="shared" si="71"/>
        <v/>
      </c>
      <c r="AG132" s="84" t="str">
        <f t="shared" si="72"/>
        <v/>
      </c>
      <c r="AH132" s="84" t="str">
        <f t="shared" si="73"/>
        <v/>
      </c>
      <c r="AI132" s="84">
        <f t="shared" si="63"/>
        <v>0</v>
      </c>
      <c r="AJ132" s="1"/>
      <c r="AK132" s="63"/>
      <c r="AL132" s="144" t="str">
        <f t="shared" si="64"/>
        <v/>
      </c>
      <c r="AM132" s="86"/>
      <c r="AN132" s="87"/>
      <c r="AO132" s="88"/>
      <c r="AP132" s="89" t="str">
        <f t="shared" si="47"/>
        <v/>
      </c>
      <c r="AQ132" s="127">
        <f t="shared" si="74"/>
        <v>0</v>
      </c>
      <c r="AR132" s="127">
        <f t="shared" si="75"/>
        <v>0</v>
      </c>
      <c r="AS132" s="90" t="str">
        <f t="shared" si="76"/>
        <v/>
      </c>
      <c r="AT132" s="91" t="str">
        <f t="shared" si="48"/>
        <v>1</v>
      </c>
      <c r="AU132" s="92"/>
    </row>
    <row r="133" spans="1:47" s="93" customFormat="1">
      <c r="A133" s="70"/>
      <c r="B133" s="71">
        <f t="shared" si="39"/>
        <v>0</v>
      </c>
      <c r="C133" s="72">
        <f t="shared" si="40"/>
        <v>0</v>
      </c>
      <c r="D133" s="73">
        <v>0</v>
      </c>
      <c r="E133" s="74">
        <f t="shared" si="41"/>
        <v>0</v>
      </c>
      <c r="F133" s="70">
        <f t="shared" si="49"/>
        <v>0</v>
      </c>
      <c r="G133" s="74">
        <f t="shared" si="44"/>
        <v>0</v>
      </c>
      <c r="H133" s="75">
        <f t="shared" si="65"/>
        <v>0</v>
      </c>
      <c r="I133" s="75">
        <f t="shared" si="45"/>
        <v>0</v>
      </c>
      <c r="J133" s="76">
        <f t="shared" si="66"/>
        <v>0</v>
      </c>
      <c r="K133" s="76">
        <f t="shared" si="46"/>
        <v>0</v>
      </c>
      <c r="L133" s="75">
        <f t="shared" si="50"/>
        <v>0</v>
      </c>
      <c r="M133" s="76">
        <f t="shared" si="67"/>
        <v>0</v>
      </c>
      <c r="N133" s="142">
        <f t="shared" si="61"/>
        <v>0</v>
      </c>
      <c r="O133" s="143">
        <f t="shared" si="62"/>
        <v>0</v>
      </c>
      <c r="P133" s="63"/>
      <c r="Q133" s="77"/>
      <c r="R133" s="77"/>
      <c r="S133" s="78"/>
      <c r="T133" s="78"/>
      <c r="U133" s="80"/>
      <c r="V133" s="81"/>
      <c r="W133" s="81"/>
      <c r="X133" s="81"/>
      <c r="Y133" s="81"/>
      <c r="Z133" s="80"/>
      <c r="AA133" s="80"/>
      <c r="AB133" s="82"/>
      <c r="AC133" s="83" t="str">
        <f t="shared" si="68"/>
        <v/>
      </c>
      <c r="AD133" s="84" t="str">
        <f t="shared" si="69"/>
        <v/>
      </c>
      <c r="AE133" s="84" t="str">
        <f t="shared" si="70"/>
        <v/>
      </c>
      <c r="AF133" s="83" t="str">
        <f t="shared" si="71"/>
        <v/>
      </c>
      <c r="AG133" s="84" t="str">
        <f t="shared" si="72"/>
        <v/>
      </c>
      <c r="AH133" s="84" t="str">
        <f t="shared" si="73"/>
        <v/>
      </c>
      <c r="AI133" s="84">
        <f t="shared" si="63"/>
        <v>0</v>
      </c>
      <c r="AJ133" s="1"/>
      <c r="AK133" s="63"/>
      <c r="AL133" s="144" t="str">
        <f t="shared" si="64"/>
        <v/>
      </c>
      <c r="AM133" s="86"/>
      <c r="AN133" s="87"/>
      <c r="AO133" s="88"/>
      <c r="AP133" s="89" t="str">
        <f t="shared" si="47"/>
        <v/>
      </c>
      <c r="AQ133" s="127">
        <f t="shared" si="74"/>
        <v>0</v>
      </c>
      <c r="AR133" s="127">
        <f t="shared" si="75"/>
        <v>0</v>
      </c>
      <c r="AS133" s="90" t="str">
        <f t="shared" si="76"/>
        <v/>
      </c>
      <c r="AT133" s="91" t="str">
        <f t="shared" si="48"/>
        <v>1</v>
      </c>
      <c r="AU133" s="92"/>
    </row>
    <row r="134" spans="1:47" s="93" customFormat="1">
      <c r="A134" s="70"/>
      <c r="B134" s="71">
        <f t="shared" ref="B134:B139" si="77">IFERROR(ABS(AB134-AC134)/(AB134),0)</f>
        <v>0</v>
      </c>
      <c r="C134" s="72">
        <f t="shared" ref="C134:C139" si="78">SUM(B134)</f>
        <v>0</v>
      </c>
      <c r="D134" s="73">
        <v>0</v>
      </c>
      <c r="E134" s="74">
        <f t="shared" ref="E134:E139" si="79">IFERROR(((A134*C134) / (B134)),0 )* D134</f>
        <v>0</v>
      </c>
      <c r="F134" s="70">
        <f t="shared" si="49"/>
        <v>0</v>
      </c>
      <c r="G134" s="74">
        <f t="shared" si="44"/>
        <v>0</v>
      </c>
      <c r="H134" s="75">
        <f t="shared" si="65"/>
        <v>0</v>
      </c>
      <c r="I134" s="75">
        <f t="shared" si="45"/>
        <v>0</v>
      </c>
      <c r="J134" s="76">
        <f t="shared" si="66"/>
        <v>0</v>
      </c>
      <c r="K134" s="76">
        <f t="shared" si="46"/>
        <v>0</v>
      </c>
      <c r="L134" s="75">
        <f t="shared" si="50"/>
        <v>0</v>
      </c>
      <c r="M134" s="76">
        <f t="shared" si="67"/>
        <v>0</v>
      </c>
      <c r="N134" s="142">
        <f t="shared" si="61"/>
        <v>0</v>
      </c>
      <c r="O134" s="143">
        <f t="shared" si="62"/>
        <v>0</v>
      </c>
      <c r="P134" s="63"/>
      <c r="Q134" s="77"/>
      <c r="R134" s="77"/>
      <c r="S134" s="78"/>
      <c r="T134" s="78"/>
      <c r="U134" s="80"/>
      <c r="V134" s="81"/>
      <c r="W134" s="81"/>
      <c r="X134" s="81"/>
      <c r="Y134" s="81"/>
      <c r="Z134" s="80"/>
      <c r="AA134" s="80"/>
      <c r="AB134" s="82"/>
      <c r="AC134" s="83" t="str">
        <f t="shared" si="68"/>
        <v/>
      </c>
      <c r="AD134" s="84" t="str">
        <f t="shared" si="69"/>
        <v/>
      </c>
      <c r="AE134" s="84" t="str">
        <f t="shared" si="70"/>
        <v/>
      </c>
      <c r="AF134" s="83" t="str">
        <f t="shared" si="71"/>
        <v/>
      </c>
      <c r="AG134" s="84" t="str">
        <f t="shared" si="72"/>
        <v/>
      </c>
      <c r="AH134" s="84" t="str">
        <f t="shared" si="73"/>
        <v/>
      </c>
      <c r="AI134" s="84">
        <f t="shared" si="63"/>
        <v>0</v>
      </c>
      <c r="AJ134" s="1"/>
      <c r="AK134" s="63"/>
      <c r="AL134" s="144" t="str">
        <f t="shared" si="64"/>
        <v/>
      </c>
      <c r="AM134" s="86"/>
      <c r="AN134" s="87"/>
      <c r="AO134" s="88"/>
      <c r="AP134" s="89" t="str">
        <f t="shared" si="47"/>
        <v/>
      </c>
      <c r="AQ134" s="127">
        <f t="shared" si="74"/>
        <v>0</v>
      </c>
      <c r="AR134" s="127">
        <f t="shared" si="75"/>
        <v>0</v>
      </c>
      <c r="AS134" s="90" t="str">
        <f t="shared" si="76"/>
        <v/>
      </c>
      <c r="AT134" s="91" t="str">
        <f t="shared" si="48"/>
        <v>1</v>
      </c>
      <c r="AU134" s="92"/>
    </row>
    <row r="135" spans="1:47" s="93" customFormat="1">
      <c r="A135" s="70"/>
      <c r="B135" s="71">
        <f t="shared" si="77"/>
        <v>0</v>
      </c>
      <c r="C135" s="72">
        <f t="shared" si="78"/>
        <v>0</v>
      </c>
      <c r="D135" s="73">
        <v>0</v>
      </c>
      <c r="E135" s="74">
        <f t="shared" si="79"/>
        <v>0</v>
      </c>
      <c r="F135" s="70">
        <f t="shared" si="49"/>
        <v>0</v>
      </c>
      <c r="G135" s="74">
        <f t="shared" ref="G135:G140" si="80">SUM(F135/2)</f>
        <v>0</v>
      </c>
      <c r="H135" s="75">
        <f t="shared" si="65"/>
        <v>0</v>
      </c>
      <c r="I135" s="75">
        <f t="shared" ref="I135:I140" si="81">SUM(G135*0.075/100)</f>
        <v>0</v>
      </c>
      <c r="J135" s="76">
        <f t="shared" si="66"/>
        <v>0</v>
      </c>
      <c r="K135" s="76">
        <f t="shared" ref="K135:K140" si="82">SUM(G135*0.025/100)</f>
        <v>0</v>
      </c>
      <c r="L135" s="75">
        <f t="shared" si="50"/>
        <v>0</v>
      </c>
      <c r="M135" s="76">
        <f t="shared" si="67"/>
        <v>0</v>
      </c>
      <c r="N135" s="142">
        <f t="shared" si="61"/>
        <v>0</v>
      </c>
      <c r="O135" s="143">
        <f t="shared" si="62"/>
        <v>0</v>
      </c>
      <c r="P135" s="63"/>
      <c r="Q135" s="77"/>
      <c r="R135" s="77"/>
      <c r="S135" s="78"/>
      <c r="T135" s="78"/>
      <c r="U135" s="80"/>
      <c r="V135" s="81"/>
      <c r="W135" s="81"/>
      <c r="X135" s="81"/>
      <c r="Y135" s="81"/>
      <c r="Z135" s="80"/>
      <c r="AA135" s="80"/>
      <c r="AB135" s="82"/>
      <c r="AC135" s="83" t="str">
        <f t="shared" si="68"/>
        <v/>
      </c>
      <c r="AD135" s="84" t="str">
        <f t="shared" si="69"/>
        <v/>
      </c>
      <c r="AE135" s="84" t="str">
        <f t="shared" si="70"/>
        <v/>
      </c>
      <c r="AF135" s="83" t="str">
        <f t="shared" si="71"/>
        <v/>
      </c>
      <c r="AG135" s="84" t="str">
        <f t="shared" si="72"/>
        <v/>
      </c>
      <c r="AH135" s="84" t="str">
        <f t="shared" si="73"/>
        <v/>
      </c>
      <c r="AI135" s="84">
        <f t="shared" si="63"/>
        <v>0</v>
      </c>
      <c r="AJ135" s="1"/>
      <c r="AK135" s="63"/>
      <c r="AL135" s="144" t="str">
        <f t="shared" si="64"/>
        <v/>
      </c>
      <c r="AM135" s="86"/>
      <c r="AN135" s="87"/>
      <c r="AO135" s="88"/>
      <c r="AP135" s="89" t="str">
        <f t="shared" ref="AP135:AP140" si="83">IF(AS135="","",IF(AS135&gt;0,"W",IF(AS135&lt;0,"L","")))</f>
        <v/>
      </c>
      <c r="AQ135" s="127">
        <f t="shared" si="74"/>
        <v>0</v>
      </c>
      <c r="AR135" s="127">
        <f t="shared" si="75"/>
        <v>0</v>
      </c>
      <c r="AS135" s="90" t="str">
        <f t="shared" si="76"/>
        <v/>
      </c>
      <c r="AT135" s="91" t="str">
        <f t="shared" ref="AT135:AT140" si="84">IF(AL135=0,"0","1")</f>
        <v>1</v>
      </c>
      <c r="AU135" s="92"/>
    </row>
    <row r="136" spans="1:47" s="93" customFormat="1">
      <c r="A136" s="70"/>
      <c r="B136" s="71">
        <f t="shared" si="77"/>
        <v>0</v>
      </c>
      <c r="C136" s="72">
        <f t="shared" si="78"/>
        <v>0</v>
      </c>
      <c r="D136" s="73">
        <v>0</v>
      </c>
      <c r="E136" s="74">
        <f t="shared" si="79"/>
        <v>0</v>
      </c>
      <c r="F136" s="70">
        <f t="shared" ref="F136:F141" si="85">A136*D136</f>
        <v>0</v>
      </c>
      <c r="G136" s="74">
        <f t="shared" si="80"/>
        <v>0</v>
      </c>
      <c r="H136" s="75">
        <f t="shared" si="65"/>
        <v>0</v>
      </c>
      <c r="I136" s="75">
        <f t="shared" si="81"/>
        <v>0</v>
      </c>
      <c r="J136" s="76">
        <f t="shared" si="66"/>
        <v>0</v>
      </c>
      <c r="K136" s="76">
        <f t="shared" si="82"/>
        <v>0</v>
      </c>
      <c r="L136" s="75">
        <f t="shared" si="50"/>
        <v>0</v>
      </c>
      <c r="M136" s="76">
        <f t="shared" si="67"/>
        <v>0</v>
      </c>
      <c r="N136" s="142">
        <f t="shared" si="61"/>
        <v>0</v>
      </c>
      <c r="O136" s="143">
        <f t="shared" si="62"/>
        <v>0</v>
      </c>
      <c r="P136" s="63"/>
      <c r="Q136" s="77"/>
      <c r="R136" s="77"/>
      <c r="S136" s="78"/>
      <c r="T136" s="78"/>
      <c r="U136" s="80"/>
      <c r="V136" s="81"/>
      <c r="W136" s="81"/>
      <c r="X136" s="81"/>
      <c r="Y136" s="81"/>
      <c r="Z136" s="80"/>
      <c r="AA136" s="80"/>
      <c r="AB136" s="82"/>
      <c r="AC136" s="83" t="str">
        <f t="shared" si="68"/>
        <v/>
      </c>
      <c r="AD136" s="84" t="str">
        <f t="shared" si="69"/>
        <v/>
      </c>
      <c r="AE136" s="84" t="str">
        <f t="shared" si="70"/>
        <v/>
      </c>
      <c r="AF136" s="83" t="str">
        <f t="shared" si="71"/>
        <v/>
      </c>
      <c r="AG136" s="84" t="str">
        <f t="shared" si="72"/>
        <v/>
      </c>
      <c r="AH136" s="84" t="str">
        <f t="shared" si="73"/>
        <v/>
      </c>
      <c r="AI136" s="84">
        <f t="shared" si="63"/>
        <v>0</v>
      </c>
      <c r="AJ136" s="1"/>
      <c r="AK136" s="63"/>
      <c r="AL136" s="144" t="str">
        <f t="shared" si="64"/>
        <v/>
      </c>
      <c r="AM136" s="86"/>
      <c r="AN136" s="87"/>
      <c r="AO136" s="88"/>
      <c r="AP136" s="89" t="str">
        <f t="shared" si="83"/>
        <v/>
      </c>
      <c r="AQ136" s="127">
        <f t="shared" si="74"/>
        <v>0</v>
      </c>
      <c r="AR136" s="127">
        <f t="shared" si="75"/>
        <v>0</v>
      </c>
      <c r="AS136" s="90" t="str">
        <f t="shared" si="76"/>
        <v/>
      </c>
      <c r="AT136" s="91" t="str">
        <f t="shared" si="84"/>
        <v>1</v>
      </c>
      <c r="AU136" s="92"/>
    </row>
    <row r="137" spans="1:47" s="93" customFormat="1">
      <c r="A137" s="70"/>
      <c r="B137" s="71">
        <f t="shared" si="77"/>
        <v>0</v>
      </c>
      <c r="C137" s="72">
        <f t="shared" si="78"/>
        <v>0</v>
      </c>
      <c r="D137" s="73">
        <v>0</v>
      </c>
      <c r="E137" s="74">
        <f t="shared" si="79"/>
        <v>0</v>
      </c>
      <c r="F137" s="70">
        <f t="shared" si="85"/>
        <v>0</v>
      </c>
      <c r="G137" s="74">
        <f t="shared" si="80"/>
        <v>0</v>
      </c>
      <c r="H137" s="75">
        <f t="shared" si="65"/>
        <v>0</v>
      </c>
      <c r="I137" s="75">
        <f t="shared" si="81"/>
        <v>0</v>
      </c>
      <c r="J137" s="76">
        <f t="shared" si="66"/>
        <v>0</v>
      </c>
      <c r="K137" s="76">
        <f t="shared" si="82"/>
        <v>0</v>
      </c>
      <c r="L137" s="75">
        <f t="shared" si="50"/>
        <v>0</v>
      </c>
      <c r="M137" s="76">
        <f t="shared" si="67"/>
        <v>0</v>
      </c>
      <c r="N137" s="142">
        <f t="shared" si="61"/>
        <v>0</v>
      </c>
      <c r="O137" s="143">
        <f t="shared" si="62"/>
        <v>0</v>
      </c>
      <c r="P137" s="63"/>
      <c r="Q137" s="77"/>
      <c r="R137" s="77"/>
      <c r="S137" s="78"/>
      <c r="T137" s="78"/>
      <c r="U137" s="80"/>
      <c r="V137" s="81"/>
      <c r="W137" s="81"/>
      <c r="X137" s="81"/>
      <c r="Y137" s="81"/>
      <c r="Z137" s="80"/>
      <c r="AA137" s="80"/>
      <c r="AB137" s="82"/>
      <c r="AC137" s="83" t="str">
        <f t="shared" si="68"/>
        <v/>
      </c>
      <c r="AD137" s="84" t="str">
        <f t="shared" si="69"/>
        <v/>
      </c>
      <c r="AE137" s="84" t="str">
        <f t="shared" si="70"/>
        <v/>
      </c>
      <c r="AF137" s="83" t="str">
        <f t="shared" si="71"/>
        <v/>
      </c>
      <c r="AG137" s="84" t="str">
        <f t="shared" si="72"/>
        <v/>
      </c>
      <c r="AH137" s="84" t="str">
        <f t="shared" si="73"/>
        <v/>
      </c>
      <c r="AI137" s="84">
        <f t="shared" si="63"/>
        <v>0</v>
      </c>
      <c r="AJ137" s="1"/>
      <c r="AK137" s="63"/>
      <c r="AL137" s="144" t="str">
        <f t="shared" si="64"/>
        <v/>
      </c>
      <c r="AM137" s="86"/>
      <c r="AN137" s="87"/>
      <c r="AO137" s="88"/>
      <c r="AP137" s="89" t="str">
        <f t="shared" si="83"/>
        <v/>
      </c>
      <c r="AQ137" s="127">
        <f t="shared" si="74"/>
        <v>0</v>
      </c>
      <c r="AR137" s="127">
        <f t="shared" si="75"/>
        <v>0</v>
      </c>
      <c r="AS137" s="90" t="str">
        <f t="shared" si="76"/>
        <v/>
      </c>
      <c r="AT137" s="91" t="str">
        <f t="shared" si="84"/>
        <v>1</v>
      </c>
      <c r="AU137" s="92"/>
    </row>
    <row r="138" spans="1:47" s="93" customFormat="1">
      <c r="A138" s="70"/>
      <c r="B138" s="71">
        <f t="shared" si="77"/>
        <v>0</v>
      </c>
      <c r="C138" s="72">
        <f t="shared" si="78"/>
        <v>0</v>
      </c>
      <c r="D138" s="73">
        <v>0</v>
      </c>
      <c r="E138" s="74">
        <f t="shared" si="79"/>
        <v>0</v>
      </c>
      <c r="F138" s="70">
        <f t="shared" si="85"/>
        <v>0</v>
      </c>
      <c r="G138" s="74">
        <f t="shared" si="80"/>
        <v>0</v>
      </c>
      <c r="H138" s="75">
        <f t="shared" ref="H138:H171" si="86">SUM(F138*0.075)/(100)</f>
        <v>0</v>
      </c>
      <c r="I138" s="75">
        <f t="shared" si="81"/>
        <v>0</v>
      </c>
      <c r="J138" s="76">
        <f t="shared" ref="J138:J171" si="87">SUM(F138*0.025)/(100)</f>
        <v>0</v>
      </c>
      <c r="K138" s="76">
        <f t="shared" si="82"/>
        <v>0</v>
      </c>
      <c r="L138" s="75">
        <f t="shared" si="50"/>
        <v>0</v>
      </c>
      <c r="M138" s="76">
        <f t="shared" si="67"/>
        <v>0</v>
      </c>
      <c r="N138" s="142">
        <f t="shared" si="61"/>
        <v>0</v>
      </c>
      <c r="O138" s="143">
        <f t="shared" si="62"/>
        <v>0</v>
      </c>
      <c r="P138" s="63"/>
      <c r="Q138" s="77"/>
      <c r="R138" s="77"/>
      <c r="S138" s="78"/>
      <c r="T138" s="78"/>
      <c r="U138" s="80"/>
      <c r="V138" s="81"/>
      <c r="W138" s="81"/>
      <c r="X138" s="81"/>
      <c r="Y138" s="81"/>
      <c r="Z138" s="80"/>
      <c r="AA138" s="80"/>
      <c r="AB138" s="82"/>
      <c r="AC138" s="83" t="str">
        <f t="shared" si="68"/>
        <v/>
      </c>
      <c r="AD138" s="84" t="str">
        <f t="shared" si="69"/>
        <v/>
      </c>
      <c r="AE138" s="84" t="str">
        <f t="shared" si="70"/>
        <v/>
      </c>
      <c r="AF138" s="83" t="str">
        <f t="shared" si="71"/>
        <v/>
      </c>
      <c r="AG138" s="84" t="str">
        <f t="shared" si="72"/>
        <v/>
      </c>
      <c r="AH138" s="84" t="str">
        <f t="shared" si="73"/>
        <v/>
      </c>
      <c r="AI138" s="84">
        <f t="shared" si="63"/>
        <v>0</v>
      </c>
      <c r="AJ138" s="1"/>
      <c r="AK138" s="63"/>
      <c r="AL138" s="144" t="str">
        <f t="shared" si="64"/>
        <v/>
      </c>
      <c r="AM138" s="86"/>
      <c r="AN138" s="87"/>
      <c r="AO138" s="88"/>
      <c r="AP138" s="89" t="str">
        <f t="shared" si="83"/>
        <v/>
      </c>
      <c r="AQ138" s="127">
        <f t="shared" si="74"/>
        <v>0</v>
      </c>
      <c r="AR138" s="127">
        <f t="shared" si="75"/>
        <v>0</v>
      </c>
      <c r="AS138" s="90" t="str">
        <f t="shared" si="76"/>
        <v/>
      </c>
      <c r="AT138" s="91" t="str">
        <f t="shared" si="84"/>
        <v>1</v>
      </c>
      <c r="AU138" s="92"/>
    </row>
    <row r="139" spans="1:47" s="93" customFormat="1">
      <c r="A139" s="70"/>
      <c r="B139" s="71">
        <f t="shared" si="77"/>
        <v>0</v>
      </c>
      <c r="C139" s="72">
        <f t="shared" si="78"/>
        <v>0</v>
      </c>
      <c r="D139" s="73">
        <v>0</v>
      </c>
      <c r="E139" s="74">
        <f t="shared" si="79"/>
        <v>0</v>
      </c>
      <c r="F139" s="70">
        <f t="shared" si="85"/>
        <v>0</v>
      </c>
      <c r="G139" s="74">
        <f t="shared" si="80"/>
        <v>0</v>
      </c>
      <c r="H139" s="75">
        <f t="shared" si="86"/>
        <v>0</v>
      </c>
      <c r="I139" s="75">
        <f t="shared" si="81"/>
        <v>0</v>
      </c>
      <c r="J139" s="76">
        <f t="shared" si="87"/>
        <v>0</v>
      </c>
      <c r="K139" s="76">
        <f t="shared" si="82"/>
        <v>0</v>
      </c>
      <c r="L139" s="75">
        <f t="shared" si="50"/>
        <v>0</v>
      </c>
      <c r="M139" s="76">
        <f t="shared" si="67"/>
        <v>0</v>
      </c>
      <c r="N139" s="142">
        <f t="shared" si="61"/>
        <v>0</v>
      </c>
      <c r="O139" s="143">
        <f t="shared" si="62"/>
        <v>0</v>
      </c>
      <c r="P139" s="63"/>
      <c r="Q139" s="77"/>
      <c r="R139" s="77"/>
      <c r="S139" s="78"/>
      <c r="T139" s="78"/>
      <c r="U139" s="80"/>
      <c r="V139" s="81"/>
      <c r="W139" s="81"/>
      <c r="X139" s="81"/>
      <c r="Y139" s="81"/>
      <c r="Z139" s="80"/>
      <c r="AA139" s="80"/>
      <c r="AB139" s="82"/>
      <c r="AC139" s="83" t="str">
        <f t="shared" si="68"/>
        <v/>
      </c>
      <c r="AD139" s="84" t="str">
        <f t="shared" si="69"/>
        <v/>
      </c>
      <c r="AE139" s="84" t="str">
        <f t="shared" si="70"/>
        <v/>
      </c>
      <c r="AF139" s="83" t="str">
        <f t="shared" si="71"/>
        <v/>
      </c>
      <c r="AG139" s="84" t="str">
        <f t="shared" si="72"/>
        <v/>
      </c>
      <c r="AH139" s="84" t="str">
        <f t="shared" si="73"/>
        <v/>
      </c>
      <c r="AI139" s="84">
        <f t="shared" si="63"/>
        <v>0</v>
      </c>
      <c r="AJ139" s="1"/>
      <c r="AK139" s="63"/>
      <c r="AL139" s="144" t="str">
        <f t="shared" si="64"/>
        <v/>
      </c>
      <c r="AM139" s="86"/>
      <c r="AN139" s="87"/>
      <c r="AO139" s="88"/>
      <c r="AP139" s="89" t="str">
        <f t="shared" si="83"/>
        <v/>
      </c>
      <c r="AQ139" s="127">
        <f t="shared" si="74"/>
        <v>0</v>
      </c>
      <c r="AR139" s="127">
        <f t="shared" si="75"/>
        <v>0</v>
      </c>
      <c r="AS139" s="90" t="str">
        <f t="shared" si="76"/>
        <v/>
      </c>
      <c r="AT139" s="91" t="str">
        <f t="shared" si="84"/>
        <v>1</v>
      </c>
      <c r="AU139" s="92"/>
    </row>
    <row r="140" spans="1:47" s="93" customFormat="1">
      <c r="A140" s="70"/>
      <c r="B140" s="71">
        <f t="shared" ref="B140:B173" si="88">IFERROR(ABS(AB140-AC140)/(AB140),0)</f>
        <v>0</v>
      </c>
      <c r="C140" s="72">
        <f t="shared" ref="C140:C173" si="89">SUM(B140)</f>
        <v>0</v>
      </c>
      <c r="D140" s="73">
        <v>0</v>
      </c>
      <c r="E140" s="74">
        <f t="shared" ref="E140:E173" si="90">IFERROR(((A140*C140) / (B140)),0 )* D140</f>
        <v>0</v>
      </c>
      <c r="F140" s="70">
        <f t="shared" si="85"/>
        <v>0</v>
      </c>
      <c r="G140" s="74">
        <f t="shared" si="80"/>
        <v>0</v>
      </c>
      <c r="H140" s="75">
        <f t="shared" si="86"/>
        <v>0</v>
      </c>
      <c r="I140" s="75">
        <f t="shared" si="81"/>
        <v>0</v>
      </c>
      <c r="J140" s="76">
        <f t="shared" si="87"/>
        <v>0</v>
      </c>
      <c r="K140" s="76">
        <f t="shared" si="82"/>
        <v>0</v>
      </c>
      <c r="L140" s="75">
        <f t="shared" si="50"/>
        <v>0</v>
      </c>
      <c r="M140" s="76">
        <f t="shared" si="67"/>
        <v>0</v>
      </c>
      <c r="N140" s="142">
        <f t="shared" si="61"/>
        <v>0</v>
      </c>
      <c r="O140" s="143">
        <f t="shared" si="62"/>
        <v>0</v>
      </c>
      <c r="P140" s="63"/>
      <c r="Q140" s="77"/>
      <c r="R140" s="77"/>
      <c r="S140" s="78"/>
      <c r="T140" s="78"/>
      <c r="U140" s="80"/>
      <c r="V140" s="81"/>
      <c r="W140" s="81"/>
      <c r="X140" s="81"/>
      <c r="Y140" s="81"/>
      <c r="Z140" s="80"/>
      <c r="AA140" s="80"/>
      <c r="AB140" s="82"/>
      <c r="AC140" s="83" t="str">
        <f t="shared" si="68"/>
        <v/>
      </c>
      <c r="AD140" s="84" t="str">
        <f t="shared" si="69"/>
        <v/>
      </c>
      <c r="AE140" s="84" t="str">
        <f t="shared" si="70"/>
        <v/>
      </c>
      <c r="AF140" s="83" t="str">
        <f t="shared" si="71"/>
        <v/>
      </c>
      <c r="AG140" s="84" t="str">
        <f t="shared" si="72"/>
        <v/>
      </c>
      <c r="AH140" s="84" t="str">
        <f t="shared" si="73"/>
        <v/>
      </c>
      <c r="AI140" s="84">
        <f t="shared" si="63"/>
        <v>0</v>
      </c>
      <c r="AJ140" s="1"/>
      <c r="AK140" s="63"/>
      <c r="AL140" s="144" t="str">
        <f t="shared" si="64"/>
        <v/>
      </c>
      <c r="AM140" s="86"/>
      <c r="AN140" s="87"/>
      <c r="AO140" s="88"/>
      <c r="AP140" s="89" t="str">
        <f t="shared" si="83"/>
        <v/>
      </c>
      <c r="AQ140" s="127">
        <f t="shared" si="74"/>
        <v>0</v>
      </c>
      <c r="AR140" s="127">
        <f t="shared" si="75"/>
        <v>0</v>
      </c>
      <c r="AS140" s="90" t="str">
        <f t="shared" si="76"/>
        <v/>
      </c>
      <c r="AT140" s="91" t="str">
        <f t="shared" si="84"/>
        <v>1</v>
      </c>
      <c r="AU140" s="92"/>
    </row>
    <row r="141" spans="1:47" s="93" customFormat="1">
      <c r="A141" s="70"/>
      <c r="B141" s="71">
        <f t="shared" si="88"/>
        <v>0</v>
      </c>
      <c r="C141" s="72">
        <f t="shared" si="89"/>
        <v>0</v>
      </c>
      <c r="D141" s="73">
        <v>0</v>
      </c>
      <c r="E141" s="74">
        <f t="shared" si="90"/>
        <v>0</v>
      </c>
      <c r="F141" s="70">
        <f t="shared" si="85"/>
        <v>0</v>
      </c>
      <c r="G141" s="74">
        <f t="shared" ref="G141:G174" si="91">SUM(F141/2)</f>
        <v>0</v>
      </c>
      <c r="H141" s="75">
        <f t="shared" si="86"/>
        <v>0</v>
      </c>
      <c r="I141" s="75">
        <f t="shared" ref="I141:I174" si="92">SUM(G141*0.075/100)</f>
        <v>0</v>
      </c>
      <c r="J141" s="76">
        <f t="shared" si="87"/>
        <v>0</v>
      </c>
      <c r="K141" s="76">
        <f t="shared" ref="K141:K174" si="93">SUM(G141*0.025/100)</f>
        <v>0</v>
      </c>
      <c r="L141" s="75">
        <f t="shared" si="50"/>
        <v>0</v>
      </c>
      <c r="M141" s="76">
        <f t="shared" si="67"/>
        <v>0</v>
      </c>
      <c r="N141" s="142">
        <f t="shared" si="61"/>
        <v>0</v>
      </c>
      <c r="O141" s="143">
        <f t="shared" si="62"/>
        <v>0</v>
      </c>
      <c r="P141" s="63"/>
      <c r="Q141" s="77"/>
      <c r="R141" s="77"/>
      <c r="S141" s="78"/>
      <c r="T141" s="78"/>
      <c r="U141" s="80"/>
      <c r="V141" s="81"/>
      <c r="W141" s="81"/>
      <c r="X141" s="81"/>
      <c r="Y141" s="81"/>
      <c r="Z141" s="80"/>
      <c r="AA141" s="80"/>
      <c r="AB141" s="82"/>
      <c r="AC141" s="83" t="str">
        <f t="shared" si="68"/>
        <v/>
      </c>
      <c r="AD141" s="84" t="str">
        <f t="shared" si="69"/>
        <v/>
      </c>
      <c r="AE141" s="84" t="str">
        <f t="shared" si="70"/>
        <v/>
      </c>
      <c r="AF141" s="83" t="str">
        <f t="shared" si="71"/>
        <v/>
      </c>
      <c r="AG141" s="84" t="str">
        <f t="shared" si="72"/>
        <v/>
      </c>
      <c r="AH141" s="84" t="str">
        <f t="shared" si="73"/>
        <v/>
      </c>
      <c r="AI141" s="84">
        <f t="shared" si="63"/>
        <v>0</v>
      </c>
      <c r="AJ141" s="1"/>
      <c r="AK141" s="63"/>
      <c r="AL141" s="144" t="str">
        <f t="shared" si="64"/>
        <v/>
      </c>
      <c r="AM141" s="86"/>
      <c r="AN141" s="87"/>
      <c r="AO141" s="88"/>
      <c r="AP141" s="89" t="str">
        <f t="shared" ref="AP141:AP174" si="94">IF(AS141="","",IF(AS141&gt;0,"W",IF(AS141&lt;0,"L","")))</f>
        <v/>
      </c>
      <c r="AQ141" s="127">
        <f t="shared" si="74"/>
        <v>0</v>
      </c>
      <c r="AR141" s="127">
        <f t="shared" si="75"/>
        <v>0</v>
      </c>
      <c r="AS141" s="90" t="str">
        <f t="shared" si="76"/>
        <v/>
      </c>
      <c r="AT141" s="91" t="str">
        <f t="shared" ref="AT141:AT174" si="95">IF(AL141=0,"0","1")</f>
        <v>1</v>
      </c>
      <c r="AU141" s="92"/>
    </row>
    <row r="142" spans="1:47" s="93" customFormat="1">
      <c r="A142" s="70"/>
      <c r="B142" s="71">
        <f t="shared" si="88"/>
        <v>0</v>
      </c>
      <c r="C142" s="72">
        <f t="shared" si="89"/>
        <v>0</v>
      </c>
      <c r="D142" s="73">
        <v>0</v>
      </c>
      <c r="E142" s="74">
        <f t="shared" si="90"/>
        <v>0</v>
      </c>
      <c r="F142" s="70">
        <f t="shared" ref="F142:F175" si="96">A142*D142</f>
        <v>0</v>
      </c>
      <c r="G142" s="74">
        <f t="shared" si="91"/>
        <v>0</v>
      </c>
      <c r="H142" s="75">
        <f t="shared" si="86"/>
        <v>0</v>
      </c>
      <c r="I142" s="75">
        <f t="shared" si="92"/>
        <v>0</v>
      </c>
      <c r="J142" s="76">
        <f t="shared" si="87"/>
        <v>0</v>
      </c>
      <c r="K142" s="76">
        <f t="shared" si="93"/>
        <v>0</v>
      </c>
      <c r="L142" s="75">
        <f t="shared" ref="L142:L205" si="97">SUM(F142*B142)+(H142*2)</f>
        <v>0</v>
      </c>
      <c r="M142" s="76">
        <f t="shared" si="67"/>
        <v>0</v>
      </c>
      <c r="N142" s="142">
        <f t="shared" si="61"/>
        <v>0</v>
      </c>
      <c r="O142" s="143">
        <f t="shared" si="62"/>
        <v>0</v>
      </c>
      <c r="P142" s="63"/>
      <c r="Q142" s="77"/>
      <c r="R142" s="77"/>
      <c r="S142" s="78"/>
      <c r="T142" s="78"/>
      <c r="U142" s="80"/>
      <c r="V142" s="81"/>
      <c r="W142" s="81"/>
      <c r="X142" s="81"/>
      <c r="Y142" s="81"/>
      <c r="Z142" s="80"/>
      <c r="AA142" s="80"/>
      <c r="AB142" s="82"/>
      <c r="AC142" s="83" t="str">
        <f t="shared" si="68"/>
        <v/>
      </c>
      <c r="AD142" s="84" t="str">
        <f t="shared" si="69"/>
        <v/>
      </c>
      <c r="AE142" s="84" t="str">
        <f t="shared" si="70"/>
        <v/>
      </c>
      <c r="AF142" s="83" t="str">
        <f t="shared" si="71"/>
        <v/>
      </c>
      <c r="AG142" s="84" t="str">
        <f t="shared" si="72"/>
        <v/>
      </c>
      <c r="AH142" s="84" t="str">
        <f t="shared" si="73"/>
        <v/>
      </c>
      <c r="AI142" s="84">
        <f t="shared" si="63"/>
        <v>0</v>
      </c>
      <c r="AJ142" s="1"/>
      <c r="AK142" s="63"/>
      <c r="AL142" s="144" t="str">
        <f t="shared" si="64"/>
        <v/>
      </c>
      <c r="AM142" s="86"/>
      <c r="AN142" s="87"/>
      <c r="AO142" s="88"/>
      <c r="AP142" s="89" t="str">
        <f t="shared" si="94"/>
        <v/>
      </c>
      <c r="AQ142" s="127">
        <f t="shared" si="74"/>
        <v>0</v>
      </c>
      <c r="AR142" s="127">
        <f t="shared" si="75"/>
        <v>0</v>
      </c>
      <c r="AS142" s="90" t="str">
        <f t="shared" si="76"/>
        <v/>
      </c>
      <c r="AT142" s="91" t="str">
        <f t="shared" si="95"/>
        <v>1</v>
      </c>
      <c r="AU142" s="92"/>
    </row>
    <row r="143" spans="1:47" s="93" customFormat="1">
      <c r="A143" s="70"/>
      <c r="B143" s="71">
        <f t="shared" si="88"/>
        <v>0</v>
      </c>
      <c r="C143" s="72">
        <f t="shared" si="89"/>
        <v>0</v>
      </c>
      <c r="D143" s="73">
        <v>0</v>
      </c>
      <c r="E143" s="74">
        <f t="shared" si="90"/>
        <v>0</v>
      </c>
      <c r="F143" s="70">
        <f t="shared" si="96"/>
        <v>0</v>
      </c>
      <c r="G143" s="74">
        <f t="shared" si="91"/>
        <v>0</v>
      </c>
      <c r="H143" s="75">
        <f t="shared" si="86"/>
        <v>0</v>
      </c>
      <c r="I143" s="75">
        <f t="shared" si="92"/>
        <v>0</v>
      </c>
      <c r="J143" s="76">
        <f t="shared" si="87"/>
        <v>0</v>
      </c>
      <c r="K143" s="76">
        <f t="shared" si="93"/>
        <v>0</v>
      </c>
      <c r="L143" s="75">
        <f t="shared" si="97"/>
        <v>0</v>
      </c>
      <c r="M143" s="76">
        <f t="shared" si="67"/>
        <v>0</v>
      </c>
      <c r="N143" s="142">
        <f t="shared" si="61"/>
        <v>0</v>
      </c>
      <c r="O143" s="143">
        <f t="shared" si="62"/>
        <v>0</v>
      </c>
      <c r="P143" s="63"/>
      <c r="Q143" s="77"/>
      <c r="R143" s="77"/>
      <c r="S143" s="78"/>
      <c r="T143" s="78"/>
      <c r="U143" s="80"/>
      <c r="V143" s="81"/>
      <c r="W143" s="81"/>
      <c r="X143" s="81"/>
      <c r="Y143" s="81"/>
      <c r="Z143" s="80"/>
      <c r="AA143" s="80"/>
      <c r="AB143" s="82"/>
      <c r="AC143" s="83" t="str">
        <f t="shared" si="68"/>
        <v/>
      </c>
      <c r="AD143" s="84" t="str">
        <f t="shared" si="69"/>
        <v/>
      </c>
      <c r="AE143" s="84" t="str">
        <f t="shared" si="70"/>
        <v/>
      </c>
      <c r="AF143" s="83" t="str">
        <f t="shared" si="71"/>
        <v/>
      </c>
      <c r="AG143" s="84" t="str">
        <f t="shared" si="72"/>
        <v/>
      </c>
      <c r="AH143" s="84" t="str">
        <f t="shared" si="73"/>
        <v/>
      </c>
      <c r="AI143" s="84">
        <f t="shared" si="63"/>
        <v>0</v>
      </c>
      <c r="AJ143" s="1"/>
      <c r="AK143" s="63"/>
      <c r="AL143" s="144" t="str">
        <f t="shared" si="64"/>
        <v/>
      </c>
      <c r="AM143" s="86"/>
      <c r="AN143" s="87"/>
      <c r="AO143" s="88"/>
      <c r="AP143" s="89" t="str">
        <f t="shared" si="94"/>
        <v/>
      </c>
      <c r="AQ143" s="127">
        <f t="shared" si="74"/>
        <v>0</v>
      </c>
      <c r="AR143" s="127">
        <f t="shared" si="75"/>
        <v>0</v>
      </c>
      <c r="AS143" s="90" t="str">
        <f t="shared" si="76"/>
        <v/>
      </c>
      <c r="AT143" s="91" t="str">
        <f t="shared" si="95"/>
        <v>1</v>
      </c>
      <c r="AU143" s="92"/>
    </row>
    <row r="144" spans="1:47" s="93" customFormat="1">
      <c r="A144" s="70"/>
      <c r="B144" s="71">
        <f t="shared" si="88"/>
        <v>0</v>
      </c>
      <c r="C144" s="72">
        <f t="shared" si="89"/>
        <v>0</v>
      </c>
      <c r="D144" s="73">
        <v>0</v>
      </c>
      <c r="E144" s="74">
        <f t="shared" si="90"/>
        <v>0</v>
      </c>
      <c r="F144" s="70">
        <f t="shared" si="96"/>
        <v>0</v>
      </c>
      <c r="G144" s="74">
        <f t="shared" si="91"/>
        <v>0</v>
      </c>
      <c r="H144" s="75">
        <f t="shared" si="86"/>
        <v>0</v>
      </c>
      <c r="I144" s="75">
        <f t="shared" si="92"/>
        <v>0</v>
      </c>
      <c r="J144" s="76">
        <f t="shared" si="87"/>
        <v>0</v>
      </c>
      <c r="K144" s="76">
        <f t="shared" si="93"/>
        <v>0</v>
      </c>
      <c r="L144" s="75">
        <f t="shared" si="97"/>
        <v>0</v>
      </c>
      <c r="M144" s="76">
        <f t="shared" ref="M144:M175" si="98">IFERROR(AE144+AH144,0)-H144</f>
        <v>0</v>
      </c>
      <c r="N144" s="142">
        <f t="shared" si="61"/>
        <v>0</v>
      </c>
      <c r="O144" s="143">
        <f t="shared" si="62"/>
        <v>0</v>
      </c>
      <c r="P144" s="63"/>
      <c r="Q144" s="77"/>
      <c r="R144" s="77"/>
      <c r="S144" s="78"/>
      <c r="T144" s="78"/>
      <c r="U144" s="80"/>
      <c r="V144" s="81"/>
      <c r="W144" s="81"/>
      <c r="X144" s="81"/>
      <c r="Y144" s="81"/>
      <c r="Z144" s="80"/>
      <c r="AA144" s="80"/>
      <c r="AB144" s="82"/>
      <c r="AC144" s="83" t="str">
        <f t="shared" ref="AC144:AC175" si="99">IF(ISBLANK(R144),"",IF(R144="Long",(AB144-40),IF(R144="Short",(AB144+40))))</f>
        <v/>
      </c>
      <c r="AD144" s="84" t="str">
        <f t="shared" ref="AD144:AD175" si="100">IF(ISBLANK(R144),"",IF(R144="Long",(AB144+V144),IF(R144="Short",(AB144-V144))))</f>
        <v/>
      </c>
      <c r="AE144" s="84" t="str">
        <f t="shared" ref="AE144:AE175" si="101">IFERROR(IF(R144="Long",(AD144-AB144)/AB144*G144+K144,IF(R144="Short",(AB144-AD144)/AB144*G144+K144,"")), "")</f>
        <v/>
      </c>
      <c r="AF144" s="83" t="str">
        <f t="shared" ref="AF144:AF175" si="102">IF(ISBLANK(R144),"",IF(R144="Long",(AD144-150),IF(R144="Short",(AD144+150))))</f>
        <v/>
      </c>
      <c r="AG144" s="84" t="str">
        <f t="shared" ref="AG144:AG175" si="103">IF(ISBLANK(R144),"",IF(R144="Long",(AB144+W144),IF(R144="Short",(AB144-W144))))</f>
        <v/>
      </c>
      <c r="AH144" s="84" t="str">
        <f t="shared" ref="AH144:AH175" si="104">IFERROR(IF(R144="Long",(AG144-AB144)/AB144*G144+K144,IF(R144="Short",(AB144-AG144)/AB144*G144+K144,"")), "")</f>
        <v/>
      </c>
      <c r="AI144" s="84">
        <f t="shared" si="63"/>
        <v>0</v>
      </c>
      <c r="AJ144" s="1"/>
      <c r="AK144" s="63"/>
      <c r="AL144" s="144" t="str">
        <f t="shared" si="64"/>
        <v/>
      </c>
      <c r="AM144" s="86"/>
      <c r="AN144" s="87"/>
      <c r="AO144" s="88"/>
      <c r="AP144" s="89" t="str">
        <f t="shared" si="94"/>
        <v/>
      </c>
      <c r="AQ144" s="127">
        <f t="shared" ref="AQ144:AQ175" si="105">IFERROR(((AG144-AB144)/(AB144-AC144)*D144) * (F144/E144),0)</f>
        <v>0</v>
      </c>
      <c r="AR144" s="127">
        <f t="shared" ref="AR144:AR175" si="106">IFERROR(((((AL144-AB144)/(AB144-AC144)*D144)*AT144))  * (F144/E144),0)</f>
        <v>0</v>
      </c>
      <c r="AS144" s="90" t="str">
        <f t="shared" ref="AS144:AS175" si="107">IFERROR(IF(R144="Long",(AL144-AB144)/AB144*F144+AM144,IF(R144="Short",(AB144-AL144)/AB144*F144+AM144,"")), "")</f>
        <v/>
      </c>
      <c r="AT144" s="91" t="str">
        <f t="shared" si="95"/>
        <v>1</v>
      </c>
      <c r="AU144" s="92"/>
    </row>
    <row r="145" spans="1:47" s="93" customFormat="1">
      <c r="A145" s="70"/>
      <c r="B145" s="71">
        <f t="shared" si="88"/>
        <v>0</v>
      </c>
      <c r="C145" s="72">
        <f t="shared" si="89"/>
        <v>0</v>
      </c>
      <c r="D145" s="73">
        <v>0</v>
      </c>
      <c r="E145" s="74">
        <f t="shared" si="90"/>
        <v>0</v>
      </c>
      <c r="F145" s="70">
        <f t="shared" si="96"/>
        <v>0</v>
      </c>
      <c r="G145" s="74">
        <f t="shared" si="91"/>
        <v>0</v>
      </c>
      <c r="H145" s="75">
        <f t="shared" si="86"/>
        <v>0</v>
      </c>
      <c r="I145" s="75">
        <f t="shared" si="92"/>
        <v>0</v>
      </c>
      <c r="J145" s="76">
        <f t="shared" si="87"/>
        <v>0</v>
      </c>
      <c r="K145" s="76">
        <f t="shared" si="93"/>
        <v>0</v>
      </c>
      <c r="L145" s="75">
        <f t="shared" si="97"/>
        <v>0</v>
      </c>
      <c r="M145" s="76">
        <f t="shared" si="98"/>
        <v>0</v>
      </c>
      <c r="N145" s="142">
        <f t="shared" ref="N145:N208" si="108">IFERROR(L145/A145,0)</f>
        <v>0</v>
      </c>
      <c r="O145" s="143">
        <f t="shared" ref="O145:O208" si="109">IFERROR(M145/A145,0)</f>
        <v>0</v>
      </c>
      <c r="P145" s="63"/>
      <c r="Q145" s="77"/>
      <c r="R145" s="77"/>
      <c r="S145" s="78"/>
      <c r="T145" s="78"/>
      <c r="U145" s="80"/>
      <c r="V145" s="81"/>
      <c r="W145" s="81"/>
      <c r="X145" s="81"/>
      <c r="Y145" s="81"/>
      <c r="Z145" s="80"/>
      <c r="AA145" s="80"/>
      <c r="AB145" s="82"/>
      <c r="AC145" s="83" t="str">
        <f t="shared" si="99"/>
        <v/>
      </c>
      <c r="AD145" s="84" t="str">
        <f t="shared" si="100"/>
        <v/>
      </c>
      <c r="AE145" s="84" t="str">
        <f t="shared" si="101"/>
        <v/>
      </c>
      <c r="AF145" s="83" t="str">
        <f t="shared" si="102"/>
        <v/>
      </c>
      <c r="AG145" s="84" t="str">
        <f t="shared" si="103"/>
        <v/>
      </c>
      <c r="AH145" s="84" t="str">
        <f t="shared" si="104"/>
        <v/>
      </c>
      <c r="AI145" s="84">
        <f t="shared" ref="AI145:AI208" si="110">IFERROR((AD145+AG145)/2,0)</f>
        <v>0</v>
      </c>
      <c r="AJ145" s="1"/>
      <c r="AK145" s="63"/>
      <c r="AL145" s="144" t="str">
        <f t="shared" ref="AL145:AL208" si="111">AG145</f>
        <v/>
      </c>
      <c r="AM145" s="86"/>
      <c r="AN145" s="87"/>
      <c r="AO145" s="88"/>
      <c r="AP145" s="89" t="str">
        <f t="shared" si="94"/>
        <v/>
      </c>
      <c r="AQ145" s="127">
        <f t="shared" si="105"/>
        <v>0</v>
      </c>
      <c r="AR145" s="127">
        <f t="shared" si="106"/>
        <v>0</v>
      </c>
      <c r="AS145" s="90" t="str">
        <f t="shared" si="107"/>
        <v/>
      </c>
      <c r="AT145" s="91" t="str">
        <f t="shared" si="95"/>
        <v>1</v>
      </c>
      <c r="AU145" s="92"/>
    </row>
    <row r="146" spans="1:47" s="93" customFormat="1">
      <c r="A146" s="70"/>
      <c r="B146" s="71">
        <f t="shared" si="88"/>
        <v>0</v>
      </c>
      <c r="C146" s="72">
        <f t="shared" si="89"/>
        <v>0</v>
      </c>
      <c r="D146" s="73">
        <v>0</v>
      </c>
      <c r="E146" s="74">
        <f t="shared" si="90"/>
        <v>0</v>
      </c>
      <c r="F146" s="70">
        <f t="shared" si="96"/>
        <v>0</v>
      </c>
      <c r="G146" s="74">
        <f t="shared" si="91"/>
        <v>0</v>
      </c>
      <c r="H146" s="75">
        <f t="shared" si="86"/>
        <v>0</v>
      </c>
      <c r="I146" s="75">
        <f t="shared" si="92"/>
        <v>0</v>
      </c>
      <c r="J146" s="76">
        <f t="shared" si="87"/>
        <v>0</v>
      </c>
      <c r="K146" s="76">
        <f t="shared" si="93"/>
        <v>0</v>
      </c>
      <c r="L146" s="75">
        <f t="shared" si="97"/>
        <v>0</v>
      </c>
      <c r="M146" s="76">
        <f t="shared" si="98"/>
        <v>0</v>
      </c>
      <c r="N146" s="142">
        <f t="shared" si="108"/>
        <v>0</v>
      </c>
      <c r="O146" s="143">
        <f t="shared" si="109"/>
        <v>0</v>
      </c>
      <c r="P146" s="63"/>
      <c r="Q146" s="77"/>
      <c r="R146" s="77"/>
      <c r="S146" s="78"/>
      <c r="T146" s="78"/>
      <c r="U146" s="80"/>
      <c r="V146" s="81"/>
      <c r="W146" s="81"/>
      <c r="X146" s="81"/>
      <c r="Y146" s="81"/>
      <c r="Z146" s="80"/>
      <c r="AA146" s="80"/>
      <c r="AB146" s="82"/>
      <c r="AC146" s="83" t="str">
        <f t="shared" si="99"/>
        <v/>
      </c>
      <c r="AD146" s="84" t="str">
        <f t="shared" si="100"/>
        <v/>
      </c>
      <c r="AE146" s="84" t="str">
        <f t="shared" si="101"/>
        <v/>
      </c>
      <c r="AF146" s="83" t="str">
        <f t="shared" si="102"/>
        <v/>
      </c>
      <c r="AG146" s="84" t="str">
        <f t="shared" si="103"/>
        <v/>
      </c>
      <c r="AH146" s="84" t="str">
        <f t="shared" si="104"/>
        <v/>
      </c>
      <c r="AI146" s="84">
        <f t="shared" si="110"/>
        <v>0</v>
      </c>
      <c r="AJ146" s="1"/>
      <c r="AK146" s="63"/>
      <c r="AL146" s="144" t="str">
        <f t="shared" si="111"/>
        <v/>
      </c>
      <c r="AM146" s="86"/>
      <c r="AN146" s="87"/>
      <c r="AO146" s="88"/>
      <c r="AP146" s="89" t="str">
        <f t="shared" si="94"/>
        <v/>
      </c>
      <c r="AQ146" s="127">
        <f t="shared" si="105"/>
        <v>0</v>
      </c>
      <c r="AR146" s="127">
        <f t="shared" si="106"/>
        <v>0</v>
      </c>
      <c r="AS146" s="90" t="str">
        <f t="shared" si="107"/>
        <v/>
      </c>
      <c r="AT146" s="91" t="str">
        <f t="shared" si="95"/>
        <v>1</v>
      </c>
      <c r="AU146" s="92"/>
    </row>
    <row r="147" spans="1:47" s="93" customFormat="1">
      <c r="A147" s="70"/>
      <c r="B147" s="71">
        <f t="shared" si="88"/>
        <v>0</v>
      </c>
      <c r="C147" s="72">
        <f t="shared" si="89"/>
        <v>0</v>
      </c>
      <c r="D147" s="73">
        <v>0</v>
      </c>
      <c r="E147" s="74">
        <f t="shared" si="90"/>
        <v>0</v>
      </c>
      <c r="F147" s="70">
        <f t="shared" si="96"/>
        <v>0</v>
      </c>
      <c r="G147" s="74">
        <f t="shared" si="91"/>
        <v>0</v>
      </c>
      <c r="H147" s="75">
        <f t="shared" si="86"/>
        <v>0</v>
      </c>
      <c r="I147" s="75">
        <f t="shared" si="92"/>
        <v>0</v>
      </c>
      <c r="J147" s="76">
        <f t="shared" si="87"/>
        <v>0</v>
      </c>
      <c r="K147" s="76">
        <f t="shared" si="93"/>
        <v>0</v>
      </c>
      <c r="L147" s="75">
        <f t="shared" si="97"/>
        <v>0</v>
      </c>
      <c r="M147" s="76">
        <f t="shared" si="98"/>
        <v>0</v>
      </c>
      <c r="N147" s="142">
        <f t="shared" si="108"/>
        <v>0</v>
      </c>
      <c r="O147" s="143">
        <f t="shared" si="109"/>
        <v>0</v>
      </c>
      <c r="P147" s="63"/>
      <c r="Q147" s="77"/>
      <c r="R147" s="77"/>
      <c r="S147" s="78"/>
      <c r="T147" s="78"/>
      <c r="U147" s="80"/>
      <c r="V147" s="81"/>
      <c r="W147" s="81"/>
      <c r="X147" s="81"/>
      <c r="Y147" s="81"/>
      <c r="Z147" s="80"/>
      <c r="AA147" s="80"/>
      <c r="AB147" s="82"/>
      <c r="AC147" s="83" t="str">
        <f t="shared" si="99"/>
        <v/>
      </c>
      <c r="AD147" s="84" t="str">
        <f t="shared" si="100"/>
        <v/>
      </c>
      <c r="AE147" s="84" t="str">
        <f t="shared" si="101"/>
        <v/>
      </c>
      <c r="AF147" s="83" t="str">
        <f t="shared" si="102"/>
        <v/>
      </c>
      <c r="AG147" s="84" t="str">
        <f t="shared" si="103"/>
        <v/>
      </c>
      <c r="AH147" s="84" t="str">
        <f t="shared" si="104"/>
        <v/>
      </c>
      <c r="AI147" s="84">
        <f t="shared" si="110"/>
        <v>0</v>
      </c>
      <c r="AJ147" s="1"/>
      <c r="AK147" s="63"/>
      <c r="AL147" s="144" t="str">
        <f t="shared" si="111"/>
        <v/>
      </c>
      <c r="AM147" s="86"/>
      <c r="AN147" s="87"/>
      <c r="AO147" s="88"/>
      <c r="AP147" s="89" t="str">
        <f t="shared" si="94"/>
        <v/>
      </c>
      <c r="AQ147" s="127">
        <f t="shared" si="105"/>
        <v>0</v>
      </c>
      <c r="AR147" s="127">
        <f t="shared" si="106"/>
        <v>0</v>
      </c>
      <c r="AS147" s="90" t="str">
        <f t="shared" si="107"/>
        <v/>
      </c>
      <c r="AT147" s="91" t="str">
        <f t="shared" si="95"/>
        <v>1</v>
      </c>
      <c r="AU147" s="92"/>
    </row>
    <row r="148" spans="1:47" s="93" customFormat="1">
      <c r="A148" s="70"/>
      <c r="B148" s="71">
        <f t="shared" si="88"/>
        <v>0</v>
      </c>
      <c r="C148" s="72">
        <f t="shared" si="89"/>
        <v>0</v>
      </c>
      <c r="D148" s="73">
        <v>0</v>
      </c>
      <c r="E148" s="74">
        <f t="shared" si="90"/>
        <v>0</v>
      </c>
      <c r="F148" s="70">
        <f t="shared" si="96"/>
        <v>0</v>
      </c>
      <c r="G148" s="74">
        <f t="shared" si="91"/>
        <v>0</v>
      </c>
      <c r="H148" s="75">
        <f t="shared" si="86"/>
        <v>0</v>
      </c>
      <c r="I148" s="75">
        <f t="shared" si="92"/>
        <v>0</v>
      </c>
      <c r="J148" s="76">
        <f t="shared" si="87"/>
        <v>0</v>
      </c>
      <c r="K148" s="76">
        <f t="shared" si="93"/>
        <v>0</v>
      </c>
      <c r="L148" s="75">
        <f t="shared" si="97"/>
        <v>0</v>
      </c>
      <c r="M148" s="76">
        <f t="shared" si="98"/>
        <v>0</v>
      </c>
      <c r="N148" s="142">
        <f t="shared" si="108"/>
        <v>0</v>
      </c>
      <c r="O148" s="143">
        <f t="shared" si="109"/>
        <v>0</v>
      </c>
      <c r="P148" s="63"/>
      <c r="Q148" s="77"/>
      <c r="R148" s="77"/>
      <c r="S148" s="78"/>
      <c r="T148" s="78"/>
      <c r="U148" s="80"/>
      <c r="V148" s="81"/>
      <c r="W148" s="81"/>
      <c r="X148" s="81"/>
      <c r="Y148" s="81"/>
      <c r="Z148" s="80"/>
      <c r="AA148" s="80"/>
      <c r="AB148" s="82"/>
      <c r="AC148" s="83" t="str">
        <f t="shared" si="99"/>
        <v/>
      </c>
      <c r="AD148" s="84" t="str">
        <f t="shared" si="100"/>
        <v/>
      </c>
      <c r="AE148" s="84" t="str">
        <f t="shared" si="101"/>
        <v/>
      </c>
      <c r="AF148" s="83" t="str">
        <f t="shared" si="102"/>
        <v/>
      </c>
      <c r="AG148" s="84" t="str">
        <f t="shared" si="103"/>
        <v/>
      </c>
      <c r="AH148" s="84" t="str">
        <f t="shared" si="104"/>
        <v/>
      </c>
      <c r="AI148" s="84">
        <f t="shared" si="110"/>
        <v>0</v>
      </c>
      <c r="AJ148" s="1"/>
      <c r="AK148" s="63"/>
      <c r="AL148" s="144" t="str">
        <f t="shared" si="111"/>
        <v/>
      </c>
      <c r="AM148" s="86"/>
      <c r="AN148" s="87"/>
      <c r="AO148" s="88"/>
      <c r="AP148" s="89" t="str">
        <f t="shared" si="94"/>
        <v/>
      </c>
      <c r="AQ148" s="127">
        <f t="shared" si="105"/>
        <v>0</v>
      </c>
      <c r="AR148" s="127">
        <f t="shared" si="106"/>
        <v>0</v>
      </c>
      <c r="AS148" s="90" t="str">
        <f t="shared" si="107"/>
        <v/>
      </c>
      <c r="AT148" s="91" t="str">
        <f t="shared" si="95"/>
        <v>1</v>
      </c>
      <c r="AU148" s="92"/>
    </row>
    <row r="149" spans="1:47" s="93" customFormat="1">
      <c r="A149" s="70"/>
      <c r="B149" s="71">
        <f t="shared" si="88"/>
        <v>0</v>
      </c>
      <c r="C149" s="72">
        <f t="shared" si="89"/>
        <v>0</v>
      </c>
      <c r="D149" s="73">
        <v>0</v>
      </c>
      <c r="E149" s="74">
        <f t="shared" si="90"/>
        <v>0</v>
      </c>
      <c r="F149" s="70">
        <f t="shared" si="96"/>
        <v>0</v>
      </c>
      <c r="G149" s="74">
        <f t="shared" si="91"/>
        <v>0</v>
      </c>
      <c r="H149" s="75">
        <f t="shared" si="86"/>
        <v>0</v>
      </c>
      <c r="I149" s="75">
        <f t="shared" si="92"/>
        <v>0</v>
      </c>
      <c r="J149" s="76">
        <f t="shared" si="87"/>
        <v>0</v>
      </c>
      <c r="K149" s="76">
        <f t="shared" si="93"/>
        <v>0</v>
      </c>
      <c r="L149" s="75">
        <f t="shared" si="97"/>
        <v>0</v>
      </c>
      <c r="M149" s="76">
        <f t="shared" si="98"/>
        <v>0</v>
      </c>
      <c r="N149" s="142">
        <f t="shared" si="108"/>
        <v>0</v>
      </c>
      <c r="O149" s="143">
        <f t="shared" si="109"/>
        <v>0</v>
      </c>
      <c r="P149" s="63"/>
      <c r="Q149" s="77"/>
      <c r="R149" s="77"/>
      <c r="S149" s="78"/>
      <c r="T149" s="78"/>
      <c r="U149" s="80"/>
      <c r="V149" s="81"/>
      <c r="W149" s="81"/>
      <c r="X149" s="81"/>
      <c r="Y149" s="81"/>
      <c r="Z149" s="80"/>
      <c r="AA149" s="80"/>
      <c r="AB149" s="82"/>
      <c r="AC149" s="83" t="str">
        <f t="shared" si="99"/>
        <v/>
      </c>
      <c r="AD149" s="84" t="str">
        <f t="shared" si="100"/>
        <v/>
      </c>
      <c r="AE149" s="84" t="str">
        <f t="shared" si="101"/>
        <v/>
      </c>
      <c r="AF149" s="83" t="str">
        <f t="shared" si="102"/>
        <v/>
      </c>
      <c r="AG149" s="84" t="str">
        <f t="shared" si="103"/>
        <v/>
      </c>
      <c r="AH149" s="84" t="str">
        <f t="shared" si="104"/>
        <v/>
      </c>
      <c r="AI149" s="84">
        <f t="shared" si="110"/>
        <v>0</v>
      </c>
      <c r="AJ149" s="1"/>
      <c r="AK149" s="63"/>
      <c r="AL149" s="144" t="str">
        <f t="shared" si="111"/>
        <v/>
      </c>
      <c r="AM149" s="86"/>
      <c r="AN149" s="87"/>
      <c r="AO149" s="88"/>
      <c r="AP149" s="89" t="str">
        <f t="shared" si="94"/>
        <v/>
      </c>
      <c r="AQ149" s="127">
        <f t="shared" si="105"/>
        <v>0</v>
      </c>
      <c r="AR149" s="127">
        <f t="shared" si="106"/>
        <v>0</v>
      </c>
      <c r="AS149" s="90" t="str">
        <f t="shared" si="107"/>
        <v/>
      </c>
      <c r="AT149" s="91" t="str">
        <f t="shared" si="95"/>
        <v>1</v>
      </c>
      <c r="AU149" s="92"/>
    </row>
    <row r="150" spans="1:47" s="93" customFormat="1">
      <c r="A150" s="70"/>
      <c r="B150" s="71">
        <f t="shared" si="88"/>
        <v>0</v>
      </c>
      <c r="C150" s="72">
        <f t="shared" si="89"/>
        <v>0</v>
      </c>
      <c r="D150" s="73">
        <v>0</v>
      </c>
      <c r="E150" s="74">
        <f t="shared" si="90"/>
        <v>0</v>
      </c>
      <c r="F150" s="70">
        <f t="shared" si="96"/>
        <v>0</v>
      </c>
      <c r="G150" s="74">
        <f t="shared" si="91"/>
        <v>0</v>
      </c>
      <c r="H150" s="75">
        <f t="shared" si="86"/>
        <v>0</v>
      </c>
      <c r="I150" s="75">
        <f t="shared" si="92"/>
        <v>0</v>
      </c>
      <c r="J150" s="76">
        <f t="shared" si="87"/>
        <v>0</v>
      </c>
      <c r="K150" s="76">
        <f t="shared" si="93"/>
        <v>0</v>
      </c>
      <c r="L150" s="75">
        <f t="shared" si="97"/>
        <v>0</v>
      </c>
      <c r="M150" s="76">
        <f t="shared" si="98"/>
        <v>0</v>
      </c>
      <c r="N150" s="142">
        <f t="shared" si="108"/>
        <v>0</v>
      </c>
      <c r="O150" s="143">
        <f t="shared" si="109"/>
        <v>0</v>
      </c>
      <c r="P150" s="63"/>
      <c r="Q150" s="77"/>
      <c r="R150" s="77"/>
      <c r="S150" s="78"/>
      <c r="T150" s="78"/>
      <c r="U150" s="80"/>
      <c r="V150" s="81"/>
      <c r="W150" s="81"/>
      <c r="X150" s="81"/>
      <c r="Y150" s="81"/>
      <c r="Z150" s="80"/>
      <c r="AA150" s="80"/>
      <c r="AB150" s="82"/>
      <c r="AC150" s="83" t="str">
        <f t="shared" si="99"/>
        <v/>
      </c>
      <c r="AD150" s="84" t="str">
        <f t="shared" si="100"/>
        <v/>
      </c>
      <c r="AE150" s="84" t="str">
        <f t="shared" si="101"/>
        <v/>
      </c>
      <c r="AF150" s="83" t="str">
        <f t="shared" si="102"/>
        <v/>
      </c>
      <c r="AG150" s="84" t="str">
        <f t="shared" si="103"/>
        <v/>
      </c>
      <c r="AH150" s="84" t="str">
        <f t="shared" si="104"/>
        <v/>
      </c>
      <c r="AI150" s="84">
        <f t="shared" si="110"/>
        <v>0</v>
      </c>
      <c r="AJ150" s="1"/>
      <c r="AK150" s="63"/>
      <c r="AL150" s="144" t="str">
        <f t="shared" si="111"/>
        <v/>
      </c>
      <c r="AM150" s="86"/>
      <c r="AN150" s="87"/>
      <c r="AO150" s="88"/>
      <c r="AP150" s="89" t="str">
        <f t="shared" si="94"/>
        <v/>
      </c>
      <c r="AQ150" s="127">
        <f t="shared" si="105"/>
        <v>0</v>
      </c>
      <c r="AR150" s="127">
        <f t="shared" si="106"/>
        <v>0</v>
      </c>
      <c r="AS150" s="90" t="str">
        <f t="shared" si="107"/>
        <v/>
      </c>
      <c r="AT150" s="91" t="str">
        <f t="shared" si="95"/>
        <v>1</v>
      </c>
      <c r="AU150" s="92"/>
    </row>
    <row r="151" spans="1:47" s="93" customFormat="1">
      <c r="A151" s="70"/>
      <c r="B151" s="71">
        <f t="shared" si="88"/>
        <v>0</v>
      </c>
      <c r="C151" s="72">
        <f t="shared" si="89"/>
        <v>0</v>
      </c>
      <c r="D151" s="73">
        <v>0</v>
      </c>
      <c r="E151" s="74">
        <f t="shared" si="90"/>
        <v>0</v>
      </c>
      <c r="F151" s="70">
        <f t="shared" si="96"/>
        <v>0</v>
      </c>
      <c r="G151" s="74">
        <f t="shared" si="91"/>
        <v>0</v>
      </c>
      <c r="H151" s="75">
        <f t="shared" si="86"/>
        <v>0</v>
      </c>
      <c r="I151" s="75">
        <f t="shared" si="92"/>
        <v>0</v>
      </c>
      <c r="J151" s="76">
        <f t="shared" si="87"/>
        <v>0</v>
      </c>
      <c r="K151" s="76">
        <f t="shared" si="93"/>
        <v>0</v>
      </c>
      <c r="L151" s="75">
        <f t="shared" si="97"/>
        <v>0</v>
      </c>
      <c r="M151" s="76">
        <f t="shared" si="98"/>
        <v>0</v>
      </c>
      <c r="N151" s="142">
        <f t="shared" si="108"/>
        <v>0</v>
      </c>
      <c r="O151" s="143">
        <f t="shared" si="109"/>
        <v>0</v>
      </c>
      <c r="P151" s="63"/>
      <c r="Q151" s="77"/>
      <c r="R151" s="77"/>
      <c r="S151" s="78"/>
      <c r="T151" s="78"/>
      <c r="U151" s="80"/>
      <c r="V151" s="81"/>
      <c r="W151" s="81"/>
      <c r="X151" s="81"/>
      <c r="Y151" s="81"/>
      <c r="Z151" s="80"/>
      <c r="AA151" s="80"/>
      <c r="AB151" s="82"/>
      <c r="AC151" s="83" t="str">
        <f t="shared" si="99"/>
        <v/>
      </c>
      <c r="AD151" s="84" t="str">
        <f t="shared" si="100"/>
        <v/>
      </c>
      <c r="AE151" s="84" t="str">
        <f t="shared" si="101"/>
        <v/>
      </c>
      <c r="AF151" s="83" t="str">
        <f t="shared" si="102"/>
        <v/>
      </c>
      <c r="AG151" s="84" t="str">
        <f t="shared" si="103"/>
        <v/>
      </c>
      <c r="AH151" s="84" t="str">
        <f t="shared" si="104"/>
        <v/>
      </c>
      <c r="AI151" s="84">
        <f t="shared" si="110"/>
        <v>0</v>
      </c>
      <c r="AJ151" s="1"/>
      <c r="AK151" s="63"/>
      <c r="AL151" s="144" t="str">
        <f t="shared" si="111"/>
        <v/>
      </c>
      <c r="AM151" s="86"/>
      <c r="AN151" s="87"/>
      <c r="AO151" s="88"/>
      <c r="AP151" s="89" t="str">
        <f t="shared" si="94"/>
        <v/>
      </c>
      <c r="AQ151" s="127">
        <f t="shared" si="105"/>
        <v>0</v>
      </c>
      <c r="AR151" s="127">
        <f t="shared" si="106"/>
        <v>0</v>
      </c>
      <c r="AS151" s="90" t="str">
        <f t="shared" si="107"/>
        <v/>
      </c>
      <c r="AT151" s="91" t="str">
        <f t="shared" si="95"/>
        <v>1</v>
      </c>
      <c r="AU151" s="92"/>
    </row>
    <row r="152" spans="1:47" s="93" customFormat="1">
      <c r="A152" s="70"/>
      <c r="B152" s="71">
        <f t="shared" si="88"/>
        <v>0</v>
      </c>
      <c r="C152" s="72">
        <f t="shared" si="89"/>
        <v>0</v>
      </c>
      <c r="D152" s="73">
        <v>0</v>
      </c>
      <c r="E152" s="74">
        <f t="shared" si="90"/>
        <v>0</v>
      </c>
      <c r="F152" s="70">
        <f t="shared" si="96"/>
        <v>0</v>
      </c>
      <c r="G152" s="74">
        <f t="shared" si="91"/>
        <v>0</v>
      </c>
      <c r="H152" s="75">
        <f t="shared" si="86"/>
        <v>0</v>
      </c>
      <c r="I152" s="75">
        <f t="shared" si="92"/>
        <v>0</v>
      </c>
      <c r="J152" s="76">
        <f t="shared" si="87"/>
        <v>0</v>
      </c>
      <c r="K152" s="76">
        <f t="shared" si="93"/>
        <v>0</v>
      </c>
      <c r="L152" s="75">
        <f t="shared" si="97"/>
        <v>0</v>
      </c>
      <c r="M152" s="76">
        <f t="shared" si="98"/>
        <v>0</v>
      </c>
      <c r="N152" s="142">
        <f t="shared" si="108"/>
        <v>0</v>
      </c>
      <c r="O152" s="143">
        <f t="shared" si="109"/>
        <v>0</v>
      </c>
      <c r="P152" s="63"/>
      <c r="Q152" s="77"/>
      <c r="R152" s="77"/>
      <c r="S152" s="78"/>
      <c r="T152" s="78"/>
      <c r="U152" s="80"/>
      <c r="V152" s="81"/>
      <c r="W152" s="81"/>
      <c r="X152" s="81"/>
      <c r="Y152" s="81"/>
      <c r="Z152" s="80"/>
      <c r="AA152" s="80"/>
      <c r="AB152" s="82"/>
      <c r="AC152" s="83" t="str">
        <f t="shared" si="99"/>
        <v/>
      </c>
      <c r="AD152" s="84" t="str">
        <f t="shared" si="100"/>
        <v/>
      </c>
      <c r="AE152" s="84" t="str">
        <f t="shared" si="101"/>
        <v/>
      </c>
      <c r="AF152" s="83" t="str">
        <f t="shared" si="102"/>
        <v/>
      </c>
      <c r="AG152" s="84" t="str">
        <f t="shared" si="103"/>
        <v/>
      </c>
      <c r="AH152" s="84" t="str">
        <f t="shared" si="104"/>
        <v/>
      </c>
      <c r="AI152" s="84">
        <f t="shared" si="110"/>
        <v>0</v>
      </c>
      <c r="AJ152" s="1"/>
      <c r="AK152" s="63"/>
      <c r="AL152" s="144" t="str">
        <f t="shared" si="111"/>
        <v/>
      </c>
      <c r="AM152" s="86"/>
      <c r="AN152" s="87"/>
      <c r="AO152" s="88"/>
      <c r="AP152" s="89" t="str">
        <f t="shared" si="94"/>
        <v/>
      </c>
      <c r="AQ152" s="127">
        <f t="shared" si="105"/>
        <v>0</v>
      </c>
      <c r="AR152" s="127">
        <f t="shared" si="106"/>
        <v>0</v>
      </c>
      <c r="AS152" s="90" t="str">
        <f t="shared" si="107"/>
        <v/>
      </c>
      <c r="AT152" s="91" t="str">
        <f t="shared" si="95"/>
        <v>1</v>
      </c>
      <c r="AU152" s="92"/>
    </row>
    <row r="153" spans="1:47" s="93" customFormat="1">
      <c r="A153" s="70"/>
      <c r="B153" s="71">
        <f t="shared" si="88"/>
        <v>0</v>
      </c>
      <c r="C153" s="72">
        <f t="shared" si="89"/>
        <v>0</v>
      </c>
      <c r="D153" s="73">
        <v>0</v>
      </c>
      <c r="E153" s="74">
        <f t="shared" si="90"/>
        <v>0</v>
      </c>
      <c r="F153" s="70">
        <f t="shared" si="96"/>
        <v>0</v>
      </c>
      <c r="G153" s="74">
        <f t="shared" si="91"/>
        <v>0</v>
      </c>
      <c r="H153" s="75">
        <f t="shared" si="86"/>
        <v>0</v>
      </c>
      <c r="I153" s="75">
        <f t="shared" si="92"/>
        <v>0</v>
      </c>
      <c r="J153" s="76">
        <f t="shared" si="87"/>
        <v>0</v>
      </c>
      <c r="K153" s="76">
        <f t="shared" si="93"/>
        <v>0</v>
      </c>
      <c r="L153" s="75">
        <f t="shared" si="97"/>
        <v>0</v>
      </c>
      <c r="M153" s="76">
        <f t="shared" si="98"/>
        <v>0</v>
      </c>
      <c r="N153" s="142">
        <f t="shared" si="108"/>
        <v>0</v>
      </c>
      <c r="O153" s="143">
        <f t="shared" si="109"/>
        <v>0</v>
      </c>
      <c r="P153" s="63"/>
      <c r="Q153" s="77"/>
      <c r="R153" s="77"/>
      <c r="S153" s="78"/>
      <c r="T153" s="78"/>
      <c r="U153" s="80"/>
      <c r="V153" s="81"/>
      <c r="W153" s="81"/>
      <c r="X153" s="81"/>
      <c r="Y153" s="81"/>
      <c r="Z153" s="80"/>
      <c r="AA153" s="80"/>
      <c r="AB153" s="82"/>
      <c r="AC153" s="83" t="str">
        <f t="shared" si="99"/>
        <v/>
      </c>
      <c r="AD153" s="84" t="str">
        <f t="shared" si="100"/>
        <v/>
      </c>
      <c r="AE153" s="84" t="str">
        <f t="shared" si="101"/>
        <v/>
      </c>
      <c r="AF153" s="83" t="str">
        <f t="shared" si="102"/>
        <v/>
      </c>
      <c r="AG153" s="84" t="str">
        <f t="shared" si="103"/>
        <v/>
      </c>
      <c r="AH153" s="84" t="str">
        <f t="shared" si="104"/>
        <v/>
      </c>
      <c r="AI153" s="84">
        <f t="shared" si="110"/>
        <v>0</v>
      </c>
      <c r="AJ153" s="1"/>
      <c r="AK153" s="63"/>
      <c r="AL153" s="144" t="str">
        <f t="shared" si="111"/>
        <v/>
      </c>
      <c r="AM153" s="86"/>
      <c r="AN153" s="87"/>
      <c r="AO153" s="88"/>
      <c r="AP153" s="89" t="str">
        <f t="shared" si="94"/>
        <v/>
      </c>
      <c r="AQ153" s="127">
        <f t="shared" si="105"/>
        <v>0</v>
      </c>
      <c r="AR153" s="127">
        <f t="shared" si="106"/>
        <v>0</v>
      </c>
      <c r="AS153" s="90" t="str">
        <f t="shared" si="107"/>
        <v/>
      </c>
      <c r="AT153" s="91" t="str">
        <f t="shared" si="95"/>
        <v>1</v>
      </c>
      <c r="AU153" s="92"/>
    </row>
    <row r="154" spans="1:47" s="93" customFormat="1">
      <c r="A154" s="70"/>
      <c r="B154" s="71">
        <f t="shared" si="88"/>
        <v>0</v>
      </c>
      <c r="C154" s="72">
        <f t="shared" si="89"/>
        <v>0</v>
      </c>
      <c r="D154" s="73">
        <v>0</v>
      </c>
      <c r="E154" s="74">
        <f t="shared" si="90"/>
        <v>0</v>
      </c>
      <c r="F154" s="70">
        <f t="shared" si="96"/>
        <v>0</v>
      </c>
      <c r="G154" s="74">
        <f t="shared" si="91"/>
        <v>0</v>
      </c>
      <c r="H154" s="75">
        <f t="shared" si="86"/>
        <v>0</v>
      </c>
      <c r="I154" s="75">
        <f t="shared" si="92"/>
        <v>0</v>
      </c>
      <c r="J154" s="76">
        <f t="shared" si="87"/>
        <v>0</v>
      </c>
      <c r="K154" s="76">
        <f t="shared" si="93"/>
        <v>0</v>
      </c>
      <c r="L154" s="75">
        <f t="shared" si="97"/>
        <v>0</v>
      </c>
      <c r="M154" s="76">
        <f t="shared" si="98"/>
        <v>0</v>
      </c>
      <c r="N154" s="142">
        <f t="shared" si="108"/>
        <v>0</v>
      </c>
      <c r="O154" s="143">
        <f t="shared" si="109"/>
        <v>0</v>
      </c>
      <c r="P154" s="63"/>
      <c r="Q154" s="77"/>
      <c r="R154" s="77"/>
      <c r="S154" s="78"/>
      <c r="T154" s="78"/>
      <c r="U154" s="80"/>
      <c r="V154" s="81"/>
      <c r="W154" s="81"/>
      <c r="X154" s="81"/>
      <c r="Y154" s="81"/>
      <c r="Z154" s="80"/>
      <c r="AA154" s="80"/>
      <c r="AB154" s="82"/>
      <c r="AC154" s="83" t="str">
        <f t="shared" si="99"/>
        <v/>
      </c>
      <c r="AD154" s="84" t="str">
        <f t="shared" si="100"/>
        <v/>
      </c>
      <c r="AE154" s="84" t="str">
        <f t="shared" si="101"/>
        <v/>
      </c>
      <c r="AF154" s="83" t="str">
        <f t="shared" si="102"/>
        <v/>
      </c>
      <c r="AG154" s="84" t="str">
        <f t="shared" si="103"/>
        <v/>
      </c>
      <c r="AH154" s="84" t="str">
        <f t="shared" si="104"/>
        <v/>
      </c>
      <c r="AI154" s="84">
        <f t="shared" si="110"/>
        <v>0</v>
      </c>
      <c r="AJ154" s="1"/>
      <c r="AK154" s="63"/>
      <c r="AL154" s="144" t="str">
        <f t="shared" si="111"/>
        <v/>
      </c>
      <c r="AM154" s="86"/>
      <c r="AN154" s="87"/>
      <c r="AO154" s="88"/>
      <c r="AP154" s="89" t="str">
        <f t="shared" si="94"/>
        <v/>
      </c>
      <c r="AQ154" s="127">
        <f t="shared" si="105"/>
        <v>0</v>
      </c>
      <c r="AR154" s="127">
        <f t="shared" si="106"/>
        <v>0</v>
      </c>
      <c r="AS154" s="90" t="str">
        <f t="shared" si="107"/>
        <v/>
      </c>
      <c r="AT154" s="91" t="str">
        <f t="shared" si="95"/>
        <v>1</v>
      </c>
      <c r="AU154" s="92"/>
    </row>
    <row r="155" spans="1:47" s="93" customFormat="1">
      <c r="A155" s="70"/>
      <c r="B155" s="71">
        <f t="shared" si="88"/>
        <v>0</v>
      </c>
      <c r="C155" s="72">
        <f t="shared" si="89"/>
        <v>0</v>
      </c>
      <c r="D155" s="73">
        <v>0</v>
      </c>
      <c r="E155" s="74">
        <f t="shared" si="90"/>
        <v>0</v>
      </c>
      <c r="F155" s="70">
        <f t="shared" si="96"/>
        <v>0</v>
      </c>
      <c r="G155" s="74">
        <f t="shared" si="91"/>
        <v>0</v>
      </c>
      <c r="H155" s="75">
        <f t="shared" si="86"/>
        <v>0</v>
      </c>
      <c r="I155" s="75">
        <f t="shared" si="92"/>
        <v>0</v>
      </c>
      <c r="J155" s="76">
        <f t="shared" si="87"/>
        <v>0</v>
      </c>
      <c r="K155" s="76">
        <f t="shared" si="93"/>
        <v>0</v>
      </c>
      <c r="L155" s="75">
        <f t="shared" si="97"/>
        <v>0</v>
      </c>
      <c r="M155" s="76">
        <f t="shared" si="98"/>
        <v>0</v>
      </c>
      <c r="N155" s="142">
        <f t="shared" si="108"/>
        <v>0</v>
      </c>
      <c r="O155" s="143">
        <f t="shared" si="109"/>
        <v>0</v>
      </c>
      <c r="P155" s="63"/>
      <c r="Q155" s="77"/>
      <c r="R155" s="77"/>
      <c r="S155" s="78"/>
      <c r="T155" s="78"/>
      <c r="U155" s="80"/>
      <c r="V155" s="81"/>
      <c r="W155" s="81"/>
      <c r="X155" s="81"/>
      <c r="Y155" s="81"/>
      <c r="Z155" s="80"/>
      <c r="AA155" s="80"/>
      <c r="AB155" s="82"/>
      <c r="AC155" s="83" t="str">
        <f t="shared" si="99"/>
        <v/>
      </c>
      <c r="AD155" s="84" t="str">
        <f t="shared" si="100"/>
        <v/>
      </c>
      <c r="AE155" s="84" t="str">
        <f t="shared" si="101"/>
        <v/>
      </c>
      <c r="AF155" s="83" t="str">
        <f t="shared" si="102"/>
        <v/>
      </c>
      <c r="AG155" s="84" t="str">
        <f t="shared" si="103"/>
        <v/>
      </c>
      <c r="AH155" s="84" t="str">
        <f t="shared" si="104"/>
        <v/>
      </c>
      <c r="AI155" s="84">
        <f t="shared" si="110"/>
        <v>0</v>
      </c>
      <c r="AJ155" s="1"/>
      <c r="AK155" s="63"/>
      <c r="AL155" s="144" t="str">
        <f t="shared" si="111"/>
        <v/>
      </c>
      <c r="AM155" s="86"/>
      <c r="AN155" s="87"/>
      <c r="AO155" s="88"/>
      <c r="AP155" s="89" t="str">
        <f t="shared" si="94"/>
        <v/>
      </c>
      <c r="AQ155" s="127">
        <f t="shared" si="105"/>
        <v>0</v>
      </c>
      <c r="AR155" s="127">
        <f t="shared" si="106"/>
        <v>0</v>
      </c>
      <c r="AS155" s="90" t="str">
        <f t="shared" si="107"/>
        <v/>
      </c>
      <c r="AT155" s="91" t="str">
        <f t="shared" si="95"/>
        <v>1</v>
      </c>
      <c r="AU155" s="92"/>
    </row>
    <row r="156" spans="1:47" s="93" customFormat="1">
      <c r="A156" s="70"/>
      <c r="B156" s="71">
        <f t="shared" si="88"/>
        <v>0</v>
      </c>
      <c r="C156" s="72">
        <f t="shared" si="89"/>
        <v>0</v>
      </c>
      <c r="D156" s="73">
        <v>0</v>
      </c>
      <c r="E156" s="74">
        <f t="shared" si="90"/>
        <v>0</v>
      </c>
      <c r="F156" s="70">
        <f t="shared" si="96"/>
        <v>0</v>
      </c>
      <c r="G156" s="74">
        <f t="shared" si="91"/>
        <v>0</v>
      </c>
      <c r="H156" s="75">
        <f t="shared" si="86"/>
        <v>0</v>
      </c>
      <c r="I156" s="75">
        <f t="shared" si="92"/>
        <v>0</v>
      </c>
      <c r="J156" s="76">
        <f t="shared" si="87"/>
        <v>0</v>
      </c>
      <c r="K156" s="76">
        <f t="shared" si="93"/>
        <v>0</v>
      </c>
      <c r="L156" s="75">
        <f t="shared" si="97"/>
        <v>0</v>
      </c>
      <c r="M156" s="76">
        <f t="shared" si="98"/>
        <v>0</v>
      </c>
      <c r="N156" s="142">
        <f t="shared" si="108"/>
        <v>0</v>
      </c>
      <c r="O156" s="143">
        <f t="shared" si="109"/>
        <v>0</v>
      </c>
      <c r="P156" s="63"/>
      <c r="Q156" s="77"/>
      <c r="R156" s="77"/>
      <c r="S156" s="78"/>
      <c r="T156" s="78"/>
      <c r="U156" s="80"/>
      <c r="V156" s="81"/>
      <c r="W156" s="81"/>
      <c r="X156" s="81"/>
      <c r="Y156" s="81"/>
      <c r="Z156" s="80"/>
      <c r="AA156" s="80"/>
      <c r="AB156" s="82"/>
      <c r="AC156" s="83" t="str">
        <f t="shared" si="99"/>
        <v/>
      </c>
      <c r="AD156" s="84" t="str">
        <f t="shared" si="100"/>
        <v/>
      </c>
      <c r="AE156" s="84" t="str">
        <f t="shared" si="101"/>
        <v/>
      </c>
      <c r="AF156" s="83" t="str">
        <f t="shared" si="102"/>
        <v/>
      </c>
      <c r="AG156" s="84" t="str">
        <f t="shared" si="103"/>
        <v/>
      </c>
      <c r="AH156" s="84" t="str">
        <f t="shared" si="104"/>
        <v/>
      </c>
      <c r="AI156" s="84">
        <f t="shared" si="110"/>
        <v>0</v>
      </c>
      <c r="AJ156" s="1"/>
      <c r="AK156" s="63"/>
      <c r="AL156" s="144" t="str">
        <f t="shared" si="111"/>
        <v/>
      </c>
      <c r="AM156" s="86"/>
      <c r="AN156" s="87"/>
      <c r="AO156" s="88"/>
      <c r="AP156" s="89" t="str">
        <f t="shared" si="94"/>
        <v/>
      </c>
      <c r="AQ156" s="127">
        <f t="shared" si="105"/>
        <v>0</v>
      </c>
      <c r="AR156" s="127">
        <f t="shared" si="106"/>
        <v>0</v>
      </c>
      <c r="AS156" s="90" t="str">
        <f t="shared" si="107"/>
        <v/>
      </c>
      <c r="AT156" s="91" t="str">
        <f t="shared" si="95"/>
        <v>1</v>
      </c>
      <c r="AU156" s="92"/>
    </row>
    <row r="157" spans="1:47" s="93" customFormat="1">
      <c r="A157" s="70"/>
      <c r="B157" s="71">
        <f t="shared" si="88"/>
        <v>0</v>
      </c>
      <c r="C157" s="72">
        <f t="shared" si="89"/>
        <v>0</v>
      </c>
      <c r="D157" s="73">
        <v>0</v>
      </c>
      <c r="E157" s="74">
        <f t="shared" si="90"/>
        <v>0</v>
      </c>
      <c r="F157" s="70">
        <f t="shared" si="96"/>
        <v>0</v>
      </c>
      <c r="G157" s="74">
        <f t="shared" si="91"/>
        <v>0</v>
      </c>
      <c r="H157" s="75">
        <f t="shared" si="86"/>
        <v>0</v>
      </c>
      <c r="I157" s="75">
        <f t="shared" si="92"/>
        <v>0</v>
      </c>
      <c r="J157" s="76">
        <f t="shared" si="87"/>
        <v>0</v>
      </c>
      <c r="K157" s="76">
        <f t="shared" si="93"/>
        <v>0</v>
      </c>
      <c r="L157" s="75">
        <f t="shared" si="97"/>
        <v>0</v>
      </c>
      <c r="M157" s="76">
        <f t="shared" si="98"/>
        <v>0</v>
      </c>
      <c r="N157" s="142">
        <f t="shared" si="108"/>
        <v>0</v>
      </c>
      <c r="O157" s="143">
        <f t="shared" si="109"/>
        <v>0</v>
      </c>
      <c r="P157" s="63"/>
      <c r="Q157" s="77"/>
      <c r="R157" s="77"/>
      <c r="S157" s="78"/>
      <c r="T157" s="78"/>
      <c r="U157" s="80"/>
      <c r="V157" s="81"/>
      <c r="W157" s="81"/>
      <c r="X157" s="81"/>
      <c r="Y157" s="81"/>
      <c r="Z157" s="80"/>
      <c r="AA157" s="80"/>
      <c r="AB157" s="82"/>
      <c r="AC157" s="83" t="str">
        <f t="shared" si="99"/>
        <v/>
      </c>
      <c r="AD157" s="84" t="str">
        <f t="shared" si="100"/>
        <v/>
      </c>
      <c r="AE157" s="84" t="str">
        <f t="shared" si="101"/>
        <v/>
      </c>
      <c r="AF157" s="83" t="str">
        <f t="shared" si="102"/>
        <v/>
      </c>
      <c r="AG157" s="84" t="str">
        <f t="shared" si="103"/>
        <v/>
      </c>
      <c r="AH157" s="84" t="str">
        <f t="shared" si="104"/>
        <v/>
      </c>
      <c r="AI157" s="84">
        <f t="shared" si="110"/>
        <v>0</v>
      </c>
      <c r="AJ157" s="1"/>
      <c r="AK157" s="63"/>
      <c r="AL157" s="144" t="str">
        <f t="shared" si="111"/>
        <v/>
      </c>
      <c r="AM157" s="86"/>
      <c r="AN157" s="87"/>
      <c r="AO157" s="88"/>
      <c r="AP157" s="89" t="str">
        <f t="shared" si="94"/>
        <v/>
      </c>
      <c r="AQ157" s="127">
        <f t="shared" si="105"/>
        <v>0</v>
      </c>
      <c r="AR157" s="127">
        <f t="shared" si="106"/>
        <v>0</v>
      </c>
      <c r="AS157" s="90" t="str">
        <f t="shared" si="107"/>
        <v/>
      </c>
      <c r="AT157" s="91" t="str">
        <f t="shared" si="95"/>
        <v>1</v>
      </c>
      <c r="AU157" s="92"/>
    </row>
    <row r="158" spans="1:47" s="93" customFormat="1">
      <c r="A158" s="70"/>
      <c r="B158" s="71">
        <f t="shared" si="88"/>
        <v>0</v>
      </c>
      <c r="C158" s="72">
        <f t="shared" si="89"/>
        <v>0</v>
      </c>
      <c r="D158" s="73">
        <v>0</v>
      </c>
      <c r="E158" s="74">
        <f t="shared" si="90"/>
        <v>0</v>
      </c>
      <c r="F158" s="70">
        <f t="shared" si="96"/>
        <v>0</v>
      </c>
      <c r="G158" s="74">
        <f t="shared" si="91"/>
        <v>0</v>
      </c>
      <c r="H158" s="75">
        <f t="shared" si="86"/>
        <v>0</v>
      </c>
      <c r="I158" s="75">
        <f t="shared" si="92"/>
        <v>0</v>
      </c>
      <c r="J158" s="76">
        <f t="shared" si="87"/>
        <v>0</v>
      </c>
      <c r="K158" s="76">
        <f t="shared" si="93"/>
        <v>0</v>
      </c>
      <c r="L158" s="75">
        <f t="shared" si="97"/>
        <v>0</v>
      </c>
      <c r="M158" s="76">
        <f t="shared" si="98"/>
        <v>0</v>
      </c>
      <c r="N158" s="142">
        <f t="shared" si="108"/>
        <v>0</v>
      </c>
      <c r="O158" s="143">
        <f t="shared" si="109"/>
        <v>0</v>
      </c>
      <c r="P158" s="63"/>
      <c r="Q158" s="77"/>
      <c r="R158" s="77"/>
      <c r="S158" s="78"/>
      <c r="T158" s="78"/>
      <c r="U158" s="80"/>
      <c r="V158" s="81"/>
      <c r="W158" s="81"/>
      <c r="X158" s="81"/>
      <c r="Y158" s="81"/>
      <c r="Z158" s="80"/>
      <c r="AA158" s="80"/>
      <c r="AB158" s="82"/>
      <c r="AC158" s="83" t="str">
        <f t="shared" si="99"/>
        <v/>
      </c>
      <c r="AD158" s="84" t="str">
        <f t="shared" si="100"/>
        <v/>
      </c>
      <c r="AE158" s="84" t="str">
        <f t="shared" si="101"/>
        <v/>
      </c>
      <c r="AF158" s="83" t="str">
        <f t="shared" si="102"/>
        <v/>
      </c>
      <c r="AG158" s="84" t="str">
        <f t="shared" si="103"/>
        <v/>
      </c>
      <c r="AH158" s="84" t="str">
        <f t="shared" si="104"/>
        <v/>
      </c>
      <c r="AI158" s="84">
        <f t="shared" si="110"/>
        <v>0</v>
      </c>
      <c r="AJ158" s="1"/>
      <c r="AK158" s="63"/>
      <c r="AL158" s="144" t="str">
        <f t="shared" si="111"/>
        <v/>
      </c>
      <c r="AM158" s="86"/>
      <c r="AN158" s="87"/>
      <c r="AO158" s="88"/>
      <c r="AP158" s="89" t="str">
        <f t="shared" si="94"/>
        <v/>
      </c>
      <c r="AQ158" s="127">
        <f t="shared" si="105"/>
        <v>0</v>
      </c>
      <c r="AR158" s="127">
        <f t="shared" si="106"/>
        <v>0</v>
      </c>
      <c r="AS158" s="90" t="str">
        <f t="shared" si="107"/>
        <v/>
      </c>
      <c r="AT158" s="91" t="str">
        <f t="shared" si="95"/>
        <v>1</v>
      </c>
      <c r="AU158" s="92"/>
    </row>
    <row r="159" spans="1:47" s="93" customFormat="1">
      <c r="A159" s="70"/>
      <c r="B159" s="71">
        <f t="shared" si="88"/>
        <v>0</v>
      </c>
      <c r="C159" s="72">
        <f t="shared" si="89"/>
        <v>0</v>
      </c>
      <c r="D159" s="73">
        <v>0</v>
      </c>
      <c r="E159" s="74">
        <f t="shared" si="90"/>
        <v>0</v>
      </c>
      <c r="F159" s="70">
        <f t="shared" si="96"/>
        <v>0</v>
      </c>
      <c r="G159" s="74">
        <f t="shared" si="91"/>
        <v>0</v>
      </c>
      <c r="H159" s="75">
        <f t="shared" si="86"/>
        <v>0</v>
      </c>
      <c r="I159" s="75">
        <f t="shared" si="92"/>
        <v>0</v>
      </c>
      <c r="J159" s="76">
        <f t="shared" si="87"/>
        <v>0</v>
      </c>
      <c r="K159" s="76">
        <f t="shared" si="93"/>
        <v>0</v>
      </c>
      <c r="L159" s="75">
        <f t="shared" si="97"/>
        <v>0</v>
      </c>
      <c r="M159" s="76">
        <f t="shared" si="98"/>
        <v>0</v>
      </c>
      <c r="N159" s="142">
        <f t="shared" si="108"/>
        <v>0</v>
      </c>
      <c r="O159" s="143">
        <f t="shared" si="109"/>
        <v>0</v>
      </c>
      <c r="P159" s="63"/>
      <c r="Q159" s="77"/>
      <c r="R159" s="77"/>
      <c r="S159" s="78"/>
      <c r="T159" s="78"/>
      <c r="U159" s="80"/>
      <c r="V159" s="81"/>
      <c r="W159" s="81"/>
      <c r="X159" s="81"/>
      <c r="Y159" s="81"/>
      <c r="Z159" s="80"/>
      <c r="AA159" s="80"/>
      <c r="AB159" s="82"/>
      <c r="AC159" s="83" t="str">
        <f t="shared" si="99"/>
        <v/>
      </c>
      <c r="AD159" s="84" t="str">
        <f t="shared" si="100"/>
        <v/>
      </c>
      <c r="AE159" s="84" t="str">
        <f t="shared" si="101"/>
        <v/>
      </c>
      <c r="AF159" s="83" t="str">
        <f t="shared" si="102"/>
        <v/>
      </c>
      <c r="AG159" s="84" t="str">
        <f t="shared" si="103"/>
        <v/>
      </c>
      <c r="AH159" s="84" t="str">
        <f t="shared" si="104"/>
        <v/>
      </c>
      <c r="AI159" s="84">
        <f t="shared" si="110"/>
        <v>0</v>
      </c>
      <c r="AJ159" s="1"/>
      <c r="AK159" s="63"/>
      <c r="AL159" s="144" t="str">
        <f t="shared" si="111"/>
        <v/>
      </c>
      <c r="AM159" s="86"/>
      <c r="AN159" s="87"/>
      <c r="AO159" s="88"/>
      <c r="AP159" s="89" t="str">
        <f t="shared" si="94"/>
        <v/>
      </c>
      <c r="AQ159" s="127">
        <f t="shared" si="105"/>
        <v>0</v>
      </c>
      <c r="AR159" s="127">
        <f t="shared" si="106"/>
        <v>0</v>
      </c>
      <c r="AS159" s="90" t="str">
        <f t="shared" si="107"/>
        <v/>
      </c>
      <c r="AT159" s="91" t="str">
        <f t="shared" si="95"/>
        <v>1</v>
      </c>
      <c r="AU159" s="92"/>
    </row>
    <row r="160" spans="1:47" s="93" customFormat="1">
      <c r="A160" s="70"/>
      <c r="B160" s="71">
        <f t="shared" si="88"/>
        <v>0</v>
      </c>
      <c r="C160" s="72">
        <f t="shared" si="89"/>
        <v>0</v>
      </c>
      <c r="D160" s="73">
        <v>0</v>
      </c>
      <c r="E160" s="74">
        <f t="shared" si="90"/>
        <v>0</v>
      </c>
      <c r="F160" s="70">
        <f t="shared" si="96"/>
        <v>0</v>
      </c>
      <c r="G160" s="74">
        <f t="shared" si="91"/>
        <v>0</v>
      </c>
      <c r="H160" s="75">
        <f t="shared" si="86"/>
        <v>0</v>
      </c>
      <c r="I160" s="75">
        <f t="shared" si="92"/>
        <v>0</v>
      </c>
      <c r="J160" s="76">
        <f t="shared" si="87"/>
        <v>0</v>
      </c>
      <c r="K160" s="76">
        <f t="shared" si="93"/>
        <v>0</v>
      </c>
      <c r="L160" s="75">
        <f t="shared" si="97"/>
        <v>0</v>
      </c>
      <c r="M160" s="76">
        <f t="shared" si="98"/>
        <v>0</v>
      </c>
      <c r="N160" s="142">
        <f t="shared" si="108"/>
        <v>0</v>
      </c>
      <c r="O160" s="143">
        <f t="shared" si="109"/>
        <v>0</v>
      </c>
      <c r="P160" s="63"/>
      <c r="Q160" s="77"/>
      <c r="R160" s="77"/>
      <c r="S160" s="78"/>
      <c r="T160" s="78"/>
      <c r="U160" s="80"/>
      <c r="V160" s="81"/>
      <c r="W160" s="81"/>
      <c r="X160" s="81"/>
      <c r="Y160" s="81"/>
      <c r="Z160" s="80"/>
      <c r="AA160" s="80"/>
      <c r="AB160" s="82"/>
      <c r="AC160" s="83" t="str">
        <f t="shared" si="99"/>
        <v/>
      </c>
      <c r="AD160" s="84" t="str">
        <f t="shared" si="100"/>
        <v/>
      </c>
      <c r="AE160" s="84" t="str">
        <f t="shared" si="101"/>
        <v/>
      </c>
      <c r="AF160" s="83" t="str">
        <f t="shared" si="102"/>
        <v/>
      </c>
      <c r="AG160" s="84" t="str">
        <f t="shared" si="103"/>
        <v/>
      </c>
      <c r="AH160" s="84" t="str">
        <f t="shared" si="104"/>
        <v/>
      </c>
      <c r="AI160" s="84">
        <f t="shared" si="110"/>
        <v>0</v>
      </c>
      <c r="AJ160" s="1"/>
      <c r="AK160" s="63"/>
      <c r="AL160" s="144" t="str">
        <f t="shared" si="111"/>
        <v/>
      </c>
      <c r="AM160" s="86"/>
      <c r="AN160" s="87"/>
      <c r="AO160" s="88"/>
      <c r="AP160" s="89" t="str">
        <f t="shared" si="94"/>
        <v/>
      </c>
      <c r="AQ160" s="127">
        <f t="shared" si="105"/>
        <v>0</v>
      </c>
      <c r="AR160" s="127">
        <f t="shared" si="106"/>
        <v>0</v>
      </c>
      <c r="AS160" s="90" t="str">
        <f t="shared" si="107"/>
        <v/>
      </c>
      <c r="AT160" s="91" t="str">
        <f t="shared" si="95"/>
        <v>1</v>
      </c>
      <c r="AU160" s="92"/>
    </row>
    <row r="161" spans="1:47" s="93" customFormat="1">
      <c r="A161" s="70"/>
      <c r="B161" s="71">
        <f t="shared" si="88"/>
        <v>0</v>
      </c>
      <c r="C161" s="72">
        <f t="shared" si="89"/>
        <v>0</v>
      </c>
      <c r="D161" s="73">
        <v>0</v>
      </c>
      <c r="E161" s="74">
        <f t="shared" si="90"/>
        <v>0</v>
      </c>
      <c r="F161" s="70">
        <f t="shared" si="96"/>
        <v>0</v>
      </c>
      <c r="G161" s="74">
        <f t="shared" si="91"/>
        <v>0</v>
      </c>
      <c r="H161" s="75">
        <f t="shared" si="86"/>
        <v>0</v>
      </c>
      <c r="I161" s="75">
        <f t="shared" si="92"/>
        <v>0</v>
      </c>
      <c r="J161" s="76">
        <f t="shared" si="87"/>
        <v>0</v>
      </c>
      <c r="K161" s="76">
        <f t="shared" si="93"/>
        <v>0</v>
      </c>
      <c r="L161" s="75">
        <f t="shared" si="97"/>
        <v>0</v>
      </c>
      <c r="M161" s="76">
        <f t="shared" si="98"/>
        <v>0</v>
      </c>
      <c r="N161" s="142">
        <f t="shared" si="108"/>
        <v>0</v>
      </c>
      <c r="O161" s="143">
        <f t="shared" si="109"/>
        <v>0</v>
      </c>
      <c r="P161" s="63"/>
      <c r="Q161" s="77"/>
      <c r="R161" s="77"/>
      <c r="S161" s="78"/>
      <c r="T161" s="78"/>
      <c r="U161" s="80"/>
      <c r="V161" s="81"/>
      <c r="W161" s="81"/>
      <c r="X161" s="81"/>
      <c r="Y161" s="81"/>
      <c r="Z161" s="80"/>
      <c r="AA161" s="80"/>
      <c r="AB161" s="82"/>
      <c r="AC161" s="83" t="str">
        <f t="shared" si="99"/>
        <v/>
      </c>
      <c r="AD161" s="84" t="str">
        <f t="shared" si="100"/>
        <v/>
      </c>
      <c r="AE161" s="84" t="str">
        <f t="shared" si="101"/>
        <v/>
      </c>
      <c r="AF161" s="83" t="str">
        <f t="shared" si="102"/>
        <v/>
      </c>
      <c r="AG161" s="84" t="str">
        <f t="shared" si="103"/>
        <v/>
      </c>
      <c r="AH161" s="84" t="str">
        <f t="shared" si="104"/>
        <v/>
      </c>
      <c r="AI161" s="84">
        <f t="shared" si="110"/>
        <v>0</v>
      </c>
      <c r="AJ161" s="1"/>
      <c r="AK161" s="63"/>
      <c r="AL161" s="144" t="str">
        <f t="shared" si="111"/>
        <v/>
      </c>
      <c r="AM161" s="86"/>
      <c r="AN161" s="87"/>
      <c r="AO161" s="88"/>
      <c r="AP161" s="89" t="str">
        <f t="shared" si="94"/>
        <v/>
      </c>
      <c r="AQ161" s="127">
        <f t="shared" si="105"/>
        <v>0</v>
      </c>
      <c r="AR161" s="127">
        <f t="shared" si="106"/>
        <v>0</v>
      </c>
      <c r="AS161" s="90" t="str">
        <f t="shared" si="107"/>
        <v/>
      </c>
      <c r="AT161" s="91" t="str">
        <f t="shared" si="95"/>
        <v>1</v>
      </c>
      <c r="AU161" s="92"/>
    </row>
    <row r="162" spans="1:47" s="93" customFormat="1">
      <c r="A162" s="70"/>
      <c r="B162" s="71">
        <f t="shared" si="88"/>
        <v>0</v>
      </c>
      <c r="C162" s="72">
        <f t="shared" si="89"/>
        <v>0</v>
      </c>
      <c r="D162" s="73">
        <v>0</v>
      </c>
      <c r="E162" s="74">
        <f t="shared" si="90"/>
        <v>0</v>
      </c>
      <c r="F162" s="70">
        <f t="shared" si="96"/>
        <v>0</v>
      </c>
      <c r="G162" s="74">
        <f t="shared" si="91"/>
        <v>0</v>
      </c>
      <c r="H162" s="75">
        <f t="shared" si="86"/>
        <v>0</v>
      </c>
      <c r="I162" s="75">
        <f t="shared" si="92"/>
        <v>0</v>
      </c>
      <c r="J162" s="76">
        <f t="shared" si="87"/>
        <v>0</v>
      </c>
      <c r="K162" s="76">
        <f t="shared" si="93"/>
        <v>0</v>
      </c>
      <c r="L162" s="75">
        <f t="shared" si="97"/>
        <v>0</v>
      </c>
      <c r="M162" s="76">
        <f t="shared" si="98"/>
        <v>0</v>
      </c>
      <c r="N162" s="142">
        <f t="shared" si="108"/>
        <v>0</v>
      </c>
      <c r="O162" s="143">
        <f t="shared" si="109"/>
        <v>0</v>
      </c>
      <c r="P162" s="63"/>
      <c r="Q162" s="77"/>
      <c r="R162" s="77"/>
      <c r="S162" s="78"/>
      <c r="T162" s="78"/>
      <c r="U162" s="80"/>
      <c r="V162" s="81"/>
      <c r="W162" s="81"/>
      <c r="X162" s="81"/>
      <c r="Y162" s="81"/>
      <c r="Z162" s="80"/>
      <c r="AA162" s="80"/>
      <c r="AB162" s="82"/>
      <c r="AC162" s="83" t="str">
        <f t="shared" si="99"/>
        <v/>
      </c>
      <c r="AD162" s="84" t="str">
        <f t="shared" si="100"/>
        <v/>
      </c>
      <c r="AE162" s="84" t="str">
        <f t="shared" si="101"/>
        <v/>
      </c>
      <c r="AF162" s="83" t="str">
        <f t="shared" si="102"/>
        <v/>
      </c>
      <c r="AG162" s="84" t="str">
        <f t="shared" si="103"/>
        <v/>
      </c>
      <c r="AH162" s="84" t="str">
        <f t="shared" si="104"/>
        <v/>
      </c>
      <c r="AI162" s="84">
        <f t="shared" si="110"/>
        <v>0</v>
      </c>
      <c r="AJ162" s="1"/>
      <c r="AK162" s="63"/>
      <c r="AL162" s="144" t="str">
        <f t="shared" si="111"/>
        <v/>
      </c>
      <c r="AM162" s="86"/>
      <c r="AN162" s="87"/>
      <c r="AO162" s="88"/>
      <c r="AP162" s="89" t="str">
        <f t="shared" si="94"/>
        <v/>
      </c>
      <c r="AQ162" s="127">
        <f t="shared" si="105"/>
        <v>0</v>
      </c>
      <c r="AR162" s="127">
        <f t="shared" si="106"/>
        <v>0</v>
      </c>
      <c r="AS162" s="90" t="str">
        <f t="shared" si="107"/>
        <v/>
      </c>
      <c r="AT162" s="91" t="str">
        <f t="shared" si="95"/>
        <v>1</v>
      </c>
      <c r="AU162" s="92"/>
    </row>
    <row r="163" spans="1:47" s="93" customFormat="1">
      <c r="A163" s="70"/>
      <c r="B163" s="71">
        <f t="shared" si="88"/>
        <v>0</v>
      </c>
      <c r="C163" s="72">
        <f t="shared" si="89"/>
        <v>0</v>
      </c>
      <c r="D163" s="73">
        <v>0</v>
      </c>
      <c r="E163" s="74">
        <f t="shared" si="90"/>
        <v>0</v>
      </c>
      <c r="F163" s="70">
        <f t="shared" si="96"/>
        <v>0</v>
      </c>
      <c r="G163" s="74">
        <f t="shared" si="91"/>
        <v>0</v>
      </c>
      <c r="H163" s="75">
        <f t="shared" si="86"/>
        <v>0</v>
      </c>
      <c r="I163" s="75">
        <f t="shared" si="92"/>
        <v>0</v>
      </c>
      <c r="J163" s="76">
        <f t="shared" si="87"/>
        <v>0</v>
      </c>
      <c r="K163" s="76">
        <f t="shared" si="93"/>
        <v>0</v>
      </c>
      <c r="L163" s="75">
        <f t="shared" si="97"/>
        <v>0</v>
      </c>
      <c r="M163" s="76">
        <f t="shared" si="98"/>
        <v>0</v>
      </c>
      <c r="N163" s="142">
        <f t="shared" si="108"/>
        <v>0</v>
      </c>
      <c r="O163" s="143">
        <f t="shared" si="109"/>
        <v>0</v>
      </c>
      <c r="P163" s="63"/>
      <c r="Q163" s="77"/>
      <c r="R163" s="77"/>
      <c r="S163" s="78"/>
      <c r="T163" s="78"/>
      <c r="U163" s="80"/>
      <c r="V163" s="81"/>
      <c r="W163" s="81"/>
      <c r="X163" s="81"/>
      <c r="Y163" s="81"/>
      <c r="Z163" s="80"/>
      <c r="AA163" s="80"/>
      <c r="AB163" s="82"/>
      <c r="AC163" s="83" t="str">
        <f t="shared" si="99"/>
        <v/>
      </c>
      <c r="AD163" s="84" t="str">
        <f t="shared" si="100"/>
        <v/>
      </c>
      <c r="AE163" s="84" t="str">
        <f t="shared" si="101"/>
        <v/>
      </c>
      <c r="AF163" s="83" t="str">
        <f t="shared" si="102"/>
        <v/>
      </c>
      <c r="AG163" s="84" t="str">
        <f t="shared" si="103"/>
        <v/>
      </c>
      <c r="AH163" s="84" t="str">
        <f t="shared" si="104"/>
        <v/>
      </c>
      <c r="AI163" s="84">
        <f t="shared" si="110"/>
        <v>0</v>
      </c>
      <c r="AJ163" s="1"/>
      <c r="AK163" s="63"/>
      <c r="AL163" s="144" t="str">
        <f t="shared" si="111"/>
        <v/>
      </c>
      <c r="AM163" s="86"/>
      <c r="AN163" s="87"/>
      <c r="AO163" s="88"/>
      <c r="AP163" s="89" t="str">
        <f t="shared" si="94"/>
        <v/>
      </c>
      <c r="AQ163" s="127">
        <f t="shared" si="105"/>
        <v>0</v>
      </c>
      <c r="AR163" s="127">
        <f t="shared" si="106"/>
        <v>0</v>
      </c>
      <c r="AS163" s="90" t="str">
        <f t="shared" si="107"/>
        <v/>
      </c>
      <c r="AT163" s="91" t="str">
        <f t="shared" si="95"/>
        <v>1</v>
      </c>
      <c r="AU163" s="92"/>
    </row>
    <row r="164" spans="1:47" s="93" customFormat="1">
      <c r="A164" s="70"/>
      <c r="B164" s="71">
        <f t="shared" si="88"/>
        <v>0</v>
      </c>
      <c r="C164" s="72">
        <f t="shared" si="89"/>
        <v>0</v>
      </c>
      <c r="D164" s="73">
        <v>0</v>
      </c>
      <c r="E164" s="74">
        <f t="shared" si="90"/>
        <v>0</v>
      </c>
      <c r="F164" s="70">
        <f t="shared" si="96"/>
        <v>0</v>
      </c>
      <c r="G164" s="74">
        <f t="shared" si="91"/>
        <v>0</v>
      </c>
      <c r="H164" s="75">
        <f t="shared" si="86"/>
        <v>0</v>
      </c>
      <c r="I164" s="75">
        <f t="shared" si="92"/>
        <v>0</v>
      </c>
      <c r="J164" s="76">
        <f t="shared" si="87"/>
        <v>0</v>
      </c>
      <c r="K164" s="76">
        <f t="shared" si="93"/>
        <v>0</v>
      </c>
      <c r="L164" s="75">
        <f t="shared" si="97"/>
        <v>0</v>
      </c>
      <c r="M164" s="76">
        <f t="shared" si="98"/>
        <v>0</v>
      </c>
      <c r="N164" s="142">
        <f t="shared" si="108"/>
        <v>0</v>
      </c>
      <c r="O164" s="143">
        <f t="shared" si="109"/>
        <v>0</v>
      </c>
      <c r="P164" s="63"/>
      <c r="Q164" s="77"/>
      <c r="R164" s="77"/>
      <c r="S164" s="78"/>
      <c r="T164" s="78"/>
      <c r="U164" s="80"/>
      <c r="V164" s="81"/>
      <c r="W164" s="81"/>
      <c r="X164" s="81"/>
      <c r="Y164" s="81"/>
      <c r="Z164" s="80"/>
      <c r="AA164" s="80"/>
      <c r="AB164" s="82"/>
      <c r="AC164" s="83" t="str">
        <f t="shared" si="99"/>
        <v/>
      </c>
      <c r="AD164" s="84" t="str">
        <f t="shared" si="100"/>
        <v/>
      </c>
      <c r="AE164" s="84" t="str">
        <f t="shared" si="101"/>
        <v/>
      </c>
      <c r="AF164" s="83" t="str">
        <f t="shared" si="102"/>
        <v/>
      </c>
      <c r="AG164" s="84" t="str">
        <f t="shared" si="103"/>
        <v/>
      </c>
      <c r="AH164" s="84" t="str">
        <f t="shared" si="104"/>
        <v/>
      </c>
      <c r="AI164" s="84">
        <f t="shared" si="110"/>
        <v>0</v>
      </c>
      <c r="AJ164" s="1"/>
      <c r="AK164" s="63"/>
      <c r="AL164" s="144" t="str">
        <f t="shared" si="111"/>
        <v/>
      </c>
      <c r="AM164" s="86"/>
      <c r="AN164" s="87"/>
      <c r="AO164" s="88"/>
      <c r="AP164" s="89" t="str">
        <f t="shared" si="94"/>
        <v/>
      </c>
      <c r="AQ164" s="127">
        <f t="shared" si="105"/>
        <v>0</v>
      </c>
      <c r="AR164" s="127">
        <f t="shared" si="106"/>
        <v>0</v>
      </c>
      <c r="AS164" s="90" t="str">
        <f t="shared" si="107"/>
        <v/>
      </c>
      <c r="AT164" s="91" t="str">
        <f t="shared" si="95"/>
        <v>1</v>
      </c>
      <c r="AU164" s="92"/>
    </row>
    <row r="165" spans="1:47" s="93" customFormat="1">
      <c r="A165" s="70"/>
      <c r="B165" s="71">
        <f t="shared" si="88"/>
        <v>0</v>
      </c>
      <c r="C165" s="72">
        <f t="shared" si="89"/>
        <v>0</v>
      </c>
      <c r="D165" s="73">
        <v>0</v>
      </c>
      <c r="E165" s="74">
        <f t="shared" si="90"/>
        <v>0</v>
      </c>
      <c r="F165" s="70">
        <f t="shared" si="96"/>
        <v>0</v>
      </c>
      <c r="G165" s="74">
        <f t="shared" si="91"/>
        <v>0</v>
      </c>
      <c r="H165" s="75">
        <f t="shared" si="86"/>
        <v>0</v>
      </c>
      <c r="I165" s="75">
        <f t="shared" si="92"/>
        <v>0</v>
      </c>
      <c r="J165" s="76">
        <f t="shared" si="87"/>
        <v>0</v>
      </c>
      <c r="K165" s="76">
        <f t="shared" si="93"/>
        <v>0</v>
      </c>
      <c r="L165" s="75">
        <f t="shared" si="97"/>
        <v>0</v>
      </c>
      <c r="M165" s="76">
        <f t="shared" si="98"/>
        <v>0</v>
      </c>
      <c r="N165" s="142">
        <f t="shared" si="108"/>
        <v>0</v>
      </c>
      <c r="O165" s="143">
        <f t="shared" si="109"/>
        <v>0</v>
      </c>
      <c r="P165" s="63"/>
      <c r="Q165" s="77"/>
      <c r="R165" s="77"/>
      <c r="S165" s="78"/>
      <c r="T165" s="78"/>
      <c r="U165" s="80"/>
      <c r="V165" s="81"/>
      <c r="W165" s="81"/>
      <c r="X165" s="81"/>
      <c r="Y165" s="81"/>
      <c r="Z165" s="80"/>
      <c r="AA165" s="80"/>
      <c r="AB165" s="82"/>
      <c r="AC165" s="83" t="str">
        <f t="shared" si="99"/>
        <v/>
      </c>
      <c r="AD165" s="84" t="str">
        <f t="shared" si="100"/>
        <v/>
      </c>
      <c r="AE165" s="84" t="str">
        <f t="shared" si="101"/>
        <v/>
      </c>
      <c r="AF165" s="83" t="str">
        <f t="shared" si="102"/>
        <v/>
      </c>
      <c r="AG165" s="84" t="str">
        <f t="shared" si="103"/>
        <v/>
      </c>
      <c r="AH165" s="84" t="str">
        <f t="shared" si="104"/>
        <v/>
      </c>
      <c r="AI165" s="84">
        <f t="shared" si="110"/>
        <v>0</v>
      </c>
      <c r="AJ165" s="1"/>
      <c r="AK165" s="63"/>
      <c r="AL165" s="144" t="str">
        <f t="shared" si="111"/>
        <v/>
      </c>
      <c r="AM165" s="86"/>
      <c r="AN165" s="87"/>
      <c r="AO165" s="88"/>
      <c r="AP165" s="89" t="str">
        <f t="shared" si="94"/>
        <v/>
      </c>
      <c r="AQ165" s="127">
        <f t="shared" si="105"/>
        <v>0</v>
      </c>
      <c r="AR165" s="127">
        <f t="shared" si="106"/>
        <v>0</v>
      </c>
      <c r="AS165" s="90" t="str">
        <f t="shared" si="107"/>
        <v/>
      </c>
      <c r="AT165" s="91" t="str">
        <f t="shared" si="95"/>
        <v>1</v>
      </c>
      <c r="AU165" s="92"/>
    </row>
    <row r="166" spans="1:47" s="93" customFormat="1">
      <c r="A166" s="70"/>
      <c r="B166" s="71">
        <f t="shared" si="88"/>
        <v>0</v>
      </c>
      <c r="C166" s="72">
        <f t="shared" si="89"/>
        <v>0</v>
      </c>
      <c r="D166" s="73">
        <v>0</v>
      </c>
      <c r="E166" s="74">
        <f t="shared" si="90"/>
        <v>0</v>
      </c>
      <c r="F166" s="70">
        <f t="shared" si="96"/>
        <v>0</v>
      </c>
      <c r="G166" s="74">
        <f t="shared" si="91"/>
        <v>0</v>
      </c>
      <c r="H166" s="75">
        <f t="shared" si="86"/>
        <v>0</v>
      </c>
      <c r="I166" s="75">
        <f t="shared" si="92"/>
        <v>0</v>
      </c>
      <c r="J166" s="76">
        <f t="shared" si="87"/>
        <v>0</v>
      </c>
      <c r="K166" s="76">
        <f t="shared" si="93"/>
        <v>0</v>
      </c>
      <c r="L166" s="75">
        <f t="shared" si="97"/>
        <v>0</v>
      </c>
      <c r="M166" s="76">
        <f t="shared" si="98"/>
        <v>0</v>
      </c>
      <c r="N166" s="142">
        <f t="shared" si="108"/>
        <v>0</v>
      </c>
      <c r="O166" s="143">
        <f t="shared" si="109"/>
        <v>0</v>
      </c>
      <c r="P166" s="63"/>
      <c r="Q166" s="77"/>
      <c r="R166" s="77"/>
      <c r="S166" s="78"/>
      <c r="T166" s="78"/>
      <c r="U166" s="80"/>
      <c r="V166" s="81"/>
      <c r="W166" s="81"/>
      <c r="X166" s="81"/>
      <c r="Y166" s="81"/>
      <c r="Z166" s="80"/>
      <c r="AA166" s="80"/>
      <c r="AB166" s="82"/>
      <c r="AC166" s="83" t="str">
        <f t="shared" si="99"/>
        <v/>
      </c>
      <c r="AD166" s="84" t="str">
        <f t="shared" si="100"/>
        <v/>
      </c>
      <c r="AE166" s="84" t="str">
        <f t="shared" si="101"/>
        <v/>
      </c>
      <c r="AF166" s="83" t="str">
        <f t="shared" si="102"/>
        <v/>
      </c>
      <c r="AG166" s="84" t="str">
        <f t="shared" si="103"/>
        <v/>
      </c>
      <c r="AH166" s="84" t="str">
        <f t="shared" si="104"/>
        <v/>
      </c>
      <c r="AI166" s="84">
        <f t="shared" si="110"/>
        <v>0</v>
      </c>
      <c r="AJ166" s="1"/>
      <c r="AK166" s="63"/>
      <c r="AL166" s="144" t="str">
        <f t="shared" si="111"/>
        <v/>
      </c>
      <c r="AM166" s="86"/>
      <c r="AN166" s="87"/>
      <c r="AO166" s="88"/>
      <c r="AP166" s="89" t="str">
        <f t="shared" si="94"/>
        <v/>
      </c>
      <c r="AQ166" s="127">
        <f t="shared" si="105"/>
        <v>0</v>
      </c>
      <c r="AR166" s="127">
        <f t="shared" si="106"/>
        <v>0</v>
      </c>
      <c r="AS166" s="90" t="str">
        <f t="shared" si="107"/>
        <v/>
      </c>
      <c r="AT166" s="91" t="str">
        <f t="shared" si="95"/>
        <v>1</v>
      </c>
      <c r="AU166" s="92"/>
    </row>
    <row r="167" spans="1:47" s="93" customFormat="1">
      <c r="A167" s="70"/>
      <c r="B167" s="71">
        <f t="shared" si="88"/>
        <v>0</v>
      </c>
      <c r="C167" s="72">
        <f t="shared" si="89"/>
        <v>0</v>
      </c>
      <c r="D167" s="73">
        <v>0</v>
      </c>
      <c r="E167" s="74">
        <f t="shared" si="90"/>
        <v>0</v>
      </c>
      <c r="F167" s="70">
        <f t="shared" si="96"/>
        <v>0</v>
      </c>
      <c r="G167" s="74">
        <f t="shared" si="91"/>
        <v>0</v>
      </c>
      <c r="H167" s="75">
        <f t="shared" si="86"/>
        <v>0</v>
      </c>
      <c r="I167" s="75">
        <f t="shared" si="92"/>
        <v>0</v>
      </c>
      <c r="J167" s="76">
        <f t="shared" si="87"/>
        <v>0</v>
      </c>
      <c r="K167" s="76">
        <f t="shared" si="93"/>
        <v>0</v>
      </c>
      <c r="L167" s="75">
        <f t="shared" si="97"/>
        <v>0</v>
      </c>
      <c r="M167" s="76">
        <f t="shared" si="98"/>
        <v>0</v>
      </c>
      <c r="N167" s="142">
        <f t="shared" si="108"/>
        <v>0</v>
      </c>
      <c r="O167" s="143">
        <f t="shared" si="109"/>
        <v>0</v>
      </c>
      <c r="P167" s="63"/>
      <c r="Q167" s="77"/>
      <c r="R167" s="77"/>
      <c r="S167" s="78"/>
      <c r="T167" s="78"/>
      <c r="U167" s="80"/>
      <c r="V167" s="81"/>
      <c r="W167" s="81"/>
      <c r="X167" s="81"/>
      <c r="Y167" s="81"/>
      <c r="Z167" s="80"/>
      <c r="AA167" s="80"/>
      <c r="AB167" s="82"/>
      <c r="AC167" s="83" t="str">
        <f t="shared" si="99"/>
        <v/>
      </c>
      <c r="AD167" s="84" t="str">
        <f t="shared" si="100"/>
        <v/>
      </c>
      <c r="AE167" s="84" t="str">
        <f t="shared" si="101"/>
        <v/>
      </c>
      <c r="AF167" s="83" t="str">
        <f t="shared" si="102"/>
        <v/>
      </c>
      <c r="AG167" s="84" t="str">
        <f t="shared" si="103"/>
        <v/>
      </c>
      <c r="AH167" s="84" t="str">
        <f t="shared" si="104"/>
        <v/>
      </c>
      <c r="AI167" s="84">
        <f t="shared" si="110"/>
        <v>0</v>
      </c>
      <c r="AJ167" s="1"/>
      <c r="AK167" s="63"/>
      <c r="AL167" s="144" t="str">
        <f t="shared" si="111"/>
        <v/>
      </c>
      <c r="AM167" s="86"/>
      <c r="AN167" s="87"/>
      <c r="AO167" s="88"/>
      <c r="AP167" s="89" t="str">
        <f t="shared" si="94"/>
        <v/>
      </c>
      <c r="AQ167" s="127">
        <f t="shared" si="105"/>
        <v>0</v>
      </c>
      <c r="AR167" s="127">
        <f t="shared" si="106"/>
        <v>0</v>
      </c>
      <c r="AS167" s="90" t="str">
        <f t="shared" si="107"/>
        <v/>
      </c>
      <c r="AT167" s="91" t="str">
        <f t="shared" si="95"/>
        <v>1</v>
      </c>
      <c r="AU167" s="92"/>
    </row>
    <row r="168" spans="1:47" s="93" customFormat="1">
      <c r="A168" s="70"/>
      <c r="B168" s="71">
        <f t="shared" si="88"/>
        <v>0</v>
      </c>
      <c r="C168" s="72">
        <f t="shared" si="89"/>
        <v>0</v>
      </c>
      <c r="D168" s="73">
        <v>0</v>
      </c>
      <c r="E168" s="74">
        <f t="shared" si="90"/>
        <v>0</v>
      </c>
      <c r="F168" s="70">
        <f t="shared" si="96"/>
        <v>0</v>
      </c>
      <c r="G168" s="74">
        <f t="shared" si="91"/>
        <v>0</v>
      </c>
      <c r="H168" s="75">
        <f t="shared" si="86"/>
        <v>0</v>
      </c>
      <c r="I168" s="75">
        <f t="shared" si="92"/>
        <v>0</v>
      </c>
      <c r="J168" s="76">
        <f t="shared" si="87"/>
        <v>0</v>
      </c>
      <c r="K168" s="76">
        <f t="shared" si="93"/>
        <v>0</v>
      </c>
      <c r="L168" s="75">
        <f t="shared" si="97"/>
        <v>0</v>
      </c>
      <c r="M168" s="76">
        <f t="shared" si="98"/>
        <v>0</v>
      </c>
      <c r="N168" s="142">
        <f t="shared" si="108"/>
        <v>0</v>
      </c>
      <c r="O168" s="143">
        <f t="shared" si="109"/>
        <v>0</v>
      </c>
      <c r="P168" s="63"/>
      <c r="Q168" s="77"/>
      <c r="R168" s="77"/>
      <c r="S168" s="78"/>
      <c r="T168" s="78"/>
      <c r="U168" s="80"/>
      <c r="V168" s="81"/>
      <c r="W168" s="81"/>
      <c r="X168" s="81"/>
      <c r="Y168" s="81"/>
      <c r="Z168" s="80"/>
      <c r="AA168" s="80"/>
      <c r="AB168" s="82"/>
      <c r="AC168" s="83" t="str">
        <f t="shared" si="99"/>
        <v/>
      </c>
      <c r="AD168" s="84" t="str">
        <f t="shared" si="100"/>
        <v/>
      </c>
      <c r="AE168" s="84" t="str">
        <f t="shared" si="101"/>
        <v/>
      </c>
      <c r="AF168" s="83" t="str">
        <f t="shared" si="102"/>
        <v/>
      </c>
      <c r="AG168" s="84" t="str">
        <f t="shared" si="103"/>
        <v/>
      </c>
      <c r="AH168" s="84" t="str">
        <f t="shared" si="104"/>
        <v/>
      </c>
      <c r="AI168" s="84">
        <f t="shared" si="110"/>
        <v>0</v>
      </c>
      <c r="AJ168" s="1"/>
      <c r="AK168" s="63"/>
      <c r="AL168" s="144" t="str">
        <f t="shared" si="111"/>
        <v/>
      </c>
      <c r="AM168" s="86"/>
      <c r="AN168" s="87"/>
      <c r="AO168" s="88"/>
      <c r="AP168" s="89" t="str">
        <f t="shared" si="94"/>
        <v/>
      </c>
      <c r="AQ168" s="127">
        <f t="shared" si="105"/>
        <v>0</v>
      </c>
      <c r="AR168" s="127">
        <f t="shared" si="106"/>
        <v>0</v>
      </c>
      <c r="AS168" s="90" t="str">
        <f t="shared" si="107"/>
        <v/>
      </c>
      <c r="AT168" s="91" t="str">
        <f t="shared" si="95"/>
        <v>1</v>
      </c>
      <c r="AU168" s="92"/>
    </row>
    <row r="169" spans="1:47" s="93" customFormat="1">
      <c r="A169" s="70"/>
      <c r="B169" s="71">
        <f t="shared" si="88"/>
        <v>0</v>
      </c>
      <c r="C169" s="72">
        <f t="shared" si="89"/>
        <v>0</v>
      </c>
      <c r="D169" s="73">
        <v>0</v>
      </c>
      <c r="E169" s="74">
        <f t="shared" si="90"/>
        <v>0</v>
      </c>
      <c r="F169" s="70">
        <f t="shared" si="96"/>
        <v>0</v>
      </c>
      <c r="G169" s="74">
        <f t="shared" si="91"/>
        <v>0</v>
      </c>
      <c r="H169" s="75">
        <f t="shared" si="86"/>
        <v>0</v>
      </c>
      <c r="I169" s="75">
        <f t="shared" si="92"/>
        <v>0</v>
      </c>
      <c r="J169" s="76">
        <f t="shared" si="87"/>
        <v>0</v>
      </c>
      <c r="K169" s="76">
        <f t="shared" si="93"/>
        <v>0</v>
      </c>
      <c r="L169" s="75">
        <f t="shared" si="97"/>
        <v>0</v>
      </c>
      <c r="M169" s="76">
        <f t="shared" si="98"/>
        <v>0</v>
      </c>
      <c r="N169" s="142">
        <f t="shared" si="108"/>
        <v>0</v>
      </c>
      <c r="O169" s="143">
        <f t="shared" si="109"/>
        <v>0</v>
      </c>
      <c r="P169" s="63"/>
      <c r="Q169" s="77"/>
      <c r="R169" s="77"/>
      <c r="S169" s="78"/>
      <c r="T169" s="78"/>
      <c r="U169" s="80"/>
      <c r="V169" s="81"/>
      <c r="W169" s="81"/>
      <c r="X169" s="81"/>
      <c r="Y169" s="81"/>
      <c r="Z169" s="80"/>
      <c r="AA169" s="80"/>
      <c r="AB169" s="82"/>
      <c r="AC169" s="83" t="str">
        <f t="shared" si="99"/>
        <v/>
      </c>
      <c r="AD169" s="84" t="str">
        <f t="shared" si="100"/>
        <v/>
      </c>
      <c r="AE169" s="84" t="str">
        <f t="shared" si="101"/>
        <v/>
      </c>
      <c r="AF169" s="83" t="str">
        <f t="shared" si="102"/>
        <v/>
      </c>
      <c r="AG169" s="84" t="str">
        <f t="shared" si="103"/>
        <v/>
      </c>
      <c r="AH169" s="84" t="str">
        <f t="shared" si="104"/>
        <v/>
      </c>
      <c r="AI169" s="84">
        <f t="shared" si="110"/>
        <v>0</v>
      </c>
      <c r="AJ169" s="1"/>
      <c r="AK169" s="63"/>
      <c r="AL169" s="144" t="str">
        <f t="shared" si="111"/>
        <v/>
      </c>
      <c r="AM169" s="86"/>
      <c r="AN169" s="87"/>
      <c r="AO169" s="88"/>
      <c r="AP169" s="89" t="str">
        <f t="shared" si="94"/>
        <v/>
      </c>
      <c r="AQ169" s="127">
        <f t="shared" si="105"/>
        <v>0</v>
      </c>
      <c r="AR169" s="127">
        <f t="shared" si="106"/>
        <v>0</v>
      </c>
      <c r="AS169" s="90" t="str">
        <f t="shared" si="107"/>
        <v/>
      </c>
      <c r="AT169" s="91" t="str">
        <f t="shared" si="95"/>
        <v>1</v>
      </c>
      <c r="AU169" s="92"/>
    </row>
    <row r="170" spans="1:47" s="93" customFormat="1">
      <c r="A170" s="70"/>
      <c r="B170" s="71">
        <f t="shared" si="88"/>
        <v>0</v>
      </c>
      <c r="C170" s="72">
        <f t="shared" si="89"/>
        <v>0</v>
      </c>
      <c r="D170" s="73">
        <v>0</v>
      </c>
      <c r="E170" s="74">
        <f t="shared" si="90"/>
        <v>0</v>
      </c>
      <c r="F170" s="70">
        <f t="shared" si="96"/>
        <v>0</v>
      </c>
      <c r="G170" s="74">
        <f t="shared" si="91"/>
        <v>0</v>
      </c>
      <c r="H170" s="75">
        <f t="shared" si="86"/>
        <v>0</v>
      </c>
      <c r="I170" s="75">
        <f t="shared" si="92"/>
        <v>0</v>
      </c>
      <c r="J170" s="76">
        <f t="shared" si="87"/>
        <v>0</v>
      </c>
      <c r="K170" s="76">
        <f t="shared" si="93"/>
        <v>0</v>
      </c>
      <c r="L170" s="75">
        <f t="shared" si="97"/>
        <v>0</v>
      </c>
      <c r="M170" s="76">
        <f t="shared" si="98"/>
        <v>0</v>
      </c>
      <c r="N170" s="142">
        <f t="shared" si="108"/>
        <v>0</v>
      </c>
      <c r="O170" s="143">
        <f t="shared" si="109"/>
        <v>0</v>
      </c>
      <c r="P170" s="63"/>
      <c r="Q170" s="77"/>
      <c r="R170" s="77"/>
      <c r="S170" s="78"/>
      <c r="T170" s="78"/>
      <c r="U170" s="80"/>
      <c r="V170" s="81"/>
      <c r="W170" s="81"/>
      <c r="X170" s="81"/>
      <c r="Y170" s="81"/>
      <c r="Z170" s="80"/>
      <c r="AA170" s="80"/>
      <c r="AB170" s="82"/>
      <c r="AC170" s="83" t="str">
        <f t="shared" si="99"/>
        <v/>
      </c>
      <c r="AD170" s="84" t="str">
        <f t="shared" si="100"/>
        <v/>
      </c>
      <c r="AE170" s="84" t="str">
        <f t="shared" si="101"/>
        <v/>
      </c>
      <c r="AF170" s="83" t="str">
        <f t="shared" si="102"/>
        <v/>
      </c>
      <c r="AG170" s="84" t="str">
        <f t="shared" si="103"/>
        <v/>
      </c>
      <c r="AH170" s="84" t="str">
        <f t="shared" si="104"/>
        <v/>
      </c>
      <c r="AI170" s="84">
        <f t="shared" si="110"/>
        <v>0</v>
      </c>
      <c r="AJ170" s="1"/>
      <c r="AK170" s="63"/>
      <c r="AL170" s="144" t="str">
        <f t="shared" si="111"/>
        <v/>
      </c>
      <c r="AM170" s="86"/>
      <c r="AN170" s="87"/>
      <c r="AO170" s="88"/>
      <c r="AP170" s="89" t="str">
        <f t="shared" si="94"/>
        <v/>
      </c>
      <c r="AQ170" s="127">
        <f t="shared" si="105"/>
        <v>0</v>
      </c>
      <c r="AR170" s="127">
        <f t="shared" si="106"/>
        <v>0</v>
      </c>
      <c r="AS170" s="90" t="str">
        <f t="shared" si="107"/>
        <v/>
      </c>
      <c r="AT170" s="91" t="str">
        <f t="shared" si="95"/>
        <v>1</v>
      </c>
      <c r="AU170" s="92"/>
    </row>
    <row r="171" spans="1:47" s="93" customFormat="1">
      <c r="A171" s="70"/>
      <c r="B171" s="71">
        <f t="shared" si="88"/>
        <v>0</v>
      </c>
      <c r="C171" s="72">
        <f t="shared" si="89"/>
        <v>0</v>
      </c>
      <c r="D171" s="73">
        <v>0</v>
      </c>
      <c r="E171" s="74">
        <f t="shared" si="90"/>
        <v>0</v>
      </c>
      <c r="F171" s="70">
        <f t="shared" si="96"/>
        <v>0</v>
      </c>
      <c r="G171" s="74">
        <f t="shared" si="91"/>
        <v>0</v>
      </c>
      <c r="H171" s="75">
        <f t="shared" si="86"/>
        <v>0</v>
      </c>
      <c r="I171" s="75">
        <f t="shared" si="92"/>
        <v>0</v>
      </c>
      <c r="J171" s="76">
        <f t="shared" si="87"/>
        <v>0</v>
      </c>
      <c r="K171" s="76">
        <f t="shared" si="93"/>
        <v>0</v>
      </c>
      <c r="L171" s="75">
        <f t="shared" si="97"/>
        <v>0</v>
      </c>
      <c r="M171" s="76">
        <f t="shared" si="98"/>
        <v>0</v>
      </c>
      <c r="N171" s="142">
        <f t="shared" si="108"/>
        <v>0</v>
      </c>
      <c r="O171" s="143">
        <f t="shared" si="109"/>
        <v>0</v>
      </c>
      <c r="P171" s="63"/>
      <c r="Q171" s="77"/>
      <c r="R171" s="77"/>
      <c r="S171" s="78"/>
      <c r="T171" s="78"/>
      <c r="U171" s="80"/>
      <c r="V171" s="81"/>
      <c r="W171" s="81"/>
      <c r="X171" s="81"/>
      <c r="Y171" s="81"/>
      <c r="Z171" s="80"/>
      <c r="AA171" s="80"/>
      <c r="AB171" s="82"/>
      <c r="AC171" s="83" t="str">
        <f t="shared" si="99"/>
        <v/>
      </c>
      <c r="AD171" s="84" t="str">
        <f t="shared" si="100"/>
        <v/>
      </c>
      <c r="AE171" s="84" t="str">
        <f t="shared" si="101"/>
        <v/>
      </c>
      <c r="AF171" s="83" t="str">
        <f t="shared" si="102"/>
        <v/>
      </c>
      <c r="AG171" s="84" t="str">
        <f t="shared" si="103"/>
        <v/>
      </c>
      <c r="AH171" s="84" t="str">
        <f t="shared" si="104"/>
        <v/>
      </c>
      <c r="AI171" s="84">
        <f t="shared" si="110"/>
        <v>0</v>
      </c>
      <c r="AJ171" s="1"/>
      <c r="AK171" s="63"/>
      <c r="AL171" s="144" t="str">
        <f t="shared" si="111"/>
        <v/>
      </c>
      <c r="AM171" s="86"/>
      <c r="AN171" s="87"/>
      <c r="AO171" s="88"/>
      <c r="AP171" s="89" t="str">
        <f t="shared" si="94"/>
        <v/>
      </c>
      <c r="AQ171" s="127">
        <f t="shared" si="105"/>
        <v>0</v>
      </c>
      <c r="AR171" s="127">
        <f t="shared" si="106"/>
        <v>0</v>
      </c>
      <c r="AS171" s="90" t="str">
        <f t="shared" si="107"/>
        <v/>
      </c>
      <c r="AT171" s="91" t="str">
        <f t="shared" si="95"/>
        <v>1</v>
      </c>
      <c r="AU171" s="92"/>
    </row>
    <row r="172" spans="1:47" s="93" customFormat="1">
      <c r="A172" s="70"/>
      <c r="B172" s="71">
        <f t="shared" si="88"/>
        <v>0</v>
      </c>
      <c r="C172" s="72">
        <f t="shared" si="89"/>
        <v>0</v>
      </c>
      <c r="D172" s="73">
        <v>0</v>
      </c>
      <c r="E172" s="74">
        <f t="shared" si="90"/>
        <v>0</v>
      </c>
      <c r="F172" s="70">
        <f t="shared" si="96"/>
        <v>0</v>
      </c>
      <c r="G172" s="74">
        <f t="shared" si="91"/>
        <v>0</v>
      </c>
      <c r="H172" s="75">
        <f t="shared" ref="H172:H211" si="112">SUM(F172*0.075)/(100)</f>
        <v>0</v>
      </c>
      <c r="I172" s="75">
        <f t="shared" si="92"/>
        <v>0</v>
      </c>
      <c r="J172" s="76">
        <f t="shared" ref="J172:J211" si="113">SUM(F172*0.025)/(100)</f>
        <v>0</v>
      </c>
      <c r="K172" s="76">
        <f t="shared" si="93"/>
        <v>0</v>
      </c>
      <c r="L172" s="75">
        <f t="shared" si="97"/>
        <v>0</v>
      </c>
      <c r="M172" s="76">
        <f t="shared" si="98"/>
        <v>0</v>
      </c>
      <c r="N172" s="142">
        <f t="shared" si="108"/>
        <v>0</v>
      </c>
      <c r="O172" s="143">
        <f t="shared" si="109"/>
        <v>0</v>
      </c>
      <c r="P172" s="63"/>
      <c r="Q172" s="77"/>
      <c r="R172" s="77"/>
      <c r="S172" s="78"/>
      <c r="T172" s="78"/>
      <c r="U172" s="80"/>
      <c r="V172" s="81"/>
      <c r="W172" s="81"/>
      <c r="X172" s="81"/>
      <c r="Y172" s="81"/>
      <c r="Z172" s="80"/>
      <c r="AA172" s="80"/>
      <c r="AB172" s="82"/>
      <c r="AC172" s="83" t="str">
        <f t="shared" si="99"/>
        <v/>
      </c>
      <c r="AD172" s="84" t="str">
        <f t="shared" si="100"/>
        <v/>
      </c>
      <c r="AE172" s="84" t="str">
        <f t="shared" si="101"/>
        <v/>
      </c>
      <c r="AF172" s="83" t="str">
        <f t="shared" si="102"/>
        <v/>
      </c>
      <c r="AG172" s="84" t="str">
        <f t="shared" si="103"/>
        <v/>
      </c>
      <c r="AH172" s="84" t="str">
        <f t="shared" si="104"/>
        <v/>
      </c>
      <c r="AI172" s="84">
        <f t="shared" si="110"/>
        <v>0</v>
      </c>
      <c r="AJ172" s="1"/>
      <c r="AK172" s="63"/>
      <c r="AL172" s="144" t="str">
        <f t="shared" si="111"/>
        <v/>
      </c>
      <c r="AM172" s="86"/>
      <c r="AN172" s="87"/>
      <c r="AO172" s="88"/>
      <c r="AP172" s="89" t="str">
        <f t="shared" si="94"/>
        <v/>
      </c>
      <c r="AQ172" s="127">
        <f t="shared" si="105"/>
        <v>0</v>
      </c>
      <c r="AR172" s="127">
        <f t="shared" si="106"/>
        <v>0</v>
      </c>
      <c r="AS172" s="90" t="str">
        <f t="shared" si="107"/>
        <v/>
      </c>
      <c r="AT172" s="91" t="str">
        <f t="shared" si="95"/>
        <v>1</v>
      </c>
      <c r="AU172" s="92"/>
    </row>
    <row r="173" spans="1:47" s="93" customFormat="1">
      <c r="A173" s="70"/>
      <c r="B173" s="71">
        <f t="shared" si="88"/>
        <v>0</v>
      </c>
      <c r="C173" s="72">
        <f t="shared" si="89"/>
        <v>0</v>
      </c>
      <c r="D173" s="73">
        <v>0</v>
      </c>
      <c r="E173" s="74">
        <f t="shared" si="90"/>
        <v>0</v>
      </c>
      <c r="F173" s="70">
        <f t="shared" si="96"/>
        <v>0</v>
      </c>
      <c r="G173" s="74">
        <f t="shared" si="91"/>
        <v>0</v>
      </c>
      <c r="H173" s="75">
        <f t="shared" si="112"/>
        <v>0</v>
      </c>
      <c r="I173" s="75">
        <f t="shared" si="92"/>
        <v>0</v>
      </c>
      <c r="J173" s="76">
        <f t="shared" si="113"/>
        <v>0</v>
      </c>
      <c r="K173" s="76">
        <f t="shared" si="93"/>
        <v>0</v>
      </c>
      <c r="L173" s="75">
        <f t="shared" si="97"/>
        <v>0</v>
      </c>
      <c r="M173" s="76">
        <f t="shared" si="98"/>
        <v>0</v>
      </c>
      <c r="N173" s="142">
        <f t="shared" si="108"/>
        <v>0</v>
      </c>
      <c r="O173" s="143">
        <f t="shared" si="109"/>
        <v>0</v>
      </c>
      <c r="P173" s="63"/>
      <c r="Q173" s="77"/>
      <c r="R173" s="77"/>
      <c r="S173" s="78"/>
      <c r="T173" s="78"/>
      <c r="U173" s="80"/>
      <c r="V173" s="81"/>
      <c r="W173" s="81"/>
      <c r="X173" s="81"/>
      <c r="Y173" s="81"/>
      <c r="Z173" s="80"/>
      <c r="AA173" s="80"/>
      <c r="AB173" s="82"/>
      <c r="AC173" s="83" t="str">
        <f t="shared" si="99"/>
        <v/>
      </c>
      <c r="AD173" s="84" t="str">
        <f t="shared" si="100"/>
        <v/>
      </c>
      <c r="AE173" s="84" t="str">
        <f t="shared" si="101"/>
        <v/>
      </c>
      <c r="AF173" s="83" t="str">
        <f t="shared" si="102"/>
        <v/>
      </c>
      <c r="AG173" s="84" t="str">
        <f t="shared" si="103"/>
        <v/>
      </c>
      <c r="AH173" s="84" t="str">
        <f t="shared" si="104"/>
        <v/>
      </c>
      <c r="AI173" s="84">
        <f t="shared" si="110"/>
        <v>0</v>
      </c>
      <c r="AJ173" s="1"/>
      <c r="AK173" s="63"/>
      <c r="AL173" s="144" t="str">
        <f t="shared" si="111"/>
        <v/>
      </c>
      <c r="AM173" s="86"/>
      <c r="AN173" s="87"/>
      <c r="AO173" s="88"/>
      <c r="AP173" s="89" t="str">
        <f t="shared" si="94"/>
        <v/>
      </c>
      <c r="AQ173" s="127">
        <f t="shared" si="105"/>
        <v>0</v>
      </c>
      <c r="AR173" s="127">
        <f t="shared" si="106"/>
        <v>0</v>
      </c>
      <c r="AS173" s="90" t="str">
        <f t="shared" si="107"/>
        <v/>
      </c>
      <c r="AT173" s="91" t="str">
        <f t="shared" si="95"/>
        <v>1</v>
      </c>
      <c r="AU173" s="92"/>
    </row>
    <row r="174" spans="1:47" s="93" customFormat="1">
      <c r="A174" s="70"/>
      <c r="B174" s="71">
        <f t="shared" ref="B174:B211" si="114">IFERROR(ABS(AB174-AC174)/(AB174),0)</f>
        <v>0</v>
      </c>
      <c r="C174" s="72">
        <f t="shared" ref="C174:C211" si="115">SUM(B174)</f>
        <v>0</v>
      </c>
      <c r="D174" s="73">
        <v>0</v>
      </c>
      <c r="E174" s="74">
        <f t="shared" ref="E174:E211" si="116">IFERROR(((A174*C174) / (B174)),0 )* D174</f>
        <v>0</v>
      </c>
      <c r="F174" s="70">
        <f t="shared" si="96"/>
        <v>0</v>
      </c>
      <c r="G174" s="74">
        <f t="shared" si="91"/>
        <v>0</v>
      </c>
      <c r="H174" s="75">
        <f t="shared" si="112"/>
        <v>0</v>
      </c>
      <c r="I174" s="75">
        <f t="shared" si="92"/>
        <v>0</v>
      </c>
      <c r="J174" s="76">
        <f t="shared" si="113"/>
        <v>0</v>
      </c>
      <c r="K174" s="76">
        <f t="shared" si="93"/>
        <v>0</v>
      </c>
      <c r="L174" s="75">
        <f t="shared" si="97"/>
        <v>0</v>
      </c>
      <c r="M174" s="76">
        <f t="shared" si="98"/>
        <v>0</v>
      </c>
      <c r="N174" s="142">
        <f t="shared" si="108"/>
        <v>0</v>
      </c>
      <c r="O174" s="143">
        <f t="shared" si="109"/>
        <v>0</v>
      </c>
      <c r="P174" s="63"/>
      <c r="Q174" s="77"/>
      <c r="R174" s="77"/>
      <c r="S174" s="78"/>
      <c r="T174" s="78"/>
      <c r="U174" s="80"/>
      <c r="V174" s="81"/>
      <c r="W174" s="81"/>
      <c r="X174" s="81"/>
      <c r="Y174" s="81"/>
      <c r="Z174" s="80"/>
      <c r="AA174" s="80"/>
      <c r="AB174" s="82"/>
      <c r="AC174" s="83" t="str">
        <f t="shared" si="99"/>
        <v/>
      </c>
      <c r="AD174" s="84" t="str">
        <f t="shared" si="100"/>
        <v/>
      </c>
      <c r="AE174" s="84" t="str">
        <f t="shared" si="101"/>
        <v/>
      </c>
      <c r="AF174" s="83" t="str">
        <f t="shared" si="102"/>
        <v/>
      </c>
      <c r="AG174" s="84" t="str">
        <f t="shared" si="103"/>
        <v/>
      </c>
      <c r="AH174" s="84" t="str">
        <f t="shared" si="104"/>
        <v/>
      </c>
      <c r="AI174" s="84">
        <f t="shared" si="110"/>
        <v>0</v>
      </c>
      <c r="AJ174" s="1"/>
      <c r="AK174" s="63"/>
      <c r="AL174" s="144" t="str">
        <f t="shared" si="111"/>
        <v/>
      </c>
      <c r="AM174" s="86"/>
      <c r="AN174" s="87"/>
      <c r="AO174" s="88"/>
      <c r="AP174" s="89" t="str">
        <f t="shared" si="94"/>
        <v/>
      </c>
      <c r="AQ174" s="127">
        <f t="shared" si="105"/>
        <v>0</v>
      </c>
      <c r="AR174" s="127">
        <f t="shared" si="106"/>
        <v>0</v>
      </c>
      <c r="AS174" s="90" t="str">
        <f t="shared" si="107"/>
        <v/>
      </c>
      <c r="AT174" s="91" t="str">
        <f t="shared" si="95"/>
        <v>1</v>
      </c>
      <c r="AU174" s="92"/>
    </row>
    <row r="175" spans="1:47" s="93" customFormat="1">
      <c r="A175" s="70"/>
      <c r="B175" s="71">
        <f t="shared" si="114"/>
        <v>0</v>
      </c>
      <c r="C175" s="72">
        <f t="shared" si="115"/>
        <v>0</v>
      </c>
      <c r="D175" s="73">
        <v>0</v>
      </c>
      <c r="E175" s="74">
        <f t="shared" si="116"/>
        <v>0</v>
      </c>
      <c r="F175" s="70">
        <f t="shared" si="96"/>
        <v>0</v>
      </c>
      <c r="G175" s="74">
        <f t="shared" ref="G175:G211" si="117">SUM(F175/2)</f>
        <v>0</v>
      </c>
      <c r="H175" s="75">
        <f t="shared" si="112"/>
        <v>0</v>
      </c>
      <c r="I175" s="75">
        <f t="shared" ref="I175:I211" si="118">SUM(G175*0.075/100)</f>
        <v>0</v>
      </c>
      <c r="J175" s="76">
        <f t="shared" si="113"/>
        <v>0</v>
      </c>
      <c r="K175" s="76">
        <f t="shared" ref="K175:K211" si="119">SUM(G175*0.025/100)</f>
        <v>0</v>
      </c>
      <c r="L175" s="75">
        <f t="shared" si="97"/>
        <v>0</v>
      </c>
      <c r="M175" s="76">
        <f t="shared" si="98"/>
        <v>0</v>
      </c>
      <c r="N175" s="142">
        <f t="shared" si="108"/>
        <v>0</v>
      </c>
      <c r="O175" s="143">
        <f t="shared" si="109"/>
        <v>0</v>
      </c>
      <c r="P175" s="63"/>
      <c r="Q175" s="77"/>
      <c r="R175" s="77"/>
      <c r="S175" s="78"/>
      <c r="T175" s="78"/>
      <c r="U175" s="80"/>
      <c r="V175" s="81"/>
      <c r="W175" s="81"/>
      <c r="X175" s="81"/>
      <c r="Y175" s="81"/>
      <c r="Z175" s="80"/>
      <c r="AA175" s="80"/>
      <c r="AB175" s="82"/>
      <c r="AC175" s="83" t="str">
        <f t="shared" si="99"/>
        <v/>
      </c>
      <c r="AD175" s="84" t="str">
        <f t="shared" si="100"/>
        <v/>
      </c>
      <c r="AE175" s="84" t="str">
        <f t="shared" si="101"/>
        <v/>
      </c>
      <c r="AF175" s="83" t="str">
        <f t="shared" si="102"/>
        <v/>
      </c>
      <c r="AG175" s="84" t="str">
        <f t="shared" si="103"/>
        <v/>
      </c>
      <c r="AH175" s="84" t="str">
        <f t="shared" si="104"/>
        <v/>
      </c>
      <c r="AI175" s="84">
        <f t="shared" si="110"/>
        <v>0</v>
      </c>
      <c r="AJ175" s="1"/>
      <c r="AK175" s="63"/>
      <c r="AL175" s="144" t="str">
        <f t="shared" si="111"/>
        <v/>
      </c>
      <c r="AM175" s="86"/>
      <c r="AN175" s="87"/>
      <c r="AO175" s="88"/>
      <c r="AP175" s="89" t="str">
        <f t="shared" ref="AP175:AP211" si="120">IF(AS175="","",IF(AS175&gt;0,"W",IF(AS175&lt;0,"L","")))</f>
        <v/>
      </c>
      <c r="AQ175" s="127">
        <f t="shared" si="105"/>
        <v>0</v>
      </c>
      <c r="AR175" s="127">
        <f t="shared" si="106"/>
        <v>0</v>
      </c>
      <c r="AS175" s="90" t="str">
        <f t="shared" si="107"/>
        <v/>
      </c>
      <c r="AT175" s="91" t="str">
        <f t="shared" ref="AT175:AT211" si="121">IF(AL175=0,"0","1")</f>
        <v>1</v>
      </c>
      <c r="AU175" s="92"/>
    </row>
    <row r="176" spans="1:47" s="93" customFormat="1">
      <c r="A176" s="70"/>
      <c r="B176" s="71">
        <f t="shared" si="114"/>
        <v>0</v>
      </c>
      <c r="C176" s="72">
        <f t="shared" si="115"/>
        <v>0</v>
      </c>
      <c r="D176" s="73">
        <v>0</v>
      </c>
      <c r="E176" s="74">
        <f t="shared" si="116"/>
        <v>0</v>
      </c>
      <c r="F176" s="70">
        <f t="shared" ref="F176:F211" si="122">A176*D176</f>
        <v>0</v>
      </c>
      <c r="G176" s="74">
        <f t="shared" si="117"/>
        <v>0</v>
      </c>
      <c r="H176" s="75">
        <f t="shared" si="112"/>
        <v>0</v>
      </c>
      <c r="I176" s="75">
        <f t="shared" si="118"/>
        <v>0</v>
      </c>
      <c r="J176" s="76">
        <f t="shared" si="113"/>
        <v>0</v>
      </c>
      <c r="K176" s="76">
        <f t="shared" si="119"/>
        <v>0</v>
      </c>
      <c r="L176" s="75">
        <f t="shared" si="97"/>
        <v>0</v>
      </c>
      <c r="M176" s="76">
        <f t="shared" ref="M176:M211" si="123">IFERROR(AE176+AH176,0)-H176</f>
        <v>0</v>
      </c>
      <c r="N176" s="142">
        <f t="shared" si="108"/>
        <v>0</v>
      </c>
      <c r="O176" s="143">
        <f t="shared" si="109"/>
        <v>0</v>
      </c>
      <c r="P176" s="63"/>
      <c r="Q176" s="77"/>
      <c r="R176" s="77"/>
      <c r="S176" s="78"/>
      <c r="T176" s="78"/>
      <c r="U176" s="80"/>
      <c r="V176" s="81"/>
      <c r="W176" s="81"/>
      <c r="X176" s="81"/>
      <c r="Y176" s="81"/>
      <c r="Z176" s="80"/>
      <c r="AA176" s="80"/>
      <c r="AB176" s="82"/>
      <c r="AC176" s="83" t="str">
        <f t="shared" ref="AC176:AC207" si="124">IF(ISBLANK(R176),"",IF(R176="Long",(AB176-40),IF(R176="Short",(AB176+40))))</f>
        <v/>
      </c>
      <c r="AD176" s="84" t="str">
        <f t="shared" ref="AD176:AD211" si="125">IF(ISBLANK(R176),"",IF(R176="Long",(AB176+V176),IF(R176="Short",(AB176-V176))))</f>
        <v/>
      </c>
      <c r="AE176" s="84" t="str">
        <f t="shared" ref="AE176:AE207" si="126">IFERROR(IF(R176="Long",(AD176-AB176)/AB176*G176+K176,IF(R176="Short",(AB176-AD176)/AB176*G176+K176,"")), "")</f>
        <v/>
      </c>
      <c r="AF176" s="83" t="str">
        <f t="shared" ref="AF176:AF211" si="127">IF(ISBLANK(R176),"",IF(R176="Long",(AD176-150),IF(R176="Short",(AD176+150))))</f>
        <v/>
      </c>
      <c r="AG176" s="84" t="str">
        <f t="shared" ref="AG176:AG211" si="128">IF(ISBLANK(R176),"",IF(R176="Long",(AB176+W176),IF(R176="Short",(AB176-W176))))</f>
        <v/>
      </c>
      <c r="AH176" s="84" t="str">
        <f t="shared" ref="AH176:AH207" si="129">IFERROR(IF(R176="Long",(AG176-AB176)/AB176*G176+K176,IF(R176="Short",(AB176-AG176)/AB176*G176+K176,"")), "")</f>
        <v/>
      </c>
      <c r="AI176" s="84">
        <f t="shared" si="110"/>
        <v>0</v>
      </c>
      <c r="AJ176" s="1"/>
      <c r="AK176" s="63"/>
      <c r="AL176" s="144" t="str">
        <f t="shared" si="111"/>
        <v/>
      </c>
      <c r="AM176" s="86"/>
      <c r="AN176" s="87"/>
      <c r="AO176" s="88"/>
      <c r="AP176" s="89" t="str">
        <f t="shared" si="120"/>
        <v/>
      </c>
      <c r="AQ176" s="127">
        <f t="shared" ref="AQ176:AQ211" si="130">IFERROR(((AG176-AB176)/(AB176-AC176)*D176) * (F176/E176),0)</f>
        <v>0</v>
      </c>
      <c r="AR176" s="127">
        <f t="shared" ref="AR176:AR211" si="131">IFERROR(((((AL176-AB176)/(AB176-AC176)*D176)*AT176))  * (F176/E176),0)</f>
        <v>0</v>
      </c>
      <c r="AS176" s="90" t="str">
        <f t="shared" ref="AS176:AS211" si="132">IFERROR(IF(R176="Long",(AL176-AB176)/AB176*F176+AM176,IF(R176="Short",(AB176-AL176)/AB176*F176+AM176,"")), "")</f>
        <v/>
      </c>
      <c r="AT176" s="91" t="str">
        <f t="shared" si="121"/>
        <v>1</v>
      </c>
      <c r="AU176" s="92"/>
    </row>
    <row r="177" spans="1:47" s="93" customFormat="1">
      <c r="A177" s="70"/>
      <c r="B177" s="71">
        <f t="shared" si="114"/>
        <v>0</v>
      </c>
      <c r="C177" s="72">
        <f t="shared" si="115"/>
        <v>0</v>
      </c>
      <c r="D177" s="73">
        <v>0</v>
      </c>
      <c r="E177" s="74">
        <f t="shared" si="116"/>
        <v>0</v>
      </c>
      <c r="F177" s="70">
        <f t="shared" si="122"/>
        <v>0</v>
      </c>
      <c r="G177" s="74">
        <f t="shared" si="117"/>
        <v>0</v>
      </c>
      <c r="H177" s="75">
        <f t="shared" si="112"/>
        <v>0</v>
      </c>
      <c r="I177" s="75">
        <f t="shared" si="118"/>
        <v>0</v>
      </c>
      <c r="J177" s="76">
        <f t="shared" si="113"/>
        <v>0</v>
      </c>
      <c r="K177" s="76">
        <f t="shared" si="119"/>
        <v>0</v>
      </c>
      <c r="L177" s="75">
        <f t="shared" si="97"/>
        <v>0</v>
      </c>
      <c r="M177" s="76">
        <f t="shared" si="123"/>
        <v>0</v>
      </c>
      <c r="N177" s="142">
        <f t="shared" si="108"/>
        <v>0</v>
      </c>
      <c r="O177" s="143">
        <f t="shared" si="109"/>
        <v>0</v>
      </c>
      <c r="P177" s="63"/>
      <c r="Q177" s="77"/>
      <c r="R177" s="77"/>
      <c r="S177" s="78"/>
      <c r="T177" s="78"/>
      <c r="U177" s="80"/>
      <c r="V177" s="81"/>
      <c r="W177" s="81"/>
      <c r="X177" s="81"/>
      <c r="Y177" s="81"/>
      <c r="Z177" s="80"/>
      <c r="AA177" s="80"/>
      <c r="AB177" s="82"/>
      <c r="AC177" s="83" t="str">
        <f t="shared" si="124"/>
        <v/>
      </c>
      <c r="AD177" s="84" t="str">
        <f t="shared" si="125"/>
        <v/>
      </c>
      <c r="AE177" s="84" t="str">
        <f t="shared" si="126"/>
        <v/>
      </c>
      <c r="AF177" s="83" t="str">
        <f t="shared" si="127"/>
        <v/>
      </c>
      <c r="AG177" s="84" t="str">
        <f t="shared" si="128"/>
        <v/>
      </c>
      <c r="AH177" s="84" t="str">
        <f t="shared" si="129"/>
        <v/>
      </c>
      <c r="AI177" s="84">
        <f t="shared" si="110"/>
        <v>0</v>
      </c>
      <c r="AJ177" s="1"/>
      <c r="AK177" s="63"/>
      <c r="AL177" s="144" t="str">
        <f t="shared" si="111"/>
        <v/>
      </c>
      <c r="AM177" s="86"/>
      <c r="AN177" s="87"/>
      <c r="AO177" s="88"/>
      <c r="AP177" s="89" t="str">
        <f t="shared" si="120"/>
        <v/>
      </c>
      <c r="AQ177" s="127">
        <f t="shared" si="130"/>
        <v>0</v>
      </c>
      <c r="AR177" s="127">
        <f t="shared" si="131"/>
        <v>0</v>
      </c>
      <c r="AS177" s="90" t="str">
        <f t="shared" si="132"/>
        <v/>
      </c>
      <c r="AT177" s="91" t="str">
        <f t="shared" si="121"/>
        <v>1</v>
      </c>
      <c r="AU177" s="92"/>
    </row>
    <row r="178" spans="1:47" s="93" customFormat="1">
      <c r="A178" s="70"/>
      <c r="B178" s="71">
        <f t="shared" si="114"/>
        <v>0</v>
      </c>
      <c r="C178" s="72">
        <f t="shared" si="115"/>
        <v>0</v>
      </c>
      <c r="D178" s="73">
        <v>0</v>
      </c>
      <c r="E178" s="74">
        <f t="shared" si="116"/>
        <v>0</v>
      </c>
      <c r="F178" s="70">
        <f t="shared" si="122"/>
        <v>0</v>
      </c>
      <c r="G178" s="74">
        <f t="shared" si="117"/>
        <v>0</v>
      </c>
      <c r="H178" s="75">
        <f t="shared" si="112"/>
        <v>0</v>
      </c>
      <c r="I178" s="75">
        <f t="shared" si="118"/>
        <v>0</v>
      </c>
      <c r="J178" s="76">
        <f t="shared" si="113"/>
        <v>0</v>
      </c>
      <c r="K178" s="76">
        <f t="shared" si="119"/>
        <v>0</v>
      </c>
      <c r="L178" s="75">
        <f t="shared" si="97"/>
        <v>0</v>
      </c>
      <c r="M178" s="76">
        <f t="shared" si="123"/>
        <v>0</v>
      </c>
      <c r="N178" s="142">
        <f t="shared" si="108"/>
        <v>0</v>
      </c>
      <c r="O178" s="143">
        <f t="shared" si="109"/>
        <v>0</v>
      </c>
      <c r="P178" s="63"/>
      <c r="Q178" s="77"/>
      <c r="R178" s="77"/>
      <c r="S178" s="78"/>
      <c r="T178" s="78"/>
      <c r="U178" s="80"/>
      <c r="V178" s="81"/>
      <c r="W178" s="81"/>
      <c r="X178" s="81"/>
      <c r="Y178" s="81"/>
      <c r="Z178" s="80"/>
      <c r="AA178" s="80"/>
      <c r="AB178" s="82"/>
      <c r="AC178" s="83" t="str">
        <f t="shared" si="124"/>
        <v/>
      </c>
      <c r="AD178" s="84" t="str">
        <f t="shared" si="125"/>
        <v/>
      </c>
      <c r="AE178" s="84" t="str">
        <f t="shared" si="126"/>
        <v/>
      </c>
      <c r="AF178" s="83" t="str">
        <f t="shared" si="127"/>
        <v/>
      </c>
      <c r="AG178" s="84" t="str">
        <f t="shared" si="128"/>
        <v/>
      </c>
      <c r="AH178" s="84" t="str">
        <f t="shared" si="129"/>
        <v/>
      </c>
      <c r="AI178" s="84">
        <f t="shared" si="110"/>
        <v>0</v>
      </c>
      <c r="AJ178" s="1"/>
      <c r="AK178" s="63"/>
      <c r="AL178" s="144" t="str">
        <f t="shared" si="111"/>
        <v/>
      </c>
      <c r="AM178" s="86"/>
      <c r="AN178" s="87"/>
      <c r="AO178" s="88"/>
      <c r="AP178" s="89" t="str">
        <f t="shared" si="120"/>
        <v/>
      </c>
      <c r="AQ178" s="127">
        <f t="shared" si="130"/>
        <v>0</v>
      </c>
      <c r="AR178" s="127">
        <f t="shared" si="131"/>
        <v>0</v>
      </c>
      <c r="AS178" s="90" t="str">
        <f t="shared" si="132"/>
        <v/>
      </c>
      <c r="AT178" s="91" t="str">
        <f t="shared" si="121"/>
        <v>1</v>
      </c>
      <c r="AU178" s="92"/>
    </row>
    <row r="179" spans="1:47" s="93" customFormat="1">
      <c r="A179" s="70"/>
      <c r="B179" s="71">
        <f t="shared" si="114"/>
        <v>0</v>
      </c>
      <c r="C179" s="72">
        <f t="shared" si="115"/>
        <v>0</v>
      </c>
      <c r="D179" s="73">
        <v>0</v>
      </c>
      <c r="E179" s="74">
        <f t="shared" si="116"/>
        <v>0</v>
      </c>
      <c r="F179" s="70">
        <f t="shared" si="122"/>
        <v>0</v>
      </c>
      <c r="G179" s="74">
        <f t="shared" si="117"/>
        <v>0</v>
      </c>
      <c r="H179" s="75">
        <f t="shared" si="112"/>
        <v>0</v>
      </c>
      <c r="I179" s="75">
        <f t="shared" si="118"/>
        <v>0</v>
      </c>
      <c r="J179" s="76">
        <f t="shared" si="113"/>
        <v>0</v>
      </c>
      <c r="K179" s="76">
        <f t="shared" si="119"/>
        <v>0</v>
      </c>
      <c r="L179" s="75">
        <f t="shared" si="97"/>
        <v>0</v>
      </c>
      <c r="M179" s="76">
        <f t="shared" si="123"/>
        <v>0</v>
      </c>
      <c r="N179" s="142">
        <f t="shared" si="108"/>
        <v>0</v>
      </c>
      <c r="O179" s="143">
        <f t="shared" si="109"/>
        <v>0</v>
      </c>
      <c r="P179" s="63"/>
      <c r="Q179" s="77"/>
      <c r="R179" s="77"/>
      <c r="S179" s="78"/>
      <c r="T179" s="78"/>
      <c r="U179" s="80"/>
      <c r="V179" s="81"/>
      <c r="W179" s="81"/>
      <c r="X179" s="81"/>
      <c r="Y179" s="81"/>
      <c r="Z179" s="80"/>
      <c r="AA179" s="80"/>
      <c r="AB179" s="82"/>
      <c r="AC179" s="83" t="str">
        <f t="shared" si="124"/>
        <v/>
      </c>
      <c r="AD179" s="84" t="str">
        <f t="shared" si="125"/>
        <v/>
      </c>
      <c r="AE179" s="84" t="str">
        <f t="shared" si="126"/>
        <v/>
      </c>
      <c r="AF179" s="83" t="str">
        <f t="shared" si="127"/>
        <v/>
      </c>
      <c r="AG179" s="84" t="str">
        <f t="shared" si="128"/>
        <v/>
      </c>
      <c r="AH179" s="84" t="str">
        <f t="shared" si="129"/>
        <v/>
      </c>
      <c r="AI179" s="84">
        <f t="shared" si="110"/>
        <v>0</v>
      </c>
      <c r="AJ179" s="1"/>
      <c r="AK179" s="63"/>
      <c r="AL179" s="144" t="str">
        <f t="shared" si="111"/>
        <v/>
      </c>
      <c r="AM179" s="86"/>
      <c r="AN179" s="87"/>
      <c r="AO179" s="88"/>
      <c r="AP179" s="89" t="str">
        <f t="shared" si="120"/>
        <v/>
      </c>
      <c r="AQ179" s="127">
        <f t="shared" si="130"/>
        <v>0</v>
      </c>
      <c r="AR179" s="127">
        <f t="shared" si="131"/>
        <v>0</v>
      </c>
      <c r="AS179" s="90" t="str">
        <f t="shared" si="132"/>
        <v/>
      </c>
      <c r="AT179" s="91" t="str">
        <f t="shared" si="121"/>
        <v>1</v>
      </c>
      <c r="AU179" s="92"/>
    </row>
    <row r="180" spans="1:47" s="93" customFormat="1">
      <c r="A180" s="70"/>
      <c r="B180" s="71">
        <f t="shared" si="114"/>
        <v>0</v>
      </c>
      <c r="C180" s="72">
        <f t="shared" si="115"/>
        <v>0</v>
      </c>
      <c r="D180" s="73">
        <v>0</v>
      </c>
      <c r="E180" s="74">
        <f t="shared" si="116"/>
        <v>0</v>
      </c>
      <c r="F180" s="70">
        <f t="shared" si="122"/>
        <v>0</v>
      </c>
      <c r="G180" s="74">
        <f t="shared" si="117"/>
        <v>0</v>
      </c>
      <c r="H180" s="75">
        <f t="shared" si="112"/>
        <v>0</v>
      </c>
      <c r="I180" s="75">
        <f t="shared" si="118"/>
        <v>0</v>
      </c>
      <c r="J180" s="76">
        <f t="shared" si="113"/>
        <v>0</v>
      </c>
      <c r="K180" s="76">
        <f t="shared" si="119"/>
        <v>0</v>
      </c>
      <c r="L180" s="75">
        <f t="shared" si="97"/>
        <v>0</v>
      </c>
      <c r="M180" s="76">
        <f t="shared" si="123"/>
        <v>0</v>
      </c>
      <c r="N180" s="142">
        <f t="shared" si="108"/>
        <v>0</v>
      </c>
      <c r="O180" s="143">
        <f t="shared" si="109"/>
        <v>0</v>
      </c>
      <c r="P180" s="63"/>
      <c r="Q180" s="77"/>
      <c r="R180" s="77"/>
      <c r="S180" s="78"/>
      <c r="T180" s="78"/>
      <c r="U180" s="80"/>
      <c r="V180" s="81"/>
      <c r="W180" s="81"/>
      <c r="X180" s="81"/>
      <c r="Y180" s="81"/>
      <c r="Z180" s="80"/>
      <c r="AA180" s="80"/>
      <c r="AB180" s="82"/>
      <c r="AC180" s="83" t="str">
        <f t="shared" si="124"/>
        <v/>
      </c>
      <c r="AD180" s="84" t="str">
        <f t="shared" si="125"/>
        <v/>
      </c>
      <c r="AE180" s="84" t="str">
        <f t="shared" si="126"/>
        <v/>
      </c>
      <c r="AF180" s="83" t="str">
        <f t="shared" si="127"/>
        <v/>
      </c>
      <c r="AG180" s="84" t="str">
        <f t="shared" si="128"/>
        <v/>
      </c>
      <c r="AH180" s="84" t="str">
        <f t="shared" si="129"/>
        <v/>
      </c>
      <c r="AI180" s="84">
        <f t="shared" si="110"/>
        <v>0</v>
      </c>
      <c r="AJ180" s="1"/>
      <c r="AK180" s="63"/>
      <c r="AL180" s="144" t="str">
        <f t="shared" si="111"/>
        <v/>
      </c>
      <c r="AM180" s="86"/>
      <c r="AN180" s="87"/>
      <c r="AO180" s="88"/>
      <c r="AP180" s="89" t="str">
        <f t="shared" si="120"/>
        <v/>
      </c>
      <c r="AQ180" s="127">
        <f t="shared" si="130"/>
        <v>0</v>
      </c>
      <c r="AR180" s="127">
        <f t="shared" si="131"/>
        <v>0</v>
      </c>
      <c r="AS180" s="90" t="str">
        <f t="shared" si="132"/>
        <v/>
      </c>
      <c r="AT180" s="91" t="str">
        <f t="shared" si="121"/>
        <v>1</v>
      </c>
      <c r="AU180" s="92"/>
    </row>
    <row r="181" spans="1:47" s="93" customFormat="1">
      <c r="A181" s="70"/>
      <c r="B181" s="71">
        <f t="shared" si="114"/>
        <v>0</v>
      </c>
      <c r="C181" s="72">
        <f t="shared" si="115"/>
        <v>0</v>
      </c>
      <c r="D181" s="73">
        <v>0</v>
      </c>
      <c r="E181" s="74">
        <f t="shared" si="116"/>
        <v>0</v>
      </c>
      <c r="F181" s="70">
        <f t="shared" si="122"/>
        <v>0</v>
      </c>
      <c r="G181" s="74">
        <f t="shared" si="117"/>
        <v>0</v>
      </c>
      <c r="H181" s="75">
        <f t="shared" si="112"/>
        <v>0</v>
      </c>
      <c r="I181" s="75">
        <f t="shared" si="118"/>
        <v>0</v>
      </c>
      <c r="J181" s="76">
        <f t="shared" si="113"/>
        <v>0</v>
      </c>
      <c r="K181" s="76">
        <f t="shared" si="119"/>
        <v>0</v>
      </c>
      <c r="L181" s="75">
        <f t="shared" si="97"/>
        <v>0</v>
      </c>
      <c r="M181" s="76">
        <f t="shared" si="123"/>
        <v>0</v>
      </c>
      <c r="N181" s="142">
        <f t="shared" si="108"/>
        <v>0</v>
      </c>
      <c r="O181" s="143">
        <f t="shared" si="109"/>
        <v>0</v>
      </c>
      <c r="P181" s="63"/>
      <c r="Q181" s="77"/>
      <c r="R181" s="77"/>
      <c r="S181" s="78"/>
      <c r="T181" s="78"/>
      <c r="U181" s="80"/>
      <c r="V181" s="81"/>
      <c r="W181" s="81"/>
      <c r="X181" s="81"/>
      <c r="Y181" s="81"/>
      <c r="Z181" s="80"/>
      <c r="AA181" s="80"/>
      <c r="AB181" s="82"/>
      <c r="AC181" s="83" t="str">
        <f t="shared" si="124"/>
        <v/>
      </c>
      <c r="AD181" s="84" t="str">
        <f t="shared" si="125"/>
        <v/>
      </c>
      <c r="AE181" s="84" t="str">
        <f t="shared" si="126"/>
        <v/>
      </c>
      <c r="AF181" s="83" t="str">
        <f t="shared" si="127"/>
        <v/>
      </c>
      <c r="AG181" s="84" t="str">
        <f t="shared" si="128"/>
        <v/>
      </c>
      <c r="AH181" s="84" t="str">
        <f t="shared" si="129"/>
        <v/>
      </c>
      <c r="AI181" s="84">
        <f t="shared" si="110"/>
        <v>0</v>
      </c>
      <c r="AJ181" s="1"/>
      <c r="AK181" s="63"/>
      <c r="AL181" s="144" t="str">
        <f t="shared" si="111"/>
        <v/>
      </c>
      <c r="AM181" s="86"/>
      <c r="AN181" s="87"/>
      <c r="AO181" s="88"/>
      <c r="AP181" s="89" t="str">
        <f t="shared" si="120"/>
        <v/>
      </c>
      <c r="AQ181" s="127">
        <f t="shared" si="130"/>
        <v>0</v>
      </c>
      <c r="AR181" s="127">
        <f t="shared" si="131"/>
        <v>0</v>
      </c>
      <c r="AS181" s="90" t="str">
        <f t="shared" si="132"/>
        <v/>
      </c>
      <c r="AT181" s="91" t="str">
        <f t="shared" si="121"/>
        <v>1</v>
      </c>
      <c r="AU181" s="92"/>
    </row>
    <row r="182" spans="1:47" s="93" customFormat="1">
      <c r="A182" s="70"/>
      <c r="B182" s="71">
        <f t="shared" si="114"/>
        <v>0</v>
      </c>
      <c r="C182" s="72">
        <f t="shared" si="115"/>
        <v>0</v>
      </c>
      <c r="D182" s="73">
        <v>0</v>
      </c>
      <c r="E182" s="74">
        <f t="shared" si="116"/>
        <v>0</v>
      </c>
      <c r="F182" s="70">
        <f t="shared" si="122"/>
        <v>0</v>
      </c>
      <c r="G182" s="74">
        <f t="shared" si="117"/>
        <v>0</v>
      </c>
      <c r="H182" s="75">
        <f t="shared" si="112"/>
        <v>0</v>
      </c>
      <c r="I182" s="75">
        <f t="shared" si="118"/>
        <v>0</v>
      </c>
      <c r="J182" s="76">
        <f t="shared" si="113"/>
        <v>0</v>
      </c>
      <c r="K182" s="76">
        <f t="shared" si="119"/>
        <v>0</v>
      </c>
      <c r="L182" s="75">
        <f t="shared" si="97"/>
        <v>0</v>
      </c>
      <c r="M182" s="76">
        <f t="shared" si="123"/>
        <v>0</v>
      </c>
      <c r="N182" s="142">
        <f t="shared" si="108"/>
        <v>0</v>
      </c>
      <c r="O182" s="143">
        <f t="shared" si="109"/>
        <v>0</v>
      </c>
      <c r="P182" s="63"/>
      <c r="Q182" s="77"/>
      <c r="R182" s="77"/>
      <c r="S182" s="78"/>
      <c r="T182" s="78"/>
      <c r="U182" s="80"/>
      <c r="V182" s="81"/>
      <c r="W182" s="81"/>
      <c r="X182" s="81"/>
      <c r="Y182" s="81"/>
      <c r="Z182" s="80"/>
      <c r="AA182" s="80"/>
      <c r="AB182" s="82"/>
      <c r="AC182" s="83" t="str">
        <f t="shared" si="124"/>
        <v/>
      </c>
      <c r="AD182" s="84" t="str">
        <f t="shared" si="125"/>
        <v/>
      </c>
      <c r="AE182" s="84" t="str">
        <f t="shared" si="126"/>
        <v/>
      </c>
      <c r="AF182" s="83" t="str">
        <f t="shared" si="127"/>
        <v/>
      </c>
      <c r="AG182" s="84" t="str">
        <f t="shared" si="128"/>
        <v/>
      </c>
      <c r="AH182" s="84" t="str">
        <f t="shared" si="129"/>
        <v/>
      </c>
      <c r="AI182" s="84">
        <f t="shared" si="110"/>
        <v>0</v>
      </c>
      <c r="AJ182" s="1"/>
      <c r="AK182" s="63"/>
      <c r="AL182" s="144" t="str">
        <f t="shared" si="111"/>
        <v/>
      </c>
      <c r="AM182" s="86"/>
      <c r="AN182" s="87"/>
      <c r="AO182" s="88"/>
      <c r="AP182" s="89" t="str">
        <f t="shared" si="120"/>
        <v/>
      </c>
      <c r="AQ182" s="127">
        <f t="shared" si="130"/>
        <v>0</v>
      </c>
      <c r="AR182" s="127">
        <f t="shared" si="131"/>
        <v>0</v>
      </c>
      <c r="AS182" s="90" t="str">
        <f t="shared" si="132"/>
        <v/>
      </c>
      <c r="AT182" s="91" t="str">
        <f t="shared" si="121"/>
        <v>1</v>
      </c>
      <c r="AU182" s="92"/>
    </row>
    <row r="183" spans="1:47" s="93" customFormat="1">
      <c r="A183" s="70"/>
      <c r="B183" s="71">
        <f t="shared" si="114"/>
        <v>0</v>
      </c>
      <c r="C183" s="72">
        <f t="shared" si="115"/>
        <v>0</v>
      </c>
      <c r="D183" s="73">
        <v>0</v>
      </c>
      <c r="E183" s="74">
        <f t="shared" si="116"/>
        <v>0</v>
      </c>
      <c r="F183" s="70">
        <f t="shared" si="122"/>
        <v>0</v>
      </c>
      <c r="G183" s="74">
        <f t="shared" si="117"/>
        <v>0</v>
      </c>
      <c r="H183" s="75">
        <f t="shared" si="112"/>
        <v>0</v>
      </c>
      <c r="I183" s="75">
        <f t="shared" si="118"/>
        <v>0</v>
      </c>
      <c r="J183" s="76">
        <f t="shared" si="113"/>
        <v>0</v>
      </c>
      <c r="K183" s="76">
        <f t="shared" si="119"/>
        <v>0</v>
      </c>
      <c r="L183" s="75">
        <f t="shared" si="97"/>
        <v>0</v>
      </c>
      <c r="M183" s="76">
        <f t="shared" si="123"/>
        <v>0</v>
      </c>
      <c r="N183" s="142">
        <f t="shared" si="108"/>
        <v>0</v>
      </c>
      <c r="O183" s="143">
        <f t="shared" si="109"/>
        <v>0</v>
      </c>
      <c r="P183" s="63"/>
      <c r="Q183" s="77"/>
      <c r="R183" s="77"/>
      <c r="S183" s="78"/>
      <c r="T183" s="78"/>
      <c r="U183" s="80"/>
      <c r="V183" s="81"/>
      <c r="W183" s="81"/>
      <c r="X183" s="81"/>
      <c r="Y183" s="81"/>
      <c r="Z183" s="80"/>
      <c r="AA183" s="80"/>
      <c r="AB183" s="82"/>
      <c r="AC183" s="83" t="str">
        <f t="shared" si="124"/>
        <v/>
      </c>
      <c r="AD183" s="84" t="str">
        <f t="shared" si="125"/>
        <v/>
      </c>
      <c r="AE183" s="84" t="str">
        <f t="shared" si="126"/>
        <v/>
      </c>
      <c r="AF183" s="83" t="str">
        <f t="shared" si="127"/>
        <v/>
      </c>
      <c r="AG183" s="84" t="str">
        <f t="shared" si="128"/>
        <v/>
      </c>
      <c r="AH183" s="84" t="str">
        <f t="shared" si="129"/>
        <v/>
      </c>
      <c r="AI183" s="84">
        <f t="shared" si="110"/>
        <v>0</v>
      </c>
      <c r="AJ183" s="1"/>
      <c r="AK183" s="63"/>
      <c r="AL183" s="144" t="str">
        <f t="shared" si="111"/>
        <v/>
      </c>
      <c r="AM183" s="86"/>
      <c r="AN183" s="87"/>
      <c r="AO183" s="88"/>
      <c r="AP183" s="89" t="str">
        <f t="shared" si="120"/>
        <v/>
      </c>
      <c r="AQ183" s="127">
        <f t="shared" si="130"/>
        <v>0</v>
      </c>
      <c r="AR183" s="127">
        <f t="shared" si="131"/>
        <v>0</v>
      </c>
      <c r="AS183" s="90" t="str">
        <f t="shared" si="132"/>
        <v/>
      </c>
      <c r="AT183" s="91" t="str">
        <f t="shared" si="121"/>
        <v>1</v>
      </c>
      <c r="AU183" s="92"/>
    </row>
    <row r="184" spans="1:47" s="93" customFormat="1">
      <c r="A184" s="70"/>
      <c r="B184" s="71">
        <f t="shared" si="114"/>
        <v>0</v>
      </c>
      <c r="C184" s="72">
        <f t="shared" si="115"/>
        <v>0</v>
      </c>
      <c r="D184" s="73">
        <v>0</v>
      </c>
      <c r="E184" s="74">
        <f t="shared" si="116"/>
        <v>0</v>
      </c>
      <c r="F184" s="70">
        <f t="shared" si="122"/>
        <v>0</v>
      </c>
      <c r="G184" s="74">
        <f t="shared" si="117"/>
        <v>0</v>
      </c>
      <c r="H184" s="75">
        <f t="shared" si="112"/>
        <v>0</v>
      </c>
      <c r="I184" s="75">
        <f t="shared" si="118"/>
        <v>0</v>
      </c>
      <c r="J184" s="76">
        <f t="shared" si="113"/>
        <v>0</v>
      </c>
      <c r="K184" s="76">
        <f t="shared" si="119"/>
        <v>0</v>
      </c>
      <c r="L184" s="75">
        <f t="shared" si="97"/>
        <v>0</v>
      </c>
      <c r="M184" s="76">
        <f t="shared" si="123"/>
        <v>0</v>
      </c>
      <c r="N184" s="142">
        <f t="shared" si="108"/>
        <v>0</v>
      </c>
      <c r="O184" s="143">
        <f t="shared" si="109"/>
        <v>0</v>
      </c>
      <c r="P184" s="63"/>
      <c r="Q184" s="77"/>
      <c r="R184" s="77"/>
      <c r="S184" s="78"/>
      <c r="T184" s="78"/>
      <c r="U184" s="80"/>
      <c r="V184" s="81"/>
      <c r="W184" s="81"/>
      <c r="X184" s="81"/>
      <c r="Y184" s="81"/>
      <c r="Z184" s="80"/>
      <c r="AA184" s="80"/>
      <c r="AB184" s="82"/>
      <c r="AC184" s="83" t="str">
        <f t="shared" si="124"/>
        <v/>
      </c>
      <c r="AD184" s="84" t="str">
        <f t="shared" si="125"/>
        <v/>
      </c>
      <c r="AE184" s="84" t="str">
        <f t="shared" si="126"/>
        <v/>
      </c>
      <c r="AF184" s="83" t="str">
        <f t="shared" si="127"/>
        <v/>
      </c>
      <c r="AG184" s="84" t="str">
        <f t="shared" si="128"/>
        <v/>
      </c>
      <c r="AH184" s="84" t="str">
        <f t="shared" si="129"/>
        <v/>
      </c>
      <c r="AI184" s="84">
        <f t="shared" si="110"/>
        <v>0</v>
      </c>
      <c r="AJ184" s="1"/>
      <c r="AK184" s="63"/>
      <c r="AL184" s="144" t="str">
        <f t="shared" si="111"/>
        <v/>
      </c>
      <c r="AM184" s="86"/>
      <c r="AN184" s="87"/>
      <c r="AO184" s="88"/>
      <c r="AP184" s="89" t="str">
        <f t="shared" si="120"/>
        <v/>
      </c>
      <c r="AQ184" s="127">
        <f t="shared" si="130"/>
        <v>0</v>
      </c>
      <c r="AR184" s="127">
        <f t="shared" si="131"/>
        <v>0</v>
      </c>
      <c r="AS184" s="90" t="str">
        <f t="shared" si="132"/>
        <v/>
      </c>
      <c r="AT184" s="91" t="str">
        <f t="shared" si="121"/>
        <v>1</v>
      </c>
      <c r="AU184" s="92"/>
    </row>
    <row r="185" spans="1:47" s="93" customFormat="1">
      <c r="A185" s="70"/>
      <c r="B185" s="71">
        <f t="shared" si="114"/>
        <v>0</v>
      </c>
      <c r="C185" s="72">
        <f t="shared" si="115"/>
        <v>0</v>
      </c>
      <c r="D185" s="73">
        <v>0</v>
      </c>
      <c r="E185" s="74">
        <f t="shared" si="116"/>
        <v>0</v>
      </c>
      <c r="F185" s="70">
        <f t="shared" si="122"/>
        <v>0</v>
      </c>
      <c r="G185" s="74">
        <f t="shared" si="117"/>
        <v>0</v>
      </c>
      <c r="H185" s="75">
        <f t="shared" si="112"/>
        <v>0</v>
      </c>
      <c r="I185" s="75">
        <f t="shared" si="118"/>
        <v>0</v>
      </c>
      <c r="J185" s="76">
        <f t="shared" si="113"/>
        <v>0</v>
      </c>
      <c r="K185" s="76">
        <f t="shared" si="119"/>
        <v>0</v>
      </c>
      <c r="L185" s="75">
        <f t="shared" si="97"/>
        <v>0</v>
      </c>
      <c r="M185" s="76">
        <f t="shared" si="123"/>
        <v>0</v>
      </c>
      <c r="N185" s="142">
        <f t="shared" si="108"/>
        <v>0</v>
      </c>
      <c r="O185" s="143">
        <f t="shared" si="109"/>
        <v>0</v>
      </c>
      <c r="P185" s="63"/>
      <c r="Q185" s="77"/>
      <c r="R185" s="77"/>
      <c r="S185" s="78"/>
      <c r="T185" s="78"/>
      <c r="U185" s="80"/>
      <c r="V185" s="81"/>
      <c r="W185" s="81"/>
      <c r="X185" s="81"/>
      <c r="Y185" s="81"/>
      <c r="Z185" s="80"/>
      <c r="AA185" s="80"/>
      <c r="AB185" s="82"/>
      <c r="AC185" s="83" t="str">
        <f t="shared" si="124"/>
        <v/>
      </c>
      <c r="AD185" s="84" t="str">
        <f t="shared" si="125"/>
        <v/>
      </c>
      <c r="AE185" s="84" t="str">
        <f t="shared" si="126"/>
        <v/>
      </c>
      <c r="AF185" s="83" t="str">
        <f t="shared" si="127"/>
        <v/>
      </c>
      <c r="AG185" s="84" t="str">
        <f t="shared" si="128"/>
        <v/>
      </c>
      <c r="AH185" s="84" t="str">
        <f t="shared" si="129"/>
        <v/>
      </c>
      <c r="AI185" s="84">
        <f t="shared" si="110"/>
        <v>0</v>
      </c>
      <c r="AJ185" s="1"/>
      <c r="AK185" s="63"/>
      <c r="AL185" s="144" t="str">
        <f t="shared" si="111"/>
        <v/>
      </c>
      <c r="AM185" s="86"/>
      <c r="AN185" s="87"/>
      <c r="AO185" s="88"/>
      <c r="AP185" s="89" t="str">
        <f t="shared" si="120"/>
        <v/>
      </c>
      <c r="AQ185" s="127">
        <f t="shared" si="130"/>
        <v>0</v>
      </c>
      <c r="AR185" s="127">
        <f t="shared" si="131"/>
        <v>0</v>
      </c>
      <c r="AS185" s="90" t="str">
        <f t="shared" si="132"/>
        <v/>
      </c>
      <c r="AT185" s="91" t="str">
        <f t="shared" si="121"/>
        <v>1</v>
      </c>
      <c r="AU185" s="92"/>
    </row>
    <row r="186" spans="1:47" s="93" customFormat="1">
      <c r="A186" s="70"/>
      <c r="B186" s="71">
        <f t="shared" si="114"/>
        <v>0</v>
      </c>
      <c r="C186" s="72">
        <f t="shared" si="115"/>
        <v>0</v>
      </c>
      <c r="D186" s="73">
        <v>0</v>
      </c>
      <c r="E186" s="74">
        <f t="shared" si="116"/>
        <v>0</v>
      </c>
      <c r="F186" s="70">
        <f t="shared" si="122"/>
        <v>0</v>
      </c>
      <c r="G186" s="74">
        <f t="shared" si="117"/>
        <v>0</v>
      </c>
      <c r="H186" s="75">
        <f t="shared" si="112"/>
        <v>0</v>
      </c>
      <c r="I186" s="75">
        <f t="shared" si="118"/>
        <v>0</v>
      </c>
      <c r="J186" s="76">
        <f t="shared" si="113"/>
        <v>0</v>
      </c>
      <c r="K186" s="76">
        <f t="shared" si="119"/>
        <v>0</v>
      </c>
      <c r="L186" s="75">
        <f t="shared" si="97"/>
        <v>0</v>
      </c>
      <c r="M186" s="76">
        <f t="shared" si="123"/>
        <v>0</v>
      </c>
      <c r="N186" s="142">
        <f t="shared" si="108"/>
        <v>0</v>
      </c>
      <c r="O186" s="143">
        <f t="shared" si="109"/>
        <v>0</v>
      </c>
      <c r="P186" s="63"/>
      <c r="Q186" s="77"/>
      <c r="R186" s="77"/>
      <c r="S186" s="78"/>
      <c r="T186" s="78"/>
      <c r="U186" s="80"/>
      <c r="V186" s="81"/>
      <c r="W186" s="81"/>
      <c r="X186" s="81"/>
      <c r="Y186" s="81"/>
      <c r="Z186" s="80"/>
      <c r="AA186" s="80"/>
      <c r="AB186" s="82"/>
      <c r="AC186" s="83" t="str">
        <f t="shared" si="124"/>
        <v/>
      </c>
      <c r="AD186" s="84" t="str">
        <f t="shared" si="125"/>
        <v/>
      </c>
      <c r="AE186" s="84" t="str">
        <f t="shared" si="126"/>
        <v/>
      </c>
      <c r="AF186" s="83" t="str">
        <f t="shared" si="127"/>
        <v/>
      </c>
      <c r="AG186" s="84" t="str">
        <f t="shared" si="128"/>
        <v/>
      </c>
      <c r="AH186" s="84" t="str">
        <f t="shared" si="129"/>
        <v/>
      </c>
      <c r="AI186" s="84">
        <f t="shared" si="110"/>
        <v>0</v>
      </c>
      <c r="AJ186" s="1"/>
      <c r="AK186" s="63"/>
      <c r="AL186" s="144" t="str">
        <f t="shared" si="111"/>
        <v/>
      </c>
      <c r="AM186" s="86"/>
      <c r="AN186" s="87"/>
      <c r="AO186" s="88"/>
      <c r="AP186" s="89" t="str">
        <f t="shared" si="120"/>
        <v/>
      </c>
      <c r="AQ186" s="127">
        <f t="shared" si="130"/>
        <v>0</v>
      </c>
      <c r="AR186" s="127">
        <f t="shared" si="131"/>
        <v>0</v>
      </c>
      <c r="AS186" s="90" t="str">
        <f t="shared" si="132"/>
        <v/>
      </c>
      <c r="AT186" s="91" t="str">
        <f t="shared" si="121"/>
        <v>1</v>
      </c>
      <c r="AU186" s="92"/>
    </row>
    <row r="187" spans="1:47" s="93" customFormat="1">
      <c r="A187" s="70"/>
      <c r="B187" s="71">
        <f t="shared" si="114"/>
        <v>0</v>
      </c>
      <c r="C187" s="72">
        <f t="shared" si="115"/>
        <v>0</v>
      </c>
      <c r="D187" s="73">
        <v>0</v>
      </c>
      <c r="E187" s="74">
        <f t="shared" si="116"/>
        <v>0</v>
      </c>
      <c r="F187" s="70">
        <f t="shared" si="122"/>
        <v>0</v>
      </c>
      <c r="G187" s="74">
        <f t="shared" si="117"/>
        <v>0</v>
      </c>
      <c r="H187" s="75">
        <f t="shared" si="112"/>
        <v>0</v>
      </c>
      <c r="I187" s="75">
        <f t="shared" si="118"/>
        <v>0</v>
      </c>
      <c r="J187" s="76">
        <f t="shared" si="113"/>
        <v>0</v>
      </c>
      <c r="K187" s="76">
        <f t="shared" si="119"/>
        <v>0</v>
      </c>
      <c r="L187" s="75">
        <f t="shared" si="97"/>
        <v>0</v>
      </c>
      <c r="M187" s="76">
        <f t="shared" si="123"/>
        <v>0</v>
      </c>
      <c r="N187" s="142">
        <f t="shared" si="108"/>
        <v>0</v>
      </c>
      <c r="O187" s="143">
        <f t="shared" si="109"/>
        <v>0</v>
      </c>
      <c r="P187" s="63"/>
      <c r="Q187" s="77"/>
      <c r="R187" s="77"/>
      <c r="S187" s="78"/>
      <c r="T187" s="78"/>
      <c r="U187" s="80"/>
      <c r="V187" s="81"/>
      <c r="W187" s="81"/>
      <c r="X187" s="81"/>
      <c r="Y187" s="81"/>
      <c r="Z187" s="80"/>
      <c r="AA187" s="80"/>
      <c r="AB187" s="82"/>
      <c r="AC187" s="83" t="str">
        <f t="shared" si="124"/>
        <v/>
      </c>
      <c r="AD187" s="84" t="str">
        <f t="shared" si="125"/>
        <v/>
      </c>
      <c r="AE187" s="84" t="str">
        <f t="shared" si="126"/>
        <v/>
      </c>
      <c r="AF187" s="83" t="str">
        <f t="shared" si="127"/>
        <v/>
      </c>
      <c r="AG187" s="84" t="str">
        <f t="shared" si="128"/>
        <v/>
      </c>
      <c r="AH187" s="84" t="str">
        <f t="shared" si="129"/>
        <v/>
      </c>
      <c r="AI187" s="84">
        <f t="shared" si="110"/>
        <v>0</v>
      </c>
      <c r="AJ187" s="1"/>
      <c r="AK187" s="63"/>
      <c r="AL187" s="144" t="str">
        <f t="shared" si="111"/>
        <v/>
      </c>
      <c r="AM187" s="86"/>
      <c r="AN187" s="87"/>
      <c r="AO187" s="88"/>
      <c r="AP187" s="89" t="str">
        <f t="shared" si="120"/>
        <v/>
      </c>
      <c r="AQ187" s="127">
        <f t="shared" si="130"/>
        <v>0</v>
      </c>
      <c r="AR187" s="127">
        <f t="shared" si="131"/>
        <v>0</v>
      </c>
      <c r="AS187" s="90" t="str">
        <f t="shared" si="132"/>
        <v/>
      </c>
      <c r="AT187" s="91" t="str">
        <f t="shared" si="121"/>
        <v>1</v>
      </c>
      <c r="AU187" s="92"/>
    </row>
    <row r="188" spans="1:47" s="93" customFormat="1">
      <c r="A188" s="70"/>
      <c r="B188" s="71">
        <f t="shared" si="114"/>
        <v>0</v>
      </c>
      <c r="C188" s="72">
        <f t="shared" si="115"/>
        <v>0</v>
      </c>
      <c r="D188" s="73">
        <v>0</v>
      </c>
      <c r="E188" s="74">
        <f t="shared" si="116"/>
        <v>0</v>
      </c>
      <c r="F188" s="70">
        <f t="shared" si="122"/>
        <v>0</v>
      </c>
      <c r="G188" s="74">
        <f t="shared" si="117"/>
        <v>0</v>
      </c>
      <c r="H188" s="75">
        <f t="shared" si="112"/>
        <v>0</v>
      </c>
      <c r="I188" s="75">
        <f t="shared" si="118"/>
        <v>0</v>
      </c>
      <c r="J188" s="76">
        <f t="shared" si="113"/>
        <v>0</v>
      </c>
      <c r="K188" s="76">
        <f t="shared" si="119"/>
        <v>0</v>
      </c>
      <c r="L188" s="75">
        <f t="shared" si="97"/>
        <v>0</v>
      </c>
      <c r="M188" s="76">
        <f t="shared" si="123"/>
        <v>0</v>
      </c>
      <c r="N188" s="142">
        <f t="shared" si="108"/>
        <v>0</v>
      </c>
      <c r="O188" s="143">
        <f t="shared" si="109"/>
        <v>0</v>
      </c>
      <c r="P188" s="63"/>
      <c r="Q188" s="77"/>
      <c r="R188" s="77"/>
      <c r="S188" s="78"/>
      <c r="T188" s="78"/>
      <c r="U188" s="80"/>
      <c r="V188" s="81"/>
      <c r="W188" s="81"/>
      <c r="X188" s="81"/>
      <c r="Y188" s="81"/>
      <c r="Z188" s="80"/>
      <c r="AA188" s="80"/>
      <c r="AB188" s="82"/>
      <c r="AC188" s="83" t="str">
        <f t="shared" si="124"/>
        <v/>
      </c>
      <c r="AD188" s="84" t="str">
        <f t="shared" si="125"/>
        <v/>
      </c>
      <c r="AE188" s="84" t="str">
        <f t="shared" si="126"/>
        <v/>
      </c>
      <c r="AF188" s="83" t="str">
        <f t="shared" si="127"/>
        <v/>
      </c>
      <c r="AG188" s="84" t="str">
        <f t="shared" si="128"/>
        <v/>
      </c>
      <c r="AH188" s="84" t="str">
        <f t="shared" si="129"/>
        <v/>
      </c>
      <c r="AI188" s="84">
        <f t="shared" si="110"/>
        <v>0</v>
      </c>
      <c r="AJ188" s="1"/>
      <c r="AK188" s="63"/>
      <c r="AL188" s="144" t="str">
        <f t="shared" si="111"/>
        <v/>
      </c>
      <c r="AM188" s="86"/>
      <c r="AN188" s="87"/>
      <c r="AO188" s="88"/>
      <c r="AP188" s="89" t="str">
        <f t="shared" si="120"/>
        <v/>
      </c>
      <c r="AQ188" s="127">
        <f t="shared" si="130"/>
        <v>0</v>
      </c>
      <c r="AR188" s="127">
        <f t="shared" si="131"/>
        <v>0</v>
      </c>
      <c r="AS188" s="90" t="str">
        <f t="shared" si="132"/>
        <v/>
      </c>
      <c r="AT188" s="91" t="str">
        <f t="shared" si="121"/>
        <v>1</v>
      </c>
      <c r="AU188" s="92"/>
    </row>
    <row r="189" spans="1:47" s="93" customFormat="1">
      <c r="A189" s="70"/>
      <c r="B189" s="71">
        <f t="shared" si="114"/>
        <v>0</v>
      </c>
      <c r="C189" s="72">
        <f t="shared" si="115"/>
        <v>0</v>
      </c>
      <c r="D189" s="73">
        <v>0</v>
      </c>
      <c r="E189" s="74">
        <f t="shared" si="116"/>
        <v>0</v>
      </c>
      <c r="F189" s="70">
        <f t="shared" si="122"/>
        <v>0</v>
      </c>
      <c r="G189" s="74">
        <f t="shared" si="117"/>
        <v>0</v>
      </c>
      <c r="H189" s="75">
        <f t="shared" si="112"/>
        <v>0</v>
      </c>
      <c r="I189" s="75">
        <f t="shared" si="118"/>
        <v>0</v>
      </c>
      <c r="J189" s="76">
        <f t="shared" si="113"/>
        <v>0</v>
      </c>
      <c r="K189" s="76">
        <f t="shared" si="119"/>
        <v>0</v>
      </c>
      <c r="L189" s="75">
        <f t="shared" si="97"/>
        <v>0</v>
      </c>
      <c r="M189" s="76">
        <f t="shared" si="123"/>
        <v>0</v>
      </c>
      <c r="N189" s="142">
        <f t="shared" si="108"/>
        <v>0</v>
      </c>
      <c r="O189" s="143">
        <f t="shared" si="109"/>
        <v>0</v>
      </c>
      <c r="P189" s="63"/>
      <c r="Q189" s="77"/>
      <c r="R189" s="77"/>
      <c r="S189" s="78"/>
      <c r="T189" s="78"/>
      <c r="U189" s="80"/>
      <c r="V189" s="81"/>
      <c r="W189" s="81"/>
      <c r="X189" s="81"/>
      <c r="Y189" s="81"/>
      <c r="Z189" s="80"/>
      <c r="AA189" s="80"/>
      <c r="AB189" s="82"/>
      <c r="AC189" s="83" t="str">
        <f t="shared" si="124"/>
        <v/>
      </c>
      <c r="AD189" s="84" t="str">
        <f t="shared" si="125"/>
        <v/>
      </c>
      <c r="AE189" s="84" t="str">
        <f t="shared" si="126"/>
        <v/>
      </c>
      <c r="AF189" s="83" t="str">
        <f t="shared" si="127"/>
        <v/>
      </c>
      <c r="AG189" s="84" t="str">
        <f t="shared" si="128"/>
        <v/>
      </c>
      <c r="AH189" s="84" t="str">
        <f t="shared" si="129"/>
        <v/>
      </c>
      <c r="AI189" s="84">
        <f t="shared" si="110"/>
        <v>0</v>
      </c>
      <c r="AJ189" s="1"/>
      <c r="AK189" s="63"/>
      <c r="AL189" s="144" t="str">
        <f t="shared" si="111"/>
        <v/>
      </c>
      <c r="AM189" s="86"/>
      <c r="AN189" s="87"/>
      <c r="AO189" s="88"/>
      <c r="AP189" s="89" t="str">
        <f t="shared" si="120"/>
        <v/>
      </c>
      <c r="AQ189" s="127">
        <f t="shared" si="130"/>
        <v>0</v>
      </c>
      <c r="AR189" s="127">
        <f t="shared" si="131"/>
        <v>0</v>
      </c>
      <c r="AS189" s="90" t="str">
        <f t="shared" si="132"/>
        <v/>
      </c>
      <c r="AT189" s="91" t="str">
        <f t="shared" si="121"/>
        <v>1</v>
      </c>
      <c r="AU189" s="92"/>
    </row>
    <row r="190" spans="1:47" s="93" customFormat="1">
      <c r="A190" s="70"/>
      <c r="B190" s="71">
        <f t="shared" si="114"/>
        <v>0</v>
      </c>
      <c r="C190" s="72">
        <f t="shared" si="115"/>
        <v>0</v>
      </c>
      <c r="D190" s="73">
        <v>0</v>
      </c>
      <c r="E190" s="74">
        <f t="shared" si="116"/>
        <v>0</v>
      </c>
      <c r="F190" s="70">
        <f t="shared" si="122"/>
        <v>0</v>
      </c>
      <c r="G190" s="74">
        <f t="shared" si="117"/>
        <v>0</v>
      </c>
      <c r="H190" s="75">
        <f t="shared" si="112"/>
        <v>0</v>
      </c>
      <c r="I190" s="75">
        <f t="shared" si="118"/>
        <v>0</v>
      </c>
      <c r="J190" s="76">
        <f t="shared" si="113"/>
        <v>0</v>
      </c>
      <c r="K190" s="76">
        <f t="shared" si="119"/>
        <v>0</v>
      </c>
      <c r="L190" s="75">
        <f t="shared" si="97"/>
        <v>0</v>
      </c>
      <c r="M190" s="76">
        <f t="shared" si="123"/>
        <v>0</v>
      </c>
      <c r="N190" s="142">
        <f t="shared" si="108"/>
        <v>0</v>
      </c>
      <c r="O190" s="143">
        <f t="shared" si="109"/>
        <v>0</v>
      </c>
      <c r="P190" s="63"/>
      <c r="Q190" s="77"/>
      <c r="R190" s="77"/>
      <c r="S190" s="78"/>
      <c r="T190" s="78"/>
      <c r="U190" s="80"/>
      <c r="V190" s="81"/>
      <c r="W190" s="81"/>
      <c r="X190" s="81"/>
      <c r="Y190" s="81"/>
      <c r="Z190" s="80"/>
      <c r="AA190" s="80"/>
      <c r="AB190" s="82"/>
      <c r="AC190" s="83" t="str">
        <f t="shared" si="124"/>
        <v/>
      </c>
      <c r="AD190" s="84" t="str">
        <f t="shared" si="125"/>
        <v/>
      </c>
      <c r="AE190" s="84" t="str">
        <f t="shared" si="126"/>
        <v/>
      </c>
      <c r="AF190" s="83" t="str">
        <f t="shared" si="127"/>
        <v/>
      </c>
      <c r="AG190" s="84" t="str">
        <f t="shared" si="128"/>
        <v/>
      </c>
      <c r="AH190" s="84" t="str">
        <f t="shared" si="129"/>
        <v/>
      </c>
      <c r="AI190" s="84">
        <f t="shared" si="110"/>
        <v>0</v>
      </c>
      <c r="AJ190" s="1"/>
      <c r="AK190" s="63"/>
      <c r="AL190" s="144" t="str">
        <f t="shared" si="111"/>
        <v/>
      </c>
      <c r="AM190" s="86"/>
      <c r="AN190" s="87"/>
      <c r="AO190" s="88"/>
      <c r="AP190" s="89" t="str">
        <f t="shared" si="120"/>
        <v/>
      </c>
      <c r="AQ190" s="127">
        <f t="shared" si="130"/>
        <v>0</v>
      </c>
      <c r="AR190" s="127">
        <f t="shared" si="131"/>
        <v>0</v>
      </c>
      <c r="AS190" s="90" t="str">
        <f t="shared" si="132"/>
        <v/>
      </c>
      <c r="AT190" s="91" t="str">
        <f t="shared" si="121"/>
        <v>1</v>
      </c>
      <c r="AU190" s="92"/>
    </row>
    <row r="191" spans="1:47" s="93" customFormat="1">
      <c r="A191" s="70"/>
      <c r="B191" s="71">
        <f t="shared" si="114"/>
        <v>0</v>
      </c>
      <c r="C191" s="72">
        <f t="shared" si="115"/>
        <v>0</v>
      </c>
      <c r="D191" s="73">
        <v>0</v>
      </c>
      <c r="E191" s="74">
        <f t="shared" si="116"/>
        <v>0</v>
      </c>
      <c r="F191" s="70">
        <f t="shared" si="122"/>
        <v>0</v>
      </c>
      <c r="G191" s="74">
        <f t="shared" si="117"/>
        <v>0</v>
      </c>
      <c r="H191" s="75">
        <f t="shared" si="112"/>
        <v>0</v>
      </c>
      <c r="I191" s="75">
        <f t="shared" si="118"/>
        <v>0</v>
      </c>
      <c r="J191" s="76">
        <f t="shared" si="113"/>
        <v>0</v>
      </c>
      <c r="K191" s="76">
        <f t="shared" si="119"/>
        <v>0</v>
      </c>
      <c r="L191" s="75">
        <f t="shared" si="97"/>
        <v>0</v>
      </c>
      <c r="M191" s="76">
        <f t="shared" si="123"/>
        <v>0</v>
      </c>
      <c r="N191" s="142">
        <f t="shared" si="108"/>
        <v>0</v>
      </c>
      <c r="O191" s="143">
        <f t="shared" si="109"/>
        <v>0</v>
      </c>
      <c r="P191" s="63"/>
      <c r="Q191" s="77"/>
      <c r="R191" s="77"/>
      <c r="S191" s="78"/>
      <c r="T191" s="78"/>
      <c r="U191" s="80"/>
      <c r="V191" s="81"/>
      <c r="W191" s="81"/>
      <c r="X191" s="81"/>
      <c r="Y191" s="81"/>
      <c r="Z191" s="80"/>
      <c r="AA191" s="80"/>
      <c r="AB191" s="82"/>
      <c r="AC191" s="83" t="str">
        <f t="shared" si="124"/>
        <v/>
      </c>
      <c r="AD191" s="84" t="str">
        <f t="shared" si="125"/>
        <v/>
      </c>
      <c r="AE191" s="84" t="str">
        <f t="shared" si="126"/>
        <v/>
      </c>
      <c r="AF191" s="83" t="str">
        <f t="shared" si="127"/>
        <v/>
      </c>
      <c r="AG191" s="84" t="str">
        <f t="shared" si="128"/>
        <v/>
      </c>
      <c r="AH191" s="84" t="str">
        <f t="shared" si="129"/>
        <v/>
      </c>
      <c r="AI191" s="84">
        <f t="shared" si="110"/>
        <v>0</v>
      </c>
      <c r="AJ191" s="1"/>
      <c r="AK191" s="63"/>
      <c r="AL191" s="144" t="str">
        <f t="shared" si="111"/>
        <v/>
      </c>
      <c r="AM191" s="86"/>
      <c r="AN191" s="87"/>
      <c r="AO191" s="88"/>
      <c r="AP191" s="89" t="str">
        <f t="shared" si="120"/>
        <v/>
      </c>
      <c r="AQ191" s="127">
        <f t="shared" si="130"/>
        <v>0</v>
      </c>
      <c r="AR191" s="127">
        <f t="shared" si="131"/>
        <v>0</v>
      </c>
      <c r="AS191" s="90" t="str">
        <f t="shared" si="132"/>
        <v/>
      </c>
      <c r="AT191" s="91" t="str">
        <f t="shared" si="121"/>
        <v>1</v>
      </c>
      <c r="AU191" s="92"/>
    </row>
    <row r="192" spans="1:47" s="93" customFormat="1">
      <c r="A192" s="70"/>
      <c r="B192" s="71">
        <f t="shared" si="114"/>
        <v>0</v>
      </c>
      <c r="C192" s="72">
        <f t="shared" si="115"/>
        <v>0</v>
      </c>
      <c r="D192" s="73">
        <v>0</v>
      </c>
      <c r="E192" s="74">
        <f t="shared" si="116"/>
        <v>0</v>
      </c>
      <c r="F192" s="70">
        <f t="shared" si="122"/>
        <v>0</v>
      </c>
      <c r="G192" s="74">
        <f t="shared" si="117"/>
        <v>0</v>
      </c>
      <c r="H192" s="75">
        <f t="shared" si="112"/>
        <v>0</v>
      </c>
      <c r="I192" s="75">
        <f t="shared" si="118"/>
        <v>0</v>
      </c>
      <c r="J192" s="76">
        <f t="shared" si="113"/>
        <v>0</v>
      </c>
      <c r="K192" s="76">
        <f t="shared" si="119"/>
        <v>0</v>
      </c>
      <c r="L192" s="75">
        <f t="shared" si="97"/>
        <v>0</v>
      </c>
      <c r="M192" s="76">
        <f t="shared" si="123"/>
        <v>0</v>
      </c>
      <c r="N192" s="142">
        <f t="shared" si="108"/>
        <v>0</v>
      </c>
      <c r="O192" s="143">
        <f t="shared" si="109"/>
        <v>0</v>
      </c>
      <c r="P192" s="63"/>
      <c r="Q192" s="77"/>
      <c r="R192" s="77"/>
      <c r="S192" s="78"/>
      <c r="T192" s="78"/>
      <c r="U192" s="80"/>
      <c r="V192" s="81"/>
      <c r="W192" s="81"/>
      <c r="X192" s="81"/>
      <c r="Y192" s="81"/>
      <c r="Z192" s="80"/>
      <c r="AA192" s="80"/>
      <c r="AB192" s="82"/>
      <c r="AC192" s="83" t="str">
        <f t="shared" si="124"/>
        <v/>
      </c>
      <c r="AD192" s="84" t="str">
        <f t="shared" si="125"/>
        <v/>
      </c>
      <c r="AE192" s="84" t="str">
        <f t="shared" si="126"/>
        <v/>
      </c>
      <c r="AF192" s="83" t="str">
        <f t="shared" si="127"/>
        <v/>
      </c>
      <c r="AG192" s="84" t="str">
        <f t="shared" si="128"/>
        <v/>
      </c>
      <c r="AH192" s="84" t="str">
        <f t="shared" si="129"/>
        <v/>
      </c>
      <c r="AI192" s="84">
        <f t="shared" si="110"/>
        <v>0</v>
      </c>
      <c r="AJ192" s="1"/>
      <c r="AK192" s="63"/>
      <c r="AL192" s="144" t="str">
        <f t="shared" si="111"/>
        <v/>
      </c>
      <c r="AM192" s="86"/>
      <c r="AN192" s="87"/>
      <c r="AO192" s="88"/>
      <c r="AP192" s="89" t="str">
        <f t="shared" si="120"/>
        <v/>
      </c>
      <c r="AQ192" s="127">
        <f t="shared" si="130"/>
        <v>0</v>
      </c>
      <c r="AR192" s="127">
        <f t="shared" si="131"/>
        <v>0</v>
      </c>
      <c r="AS192" s="90" t="str">
        <f t="shared" si="132"/>
        <v/>
      </c>
      <c r="AT192" s="91" t="str">
        <f t="shared" si="121"/>
        <v>1</v>
      </c>
      <c r="AU192" s="92"/>
    </row>
    <row r="193" spans="1:47" s="93" customFormat="1">
      <c r="A193" s="70"/>
      <c r="B193" s="71">
        <f t="shared" si="114"/>
        <v>0</v>
      </c>
      <c r="C193" s="72">
        <f t="shared" si="115"/>
        <v>0</v>
      </c>
      <c r="D193" s="73">
        <v>0</v>
      </c>
      <c r="E193" s="74">
        <f t="shared" si="116"/>
        <v>0</v>
      </c>
      <c r="F193" s="70">
        <f t="shared" si="122"/>
        <v>0</v>
      </c>
      <c r="G193" s="74">
        <f t="shared" si="117"/>
        <v>0</v>
      </c>
      <c r="H193" s="75">
        <f t="shared" si="112"/>
        <v>0</v>
      </c>
      <c r="I193" s="75">
        <f t="shared" si="118"/>
        <v>0</v>
      </c>
      <c r="J193" s="76">
        <f t="shared" si="113"/>
        <v>0</v>
      </c>
      <c r="K193" s="76">
        <f t="shared" si="119"/>
        <v>0</v>
      </c>
      <c r="L193" s="75">
        <f t="shared" si="97"/>
        <v>0</v>
      </c>
      <c r="M193" s="76">
        <f t="shared" si="123"/>
        <v>0</v>
      </c>
      <c r="N193" s="142">
        <f t="shared" si="108"/>
        <v>0</v>
      </c>
      <c r="O193" s="143">
        <f t="shared" si="109"/>
        <v>0</v>
      </c>
      <c r="P193" s="63"/>
      <c r="Q193" s="77"/>
      <c r="R193" s="77"/>
      <c r="S193" s="78"/>
      <c r="T193" s="78"/>
      <c r="U193" s="80"/>
      <c r="V193" s="81"/>
      <c r="W193" s="81"/>
      <c r="X193" s="81"/>
      <c r="Y193" s="81"/>
      <c r="Z193" s="80"/>
      <c r="AA193" s="80"/>
      <c r="AB193" s="82"/>
      <c r="AC193" s="83" t="str">
        <f t="shared" si="124"/>
        <v/>
      </c>
      <c r="AD193" s="84" t="str">
        <f t="shared" si="125"/>
        <v/>
      </c>
      <c r="AE193" s="84" t="str">
        <f t="shared" si="126"/>
        <v/>
      </c>
      <c r="AF193" s="83" t="str">
        <f t="shared" si="127"/>
        <v/>
      </c>
      <c r="AG193" s="84" t="str">
        <f t="shared" si="128"/>
        <v/>
      </c>
      <c r="AH193" s="84" t="str">
        <f t="shared" si="129"/>
        <v/>
      </c>
      <c r="AI193" s="84">
        <f t="shared" si="110"/>
        <v>0</v>
      </c>
      <c r="AJ193" s="1"/>
      <c r="AK193" s="63"/>
      <c r="AL193" s="144" t="str">
        <f t="shared" si="111"/>
        <v/>
      </c>
      <c r="AM193" s="86"/>
      <c r="AN193" s="87"/>
      <c r="AO193" s="88"/>
      <c r="AP193" s="89" t="str">
        <f t="shared" si="120"/>
        <v/>
      </c>
      <c r="AQ193" s="127">
        <f t="shared" si="130"/>
        <v>0</v>
      </c>
      <c r="AR193" s="127">
        <f t="shared" si="131"/>
        <v>0</v>
      </c>
      <c r="AS193" s="90" t="str">
        <f t="shared" si="132"/>
        <v/>
      </c>
      <c r="AT193" s="91" t="str">
        <f t="shared" si="121"/>
        <v>1</v>
      </c>
      <c r="AU193" s="92"/>
    </row>
    <row r="194" spans="1:47" s="93" customFormat="1">
      <c r="A194" s="70"/>
      <c r="B194" s="71">
        <f t="shared" si="114"/>
        <v>0</v>
      </c>
      <c r="C194" s="72">
        <f t="shared" si="115"/>
        <v>0</v>
      </c>
      <c r="D194" s="73">
        <v>0</v>
      </c>
      <c r="E194" s="74">
        <f t="shared" si="116"/>
        <v>0</v>
      </c>
      <c r="F194" s="70">
        <f t="shared" si="122"/>
        <v>0</v>
      </c>
      <c r="G194" s="74">
        <f t="shared" si="117"/>
        <v>0</v>
      </c>
      <c r="H194" s="75">
        <f t="shared" si="112"/>
        <v>0</v>
      </c>
      <c r="I194" s="75">
        <f t="shared" si="118"/>
        <v>0</v>
      </c>
      <c r="J194" s="76">
        <f t="shared" si="113"/>
        <v>0</v>
      </c>
      <c r="K194" s="76">
        <f t="shared" si="119"/>
        <v>0</v>
      </c>
      <c r="L194" s="75">
        <f t="shared" si="97"/>
        <v>0</v>
      </c>
      <c r="M194" s="76">
        <f t="shared" si="123"/>
        <v>0</v>
      </c>
      <c r="N194" s="142">
        <f t="shared" si="108"/>
        <v>0</v>
      </c>
      <c r="O194" s="143">
        <f t="shared" si="109"/>
        <v>0</v>
      </c>
      <c r="P194" s="63"/>
      <c r="Q194" s="77"/>
      <c r="R194" s="77"/>
      <c r="S194" s="78"/>
      <c r="T194" s="78"/>
      <c r="U194" s="80"/>
      <c r="V194" s="81"/>
      <c r="W194" s="81"/>
      <c r="X194" s="81"/>
      <c r="Y194" s="81"/>
      <c r="Z194" s="80"/>
      <c r="AA194" s="80"/>
      <c r="AB194" s="82"/>
      <c r="AC194" s="83" t="str">
        <f t="shared" si="124"/>
        <v/>
      </c>
      <c r="AD194" s="84" t="str">
        <f t="shared" si="125"/>
        <v/>
      </c>
      <c r="AE194" s="84" t="str">
        <f t="shared" si="126"/>
        <v/>
      </c>
      <c r="AF194" s="83" t="str">
        <f t="shared" si="127"/>
        <v/>
      </c>
      <c r="AG194" s="84" t="str">
        <f t="shared" si="128"/>
        <v/>
      </c>
      <c r="AH194" s="84" t="str">
        <f t="shared" si="129"/>
        <v/>
      </c>
      <c r="AI194" s="84">
        <f t="shared" si="110"/>
        <v>0</v>
      </c>
      <c r="AJ194" s="1"/>
      <c r="AK194" s="63"/>
      <c r="AL194" s="144" t="str">
        <f t="shared" si="111"/>
        <v/>
      </c>
      <c r="AM194" s="86"/>
      <c r="AN194" s="87"/>
      <c r="AO194" s="88"/>
      <c r="AP194" s="89" t="str">
        <f t="shared" si="120"/>
        <v/>
      </c>
      <c r="AQ194" s="127">
        <f t="shared" si="130"/>
        <v>0</v>
      </c>
      <c r="AR194" s="127">
        <f t="shared" si="131"/>
        <v>0</v>
      </c>
      <c r="AS194" s="90" t="str">
        <f t="shared" si="132"/>
        <v/>
      </c>
      <c r="AT194" s="91" t="str">
        <f t="shared" si="121"/>
        <v>1</v>
      </c>
      <c r="AU194" s="92"/>
    </row>
    <row r="195" spans="1:47" s="93" customFormat="1">
      <c r="A195" s="70"/>
      <c r="B195" s="71">
        <f t="shared" si="114"/>
        <v>0</v>
      </c>
      <c r="C195" s="72">
        <f t="shared" si="115"/>
        <v>0</v>
      </c>
      <c r="D195" s="73">
        <v>0</v>
      </c>
      <c r="E195" s="74">
        <f t="shared" si="116"/>
        <v>0</v>
      </c>
      <c r="F195" s="70">
        <f t="shared" si="122"/>
        <v>0</v>
      </c>
      <c r="G195" s="74">
        <f t="shared" si="117"/>
        <v>0</v>
      </c>
      <c r="H195" s="75">
        <f t="shared" si="112"/>
        <v>0</v>
      </c>
      <c r="I195" s="75">
        <f t="shared" si="118"/>
        <v>0</v>
      </c>
      <c r="J195" s="76">
        <f t="shared" si="113"/>
        <v>0</v>
      </c>
      <c r="K195" s="76">
        <f t="shared" si="119"/>
        <v>0</v>
      </c>
      <c r="L195" s="75">
        <f t="shared" si="97"/>
        <v>0</v>
      </c>
      <c r="M195" s="76">
        <f t="shared" si="123"/>
        <v>0</v>
      </c>
      <c r="N195" s="142">
        <f t="shared" si="108"/>
        <v>0</v>
      </c>
      <c r="O195" s="143">
        <f t="shared" si="109"/>
        <v>0</v>
      </c>
      <c r="P195" s="63"/>
      <c r="Q195" s="77"/>
      <c r="R195" s="77"/>
      <c r="S195" s="78"/>
      <c r="T195" s="78"/>
      <c r="U195" s="80"/>
      <c r="V195" s="81"/>
      <c r="W195" s="81"/>
      <c r="X195" s="81"/>
      <c r="Y195" s="81"/>
      <c r="Z195" s="80"/>
      <c r="AA195" s="80"/>
      <c r="AB195" s="82"/>
      <c r="AC195" s="83" t="str">
        <f t="shared" si="124"/>
        <v/>
      </c>
      <c r="AD195" s="84" t="str">
        <f t="shared" si="125"/>
        <v/>
      </c>
      <c r="AE195" s="84" t="str">
        <f t="shared" si="126"/>
        <v/>
      </c>
      <c r="AF195" s="83" t="str">
        <f t="shared" si="127"/>
        <v/>
      </c>
      <c r="AG195" s="84" t="str">
        <f t="shared" si="128"/>
        <v/>
      </c>
      <c r="AH195" s="84" t="str">
        <f t="shared" si="129"/>
        <v/>
      </c>
      <c r="AI195" s="84">
        <f t="shared" si="110"/>
        <v>0</v>
      </c>
      <c r="AJ195" s="1"/>
      <c r="AK195" s="63"/>
      <c r="AL195" s="144" t="str">
        <f t="shared" si="111"/>
        <v/>
      </c>
      <c r="AM195" s="86"/>
      <c r="AN195" s="87"/>
      <c r="AO195" s="88"/>
      <c r="AP195" s="89" t="str">
        <f t="shared" si="120"/>
        <v/>
      </c>
      <c r="AQ195" s="127">
        <f t="shared" si="130"/>
        <v>0</v>
      </c>
      <c r="AR195" s="127">
        <f t="shared" si="131"/>
        <v>0</v>
      </c>
      <c r="AS195" s="90" t="str">
        <f t="shared" si="132"/>
        <v/>
      </c>
      <c r="AT195" s="91" t="str">
        <f t="shared" si="121"/>
        <v>1</v>
      </c>
      <c r="AU195" s="92"/>
    </row>
    <row r="196" spans="1:47" s="93" customFormat="1">
      <c r="A196" s="70"/>
      <c r="B196" s="71">
        <f t="shared" si="114"/>
        <v>0</v>
      </c>
      <c r="C196" s="72">
        <f t="shared" si="115"/>
        <v>0</v>
      </c>
      <c r="D196" s="73">
        <v>0</v>
      </c>
      <c r="E196" s="74">
        <f t="shared" si="116"/>
        <v>0</v>
      </c>
      <c r="F196" s="70">
        <f t="shared" si="122"/>
        <v>0</v>
      </c>
      <c r="G196" s="74">
        <f t="shared" si="117"/>
        <v>0</v>
      </c>
      <c r="H196" s="75">
        <f t="shared" si="112"/>
        <v>0</v>
      </c>
      <c r="I196" s="75">
        <f t="shared" si="118"/>
        <v>0</v>
      </c>
      <c r="J196" s="76">
        <f t="shared" si="113"/>
        <v>0</v>
      </c>
      <c r="K196" s="76">
        <f t="shared" si="119"/>
        <v>0</v>
      </c>
      <c r="L196" s="75">
        <f t="shared" si="97"/>
        <v>0</v>
      </c>
      <c r="M196" s="76">
        <f t="shared" si="123"/>
        <v>0</v>
      </c>
      <c r="N196" s="142">
        <f t="shared" si="108"/>
        <v>0</v>
      </c>
      <c r="O196" s="143">
        <f t="shared" si="109"/>
        <v>0</v>
      </c>
      <c r="P196" s="63"/>
      <c r="Q196" s="77"/>
      <c r="R196" s="77"/>
      <c r="S196" s="78"/>
      <c r="T196" s="78"/>
      <c r="U196" s="80"/>
      <c r="V196" s="81"/>
      <c r="W196" s="81"/>
      <c r="X196" s="81"/>
      <c r="Y196" s="81"/>
      <c r="Z196" s="80"/>
      <c r="AA196" s="80"/>
      <c r="AB196" s="82"/>
      <c r="AC196" s="83" t="str">
        <f t="shared" si="124"/>
        <v/>
      </c>
      <c r="AD196" s="84" t="str">
        <f t="shared" si="125"/>
        <v/>
      </c>
      <c r="AE196" s="84" t="str">
        <f t="shared" si="126"/>
        <v/>
      </c>
      <c r="AF196" s="83" t="str">
        <f t="shared" si="127"/>
        <v/>
      </c>
      <c r="AG196" s="84" t="str">
        <f t="shared" si="128"/>
        <v/>
      </c>
      <c r="AH196" s="84" t="str">
        <f t="shared" si="129"/>
        <v/>
      </c>
      <c r="AI196" s="84">
        <f t="shared" si="110"/>
        <v>0</v>
      </c>
      <c r="AJ196" s="1"/>
      <c r="AK196" s="63"/>
      <c r="AL196" s="144" t="str">
        <f t="shared" si="111"/>
        <v/>
      </c>
      <c r="AM196" s="86"/>
      <c r="AN196" s="87"/>
      <c r="AO196" s="88"/>
      <c r="AP196" s="89" t="str">
        <f t="shared" si="120"/>
        <v/>
      </c>
      <c r="AQ196" s="127">
        <f t="shared" si="130"/>
        <v>0</v>
      </c>
      <c r="AR196" s="127">
        <f t="shared" si="131"/>
        <v>0</v>
      </c>
      <c r="AS196" s="90" t="str">
        <f t="shared" si="132"/>
        <v/>
      </c>
      <c r="AT196" s="91" t="str">
        <f t="shared" si="121"/>
        <v>1</v>
      </c>
      <c r="AU196" s="92"/>
    </row>
    <row r="197" spans="1:47" s="93" customFormat="1">
      <c r="A197" s="70"/>
      <c r="B197" s="71">
        <f t="shared" si="114"/>
        <v>0</v>
      </c>
      <c r="C197" s="72">
        <f t="shared" si="115"/>
        <v>0</v>
      </c>
      <c r="D197" s="73">
        <v>0</v>
      </c>
      <c r="E197" s="74">
        <f t="shared" si="116"/>
        <v>0</v>
      </c>
      <c r="F197" s="70">
        <f t="shared" si="122"/>
        <v>0</v>
      </c>
      <c r="G197" s="74">
        <f t="shared" si="117"/>
        <v>0</v>
      </c>
      <c r="H197" s="75">
        <f t="shared" si="112"/>
        <v>0</v>
      </c>
      <c r="I197" s="75">
        <f t="shared" si="118"/>
        <v>0</v>
      </c>
      <c r="J197" s="76">
        <f t="shared" si="113"/>
        <v>0</v>
      </c>
      <c r="K197" s="76">
        <f t="shared" si="119"/>
        <v>0</v>
      </c>
      <c r="L197" s="75">
        <f t="shared" si="97"/>
        <v>0</v>
      </c>
      <c r="M197" s="76">
        <f t="shared" si="123"/>
        <v>0</v>
      </c>
      <c r="N197" s="142">
        <f t="shared" si="108"/>
        <v>0</v>
      </c>
      <c r="O197" s="143">
        <f t="shared" si="109"/>
        <v>0</v>
      </c>
      <c r="P197" s="63"/>
      <c r="Q197" s="77"/>
      <c r="R197" s="77"/>
      <c r="S197" s="78"/>
      <c r="T197" s="78"/>
      <c r="U197" s="80"/>
      <c r="V197" s="81"/>
      <c r="W197" s="81"/>
      <c r="X197" s="81"/>
      <c r="Y197" s="81"/>
      <c r="Z197" s="80"/>
      <c r="AA197" s="80"/>
      <c r="AB197" s="82"/>
      <c r="AC197" s="83" t="str">
        <f t="shared" si="124"/>
        <v/>
      </c>
      <c r="AD197" s="84" t="str">
        <f t="shared" si="125"/>
        <v/>
      </c>
      <c r="AE197" s="84" t="str">
        <f t="shared" si="126"/>
        <v/>
      </c>
      <c r="AF197" s="83" t="str">
        <f t="shared" si="127"/>
        <v/>
      </c>
      <c r="AG197" s="84" t="str">
        <f t="shared" si="128"/>
        <v/>
      </c>
      <c r="AH197" s="84" t="str">
        <f t="shared" si="129"/>
        <v/>
      </c>
      <c r="AI197" s="84">
        <f t="shared" si="110"/>
        <v>0</v>
      </c>
      <c r="AJ197" s="1"/>
      <c r="AK197" s="63"/>
      <c r="AL197" s="144" t="str">
        <f t="shared" si="111"/>
        <v/>
      </c>
      <c r="AM197" s="86"/>
      <c r="AN197" s="87"/>
      <c r="AO197" s="88"/>
      <c r="AP197" s="89" t="str">
        <f t="shared" si="120"/>
        <v/>
      </c>
      <c r="AQ197" s="127">
        <f t="shared" si="130"/>
        <v>0</v>
      </c>
      <c r="AR197" s="127">
        <f t="shared" si="131"/>
        <v>0</v>
      </c>
      <c r="AS197" s="90" t="str">
        <f t="shared" si="132"/>
        <v/>
      </c>
      <c r="AT197" s="91" t="str">
        <f t="shared" si="121"/>
        <v>1</v>
      </c>
      <c r="AU197" s="92"/>
    </row>
    <row r="198" spans="1:47" s="93" customFormat="1">
      <c r="A198" s="70"/>
      <c r="B198" s="71">
        <f t="shared" si="114"/>
        <v>0</v>
      </c>
      <c r="C198" s="72">
        <f t="shared" si="115"/>
        <v>0</v>
      </c>
      <c r="D198" s="73">
        <v>0</v>
      </c>
      <c r="E198" s="74">
        <f t="shared" si="116"/>
        <v>0</v>
      </c>
      <c r="F198" s="70">
        <f t="shared" si="122"/>
        <v>0</v>
      </c>
      <c r="G198" s="74">
        <f t="shared" si="117"/>
        <v>0</v>
      </c>
      <c r="H198" s="75">
        <f t="shared" si="112"/>
        <v>0</v>
      </c>
      <c r="I198" s="75">
        <f t="shared" si="118"/>
        <v>0</v>
      </c>
      <c r="J198" s="76">
        <f t="shared" si="113"/>
        <v>0</v>
      </c>
      <c r="K198" s="76">
        <f t="shared" si="119"/>
        <v>0</v>
      </c>
      <c r="L198" s="75">
        <f t="shared" si="97"/>
        <v>0</v>
      </c>
      <c r="M198" s="76">
        <f t="shared" si="123"/>
        <v>0</v>
      </c>
      <c r="N198" s="142">
        <f t="shared" si="108"/>
        <v>0</v>
      </c>
      <c r="O198" s="143">
        <f t="shared" si="109"/>
        <v>0</v>
      </c>
      <c r="P198" s="63"/>
      <c r="Q198" s="77"/>
      <c r="R198" s="77"/>
      <c r="S198" s="78"/>
      <c r="T198" s="78"/>
      <c r="U198" s="80"/>
      <c r="V198" s="81"/>
      <c r="W198" s="81"/>
      <c r="X198" s="81"/>
      <c r="Y198" s="81"/>
      <c r="Z198" s="80"/>
      <c r="AA198" s="80"/>
      <c r="AB198" s="82"/>
      <c r="AC198" s="83" t="str">
        <f t="shared" si="124"/>
        <v/>
      </c>
      <c r="AD198" s="84" t="str">
        <f t="shared" si="125"/>
        <v/>
      </c>
      <c r="AE198" s="84" t="str">
        <f t="shared" si="126"/>
        <v/>
      </c>
      <c r="AF198" s="83" t="str">
        <f t="shared" si="127"/>
        <v/>
      </c>
      <c r="AG198" s="84" t="str">
        <f t="shared" si="128"/>
        <v/>
      </c>
      <c r="AH198" s="84" t="str">
        <f t="shared" si="129"/>
        <v/>
      </c>
      <c r="AI198" s="84">
        <f t="shared" si="110"/>
        <v>0</v>
      </c>
      <c r="AJ198" s="1"/>
      <c r="AK198" s="63"/>
      <c r="AL198" s="144" t="str">
        <f t="shared" si="111"/>
        <v/>
      </c>
      <c r="AM198" s="86"/>
      <c r="AN198" s="87"/>
      <c r="AO198" s="88"/>
      <c r="AP198" s="89" t="str">
        <f t="shared" si="120"/>
        <v/>
      </c>
      <c r="AQ198" s="127">
        <f t="shared" si="130"/>
        <v>0</v>
      </c>
      <c r="AR198" s="127">
        <f t="shared" si="131"/>
        <v>0</v>
      </c>
      <c r="AS198" s="90" t="str">
        <f t="shared" si="132"/>
        <v/>
      </c>
      <c r="AT198" s="91" t="str">
        <f t="shared" si="121"/>
        <v>1</v>
      </c>
      <c r="AU198" s="92"/>
    </row>
    <row r="199" spans="1:47" s="93" customFormat="1">
      <c r="A199" s="70"/>
      <c r="B199" s="71">
        <f t="shared" si="114"/>
        <v>0</v>
      </c>
      <c r="C199" s="72">
        <f t="shared" si="115"/>
        <v>0</v>
      </c>
      <c r="D199" s="73">
        <v>0</v>
      </c>
      <c r="E199" s="74">
        <f t="shared" si="116"/>
        <v>0</v>
      </c>
      <c r="F199" s="70">
        <f t="shared" si="122"/>
        <v>0</v>
      </c>
      <c r="G199" s="74">
        <f t="shared" si="117"/>
        <v>0</v>
      </c>
      <c r="H199" s="75">
        <f t="shared" si="112"/>
        <v>0</v>
      </c>
      <c r="I199" s="75">
        <f t="shared" si="118"/>
        <v>0</v>
      </c>
      <c r="J199" s="76">
        <f t="shared" si="113"/>
        <v>0</v>
      </c>
      <c r="K199" s="76">
        <f t="shared" si="119"/>
        <v>0</v>
      </c>
      <c r="L199" s="75">
        <f t="shared" si="97"/>
        <v>0</v>
      </c>
      <c r="M199" s="76">
        <f t="shared" si="123"/>
        <v>0</v>
      </c>
      <c r="N199" s="142">
        <f t="shared" si="108"/>
        <v>0</v>
      </c>
      <c r="O199" s="143">
        <f t="shared" si="109"/>
        <v>0</v>
      </c>
      <c r="P199" s="63"/>
      <c r="Q199" s="77"/>
      <c r="R199" s="77"/>
      <c r="S199" s="78"/>
      <c r="T199" s="78"/>
      <c r="U199" s="80"/>
      <c r="V199" s="81"/>
      <c r="W199" s="81"/>
      <c r="X199" s="81"/>
      <c r="Y199" s="81"/>
      <c r="Z199" s="80"/>
      <c r="AA199" s="80"/>
      <c r="AB199" s="82"/>
      <c r="AC199" s="83" t="str">
        <f t="shared" si="124"/>
        <v/>
      </c>
      <c r="AD199" s="84" t="str">
        <f t="shared" si="125"/>
        <v/>
      </c>
      <c r="AE199" s="84" t="str">
        <f t="shared" si="126"/>
        <v/>
      </c>
      <c r="AF199" s="83" t="str">
        <f t="shared" si="127"/>
        <v/>
      </c>
      <c r="AG199" s="84" t="str">
        <f t="shared" si="128"/>
        <v/>
      </c>
      <c r="AH199" s="84" t="str">
        <f t="shared" si="129"/>
        <v/>
      </c>
      <c r="AI199" s="84">
        <f t="shared" si="110"/>
        <v>0</v>
      </c>
      <c r="AJ199" s="1"/>
      <c r="AK199" s="63"/>
      <c r="AL199" s="144" t="str">
        <f t="shared" si="111"/>
        <v/>
      </c>
      <c r="AM199" s="86"/>
      <c r="AN199" s="87"/>
      <c r="AO199" s="88"/>
      <c r="AP199" s="89" t="str">
        <f t="shared" si="120"/>
        <v/>
      </c>
      <c r="AQ199" s="127">
        <f t="shared" si="130"/>
        <v>0</v>
      </c>
      <c r="AR199" s="127">
        <f t="shared" si="131"/>
        <v>0</v>
      </c>
      <c r="AS199" s="90" t="str">
        <f t="shared" si="132"/>
        <v/>
      </c>
      <c r="AT199" s="91" t="str">
        <f t="shared" si="121"/>
        <v>1</v>
      </c>
      <c r="AU199" s="92"/>
    </row>
    <row r="200" spans="1:47" s="93" customFormat="1">
      <c r="A200" s="70"/>
      <c r="B200" s="71">
        <f t="shared" si="114"/>
        <v>0</v>
      </c>
      <c r="C200" s="72">
        <f t="shared" si="115"/>
        <v>0</v>
      </c>
      <c r="D200" s="73">
        <v>0</v>
      </c>
      <c r="E200" s="74">
        <f t="shared" si="116"/>
        <v>0</v>
      </c>
      <c r="F200" s="70">
        <f t="shared" si="122"/>
        <v>0</v>
      </c>
      <c r="G200" s="74">
        <f t="shared" si="117"/>
        <v>0</v>
      </c>
      <c r="H200" s="75">
        <f t="shared" si="112"/>
        <v>0</v>
      </c>
      <c r="I200" s="75">
        <f t="shared" si="118"/>
        <v>0</v>
      </c>
      <c r="J200" s="76">
        <f t="shared" si="113"/>
        <v>0</v>
      </c>
      <c r="K200" s="76">
        <f t="shared" si="119"/>
        <v>0</v>
      </c>
      <c r="L200" s="75">
        <f t="shared" si="97"/>
        <v>0</v>
      </c>
      <c r="M200" s="76">
        <f t="shared" si="123"/>
        <v>0</v>
      </c>
      <c r="N200" s="142">
        <f t="shared" si="108"/>
        <v>0</v>
      </c>
      <c r="O200" s="143">
        <f t="shared" si="109"/>
        <v>0</v>
      </c>
      <c r="P200" s="63"/>
      <c r="Q200" s="77"/>
      <c r="R200" s="77"/>
      <c r="S200" s="78"/>
      <c r="T200" s="78"/>
      <c r="U200" s="80"/>
      <c r="V200" s="81"/>
      <c r="W200" s="81"/>
      <c r="X200" s="81"/>
      <c r="Y200" s="81"/>
      <c r="Z200" s="80"/>
      <c r="AA200" s="80"/>
      <c r="AB200" s="82"/>
      <c r="AC200" s="83" t="str">
        <f t="shared" si="124"/>
        <v/>
      </c>
      <c r="AD200" s="84" t="str">
        <f t="shared" si="125"/>
        <v/>
      </c>
      <c r="AE200" s="84" t="str">
        <f t="shared" si="126"/>
        <v/>
      </c>
      <c r="AF200" s="83" t="str">
        <f t="shared" si="127"/>
        <v/>
      </c>
      <c r="AG200" s="84" t="str">
        <f t="shared" si="128"/>
        <v/>
      </c>
      <c r="AH200" s="84" t="str">
        <f t="shared" si="129"/>
        <v/>
      </c>
      <c r="AI200" s="84">
        <f t="shared" si="110"/>
        <v>0</v>
      </c>
      <c r="AJ200" s="1"/>
      <c r="AK200" s="63"/>
      <c r="AL200" s="144" t="str">
        <f t="shared" si="111"/>
        <v/>
      </c>
      <c r="AM200" s="86"/>
      <c r="AN200" s="87"/>
      <c r="AO200" s="88"/>
      <c r="AP200" s="89" t="str">
        <f t="shared" si="120"/>
        <v/>
      </c>
      <c r="AQ200" s="127">
        <f t="shared" si="130"/>
        <v>0</v>
      </c>
      <c r="AR200" s="127">
        <f t="shared" si="131"/>
        <v>0</v>
      </c>
      <c r="AS200" s="90" t="str">
        <f t="shared" si="132"/>
        <v/>
      </c>
      <c r="AT200" s="91" t="str">
        <f t="shared" si="121"/>
        <v>1</v>
      </c>
      <c r="AU200" s="92"/>
    </row>
    <row r="201" spans="1:47" s="93" customFormat="1">
      <c r="A201" s="70"/>
      <c r="B201" s="71">
        <f t="shared" si="114"/>
        <v>0</v>
      </c>
      <c r="C201" s="72">
        <f t="shared" si="115"/>
        <v>0</v>
      </c>
      <c r="D201" s="73">
        <v>0</v>
      </c>
      <c r="E201" s="74">
        <f t="shared" si="116"/>
        <v>0</v>
      </c>
      <c r="F201" s="70">
        <f t="shared" si="122"/>
        <v>0</v>
      </c>
      <c r="G201" s="74">
        <f t="shared" si="117"/>
        <v>0</v>
      </c>
      <c r="H201" s="75">
        <f t="shared" si="112"/>
        <v>0</v>
      </c>
      <c r="I201" s="75">
        <f t="shared" si="118"/>
        <v>0</v>
      </c>
      <c r="J201" s="76">
        <f t="shared" si="113"/>
        <v>0</v>
      </c>
      <c r="K201" s="76">
        <f t="shared" si="119"/>
        <v>0</v>
      </c>
      <c r="L201" s="75">
        <f t="shared" si="97"/>
        <v>0</v>
      </c>
      <c r="M201" s="76">
        <f t="shared" si="123"/>
        <v>0</v>
      </c>
      <c r="N201" s="142">
        <f t="shared" si="108"/>
        <v>0</v>
      </c>
      <c r="O201" s="143">
        <f t="shared" si="109"/>
        <v>0</v>
      </c>
      <c r="P201" s="63"/>
      <c r="Q201" s="77"/>
      <c r="R201" s="77"/>
      <c r="S201" s="78"/>
      <c r="T201" s="78"/>
      <c r="U201" s="80"/>
      <c r="V201" s="81"/>
      <c r="W201" s="81"/>
      <c r="X201" s="81"/>
      <c r="Y201" s="81"/>
      <c r="Z201" s="80"/>
      <c r="AA201" s="80"/>
      <c r="AB201" s="82"/>
      <c r="AC201" s="83" t="str">
        <f t="shared" si="124"/>
        <v/>
      </c>
      <c r="AD201" s="84" t="str">
        <f t="shared" si="125"/>
        <v/>
      </c>
      <c r="AE201" s="84" t="str">
        <f t="shared" si="126"/>
        <v/>
      </c>
      <c r="AF201" s="83" t="str">
        <f t="shared" si="127"/>
        <v/>
      </c>
      <c r="AG201" s="84" t="str">
        <f t="shared" si="128"/>
        <v/>
      </c>
      <c r="AH201" s="84" t="str">
        <f t="shared" si="129"/>
        <v/>
      </c>
      <c r="AI201" s="84">
        <f t="shared" si="110"/>
        <v>0</v>
      </c>
      <c r="AJ201" s="1"/>
      <c r="AK201" s="63"/>
      <c r="AL201" s="144" t="str">
        <f t="shared" si="111"/>
        <v/>
      </c>
      <c r="AM201" s="86"/>
      <c r="AN201" s="87"/>
      <c r="AO201" s="88"/>
      <c r="AP201" s="89" t="str">
        <f t="shared" si="120"/>
        <v/>
      </c>
      <c r="AQ201" s="127">
        <f t="shared" si="130"/>
        <v>0</v>
      </c>
      <c r="AR201" s="127">
        <f t="shared" si="131"/>
        <v>0</v>
      </c>
      <c r="AS201" s="90" t="str">
        <f t="shared" si="132"/>
        <v/>
      </c>
      <c r="AT201" s="91" t="str">
        <f t="shared" si="121"/>
        <v>1</v>
      </c>
      <c r="AU201" s="92"/>
    </row>
    <row r="202" spans="1:47" s="93" customFormat="1">
      <c r="A202" s="70"/>
      <c r="B202" s="71">
        <f t="shared" si="114"/>
        <v>0</v>
      </c>
      <c r="C202" s="72">
        <f t="shared" si="115"/>
        <v>0</v>
      </c>
      <c r="D202" s="73">
        <v>0</v>
      </c>
      <c r="E202" s="74">
        <f t="shared" si="116"/>
        <v>0</v>
      </c>
      <c r="F202" s="70">
        <f t="shared" si="122"/>
        <v>0</v>
      </c>
      <c r="G202" s="74">
        <f t="shared" si="117"/>
        <v>0</v>
      </c>
      <c r="H202" s="75">
        <f t="shared" si="112"/>
        <v>0</v>
      </c>
      <c r="I202" s="75">
        <f t="shared" si="118"/>
        <v>0</v>
      </c>
      <c r="J202" s="76">
        <f t="shared" si="113"/>
        <v>0</v>
      </c>
      <c r="K202" s="76">
        <f t="shared" si="119"/>
        <v>0</v>
      </c>
      <c r="L202" s="75">
        <f t="shared" si="97"/>
        <v>0</v>
      </c>
      <c r="M202" s="76">
        <f t="shared" si="123"/>
        <v>0</v>
      </c>
      <c r="N202" s="142">
        <f t="shared" si="108"/>
        <v>0</v>
      </c>
      <c r="O202" s="143">
        <f t="shared" si="109"/>
        <v>0</v>
      </c>
      <c r="P202" s="63"/>
      <c r="Q202" s="77"/>
      <c r="R202" s="77"/>
      <c r="S202" s="78"/>
      <c r="T202" s="78"/>
      <c r="U202" s="80"/>
      <c r="V202" s="81"/>
      <c r="W202" s="81"/>
      <c r="X202" s="81"/>
      <c r="Y202" s="81"/>
      <c r="Z202" s="80"/>
      <c r="AA202" s="80"/>
      <c r="AB202" s="82"/>
      <c r="AC202" s="83" t="str">
        <f t="shared" si="124"/>
        <v/>
      </c>
      <c r="AD202" s="84" t="str">
        <f t="shared" si="125"/>
        <v/>
      </c>
      <c r="AE202" s="84" t="str">
        <f t="shared" si="126"/>
        <v/>
      </c>
      <c r="AF202" s="83" t="str">
        <f t="shared" si="127"/>
        <v/>
      </c>
      <c r="AG202" s="84" t="str">
        <f t="shared" si="128"/>
        <v/>
      </c>
      <c r="AH202" s="84" t="str">
        <f t="shared" si="129"/>
        <v/>
      </c>
      <c r="AI202" s="84">
        <f t="shared" si="110"/>
        <v>0</v>
      </c>
      <c r="AJ202" s="1"/>
      <c r="AK202" s="63"/>
      <c r="AL202" s="144" t="str">
        <f t="shared" si="111"/>
        <v/>
      </c>
      <c r="AM202" s="86"/>
      <c r="AN202" s="87"/>
      <c r="AO202" s="88"/>
      <c r="AP202" s="89" t="str">
        <f t="shared" si="120"/>
        <v/>
      </c>
      <c r="AQ202" s="127">
        <f t="shared" si="130"/>
        <v>0</v>
      </c>
      <c r="AR202" s="127">
        <f t="shared" si="131"/>
        <v>0</v>
      </c>
      <c r="AS202" s="90" t="str">
        <f t="shared" si="132"/>
        <v/>
      </c>
      <c r="AT202" s="91" t="str">
        <f t="shared" si="121"/>
        <v>1</v>
      </c>
      <c r="AU202" s="92"/>
    </row>
    <row r="203" spans="1:47" s="93" customFormat="1">
      <c r="A203" s="70"/>
      <c r="B203" s="71">
        <f t="shared" si="114"/>
        <v>0</v>
      </c>
      <c r="C203" s="72">
        <f t="shared" si="115"/>
        <v>0</v>
      </c>
      <c r="D203" s="73">
        <v>0</v>
      </c>
      <c r="E203" s="74">
        <f t="shared" si="116"/>
        <v>0</v>
      </c>
      <c r="F203" s="70">
        <f t="shared" si="122"/>
        <v>0</v>
      </c>
      <c r="G203" s="74">
        <f t="shared" si="117"/>
        <v>0</v>
      </c>
      <c r="H203" s="75">
        <f t="shared" si="112"/>
        <v>0</v>
      </c>
      <c r="I203" s="75">
        <f t="shared" si="118"/>
        <v>0</v>
      </c>
      <c r="J203" s="76">
        <f t="shared" si="113"/>
        <v>0</v>
      </c>
      <c r="K203" s="76">
        <f t="shared" si="119"/>
        <v>0</v>
      </c>
      <c r="L203" s="75">
        <f t="shared" si="97"/>
        <v>0</v>
      </c>
      <c r="M203" s="76">
        <f t="shared" si="123"/>
        <v>0</v>
      </c>
      <c r="N203" s="142">
        <f t="shared" si="108"/>
        <v>0</v>
      </c>
      <c r="O203" s="143">
        <f t="shared" si="109"/>
        <v>0</v>
      </c>
      <c r="P203" s="63"/>
      <c r="Q203" s="77"/>
      <c r="R203" s="77"/>
      <c r="S203" s="78"/>
      <c r="T203" s="78"/>
      <c r="U203" s="80"/>
      <c r="V203" s="81"/>
      <c r="W203" s="81"/>
      <c r="X203" s="81"/>
      <c r="Y203" s="81"/>
      <c r="Z203" s="80"/>
      <c r="AA203" s="80"/>
      <c r="AB203" s="82"/>
      <c r="AC203" s="83" t="str">
        <f t="shared" si="124"/>
        <v/>
      </c>
      <c r="AD203" s="84" t="str">
        <f t="shared" si="125"/>
        <v/>
      </c>
      <c r="AE203" s="84" t="str">
        <f t="shared" si="126"/>
        <v/>
      </c>
      <c r="AF203" s="83" t="str">
        <f t="shared" si="127"/>
        <v/>
      </c>
      <c r="AG203" s="84" t="str">
        <f t="shared" si="128"/>
        <v/>
      </c>
      <c r="AH203" s="84" t="str">
        <f t="shared" si="129"/>
        <v/>
      </c>
      <c r="AI203" s="84">
        <f t="shared" si="110"/>
        <v>0</v>
      </c>
      <c r="AJ203" s="1"/>
      <c r="AK203" s="63"/>
      <c r="AL203" s="144" t="str">
        <f t="shared" si="111"/>
        <v/>
      </c>
      <c r="AM203" s="86"/>
      <c r="AN203" s="87"/>
      <c r="AO203" s="88"/>
      <c r="AP203" s="89" t="str">
        <f t="shared" si="120"/>
        <v/>
      </c>
      <c r="AQ203" s="127">
        <f t="shared" si="130"/>
        <v>0</v>
      </c>
      <c r="AR203" s="127">
        <f t="shared" si="131"/>
        <v>0</v>
      </c>
      <c r="AS203" s="90" t="str">
        <f t="shared" si="132"/>
        <v/>
      </c>
      <c r="AT203" s="91" t="str">
        <f t="shared" si="121"/>
        <v>1</v>
      </c>
      <c r="AU203" s="92"/>
    </row>
    <row r="204" spans="1:47" s="93" customFormat="1">
      <c r="A204" s="70"/>
      <c r="B204" s="71">
        <f t="shared" si="114"/>
        <v>0</v>
      </c>
      <c r="C204" s="72">
        <f t="shared" si="115"/>
        <v>0</v>
      </c>
      <c r="D204" s="73">
        <v>0</v>
      </c>
      <c r="E204" s="74">
        <f t="shared" si="116"/>
        <v>0</v>
      </c>
      <c r="F204" s="70">
        <f t="shared" si="122"/>
        <v>0</v>
      </c>
      <c r="G204" s="74">
        <f t="shared" si="117"/>
        <v>0</v>
      </c>
      <c r="H204" s="75">
        <f t="shared" si="112"/>
        <v>0</v>
      </c>
      <c r="I204" s="75">
        <f t="shared" si="118"/>
        <v>0</v>
      </c>
      <c r="J204" s="76">
        <f t="shared" si="113"/>
        <v>0</v>
      </c>
      <c r="K204" s="76">
        <f t="shared" si="119"/>
        <v>0</v>
      </c>
      <c r="L204" s="75">
        <f t="shared" si="97"/>
        <v>0</v>
      </c>
      <c r="M204" s="76">
        <f t="shared" si="123"/>
        <v>0</v>
      </c>
      <c r="N204" s="142">
        <f t="shared" si="108"/>
        <v>0</v>
      </c>
      <c r="O204" s="143">
        <f t="shared" si="109"/>
        <v>0</v>
      </c>
      <c r="P204" s="63"/>
      <c r="Q204" s="77"/>
      <c r="R204" s="77"/>
      <c r="S204" s="78"/>
      <c r="T204" s="78"/>
      <c r="U204" s="80"/>
      <c r="V204" s="81"/>
      <c r="W204" s="81"/>
      <c r="X204" s="81"/>
      <c r="Y204" s="81"/>
      <c r="Z204" s="80"/>
      <c r="AA204" s="80"/>
      <c r="AB204" s="82"/>
      <c r="AC204" s="83" t="str">
        <f t="shared" si="124"/>
        <v/>
      </c>
      <c r="AD204" s="84" t="str">
        <f t="shared" si="125"/>
        <v/>
      </c>
      <c r="AE204" s="84" t="str">
        <f t="shared" si="126"/>
        <v/>
      </c>
      <c r="AF204" s="83" t="str">
        <f t="shared" si="127"/>
        <v/>
      </c>
      <c r="AG204" s="84" t="str">
        <f t="shared" si="128"/>
        <v/>
      </c>
      <c r="AH204" s="84" t="str">
        <f t="shared" si="129"/>
        <v/>
      </c>
      <c r="AI204" s="84">
        <f t="shared" si="110"/>
        <v>0</v>
      </c>
      <c r="AJ204" s="1"/>
      <c r="AK204" s="63"/>
      <c r="AL204" s="144" t="str">
        <f t="shared" si="111"/>
        <v/>
      </c>
      <c r="AM204" s="86"/>
      <c r="AN204" s="87"/>
      <c r="AO204" s="88"/>
      <c r="AP204" s="89" t="str">
        <f t="shared" si="120"/>
        <v/>
      </c>
      <c r="AQ204" s="127">
        <f t="shared" si="130"/>
        <v>0</v>
      </c>
      <c r="AR204" s="127">
        <f t="shared" si="131"/>
        <v>0</v>
      </c>
      <c r="AS204" s="90" t="str">
        <f t="shared" si="132"/>
        <v/>
      </c>
      <c r="AT204" s="91" t="str">
        <f t="shared" si="121"/>
        <v>1</v>
      </c>
      <c r="AU204" s="92"/>
    </row>
    <row r="205" spans="1:47" s="93" customFormat="1">
      <c r="A205" s="70"/>
      <c r="B205" s="71">
        <f t="shared" si="114"/>
        <v>0</v>
      </c>
      <c r="C205" s="72">
        <f t="shared" si="115"/>
        <v>0</v>
      </c>
      <c r="D205" s="73">
        <v>0</v>
      </c>
      <c r="E205" s="74">
        <f t="shared" si="116"/>
        <v>0</v>
      </c>
      <c r="F205" s="70">
        <f t="shared" si="122"/>
        <v>0</v>
      </c>
      <c r="G205" s="74">
        <f t="shared" si="117"/>
        <v>0</v>
      </c>
      <c r="H205" s="75">
        <f t="shared" si="112"/>
        <v>0</v>
      </c>
      <c r="I205" s="75">
        <f t="shared" si="118"/>
        <v>0</v>
      </c>
      <c r="J205" s="76">
        <f t="shared" si="113"/>
        <v>0</v>
      </c>
      <c r="K205" s="76">
        <f t="shared" si="119"/>
        <v>0</v>
      </c>
      <c r="L205" s="75">
        <f t="shared" si="97"/>
        <v>0</v>
      </c>
      <c r="M205" s="76">
        <f t="shared" si="123"/>
        <v>0</v>
      </c>
      <c r="N205" s="142">
        <f t="shared" si="108"/>
        <v>0</v>
      </c>
      <c r="O205" s="143">
        <f t="shared" si="109"/>
        <v>0</v>
      </c>
      <c r="P205" s="63"/>
      <c r="Q205" s="77"/>
      <c r="R205" s="77"/>
      <c r="S205" s="78"/>
      <c r="T205" s="78"/>
      <c r="U205" s="80"/>
      <c r="V205" s="81"/>
      <c r="W205" s="81"/>
      <c r="X205" s="81"/>
      <c r="Y205" s="81"/>
      <c r="Z205" s="80"/>
      <c r="AA205" s="80"/>
      <c r="AB205" s="82"/>
      <c r="AC205" s="83" t="str">
        <f t="shared" si="124"/>
        <v/>
      </c>
      <c r="AD205" s="84" t="str">
        <f t="shared" si="125"/>
        <v/>
      </c>
      <c r="AE205" s="84" t="str">
        <f t="shared" si="126"/>
        <v/>
      </c>
      <c r="AF205" s="83" t="str">
        <f t="shared" si="127"/>
        <v/>
      </c>
      <c r="AG205" s="84" t="str">
        <f t="shared" si="128"/>
        <v/>
      </c>
      <c r="AH205" s="84" t="str">
        <f t="shared" si="129"/>
        <v/>
      </c>
      <c r="AI205" s="84">
        <f t="shared" si="110"/>
        <v>0</v>
      </c>
      <c r="AJ205" s="1"/>
      <c r="AK205" s="63"/>
      <c r="AL205" s="144" t="str">
        <f t="shared" si="111"/>
        <v/>
      </c>
      <c r="AM205" s="86"/>
      <c r="AN205" s="87"/>
      <c r="AO205" s="88"/>
      <c r="AP205" s="89" t="str">
        <f t="shared" si="120"/>
        <v/>
      </c>
      <c r="AQ205" s="127">
        <f t="shared" si="130"/>
        <v>0</v>
      </c>
      <c r="AR205" s="127">
        <f t="shared" si="131"/>
        <v>0</v>
      </c>
      <c r="AS205" s="90" t="str">
        <f t="shared" si="132"/>
        <v/>
      </c>
      <c r="AT205" s="91" t="str">
        <f t="shared" si="121"/>
        <v>1</v>
      </c>
      <c r="AU205" s="92"/>
    </row>
    <row r="206" spans="1:47" s="93" customFormat="1">
      <c r="A206" s="70"/>
      <c r="B206" s="71">
        <f t="shared" si="114"/>
        <v>0</v>
      </c>
      <c r="C206" s="72">
        <f t="shared" si="115"/>
        <v>0</v>
      </c>
      <c r="D206" s="73">
        <v>0</v>
      </c>
      <c r="E206" s="74">
        <f t="shared" si="116"/>
        <v>0</v>
      </c>
      <c r="F206" s="70">
        <f t="shared" si="122"/>
        <v>0</v>
      </c>
      <c r="G206" s="74">
        <f t="shared" si="117"/>
        <v>0</v>
      </c>
      <c r="H206" s="75">
        <f t="shared" si="112"/>
        <v>0</v>
      </c>
      <c r="I206" s="75">
        <f t="shared" si="118"/>
        <v>0</v>
      </c>
      <c r="J206" s="76">
        <f t="shared" si="113"/>
        <v>0</v>
      </c>
      <c r="K206" s="76">
        <f t="shared" si="119"/>
        <v>0</v>
      </c>
      <c r="L206" s="75">
        <f t="shared" ref="L206:L211" si="133">SUM(F206*B206)+(H206*2)</f>
        <v>0</v>
      </c>
      <c r="M206" s="76">
        <f t="shared" si="123"/>
        <v>0</v>
      </c>
      <c r="N206" s="142">
        <f t="shared" si="108"/>
        <v>0</v>
      </c>
      <c r="O206" s="143">
        <f t="shared" si="109"/>
        <v>0</v>
      </c>
      <c r="P206" s="63"/>
      <c r="Q206" s="77"/>
      <c r="R206" s="77"/>
      <c r="S206" s="78"/>
      <c r="T206" s="78"/>
      <c r="U206" s="80"/>
      <c r="V206" s="81"/>
      <c r="W206" s="81"/>
      <c r="X206" s="81"/>
      <c r="Y206" s="81"/>
      <c r="Z206" s="80"/>
      <c r="AA206" s="80"/>
      <c r="AB206" s="82"/>
      <c r="AC206" s="83" t="str">
        <f t="shared" si="124"/>
        <v/>
      </c>
      <c r="AD206" s="84" t="str">
        <f t="shared" si="125"/>
        <v/>
      </c>
      <c r="AE206" s="84" t="str">
        <f t="shared" si="126"/>
        <v/>
      </c>
      <c r="AF206" s="83" t="str">
        <f t="shared" si="127"/>
        <v/>
      </c>
      <c r="AG206" s="84" t="str">
        <f t="shared" si="128"/>
        <v/>
      </c>
      <c r="AH206" s="84" t="str">
        <f t="shared" si="129"/>
        <v/>
      </c>
      <c r="AI206" s="84">
        <f t="shared" si="110"/>
        <v>0</v>
      </c>
      <c r="AJ206" s="1"/>
      <c r="AK206" s="63"/>
      <c r="AL206" s="144" t="str">
        <f t="shared" si="111"/>
        <v/>
      </c>
      <c r="AM206" s="86"/>
      <c r="AN206" s="87"/>
      <c r="AO206" s="88"/>
      <c r="AP206" s="89" t="str">
        <f t="shared" si="120"/>
        <v/>
      </c>
      <c r="AQ206" s="127">
        <f t="shared" si="130"/>
        <v>0</v>
      </c>
      <c r="AR206" s="127">
        <f t="shared" si="131"/>
        <v>0</v>
      </c>
      <c r="AS206" s="90" t="str">
        <f t="shared" si="132"/>
        <v/>
      </c>
      <c r="AT206" s="91" t="str">
        <f t="shared" si="121"/>
        <v>1</v>
      </c>
      <c r="AU206" s="92"/>
    </row>
    <row r="207" spans="1:47" s="93" customFormat="1">
      <c r="A207" s="70"/>
      <c r="B207" s="71">
        <f t="shared" si="114"/>
        <v>0</v>
      </c>
      <c r="C207" s="72">
        <f t="shared" si="115"/>
        <v>0</v>
      </c>
      <c r="D207" s="73">
        <v>0</v>
      </c>
      <c r="E207" s="74">
        <f t="shared" si="116"/>
        <v>0</v>
      </c>
      <c r="F207" s="70">
        <f t="shared" si="122"/>
        <v>0</v>
      </c>
      <c r="G207" s="74">
        <f t="shared" si="117"/>
        <v>0</v>
      </c>
      <c r="H207" s="75">
        <f t="shared" si="112"/>
        <v>0</v>
      </c>
      <c r="I207" s="75">
        <f t="shared" si="118"/>
        <v>0</v>
      </c>
      <c r="J207" s="76">
        <f t="shared" si="113"/>
        <v>0</v>
      </c>
      <c r="K207" s="76">
        <f t="shared" si="119"/>
        <v>0</v>
      </c>
      <c r="L207" s="75">
        <f t="shared" si="133"/>
        <v>0</v>
      </c>
      <c r="M207" s="76">
        <f t="shared" si="123"/>
        <v>0</v>
      </c>
      <c r="N207" s="142">
        <f t="shared" si="108"/>
        <v>0</v>
      </c>
      <c r="O207" s="143">
        <f t="shared" si="109"/>
        <v>0</v>
      </c>
      <c r="P207" s="63"/>
      <c r="Q207" s="77"/>
      <c r="R207" s="77"/>
      <c r="S207" s="78"/>
      <c r="T207" s="78"/>
      <c r="U207" s="80"/>
      <c r="V207" s="81"/>
      <c r="W207" s="81"/>
      <c r="X207" s="81"/>
      <c r="Y207" s="81"/>
      <c r="Z207" s="80"/>
      <c r="AA207" s="80"/>
      <c r="AB207" s="82"/>
      <c r="AC207" s="83" t="str">
        <f t="shared" si="124"/>
        <v/>
      </c>
      <c r="AD207" s="84" t="str">
        <f t="shared" si="125"/>
        <v/>
      </c>
      <c r="AE207" s="84" t="str">
        <f t="shared" si="126"/>
        <v/>
      </c>
      <c r="AF207" s="83" t="str">
        <f t="shared" si="127"/>
        <v/>
      </c>
      <c r="AG207" s="84" t="str">
        <f t="shared" si="128"/>
        <v/>
      </c>
      <c r="AH207" s="84" t="str">
        <f t="shared" si="129"/>
        <v/>
      </c>
      <c r="AI207" s="84">
        <f t="shared" si="110"/>
        <v>0</v>
      </c>
      <c r="AJ207" s="1"/>
      <c r="AK207" s="63"/>
      <c r="AL207" s="144" t="str">
        <f t="shared" si="111"/>
        <v/>
      </c>
      <c r="AM207" s="86"/>
      <c r="AN207" s="87"/>
      <c r="AO207" s="88"/>
      <c r="AP207" s="89" t="str">
        <f t="shared" si="120"/>
        <v/>
      </c>
      <c r="AQ207" s="127">
        <f t="shared" si="130"/>
        <v>0</v>
      </c>
      <c r="AR207" s="127">
        <f t="shared" si="131"/>
        <v>0</v>
      </c>
      <c r="AS207" s="90" t="str">
        <f t="shared" si="132"/>
        <v/>
      </c>
      <c r="AT207" s="91" t="str">
        <f t="shared" si="121"/>
        <v>1</v>
      </c>
      <c r="AU207" s="92"/>
    </row>
    <row r="208" spans="1:47" s="93" customFormat="1">
      <c r="A208" s="70"/>
      <c r="B208" s="71">
        <f t="shared" si="114"/>
        <v>0</v>
      </c>
      <c r="C208" s="72">
        <f t="shared" si="115"/>
        <v>0</v>
      </c>
      <c r="D208" s="73">
        <v>0</v>
      </c>
      <c r="E208" s="74">
        <f t="shared" si="116"/>
        <v>0</v>
      </c>
      <c r="F208" s="70">
        <f t="shared" si="122"/>
        <v>0</v>
      </c>
      <c r="G208" s="74">
        <f t="shared" si="117"/>
        <v>0</v>
      </c>
      <c r="H208" s="75">
        <f t="shared" si="112"/>
        <v>0</v>
      </c>
      <c r="I208" s="75">
        <f t="shared" si="118"/>
        <v>0</v>
      </c>
      <c r="J208" s="76">
        <f t="shared" si="113"/>
        <v>0</v>
      </c>
      <c r="K208" s="76">
        <f t="shared" si="119"/>
        <v>0</v>
      </c>
      <c r="L208" s="75">
        <f t="shared" si="133"/>
        <v>0</v>
      </c>
      <c r="M208" s="76">
        <f t="shared" si="123"/>
        <v>0</v>
      </c>
      <c r="N208" s="142">
        <f t="shared" si="108"/>
        <v>0</v>
      </c>
      <c r="O208" s="143">
        <f t="shared" si="109"/>
        <v>0</v>
      </c>
      <c r="P208" s="63"/>
      <c r="Q208" s="77"/>
      <c r="R208" s="77"/>
      <c r="S208" s="78"/>
      <c r="T208" s="78"/>
      <c r="U208" s="80"/>
      <c r="V208" s="81"/>
      <c r="W208" s="81"/>
      <c r="X208" s="81"/>
      <c r="Y208" s="81"/>
      <c r="Z208" s="80"/>
      <c r="AA208" s="80"/>
      <c r="AB208" s="82"/>
      <c r="AC208" s="83" t="str">
        <f t="shared" ref="AC208:AC211" si="134">IF(ISBLANK(R208),"",IF(R208="Long",(AB208-40),IF(R208="Short",(AB208+40))))</f>
        <v/>
      </c>
      <c r="AD208" s="84" t="str">
        <f t="shared" si="125"/>
        <v/>
      </c>
      <c r="AE208" s="84" t="str">
        <f t="shared" ref="AE208:AE211" si="135">IFERROR(IF(R208="Long",(AD208-AB208)/AB208*G208+K208,IF(R208="Short",(AB208-AD208)/AB208*G208+K208,"")), "")</f>
        <v/>
      </c>
      <c r="AF208" s="83" t="str">
        <f t="shared" si="127"/>
        <v/>
      </c>
      <c r="AG208" s="84" t="str">
        <f t="shared" si="128"/>
        <v/>
      </c>
      <c r="AH208" s="84" t="str">
        <f t="shared" ref="AH208:AH211" si="136">IFERROR(IF(R208="Long",(AG208-AB208)/AB208*G208+K208,IF(R208="Short",(AB208-AG208)/AB208*G208+K208,"")), "")</f>
        <v/>
      </c>
      <c r="AI208" s="84">
        <f t="shared" si="110"/>
        <v>0</v>
      </c>
      <c r="AJ208" s="1"/>
      <c r="AK208" s="63"/>
      <c r="AL208" s="144" t="str">
        <f t="shared" si="111"/>
        <v/>
      </c>
      <c r="AM208" s="86"/>
      <c r="AN208" s="87"/>
      <c r="AO208" s="88"/>
      <c r="AP208" s="89" t="str">
        <f t="shared" si="120"/>
        <v/>
      </c>
      <c r="AQ208" s="127">
        <f t="shared" si="130"/>
        <v>0</v>
      </c>
      <c r="AR208" s="127">
        <f t="shared" si="131"/>
        <v>0</v>
      </c>
      <c r="AS208" s="90" t="str">
        <f t="shared" si="132"/>
        <v/>
      </c>
      <c r="AT208" s="91" t="str">
        <f t="shared" si="121"/>
        <v>1</v>
      </c>
      <c r="AU208" s="92"/>
    </row>
    <row r="209" spans="1:47" s="93" customFormat="1">
      <c r="A209" s="70"/>
      <c r="B209" s="71">
        <f t="shared" si="114"/>
        <v>0</v>
      </c>
      <c r="C209" s="72">
        <f t="shared" si="115"/>
        <v>0</v>
      </c>
      <c r="D209" s="73">
        <v>0</v>
      </c>
      <c r="E209" s="74">
        <f t="shared" si="116"/>
        <v>0</v>
      </c>
      <c r="F209" s="70">
        <f t="shared" si="122"/>
        <v>0</v>
      </c>
      <c r="G209" s="74">
        <f t="shared" si="117"/>
        <v>0</v>
      </c>
      <c r="H209" s="75">
        <f t="shared" si="112"/>
        <v>0</v>
      </c>
      <c r="I209" s="75">
        <f t="shared" si="118"/>
        <v>0</v>
      </c>
      <c r="J209" s="76">
        <f t="shared" si="113"/>
        <v>0</v>
      </c>
      <c r="K209" s="76">
        <f t="shared" si="119"/>
        <v>0</v>
      </c>
      <c r="L209" s="75">
        <f t="shared" si="133"/>
        <v>0</v>
      </c>
      <c r="M209" s="76">
        <f t="shared" si="123"/>
        <v>0</v>
      </c>
      <c r="N209" s="142">
        <f t="shared" ref="N209:N211" si="137">IFERROR(L209/A209,0)</f>
        <v>0</v>
      </c>
      <c r="O209" s="143">
        <f t="shared" ref="O209:O211" si="138">IFERROR(M209/A209,0)</f>
        <v>0</v>
      </c>
      <c r="P209" s="63"/>
      <c r="Q209" s="77"/>
      <c r="R209" s="77"/>
      <c r="S209" s="78"/>
      <c r="T209" s="78"/>
      <c r="U209" s="80"/>
      <c r="V209" s="81"/>
      <c r="W209" s="81"/>
      <c r="X209" s="81"/>
      <c r="Y209" s="81"/>
      <c r="Z209" s="80"/>
      <c r="AA209" s="80"/>
      <c r="AB209" s="82"/>
      <c r="AC209" s="83" t="str">
        <f t="shared" si="134"/>
        <v/>
      </c>
      <c r="AD209" s="84" t="str">
        <f t="shared" si="125"/>
        <v/>
      </c>
      <c r="AE209" s="84" t="str">
        <f t="shared" si="135"/>
        <v/>
      </c>
      <c r="AF209" s="83" t="str">
        <f t="shared" si="127"/>
        <v/>
      </c>
      <c r="AG209" s="84" t="str">
        <f t="shared" si="128"/>
        <v/>
      </c>
      <c r="AH209" s="84" t="str">
        <f t="shared" si="136"/>
        <v/>
      </c>
      <c r="AI209" s="84">
        <f t="shared" ref="AI209:AI211" si="139">IFERROR((AD209+AG209)/2,0)</f>
        <v>0</v>
      </c>
      <c r="AJ209" s="1"/>
      <c r="AK209" s="63"/>
      <c r="AL209" s="144" t="str">
        <f t="shared" ref="AL209:AL211" si="140">AG209</f>
        <v/>
      </c>
      <c r="AM209" s="86"/>
      <c r="AN209" s="87"/>
      <c r="AO209" s="88"/>
      <c r="AP209" s="89" t="str">
        <f t="shared" si="120"/>
        <v/>
      </c>
      <c r="AQ209" s="127">
        <f t="shared" si="130"/>
        <v>0</v>
      </c>
      <c r="AR209" s="127">
        <f t="shared" si="131"/>
        <v>0</v>
      </c>
      <c r="AS209" s="90" t="str">
        <f t="shared" si="132"/>
        <v/>
      </c>
      <c r="AT209" s="91" t="str">
        <f t="shared" si="121"/>
        <v>1</v>
      </c>
      <c r="AU209" s="92"/>
    </row>
    <row r="210" spans="1:47" s="93" customFormat="1">
      <c r="A210" s="70"/>
      <c r="B210" s="71">
        <f t="shared" si="114"/>
        <v>0</v>
      </c>
      <c r="C210" s="72">
        <f t="shared" si="115"/>
        <v>0</v>
      </c>
      <c r="D210" s="73">
        <v>0</v>
      </c>
      <c r="E210" s="74">
        <f t="shared" si="116"/>
        <v>0</v>
      </c>
      <c r="F210" s="70">
        <f t="shared" si="122"/>
        <v>0</v>
      </c>
      <c r="G210" s="74">
        <f t="shared" si="117"/>
        <v>0</v>
      </c>
      <c r="H210" s="75">
        <f t="shared" si="112"/>
        <v>0</v>
      </c>
      <c r="I210" s="75">
        <f t="shared" si="118"/>
        <v>0</v>
      </c>
      <c r="J210" s="76">
        <f t="shared" si="113"/>
        <v>0</v>
      </c>
      <c r="K210" s="76">
        <f t="shared" si="119"/>
        <v>0</v>
      </c>
      <c r="L210" s="75">
        <f t="shared" si="133"/>
        <v>0</v>
      </c>
      <c r="M210" s="76">
        <f t="shared" si="123"/>
        <v>0</v>
      </c>
      <c r="N210" s="142">
        <f t="shared" si="137"/>
        <v>0</v>
      </c>
      <c r="O210" s="143">
        <f t="shared" si="138"/>
        <v>0</v>
      </c>
      <c r="P210" s="63"/>
      <c r="Q210" s="77"/>
      <c r="R210" s="77"/>
      <c r="S210" s="78"/>
      <c r="T210" s="78"/>
      <c r="U210" s="80"/>
      <c r="V210" s="81"/>
      <c r="W210" s="81"/>
      <c r="X210" s="81"/>
      <c r="Y210" s="81"/>
      <c r="Z210" s="80"/>
      <c r="AA210" s="80"/>
      <c r="AB210" s="82"/>
      <c r="AC210" s="83" t="str">
        <f t="shared" si="134"/>
        <v/>
      </c>
      <c r="AD210" s="84" t="str">
        <f t="shared" si="125"/>
        <v/>
      </c>
      <c r="AE210" s="84" t="str">
        <f t="shared" si="135"/>
        <v/>
      </c>
      <c r="AF210" s="83" t="str">
        <f t="shared" si="127"/>
        <v/>
      </c>
      <c r="AG210" s="84" t="str">
        <f t="shared" si="128"/>
        <v/>
      </c>
      <c r="AH210" s="84" t="str">
        <f t="shared" si="136"/>
        <v/>
      </c>
      <c r="AI210" s="84">
        <f t="shared" si="139"/>
        <v>0</v>
      </c>
      <c r="AJ210" s="1"/>
      <c r="AK210" s="63"/>
      <c r="AL210" s="144" t="str">
        <f t="shared" si="140"/>
        <v/>
      </c>
      <c r="AM210" s="86"/>
      <c r="AN210" s="87"/>
      <c r="AO210" s="88"/>
      <c r="AP210" s="89" t="str">
        <f t="shared" si="120"/>
        <v/>
      </c>
      <c r="AQ210" s="127">
        <f t="shared" si="130"/>
        <v>0</v>
      </c>
      <c r="AR210" s="127">
        <f t="shared" si="131"/>
        <v>0</v>
      </c>
      <c r="AS210" s="90" t="str">
        <f t="shared" si="132"/>
        <v/>
      </c>
      <c r="AT210" s="91" t="str">
        <f t="shared" si="121"/>
        <v>1</v>
      </c>
      <c r="AU210" s="92"/>
    </row>
    <row r="211" spans="1:47" s="93" customFormat="1">
      <c r="A211" s="70"/>
      <c r="B211" s="71">
        <f t="shared" si="114"/>
        <v>0</v>
      </c>
      <c r="C211" s="72">
        <f t="shared" si="115"/>
        <v>0</v>
      </c>
      <c r="D211" s="73">
        <v>0</v>
      </c>
      <c r="E211" s="74">
        <f t="shared" si="116"/>
        <v>0</v>
      </c>
      <c r="F211" s="70">
        <f t="shared" si="122"/>
        <v>0</v>
      </c>
      <c r="G211" s="74">
        <f t="shared" si="117"/>
        <v>0</v>
      </c>
      <c r="H211" s="75">
        <f t="shared" si="112"/>
        <v>0</v>
      </c>
      <c r="I211" s="75">
        <f t="shared" si="118"/>
        <v>0</v>
      </c>
      <c r="J211" s="76">
        <f t="shared" si="113"/>
        <v>0</v>
      </c>
      <c r="K211" s="76">
        <f t="shared" si="119"/>
        <v>0</v>
      </c>
      <c r="L211" s="75">
        <f t="shared" si="133"/>
        <v>0</v>
      </c>
      <c r="M211" s="76">
        <f t="shared" si="123"/>
        <v>0</v>
      </c>
      <c r="N211" s="142">
        <f t="shared" si="137"/>
        <v>0</v>
      </c>
      <c r="O211" s="143">
        <f t="shared" si="138"/>
        <v>0</v>
      </c>
      <c r="P211" s="63"/>
      <c r="Q211" s="77"/>
      <c r="R211" s="77"/>
      <c r="S211" s="78"/>
      <c r="T211" s="78"/>
      <c r="U211" s="80"/>
      <c r="V211" s="81"/>
      <c r="W211" s="81"/>
      <c r="X211" s="81"/>
      <c r="Y211" s="81"/>
      <c r="Z211" s="80"/>
      <c r="AA211" s="80"/>
      <c r="AB211" s="82"/>
      <c r="AC211" s="83" t="str">
        <f t="shared" si="134"/>
        <v/>
      </c>
      <c r="AD211" s="84" t="str">
        <f t="shared" si="125"/>
        <v/>
      </c>
      <c r="AE211" s="84" t="str">
        <f t="shared" si="135"/>
        <v/>
      </c>
      <c r="AF211" s="83" t="str">
        <f t="shared" si="127"/>
        <v/>
      </c>
      <c r="AG211" s="84" t="str">
        <f t="shared" si="128"/>
        <v/>
      </c>
      <c r="AH211" s="84" t="str">
        <f t="shared" si="136"/>
        <v/>
      </c>
      <c r="AI211" s="84">
        <f t="shared" si="139"/>
        <v>0</v>
      </c>
      <c r="AJ211" s="1"/>
      <c r="AK211" s="63"/>
      <c r="AL211" s="144" t="str">
        <f t="shared" si="140"/>
        <v/>
      </c>
      <c r="AM211" s="86"/>
      <c r="AN211" s="87"/>
      <c r="AO211" s="88"/>
      <c r="AP211" s="89" t="str">
        <f t="shared" si="120"/>
        <v/>
      </c>
      <c r="AQ211" s="127">
        <f t="shared" si="130"/>
        <v>0</v>
      </c>
      <c r="AR211" s="127">
        <f t="shared" si="131"/>
        <v>0</v>
      </c>
      <c r="AS211" s="90" t="str">
        <f t="shared" si="132"/>
        <v/>
      </c>
      <c r="AT211" s="91" t="str">
        <f t="shared" si="121"/>
        <v>1</v>
      </c>
      <c r="AU211" s="92"/>
    </row>
  </sheetData>
  <mergeCells count="6">
    <mergeCell ref="AL13:AO13"/>
    <mergeCell ref="A2:E3"/>
    <mergeCell ref="A10:E10"/>
    <mergeCell ref="A11:E11"/>
    <mergeCell ref="A13:M13"/>
    <mergeCell ref="Q13:AJ13"/>
  </mergeCells>
  <conditionalFormatting sqref="A11:E11 AS16:AS137 AM16:AM137">
    <cfRule type="cellIs" dxfId="236" priority="140" operator="lessThan">
      <formula>0</formula>
    </cfRule>
    <cfRule type="cellIs" dxfId="235" priority="141" operator="greaterThan">
      <formula>0</formula>
    </cfRule>
  </conditionalFormatting>
  <conditionalFormatting sqref="R16 R19:R137 V16:Y137">
    <cfRule type="containsText" dxfId="234" priority="136" operator="containsText" text="Short">
      <formula>NOT(ISERROR(SEARCH("Short",R16)))</formula>
    </cfRule>
    <cfRule type="containsText" dxfId="233" priority="137" operator="containsText" text="Long">
      <formula>NOT(ISERROR(SEARCH("Long",R16)))</formula>
    </cfRule>
  </conditionalFormatting>
  <conditionalFormatting sqref="AP16:AP137">
    <cfRule type="containsText" dxfId="232" priority="132" operator="containsText" text="W">
      <formula>NOT(ISERROR(SEARCH("W",AP16)))</formula>
    </cfRule>
    <cfRule type="containsText" dxfId="231" priority="133" operator="containsText" text="L">
      <formula>NOT(ISERROR(SEARCH("L",AP16)))</formula>
    </cfRule>
  </conditionalFormatting>
  <conditionalFormatting sqref="S16:S17 S19:S137">
    <cfRule type="cellIs" dxfId="230" priority="121" operator="equal">
      <formula>"IS4"</formula>
    </cfRule>
    <cfRule type="cellIs" dxfId="229" priority="122" operator="equal">
      <formula>"IS3"</formula>
    </cfRule>
    <cfRule type="cellIs" dxfId="228" priority="123" operator="equal">
      <formula>"IS2"</formula>
    </cfRule>
    <cfRule type="cellIs" dxfId="227" priority="124" operator="equal">
      <formula>"IS2"</formula>
    </cfRule>
    <cfRule type="cellIs" dxfId="226" priority="125" operator="equal">
      <formula>"IS1"</formula>
    </cfRule>
  </conditionalFormatting>
  <conditionalFormatting sqref="X16:Y137">
    <cfRule type="cellIs" dxfId="225" priority="117" operator="equal">
      <formula>"Bullish"</formula>
    </cfRule>
    <cfRule type="cellIs" dxfId="224" priority="118" operator="equal">
      <formula>"Bearish"</formula>
    </cfRule>
    <cfRule type="cellIs" dxfId="223" priority="119" operator="equal">
      <formula>"Bullish"</formula>
    </cfRule>
    <cfRule type="cellIs" dxfId="222" priority="120" operator="equal">
      <formula>"Bullish"</formula>
    </cfRule>
  </conditionalFormatting>
  <conditionalFormatting sqref="R138:R143 V138:X143">
    <cfRule type="containsText" dxfId="221" priority="107" operator="containsText" text="Short">
      <formula>NOT(ISERROR(SEARCH("Short",R138)))</formula>
    </cfRule>
    <cfRule type="containsText" dxfId="220" priority="108" operator="containsText" text="Long">
      <formula>NOT(ISERROR(SEARCH("Long",R138)))</formula>
    </cfRule>
  </conditionalFormatting>
  <conditionalFormatting sqref="AS138:AS143">
    <cfRule type="cellIs" dxfId="219" priority="105" operator="lessThan">
      <formula>0</formula>
    </cfRule>
    <cfRule type="cellIs" dxfId="218" priority="106" operator="greaterThan">
      <formula>0</formula>
    </cfRule>
  </conditionalFormatting>
  <conditionalFormatting sqref="AP138:AP143">
    <cfRule type="containsText" dxfId="217" priority="103" operator="containsText" text="W">
      <formula>NOT(ISERROR(SEARCH("W",AP138)))</formula>
    </cfRule>
    <cfRule type="containsText" dxfId="216" priority="104" operator="containsText" text="L">
      <formula>NOT(ISERROR(SEARCH("L",AP138)))</formula>
    </cfRule>
  </conditionalFormatting>
  <conditionalFormatting sqref="S138:S143">
    <cfRule type="cellIs" dxfId="215" priority="98" operator="equal">
      <formula>"IS4"</formula>
    </cfRule>
    <cfRule type="cellIs" dxfId="214" priority="99" operator="equal">
      <formula>"IS3"</formula>
    </cfRule>
    <cfRule type="cellIs" dxfId="213" priority="100" operator="equal">
      <formula>"IS2"</formula>
    </cfRule>
    <cfRule type="cellIs" dxfId="212" priority="101" operator="equal">
      <formula>"IS2"</formula>
    </cfRule>
    <cfRule type="cellIs" dxfId="211" priority="102" operator="equal">
      <formula>"IS1"</formula>
    </cfRule>
  </conditionalFormatting>
  <conditionalFormatting sqref="X138:X143">
    <cfRule type="cellIs" dxfId="210" priority="94" operator="equal">
      <formula>"Bullish"</formula>
    </cfRule>
    <cfRule type="cellIs" dxfId="209" priority="95" operator="equal">
      <formula>"Bearish"</formula>
    </cfRule>
    <cfRule type="cellIs" dxfId="208" priority="96" operator="equal">
      <formula>"Bullish"</formula>
    </cfRule>
    <cfRule type="cellIs" dxfId="207" priority="97" operator="equal">
      <formula>"Bullish"</formula>
    </cfRule>
  </conditionalFormatting>
  <conditionalFormatting sqref="AM138:AM143">
    <cfRule type="cellIs" dxfId="206" priority="92" operator="lessThan">
      <formula>0</formula>
    </cfRule>
    <cfRule type="cellIs" dxfId="205" priority="93" operator="greaterThan">
      <formula>0</formula>
    </cfRule>
  </conditionalFormatting>
  <conditionalFormatting sqref="Y138:Y143">
    <cfRule type="containsText" dxfId="204" priority="90" operator="containsText" text="Short">
      <formula>NOT(ISERROR(SEARCH("Short",Y138)))</formula>
    </cfRule>
    <cfRule type="containsText" dxfId="203" priority="91" operator="containsText" text="Long">
      <formula>NOT(ISERROR(SEARCH("Long",Y138)))</formula>
    </cfRule>
  </conditionalFormatting>
  <conditionalFormatting sqref="Y138:Y143">
    <cfRule type="cellIs" dxfId="202" priority="86" operator="equal">
      <formula>"Bullish"</formula>
    </cfRule>
    <cfRule type="cellIs" dxfId="201" priority="87" operator="equal">
      <formula>"Bearish"</formula>
    </cfRule>
    <cfRule type="cellIs" dxfId="200" priority="88" operator="equal">
      <formula>"Bullish"</formula>
    </cfRule>
    <cfRule type="cellIs" dxfId="199" priority="89" operator="equal">
      <formula>"Bullish"</formula>
    </cfRule>
  </conditionalFormatting>
  <conditionalFormatting sqref="AS144:AS171 AM144:AM171">
    <cfRule type="cellIs" dxfId="198" priority="84" operator="lessThan">
      <formula>0</formula>
    </cfRule>
    <cfRule type="cellIs" dxfId="197" priority="85" operator="greaterThan">
      <formula>0</formula>
    </cfRule>
  </conditionalFormatting>
  <conditionalFormatting sqref="R144:R171 V144:Y171">
    <cfRule type="containsText" dxfId="196" priority="82" operator="containsText" text="Short">
      <formula>NOT(ISERROR(SEARCH("Short",R144)))</formula>
    </cfRule>
    <cfRule type="containsText" dxfId="195" priority="83" operator="containsText" text="Long">
      <formula>NOT(ISERROR(SEARCH("Long",R144)))</formula>
    </cfRule>
  </conditionalFormatting>
  <conditionalFormatting sqref="AP144:AP171">
    <cfRule type="containsText" dxfId="194" priority="80" operator="containsText" text="W">
      <formula>NOT(ISERROR(SEARCH("W",AP144)))</formula>
    </cfRule>
    <cfRule type="containsText" dxfId="193" priority="81" operator="containsText" text="L">
      <formula>NOT(ISERROR(SEARCH("L",AP144)))</formula>
    </cfRule>
  </conditionalFormatting>
  <conditionalFormatting sqref="S144:S171">
    <cfRule type="cellIs" dxfId="192" priority="75" operator="equal">
      <formula>"IS4"</formula>
    </cfRule>
    <cfRule type="cellIs" dxfId="191" priority="76" operator="equal">
      <formula>"IS3"</formula>
    </cfRule>
    <cfRule type="cellIs" dxfId="190" priority="77" operator="equal">
      <formula>"IS2"</formula>
    </cfRule>
    <cfRule type="cellIs" dxfId="189" priority="78" operator="equal">
      <formula>"IS2"</formula>
    </cfRule>
    <cfRule type="cellIs" dxfId="188" priority="79" operator="equal">
      <formula>"IS1"</formula>
    </cfRule>
  </conditionalFormatting>
  <conditionalFormatting sqref="X144:Y171">
    <cfRule type="cellIs" dxfId="187" priority="71" operator="equal">
      <formula>"Bullish"</formula>
    </cfRule>
    <cfRule type="cellIs" dxfId="186" priority="72" operator="equal">
      <formula>"Bearish"</formula>
    </cfRule>
    <cfRule type="cellIs" dxfId="185" priority="73" operator="equal">
      <formula>"Bullish"</formula>
    </cfRule>
    <cfRule type="cellIs" dxfId="184" priority="74" operator="equal">
      <formula>"Bullish"</formula>
    </cfRule>
  </conditionalFormatting>
  <conditionalFormatting sqref="R172:R177 V172:X177">
    <cfRule type="containsText" dxfId="183" priority="69" operator="containsText" text="Short">
      <formula>NOT(ISERROR(SEARCH("Short",R172)))</formula>
    </cfRule>
    <cfRule type="containsText" dxfId="182" priority="70" operator="containsText" text="Long">
      <formula>NOT(ISERROR(SEARCH("Long",R172)))</formula>
    </cfRule>
  </conditionalFormatting>
  <conditionalFormatting sqref="AS172:AS177">
    <cfRule type="cellIs" dxfId="181" priority="67" operator="lessThan">
      <formula>0</formula>
    </cfRule>
    <cfRule type="cellIs" dxfId="180" priority="68" operator="greaterThan">
      <formula>0</formula>
    </cfRule>
  </conditionalFormatting>
  <conditionalFormatting sqref="AP172:AP177">
    <cfRule type="containsText" dxfId="179" priority="65" operator="containsText" text="W">
      <formula>NOT(ISERROR(SEARCH("W",AP172)))</formula>
    </cfRule>
    <cfRule type="containsText" dxfId="178" priority="66" operator="containsText" text="L">
      <formula>NOT(ISERROR(SEARCH("L",AP172)))</formula>
    </cfRule>
  </conditionalFormatting>
  <conditionalFormatting sqref="S172:S177">
    <cfRule type="cellIs" dxfId="177" priority="60" operator="equal">
      <formula>"IS4"</formula>
    </cfRule>
    <cfRule type="cellIs" dxfId="176" priority="61" operator="equal">
      <formula>"IS3"</formula>
    </cfRule>
    <cfRule type="cellIs" dxfId="175" priority="62" operator="equal">
      <formula>"IS2"</formula>
    </cfRule>
    <cfRule type="cellIs" dxfId="174" priority="63" operator="equal">
      <formula>"IS2"</formula>
    </cfRule>
    <cfRule type="cellIs" dxfId="173" priority="64" operator="equal">
      <formula>"IS1"</formula>
    </cfRule>
  </conditionalFormatting>
  <conditionalFormatting sqref="X172:X177">
    <cfRule type="cellIs" dxfId="172" priority="56" operator="equal">
      <formula>"Bullish"</formula>
    </cfRule>
    <cfRule type="cellIs" dxfId="171" priority="57" operator="equal">
      <formula>"Bearish"</formula>
    </cfRule>
    <cfRule type="cellIs" dxfId="170" priority="58" operator="equal">
      <formula>"Bullish"</formula>
    </cfRule>
    <cfRule type="cellIs" dxfId="169" priority="59" operator="equal">
      <formula>"Bullish"</formula>
    </cfRule>
  </conditionalFormatting>
  <conditionalFormatting sqref="AM172:AM177">
    <cfRule type="cellIs" dxfId="168" priority="54" operator="lessThan">
      <formula>0</formula>
    </cfRule>
    <cfRule type="cellIs" dxfId="167" priority="55" operator="greaterThan">
      <formula>0</formula>
    </cfRule>
  </conditionalFormatting>
  <conditionalFormatting sqref="Y172:Y177">
    <cfRule type="containsText" dxfId="166" priority="52" operator="containsText" text="Short">
      <formula>NOT(ISERROR(SEARCH("Short",Y172)))</formula>
    </cfRule>
    <cfRule type="containsText" dxfId="165" priority="53" operator="containsText" text="Long">
      <formula>NOT(ISERROR(SEARCH("Long",Y172)))</formula>
    </cfRule>
  </conditionalFormatting>
  <conditionalFormatting sqref="Y172:Y177">
    <cfRule type="cellIs" dxfId="164" priority="48" operator="equal">
      <formula>"Bullish"</formula>
    </cfRule>
    <cfRule type="cellIs" dxfId="163" priority="49" operator="equal">
      <formula>"Bearish"</formula>
    </cfRule>
    <cfRule type="cellIs" dxfId="162" priority="50" operator="equal">
      <formula>"Bullish"</formula>
    </cfRule>
    <cfRule type="cellIs" dxfId="161" priority="51" operator="equal">
      <formula>"Bullish"</formula>
    </cfRule>
  </conditionalFormatting>
  <conditionalFormatting sqref="AS178:AS205 AM178:AM205">
    <cfRule type="cellIs" dxfId="160" priority="46" operator="lessThan">
      <formula>0</formula>
    </cfRule>
    <cfRule type="cellIs" dxfId="159" priority="47" operator="greaterThan">
      <formula>0</formula>
    </cfRule>
  </conditionalFormatting>
  <conditionalFormatting sqref="R178:R205 V178:Y205">
    <cfRule type="containsText" dxfId="158" priority="44" operator="containsText" text="Short">
      <formula>NOT(ISERROR(SEARCH("Short",R178)))</formula>
    </cfRule>
    <cfRule type="containsText" dxfId="157" priority="45" operator="containsText" text="Long">
      <formula>NOT(ISERROR(SEARCH("Long",R178)))</formula>
    </cfRule>
  </conditionalFormatting>
  <conditionalFormatting sqref="AP178:AP205">
    <cfRule type="containsText" dxfId="156" priority="42" operator="containsText" text="W">
      <formula>NOT(ISERROR(SEARCH("W",AP178)))</formula>
    </cfRule>
    <cfRule type="containsText" dxfId="155" priority="43" operator="containsText" text="L">
      <formula>NOT(ISERROR(SEARCH("L",AP178)))</formula>
    </cfRule>
  </conditionalFormatting>
  <conditionalFormatting sqref="S178:S205">
    <cfRule type="cellIs" dxfId="154" priority="37" operator="equal">
      <formula>"IS4"</formula>
    </cfRule>
    <cfRule type="cellIs" dxfId="153" priority="38" operator="equal">
      <formula>"IS3"</formula>
    </cfRule>
    <cfRule type="cellIs" dxfId="152" priority="39" operator="equal">
      <formula>"IS2"</formula>
    </cfRule>
    <cfRule type="cellIs" dxfId="151" priority="40" operator="equal">
      <formula>"IS2"</formula>
    </cfRule>
    <cfRule type="cellIs" dxfId="150" priority="41" operator="equal">
      <formula>"IS1"</formula>
    </cfRule>
  </conditionalFormatting>
  <conditionalFormatting sqref="X178:Y205">
    <cfRule type="cellIs" dxfId="149" priority="33" operator="equal">
      <formula>"Bullish"</formula>
    </cfRule>
    <cfRule type="cellIs" dxfId="148" priority="34" operator="equal">
      <formula>"Bearish"</formula>
    </cfRule>
    <cfRule type="cellIs" dxfId="147" priority="35" operator="equal">
      <formula>"Bullish"</formula>
    </cfRule>
    <cfRule type="cellIs" dxfId="146" priority="36" operator="equal">
      <formula>"Bullish"</formula>
    </cfRule>
  </conditionalFormatting>
  <conditionalFormatting sqref="R206:R211 V206:X211">
    <cfRule type="containsText" dxfId="145" priority="31" operator="containsText" text="Short">
      <formula>NOT(ISERROR(SEARCH("Short",R206)))</formula>
    </cfRule>
    <cfRule type="containsText" dxfId="144" priority="32" operator="containsText" text="Long">
      <formula>NOT(ISERROR(SEARCH("Long",R206)))</formula>
    </cfRule>
  </conditionalFormatting>
  <conditionalFormatting sqref="AS206:AS211">
    <cfRule type="cellIs" dxfId="143" priority="29" operator="lessThan">
      <formula>0</formula>
    </cfRule>
    <cfRule type="cellIs" dxfId="142" priority="30" operator="greaterThan">
      <formula>0</formula>
    </cfRule>
  </conditionalFormatting>
  <conditionalFormatting sqref="AP206:AP211">
    <cfRule type="containsText" dxfId="141" priority="27" operator="containsText" text="W">
      <formula>NOT(ISERROR(SEARCH("W",AP206)))</formula>
    </cfRule>
    <cfRule type="containsText" dxfId="140" priority="28" operator="containsText" text="L">
      <formula>NOT(ISERROR(SEARCH("L",AP206)))</formula>
    </cfRule>
  </conditionalFormatting>
  <conditionalFormatting sqref="S206:S211">
    <cfRule type="cellIs" dxfId="139" priority="22" operator="equal">
      <formula>"IS4"</formula>
    </cfRule>
    <cfRule type="cellIs" dxfId="138" priority="23" operator="equal">
      <formula>"IS3"</formula>
    </cfRule>
    <cfRule type="cellIs" dxfId="137" priority="24" operator="equal">
      <formula>"IS2"</formula>
    </cfRule>
    <cfRule type="cellIs" dxfId="136" priority="25" operator="equal">
      <formula>"IS2"</formula>
    </cfRule>
    <cfRule type="cellIs" dxfId="135" priority="26" operator="equal">
      <formula>"IS1"</formula>
    </cfRule>
  </conditionalFormatting>
  <conditionalFormatting sqref="X206:X211">
    <cfRule type="cellIs" dxfId="134" priority="18" operator="equal">
      <formula>"Bullish"</formula>
    </cfRule>
    <cfRule type="cellIs" dxfId="133" priority="19" operator="equal">
      <formula>"Bearish"</formula>
    </cfRule>
    <cfRule type="cellIs" dxfId="132" priority="20" operator="equal">
      <formula>"Bullish"</formula>
    </cfRule>
    <cfRule type="cellIs" dxfId="131" priority="21" operator="equal">
      <formula>"Bullish"</formula>
    </cfRule>
  </conditionalFormatting>
  <conditionalFormatting sqref="AM206:AM211">
    <cfRule type="cellIs" dxfId="130" priority="16" operator="lessThan">
      <formula>0</formula>
    </cfRule>
    <cfRule type="cellIs" dxfId="129" priority="17" operator="greaterThan">
      <formula>0</formula>
    </cfRule>
  </conditionalFormatting>
  <conditionalFormatting sqref="Y206:Y211">
    <cfRule type="containsText" dxfId="128" priority="14" operator="containsText" text="Short">
      <formula>NOT(ISERROR(SEARCH("Short",Y206)))</formula>
    </cfRule>
    <cfRule type="containsText" dxfId="127" priority="15" operator="containsText" text="Long">
      <formula>NOT(ISERROR(SEARCH("Long",Y206)))</formula>
    </cfRule>
  </conditionalFormatting>
  <conditionalFormatting sqref="Y206:Y211">
    <cfRule type="cellIs" dxfId="126" priority="10" operator="equal">
      <formula>"Bullish"</formula>
    </cfRule>
    <cfRule type="cellIs" dxfId="125" priority="11" operator="equal">
      <formula>"Bearish"</formula>
    </cfRule>
    <cfRule type="cellIs" dxfId="124" priority="12" operator="equal">
      <formula>"Bullish"</formula>
    </cfRule>
    <cfRule type="cellIs" dxfId="123" priority="13" operator="equal">
      <formula>"Bullish"</formula>
    </cfRule>
  </conditionalFormatting>
  <conditionalFormatting sqref="R17">
    <cfRule type="containsText" dxfId="122" priority="8" operator="containsText" text="Short">
      <formula>NOT(ISERROR(SEARCH("Short",R17)))</formula>
    </cfRule>
    <cfRule type="containsText" dxfId="121" priority="9" operator="containsText" text="Long">
      <formula>NOT(ISERROR(SEARCH("Long",R17)))</formula>
    </cfRule>
  </conditionalFormatting>
  <conditionalFormatting sqref="S18">
    <cfRule type="cellIs" dxfId="6" priority="3" operator="equal">
      <formula>"IS4"</formula>
    </cfRule>
    <cfRule type="cellIs" dxfId="5" priority="4" operator="equal">
      <formula>"IS3"</formula>
    </cfRule>
    <cfRule type="cellIs" dxfId="4" priority="5" operator="equal">
      <formula>"IS2"</formula>
    </cfRule>
    <cfRule type="cellIs" dxfId="3" priority="6" operator="equal">
      <formula>"IS2"</formula>
    </cfRule>
    <cfRule type="cellIs" dxfId="2" priority="7" operator="equal">
      <formula>"IS1"</formula>
    </cfRule>
  </conditionalFormatting>
  <conditionalFormatting sqref="R18">
    <cfRule type="containsText" dxfId="1" priority="1" operator="containsText" text="Short">
      <formula>NOT(ISERROR(SEARCH("Short",R18)))</formula>
    </cfRule>
    <cfRule type="containsText" dxfId="0" priority="2" operator="containsText" text="Long">
      <formula>NOT(ISERROR(SEARCH("Long",R18)))</formula>
    </cfRule>
  </conditionalFormatting>
  <dataValidations count="1">
    <dataValidation type="list" allowBlank="1" sqref="R16:R211" xr:uid="{32AAC2C8-52CC-4A78-9484-BE1F0E1E102C}">
      <formula1>"Long, Short"</formula1>
    </dataValidation>
  </dataValidations>
  <hyperlinks>
    <hyperlink ref="AJ16" r:id="rId1" xr:uid="{06E804D8-2DA9-4EF0-A77B-47F31546C621}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F1628F92-6727-4BE6-BA73-5F198A00E192}">
          <x14:formula1>
            <xm:f>Data!$E$2:$E$53</xm:f>
          </x14:formula1>
          <xm:sqref>U16:U211</xm:sqref>
        </x14:dataValidation>
        <x14:dataValidation type="list" allowBlank="1" xr:uid="{AB35962D-36ED-4126-B73E-75DC3F6BE554}">
          <x14:formula1>
            <xm:f>Data!$C$2:$C$8</xm:f>
          </x14:formula1>
          <xm:sqref>S16:S211</xm:sqref>
        </x14:dataValidation>
        <x14:dataValidation type="list" allowBlank="1" showInputMessage="1" xr:uid="{4916EFB1-33D2-4163-86AB-F52E54752095}">
          <x14:formula1>
            <xm:f>Data!$A$2:$A$4</xm:f>
          </x14:formula1>
          <xm:sqref>X16:X211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stacked" displayEmptyCellsAs="gap" negative="1" xr2:uid="{25FF801B-390A-4608-BD03-D3A5AB63276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'CCTR Journal'!A5:A5</xm:f>
              <xm:sqref>B5</xm:sqref>
            </x14:sparkline>
            <x14:sparkline>
              <xm:f>'CCTR Journal'!A6:A6</xm:f>
              <xm:sqref>B6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8F74C-9416-414A-A15B-4DFDDACFA6B7}">
  <dimension ref="A2:L500"/>
  <sheetViews>
    <sheetView showGridLines="0" zoomScaleNormal="100" workbookViewId="0">
      <selection activeCell="D4" sqref="D4"/>
    </sheetView>
  </sheetViews>
  <sheetFormatPr defaultColWidth="9.1796875" defaultRowHeight="12.5"/>
  <cols>
    <col min="1" max="1" width="3.26953125" bestFit="1" customWidth="1"/>
    <col min="2" max="2" width="27.7265625" bestFit="1" customWidth="1"/>
    <col min="3" max="3" width="18.453125" customWidth="1"/>
    <col min="4" max="4" width="13.54296875" bestFit="1" customWidth="1"/>
    <col min="5" max="5" width="14.7265625" bestFit="1" customWidth="1"/>
    <col min="6" max="7" width="12.54296875" style="18" bestFit="1" customWidth="1"/>
    <col min="8" max="8" width="12.54296875" style="18" customWidth="1"/>
    <col min="9" max="9" width="7.1796875" style="18" customWidth="1"/>
    <col min="10" max="10" width="17.81640625" bestFit="1" customWidth="1"/>
    <col min="11" max="11" width="11.7265625" bestFit="1" customWidth="1"/>
    <col min="12" max="12" width="9.1796875" customWidth="1"/>
    <col min="13" max="13" width="17" bestFit="1" customWidth="1"/>
  </cols>
  <sheetData>
    <row r="2" spans="1:12" ht="26">
      <c r="B2" s="2"/>
      <c r="C2" s="173" t="s">
        <v>28</v>
      </c>
      <c r="D2" s="3" t="s">
        <v>29</v>
      </c>
      <c r="E2" s="4" t="s">
        <v>23</v>
      </c>
      <c r="F2" s="4" t="s">
        <v>49</v>
      </c>
      <c r="G2" s="4" t="s">
        <v>78</v>
      </c>
      <c r="H2" s="4" t="s">
        <v>30</v>
      </c>
      <c r="I2"/>
    </row>
    <row r="3" spans="1:12" ht="13">
      <c r="A3" s="5"/>
      <c r="B3" s="2"/>
      <c r="C3" s="174"/>
      <c r="D3" s="6">
        <v>0.15</v>
      </c>
      <c r="E3" s="7">
        <v>0.02</v>
      </c>
      <c r="F3" s="8" t="s">
        <v>50</v>
      </c>
      <c r="G3" s="8" t="s">
        <v>77</v>
      </c>
      <c r="H3" s="8" t="s">
        <v>51</v>
      </c>
      <c r="I3" s="9"/>
    </row>
    <row r="4" spans="1:12" ht="12.75" customHeight="1">
      <c r="A4" s="10">
        <v>1</v>
      </c>
      <c r="B4" s="11">
        <v>44562.756666666668</v>
      </c>
      <c r="C4" s="36">
        <v>5000</v>
      </c>
      <c r="D4" s="37">
        <f>SUM(C4*D3)</f>
        <v>750</v>
      </c>
      <c r="E4" s="37">
        <f>SUM(C4*E3)</f>
        <v>100</v>
      </c>
      <c r="F4" s="132">
        <f>SUM(E4*1)</f>
        <v>100</v>
      </c>
      <c r="G4" s="38">
        <f>SUM(E4*2)</f>
        <v>200</v>
      </c>
      <c r="H4" s="136">
        <f>SUM(F4*3)</f>
        <v>300</v>
      </c>
      <c r="I4" s="12"/>
    </row>
    <row r="5" spans="1:12">
      <c r="A5" s="34">
        <v>2</v>
      </c>
      <c r="B5" s="11">
        <v>44593.756666666668</v>
      </c>
      <c r="C5" s="39">
        <f>SUM(C4+D4)</f>
        <v>5750</v>
      </c>
      <c r="D5" s="39">
        <f>SUM(C5*D3)</f>
        <v>862.5</v>
      </c>
      <c r="E5" s="39">
        <f>SUM(C5*E3)</f>
        <v>115</v>
      </c>
      <c r="F5" s="133">
        <f t="shared" ref="F5:F27" si="0">SUM(E5*1)</f>
        <v>115</v>
      </c>
      <c r="G5" s="40">
        <f t="shared" ref="G5:G27" si="1">SUM(E5*2)</f>
        <v>230</v>
      </c>
      <c r="H5" s="137">
        <f t="shared" ref="H5:H27" si="2">SUM(F5*3)</f>
        <v>345</v>
      </c>
      <c r="I5" s="12"/>
    </row>
    <row r="6" spans="1:12">
      <c r="A6" s="34">
        <v>3</v>
      </c>
      <c r="B6" s="11">
        <v>44621.756666666668</v>
      </c>
      <c r="C6" s="39">
        <f t="shared" ref="C6:C27" si="3">SUM(C5+D5)</f>
        <v>6612.5</v>
      </c>
      <c r="D6" s="39">
        <f>SUM(C6*D3)</f>
        <v>991.875</v>
      </c>
      <c r="E6" s="39">
        <f>SUM(C6*E3)</f>
        <v>132.25</v>
      </c>
      <c r="F6" s="133">
        <f t="shared" si="0"/>
        <v>132.25</v>
      </c>
      <c r="G6" s="40">
        <f t="shared" si="1"/>
        <v>264.5</v>
      </c>
      <c r="H6" s="137">
        <f t="shared" si="2"/>
        <v>396.75</v>
      </c>
      <c r="I6" s="12"/>
    </row>
    <row r="7" spans="1:12">
      <c r="A7" s="34">
        <v>4</v>
      </c>
      <c r="B7" s="11">
        <v>44652.756666666668</v>
      </c>
      <c r="C7" s="39">
        <f t="shared" si="3"/>
        <v>7604.375</v>
      </c>
      <c r="D7" s="39">
        <f>SUM(C7*D3)</f>
        <v>1140.65625</v>
      </c>
      <c r="E7" s="39">
        <f>SUM(C7*E3)</f>
        <v>152.08750000000001</v>
      </c>
      <c r="F7" s="133">
        <f t="shared" si="0"/>
        <v>152.08750000000001</v>
      </c>
      <c r="G7" s="40">
        <f t="shared" si="1"/>
        <v>304.17500000000001</v>
      </c>
      <c r="H7" s="137">
        <f t="shared" si="2"/>
        <v>456.26250000000005</v>
      </c>
      <c r="I7" s="12"/>
    </row>
    <row r="8" spans="1:12">
      <c r="A8" s="34">
        <v>5</v>
      </c>
      <c r="B8" s="11">
        <v>44682.756666666668</v>
      </c>
      <c r="C8" s="39">
        <f t="shared" si="3"/>
        <v>8745.03125</v>
      </c>
      <c r="D8" s="39">
        <f>SUM(C8*D3)</f>
        <v>1311.7546875</v>
      </c>
      <c r="E8" s="39">
        <f>SUM(C8*E3)</f>
        <v>174.90062499999999</v>
      </c>
      <c r="F8" s="133">
        <f t="shared" si="0"/>
        <v>174.90062499999999</v>
      </c>
      <c r="G8" s="40">
        <f t="shared" si="1"/>
        <v>349.80124999999998</v>
      </c>
      <c r="H8" s="137">
        <f t="shared" si="2"/>
        <v>524.70187499999997</v>
      </c>
      <c r="I8" s="12"/>
    </row>
    <row r="9" spans="1:12">
      <c r="A9" s="34">
        <v>6</v>
      </c>
      <c r="B9" s="11">
        <v>44713.756666666668</v>
      </c>
      <c r="C9" s="39">
        <f t="shared" si="3"/>
        <v>10056.785937500001</v>
      </c>
      <c r="D9" s="39">
        <f>SUM(C9*D3)</f>
        <v>1508.5178906250001</v>
      </c>
      <c r="E9" s="39">
        <f>SUM(C9*E3)</f>
        <v>201.13571875000002</v>
      </c>
      <c r="F9" s="133">
        <f t="shared" si="0"/>
        <v>201.13571875000002</v>
      </c>
      <c r="G9" s="40">
        <f t="shared" si="1"/>
        <v>402.27143750000005</v>
      </c>
      <c r="H9" s="137">
        <f t="shared" si="2"/>
        <v>603.40715625000007</v>
      </c>
      <c r="I9" s="12"/>
    </row>
    <row r="10" spans="1:12">
      <c r="A10" s="34">
        <v>7</v>
      </c>
      <c r="B10" s="11">
        <v>44743.756666666668</v>
      </c>
      <c r="C10" s="39">
        <f t="shared" si="3"/>
        <v>11565.303828125001</v>
      </c>
      <c r="D10" s="39">
        <f>SUM(C10*D3)</f>
        <v>1734.7955742187501</v>
      </c>
      <c r="E10" s="39">
        <f>SUM(C10*E3)</f>
        <v>231.30607656250004</v>
      </c>
      <c r="F10" s="133">
        <f t="shared" si="0"/>
        <v>231.30607656250004</v>
      </c>
      <c r="G10" s="40">
        <f t="shared" si="1"/>
        <v>462.61215312500008</v>
      </c>
      <c r="H10" s="137">
        <f t="shared" si="2"/>
        <v>693.91822968750012</v>
      </c>
      <c r="I10" s="12"/>
    </row>
    <row r="11" spans="1:12">
      <c r="A11" s="34">
        <v>8</v>
      </c>
      <c r="B11" s="11">
        <v>44774.756666666668</v>
      </c>
      <c r="C11" s="39">
        <f t="shared" si="3"/>
        <v>13300.099402343751</v>
      </c>
      <c r="D11" s="39">
        <f>SUM(C11*D3)</f>
        <v>1995.0149103515625</v>
      </c>
      <c r="E11" s="39">
        <f>SUM(C11*E3)</f>
        <v>266.001988046875</v>
      </c>
      <c r="F11" s="133">
        <f t="shared" si="0"/>
        <v>266.001988046875</v>
      </c>
      <c r="G11" s="40">
        <f t="shared" si="1"/>
        <v>532.00397609375</v>
      </c>
      <c r="H11" s="137">
        <f t="shared" si="2"/>
        <v>798.005964140625</v>
      </c>
      <c r="I11" s="12"/>
    </row>
    <row r="12" spans="1:12">
      <c r="A12" s="34">
        <v>9</v>
      </c>
      <c r="B12" s="11">
        <v>44805.756666666668</v>
      </c>
      <c r="C12" s="39">
        <f t="shared" si="3"/>
        <v>15295.114312695314</v>
      </c>
      <c r="D12" s="39">
        <f>SUM(C12*D3)</f>
        <v>2294.2671469042971</v>
      </c>
      <c r="E12" s="39">
        <f>SUM(C12*E3)</f>
        <v>305.90228625390631</v>
      </c>
      <c r="F12" s="133">
        <f t="shared" si="0"/>
        <v>305.90228625390631</v>
      </c>
      <c r="G12" s="40">
        <f t="shared" si="1"/>
        <v>611.80457250781262</v>
      </c>
      <c r="H12" s="137">
        <f t="shared" si="2"/>
        <v>917.70685876171888</v>
      </c>
      <c r="I12" s="12"/>
    </row>
    <row r="13" spans="1:12">
      <c r="A13" s="34">
        <v>10</v>
      </c>
      <c r="B13" s="11">
        <v>44835.756666666668</v>
      </c>
      <c r="C13" s="39">
        <f t="shared" si="3"/>
        <v>17589.381459599612</v>
      </c>
      <c r="D13" s="39">
        <f>SUM(C13*D3)</f>
        <v>2638.4072189399417</v>
      </c>
      <c r="E13" s="39">
        <f>SUM(C13*E3)</f>
        <v>351.78762919199227</v>
      </c>
      <c r="F13" s="133">
        <f t="shared" si="0"/>
        <v>351.78762919199227</v>
      </c>
      <c r="G13" s="40">
        <f t="shared" si="1"/>
        <v>703.57525838398453</v>
      </c>
      <c r="H13" s="137">
        <f t="shared" si="2"/>
        <v>1055.3628875759769</v>
      </c>
      <c r="I13" s="12"/>
    </row>
    <row r="14" spans="1:12">
      <c r="A14" s="34">
        <v>11</v>
      </c>
      <c r="B14" s="11">
        <v>44866.756666666668</v>
      </c>
      <c r="C14" s="39">
        <f t="shared" si="3"/>
        <v>20227.788678539553</v>
      </c>
      <c r="D14" s="39">
        <f>SUM(C14*D3)</f>
        <v>3034.1683017809328</v>
      </c>
      <c r="E14" s="39">
        <f>SUM(C14*E3)</f>
        <v>404.55577357079108</v>
      </c>
      <c r="F14" s="133">
        <f t="shared" si="0"/>
        <v>404.55577357079108</v>
      </c>
      <c r="G14" s="40">
        <f t="shared" si="1"/>
        <v>809.11154714158215</v>
      </c>
      <c r="H14" s="137">
        <f t="shared" si="2"/>
        <v>1213.6673207123731</v>
      </c>
      <c r="I14" s="12"/>
    </row>
    <row r="15" spans="1:12" ht="13.5" thickBot="1">
      <c r="A15" s="13">
        <v>12</v>
      </c>
      <c r="B15" s="35">
        <v>44896.756666666668</v>
      </c>
      <c r="C15" s="41">
        <f t="shared" si="3"/>
        <v>23261.956980320487</v>
      </c>
      <c r="D15" s="41">
        <f>SUM(C15*D3)</f>
        <v>3489.2935470480729</v>
      </c>
      <c r="E15" s="41">
        <f>SUM(C15*E3)</f>
        <v>465.23913960640976</v>
      </c>
      <c r="F15" s="134">
        <f t="shared" si="0"/>
        <v>465.23913960640976</v>
      </c>
      <c r="G15" s="42">
        <f t="shared" si="1"/>
        <v>930.47827921281953</v>
      </c>
      <c r="H15" s="138">
        <f t="shared" si="2"/>
        <v>1395.7174188192294</v>
      </c>
      <c r="I15" s="12"/>
    </row>
    <row r="16" spans="1:12">
      <c r="A16" s="33">
        <v>13</v>
      </c>
      <c r="B16" s="20">
        <v>44927.756666666668</v>
      </c>
      <c r="C16" s="43">
        <f t="shared" si="3"/>
        <v>26751.25052736856</v>
      </c>
      <c r="D16" s="43">
        <f>SUM(C16*D3)</f>
        <v>4012.6875791052839</v>
      </c>
      <c r="E16" s="43">
        <f>SUM(C16*E3)</f>
        <v>535.02501054737127</v>
      </c>
      <c r="F16" s="135">
        <f t="shared" si="0"/>
        <v>535.02501054737127</v>
      </c>
      <c r="G16" s="44">
        <f t="shared" si="1"/>
        <v>1070.0500210947425</v>
      </c>
      <c r="H16" s="139">
        <f t="shared" si="2"/>
        <v>1605.0750316421138</v>
      </c>
      <c r="I16" s="14"/>
      <c r="L16" s="15"/>
    </row>
    <row r="17" spans="1:12">
      <c r="A17" s="34">
        <v>14</v>
      </c>
      <c r="B17" s="11">
        <v>44958.756666666668</v>
      </c>
      <c r="C17" s="39">
        <f t="shared" si="3"/>
        <v>30763.938106473845</v>
      </c>
      <c r="D17" s="39">
        <f>SUM(C17*D3)</f>
        <v>4614.5907159710769</v>
      </c>
      <c r="E17" s="39">
        <f>SUM(C17*E3)</f>
        <v>615.27876212947695</v>
      </c>
      <c r="F17" s="133">
        <f t="shared" si="0"/>
        <v>615.27876212947695</v>
      </c>
      <c r="G17" s="40">
        <f t="shared" si="1"/>
        <v>1230.5575242589539</v>
      </c>
      <c r="H17" s="137">
        <f t="shared" si="2"/>
        <v>1845.8362863884308</v>
      </c>
      <c r="I17" s="12"/>
    </row>
    <row r="18" spans="1:12">
      <c r="A18" s="34">
        <v>15</v>
      </c>
      <c r="B18" s="11">
        <v>44986.756666666668</v>
      </c>
      <c r="C18" s="39">
        <f t="shared" si="3"/>
        <v>35378.528822444918</v>
      </c>
      <c r="D18" s="39">
        <f>SUM(C18*D3)</f>
        <v>5306.7793233667371</v>
      </c>
      <c r="E18" s="39">
        <f>SUM(C18*E3)</f>
        <v>707.57057644889835</v>
      </c>
      <c r="F18" s="133">
        <f t="shared" si="0"/>
        <v>707.57057644889835</v>
      </c>
      <c r="G18" s="40">
        <f t="shared" si="1"/>
        <v>1415.1411528977967</v>
      </c>
      <c r="H18" s="137">
        <f t="shared" si="2"/>
        <v>2122.7117293466949</v>
      </c>
      <c r="I18" s="12"/>
    </row>
    <row r="19" spans="1:12">
      <c r="A19" s="34">
        <v>16</v>
      </c>
      <c r="B19" s="11">
        <v>45017.756666666668</v>
      </c>
      <c r="C19" s="39">
        <f t="shared" si="3"/>
        <v>40685.308145811658</v>
      </c>
      <c r="D19" s="39">
        <f>SUM(C19*D3)</f>
        <v>6102.7962218717485</v>
      </c>
      <c r="E19" s="39">
        <f>SUM(C19*E3)</f>
        <v>813.70616291623321</v>
      </c>
      <c r="F19" s="133">
        <f t="shared" si="0"/>
        <v>813.70616291623321</v>
      </c>
      <c r="G19" s="40">
        <f t="shared" si="1"/>
        <v>1627.4123258324664</v>
      </c>
      <c r="H19" s="137">
        <f t="shared" si="2"/>
        <v>2441.1184887486997</v>
      </c>
      <c r="I19" s="12"/>
    </row>
    <row r="20" spans="1:12" ht="13">
      <c r="A20" s="34">
        <v>17</v>
      </c>
      <c r="B20" s="11">
        <v>45047.756666666668</v>
      </c>
      <c r="C20" s="39">
        <f t="shared" si="3"/>
        <v>46788.104367683409</v>
      </c>
      <c r="D20" s="39">
        <f>SUM(C20*D3)</f>
        <v>7018.2156551525113</v>
      </c>
      <c r="E20" s="39">
        <f>SUM(C20*E3)</f>
        <v>935.76208735366822</v>
      </c>
      <c r="F20" s="133">
        <f t="shared" si="0"/>
        <v>935.76208735366822</v>
      </c>
      <c r="G20" s="40">
        <f t="shared" si="1"/>
        <v>1871.5241747073364</v>
      </c>
      <c r="H20" s="137">
        <f t="shared" si="2"/>
        <v>2807.2862620610049</v>
      </c>
      <c r="I20" s="12"/>
      <c r="J20" s="16"/>
      <c r="K20" s="17"/>
    </row>
    <row r="21" spans="1:12">
      <c r="A21" s="34">
        <v>18</v>
      </c>
      <c r="B21" s="11">
        <v>45078.756666666668</v>
      </c>
      <c r="C21" s="39">
        <f t="shared" si="3"/>
        <v>53806.32002283592</v>
      </c>
      <c r="D21" s="39">
        <f>SUM(C21*D3)</f>
        <v>8070.9480034253875</v>
      </c>
      <c r="E21" s="39">
        <f>SUM(C21*E3)</f>
        <v>1076.1264004567183</v>
      </c>
      <c r="F21" s="133">
        <f t="shared" si="0"/>
        <v>1076.1264004567183</v>
      </c>
      <c r="G21" s="40">
        <f t="shared" si="1"/>
        <v>2152.2528009134367</v>
      </c>
      <c r="H21" s="137">
        <f t="shared" si="2"/>
        <v>3228.379201370155</v>
      </c>
      <c r="I21" s="12"/>
    </row>
    <row r="22" spans="1:12">
      <c r="A22" s="34">
        <v>19</v>
      </c>
      <c r="B22" s="11">
        <v>45108.756666666668</v>
      </c>
      <c r="C22" s="39">
        <f t="shared" si="3"/>
        <v>61877.268026261307</v>
      </c>
      <c r="D22" s="39">
        <f>SUM(C22*D3)</f>
        <v>9281.5902039391949</v>
      </c>
      <c r="E22" s="39">
        <f>SUM(C22*E3)</f>
        <v>1237.5453605252262</v>
      </c>
      <c r="F22" s="133">
        <f t="shared" si="0"/>
        <v>1237.5453605252262</v>
      </c>
      <c r="G22" s="40">
        <f t="shared" si="1"/>
        <v>2475.0907210504524</v>
      </c>
      <c r="H22" s="137">
        <f t="shared" si="2"/>
        <v>3712.6360815756789</v>
      </c>
      <c r="I22" s="14"/>
      <c r="L22" s="15"/>
    </row>
    <row r="23" spans="1:12">
      <c r="A23" s="34">
        <v>20</v>
      </c>
      <c r="B23" s="11">
        <v>45139.756666666668</v>
      </c>
      <c r="C23" s="39">
        <f t="shared" si="3"/>
        <v>71158.858230200509</v>
      </c>
      <c r="D23" s="39">
        <f>SUM(C23*D3)</f>
        <v>10673.828734530076</v>
      </c>
      <c r="E23" s="39">
        <f>SUM(C23*E3)</f>
        <v>1423.1771646040102</v>
      </c>
      <c r="F23" s="133">
        <f t="shared" si="0"/>
        <v>1423.1771646040102</v>
      </c>
      <c r="G23" s="40">
        <f t="shared" si="1"/>
        <v>2846.3543292080203</v>
      </c>
      <c r="H23" s="137">
        <f t="shared" si="2"/>
        <v>4269.53149381203</v>
      </c>
      <c r="I23" s="12"/>
    </row>
    <row r="24" spans="1:12">
      <c r="A24" s="34">
        <v>21</v>
      </c>
      <c r="B24" s="11">
        <v>45170.756666666668</v>
      </c>
      <c r="C24" s="39">
        <f t="shared" si="3"/>
        <v>81832.686964730587</v>
      </c>
      <c r="D24" s="39">
        <f>SUM(C24*D3)</f>
        <v>12274.903044709588</v>
      </c>
      <c r="E24" s="39">
        <f>SUM(C24*E3)</f>
        <v>1636.6537392946118</v>
      </c>
      <c r="F24" s="133">
        <f t="shared" si="0"/>
        <v>1636.6537392946118</v>
      </c>
      <c r="G24" s="40">
        <f t="shared" si="1"/>
        <v>3273.3074785892236</v>
      </c>
      <c r="H24" s="137">
        <f t="shared" si="2"/>
        <v>4909.9612178838352</v>
      </c>
      <c r="I24" s="12"/>
    </row>
    <row r="25" spans="1:12">
      <c r="A25" s="34">
        <v>22</v>
      </c>
      <c r="B25" s="11">
        <v>45200.756666666668</v>
      </c>
      <c r="C25" s="39">
        <f t="shared" si="3"/>
        <v>94107.590009440173</v>
      </c>
      <c r="D25" s="39">
        <f>SUM(C25*D3)</f>
        <v>14116.138501416026</v>
      </c>
      <c r="E25" s="39">
        <f>SUM(C25*E3)</f>
        <v>1882.1518001888035</v>
      </c>
      <c r="F25" s="133">
        <f t="shared" si="0"/>
        <v>1882.1518001888035</v>
      </c>
      <c r="G25" s="40">
        <f t="shared" si="1"/>
        <v>3764.3036003776069</v>
      </c>
      <c r="H25" s="137">
        <f t="shared" si="2"/>
        <v>5646.4554005664104</v>
      </c>
      <c r="I25" s="12"/>
    </row>
    <row r="26" spans="1:12">
      <c r="A26" s="34">
        <v>23</v>
      </c>
      <c r="B26" s="11">
        <v>45231.756666666668</v>
      </c>
      <c r="C26" s="39">
        <f t="shared" si="3"/>
        <v>108223.72851085619</v>
      </c>
      <c r="D26" s="39">
        <f>SUM(C26*D3)</f>
        <v>16233.559276628428</v>
      </c>
      <c r="E26" s="39">
        <f>SUM(C26*E3)</f>
        <v>2164.474570217124</v>
      </c>
      <c r="F26" s="133">
        <f t="shared" si="0"/>
        <v>2164.474570217124</v>
      </c>
      <c r="G26" s="40">
        <f t="shared" si="1"/>
        <v>4328.949140434248</v>
      </c>
      <c r="H26" s="137">
        <f t="shared" si="2"/>
        <v>6493.4237106513719</v>
      </c>
      <c r="I26" s="12"/>
    </row>
    <row r="27" spans="1:12" ht="13.5" thickBot="1">
      <c r="A27" s="13">
        <v>24</v>
      </c>
      <c r="B27" s="35">
        <v>45261.756666666668</v>
      </c>
      <c r="C27" s="41">
        <f t="shared" si="3"/>
        <v>124457.28778748462</v>
      </c>
      <c r="D27" s="41">
        <f>SUM(C27*D3)</f>
        <v>18668.59316812269</v>
      </c>
      <c r="E27" s="41">
        <f>SUM(C27*E3)</f>
        <v>2489.1457557496924</v>
      </c>
      <c r="F27" s="134">
        <f t="shared" si="0"/>
        <v>2489.1457557496924</v>
      </c>
      <c r="G27" s="42">
        <f t="shared" si="1"/>
        <v>4978.2915114993848</v>
      </c>
      <c r="H27" s="138">
        <f t="shared" si="2"/>
        <v>7467.4372672490772</v>
      </c>
      <c r="I27" s="12"/>
    </row>
    <row r="29" spans="1:12">
      <c r="F29"/>
      <c r="G29"/>
      <c r="H29"/>
      <c r="I29"/>
    </row>
    <row r="30" spans="1:12">
      <c r="F30"/>
      <c r="G30"/>
      <c r="H30"/>
      <c r="I30"/>
    </row>
    <row r="31" spans="1:12">
      <c r="F31"/>
      <c r="G31"/>
      <c r="H31"/>
      <c r="I31"/>
    </row>
    <row r="32" spans="1:12">
      <c r="F32"/>
      <c r="G32"/>
      <c r="H32"/>
      <c r="I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</sheetData>
  <mergeCells count="1">
    <mergeCell ref="C2:C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4325-9F54-4345-A104-BE9C4D0C6B20}">
  <dimension ref="B2:O45"/>
  <sheetViews>
    <sheetView zoomScaleNormal="100" workbookViewId="0">
      <selection activeCell="K4" sqref="K4"/>
    </sheetView>
  </sheetViews>
  <sheetFormatPr defaultRowHeight="12.5"/>
  <cols>
    <col min="2" max="2" width="16.7265625" customWidth="1"/>
    <col min="3" max="3" width="80.36328125" customWidth="1"/>
    <col min="7" max="7" width="12.90625" customWidth="1"/>
    <col min="9" max="9" width="15.36328125" customWidth="1"/>
    <col min="10" max="10" width="83.26953125" customWidth="1"/>
    <col min="11" max="11" width="18.7265625" customWidth="1"/>
    <col min="15" max="15" width="14.81640625" customWidth="1"/>
  </cols>
  <sheetData>
    <row r="2" spans="2:15" ht="32" customHeight="1">
      <c r="B2" s="120" t="s">
        <v>121</v>
      </c>
      <c r="C2" s="120" t="s">
        <v>17</v>
      </c>
      <c r="D2" s="120" t="s">
        <v>83</v>
      </c>
      <c r="E2" s="120" t="s">
        <v>82</v>
      </c>
      <c r="F2" s="120" t="s">
        <v>123</v>
      </c>
      <c r="G2" s="120" t="s">
        <v>122</v>
      </c>
      <c r="I2" s="120" t="s">
        <v>121</v>
      </c>
      <c r="J2" s="120" t="s">
        <v>17</v>
      </c>
      <c r="K2" s="120" t="s">
        <v>164</v>
      </c>
      <c r="L2" s="120" t="s">
        <v>83</v>
      </c>
      <c r="M2" s="120" t="s">
        <v>82</v>
      </c>
      <c r="N2" s="120" t="s">
        <v>123</v>
      </c>
      <c r="O2" s="120" t="s">
        <v>122</v>
      </c>
    </row>
    <row r="3" spans="2:15" ht="14">
      <c r="B3" s="119"/>
      <c r="C3" s="119"/>
      <c r="D3" s="119"/>
      <c r="E3" s="119"/>
      <c r="F3" s="119"/>
      <c r="G3" s="119"/>
      <c r="I3" s="119"/>
      <c r="J3" s="119"/>
      <c r="K3" s="119"/>
      <c r="L3" s="119"/>
      <c r="M3" s="119"/>
      <c r="N3" s="119"/>
      <c r="O3" s="119"/>
    </row>
    <row r="4" spans="2:15" ht="15" customHeight="1">
      <c r="B4" s="64" t="s">
        <v>25</v>
      </c>
      <c r="C4" s="123" t="s">
        <v>162</v>
      </c>
      <c r="D4" s="122">
        <v>109</v>
      </c>
      <c r="E4" s="121">
        <v>14</v>
      </c>
      <c r="F4" s="124">
        <f>SUM(D4:E4)</f>
        <v>123</v>
      </c>
      <c r="G4" s="125">
        <f>IFERROR(D4/F4,0)</f>
        <v>0.88617886178861793</v>
      </c>
      <c r="I4" s="64" t="s">
        <v>25</v>
      </c>
      <c r="J4" s="123" t="s">
        <v>136</v>
      </c>
      <c r="K4" s="130" t="s">
        <v>135</v>
      </c>
      <c r="L4" s="122">
        <v>128</v>
      </c>
      <c r="M4" s="121">
        <v>18</v>
      </c>
      <c r="N4" s="124">
        <f>SUM(L4:M4)</f>
        <v>146</v>
      </c>
      <c r="O4" s="125">
        <f>IFERROR(L4/N4,0)</f>
        <v>0.87671232876712324</v>
      </c>
    </row>
    <row r="5" spans="2:15" ht="15" customHeight="1">
      <c r="B5" s="64" t="s">
        <v>87</v>
      </c>
      <c r="C5" s="123"/>
      <c r="D5" s="122"/>
      <c r="E5" s="121"/>
      <c r="F5" s="124">
        <f t="shared" ref="F5:F42" si="0">SUM(D5:E5)</f>
        <v>0</v>
      </c>
      <c r="G5" s="125">
        <f t="shared" ref="G5:G45" si="1">IFERROR(D5/F5,0)</f>
        <v>0</v>
      </c>
      <c r="I5" s="64" t="s">
        <v>87</v>
      </c>
      <c r="J5" s="123"/>
      <c r="K5" s="123"/>
      <c r="L5" s="122"/>
      <c r="M5" s="121"/>
      <c r="N5" s="124">
        <f t="shared" ref="N5:N42" si="2">SUM(L5:M5)</f>
        <v>0</v>
      </c>
      <c r="O5" s="125">
        <f t="shared" ref="O5:O45" si="3">IFERROR(L5/N5,0)</f>
        <v>0</v>
      </c>
    </row>
    <row r="6" spans="2:15" ht="15" customHeight="1">
      <c r="B6" s="64" t="s">
        <v>108</v>
      </c>
      <c r="C6" s="123"/>
      <c r="D6" s="122"/>
      <c r="E6" s="121"/>
      <c r="F6" s="124">
        <f t="shared" si="0"/>
        <v>0</v>
      </c>
      <c r="G6" s="125">
        <f t="shared" si="1"/>
        <v>0</v>
      </c>
      <c r="I6" s="64" t="s">
        <v>108</v>
      </c>
      <c r="J6" s="123"/>
      <c r="K6" s="123"/>
      <c r="L6" s="122"/>
      <c r="M6" s="121"/>
      <c r="N6" s="124">
        <f t="shared" si="2"/>
        <v>0</v>
      </c>
      <c r="O6" s="125">
        <f t="shared" si="3"/>
        <v>0</v>
      </c>
    </row>
    <row r="7" spans="2:15" ht="15" customHeight="1">
      <c r="B7" s="64" t="s">
        <v>31</v>
      </c>
      <c r="C7" s="123" t="s">
        <v>133</v>
      </c>
      <c r="D7" s="122">
        <v>116</v>
      </c>
      <c r="E7" s="121">
        <v>21</v>
      </c>
      <c r="F7" s="124">
        <f t="shared" si="0"/>
        <v>137</v>
      </c>
      <c r="G7" s="125">
        <f t="shared" si="1"/>
        <v>0.84671532846715325</v>
      </c>
      <c r="I7" s="64" t="s">
        <v>31</v>
      </c>
      <c r="J7" s="123"/>
      <c r="K7" s="123"/>
      <c r="L7" s="122"/>
      <c r="M7" s="121"/>
      <c r="N7" s="124">
        <f t="shared" si="2"/>
        <v>0</v>
      </c>
      <c r="O7" s="125">
        <f t="shared" si="3"/>
        <v>0</v>
      </c>
    </row>
    <row r="8" spans="2:15" ht="15.5" customHeight="1">
      <c r="B8" s="64" t="s">
        <v>90</v>
      </c>
      <c r="C8" s="123"/>
      <c r="D8" s="122"/>
      <c r="E8" s="121"/>
      <c r="F8" s="124">
        <f t="shared" si="0"/>
        <v>0</v>
      </c>
      <c r="G8" s="125">
        <f t="shared" si="1"/>
        <v>0</v>
      </c>
      <c r="I8" s="64" t="s">
        <v>90</v>
      </c>
      <c r="J8" s="123"/>
      <c r="K8" s="123"/>
      <c r="L8" s="122"/>
      <c r="M8" s="121"/>
      <c r="N8" s="124">
        <f t="shared" si="2"/>
        <v>0</v>
      </c>
      <c r="O8" s="125">
        <f t="shared" si="3"/>
        <v>0</v>
      </c>
    </row>
    <row r="9" spans="2:15" ht="15" customHeight="1">
      <c r="B9" s="64" t="s">
        <v>91</v>
      </c>
      <c r="C9" s="123"/>
      <c r="D9" s="122"/>
      <c r="E9" s="121"/>
      <c r="F9" s="124">
        <f t="shared" si="0"/>
        <v>0</v>
      </c>
      <c r="G9" s="125">
        <f t="shared" si="1"/>
        <v>0</v>
      </c>
      <c r="I9" s="64" t="s">
        <v>91</v>
      </c>
      <c r="J9" s="123"/>
      <c r="K9" s="123"/>
      <c r="L9" s="122"/>
      <c r="M9" s="121"/>
      <c r="N9" s="124">
        <f t="shared" si="2"/>
        <v>0</v>
      </c>
      <c r="O9" s="125">
        <f t="shared" si="3"/>
        <v>0</v>
      </c>
    </row>
    <row r="10" spans="2:15" ht="15" customHeight="1">
      <c r="B10" s="64" t="s">
        <v>96</v>
      </c>
      <c r="C10" s="123"/>
      <c r="D10" s="122"/>
      <c r="E10" s="121"/>
      <c r="F10" s="124">
        <f t="shared" si="0"/>
        <v>0</v>
      </c>
      <c r="G10" s="125">
        <f t="shared" si="1"/>
        <v>0</v>
      </c>
      <c r="I10" s="64" t="s">
        <v>96</v>
      </c>
      <c r="J10" s="123"/>
      <c r="K10" s="123"/>
      <c r="L10" s="122"/>
      <c r="M10" s="121"/>
      <c r="N10" s="124">
        <f t="shared" si="2"/>
        <v>0</v>
      </c>
      <c r="O10" s="125">
        <f t="shared" si="3"/>
        <v>0</v>
      </c>
    </row>
    <row r="11" spans="2:15" ht="15" customHeight="1">
      <c r="B11" s="64" t="s">
        <v>32</v>
      </c>
      <c r="C11" s="123"/>
      <c r="D11" s="122"/>
      <c r="E11" s="121"/>
      <c r="F11" s="124">
        <f t="shared" si="0"/>
        <v>0</v>
      </c>
      <c r="G11" s="125">
        <f t="shared" si="1"/>
        <v>0</v>
      </c>
      <c r="I11" s="64" t="s">
        <v>32</v>
      </c>
      <c r="J11" s="123"/>
      <c r="K11" s="123"/>
      <c r="L11" s="122"/>
      <c r="M11" s="121"/>
      <c r="N11" s="124">
        <f t="shared" si="2"/>
        <v>0</v>
      </c>
      <c r="O11" s="125">
        <f t="shared" si="3"/>
        <v>0</v>
      </c>
    </row>
    <row r="12" spans="2:15" ht="15" customHeight="1">
      <c r="B12" s="64" t="s">
        <v>52</v>
      </c>
      <c r="C12" s="123"/>
      <c r="D12" s="122"/>
      <c r="E12" s="121"/>
      <c r="F12" s="124">
        <f t="shared" si="0"/>
        <v>0</v>
      </c>
      <c r="G12" s="125">
        <f t="shared" si="1"/>
        <v>0</v>
      </c>
      <c r="I12" s="64" t="s">
        <v>52</v>
      </c>
      <c r="J12" s="123"/>
      <c r="K12" s="123"/>
      <c r="L12" s="122"/>
      <c r="M12" s="121"/>
      <c r="N12" s="124">
        <f t="shared" si="2"/>
        <v>0</v>
      </c>
      <c r="O12" s="125">
        <f t="shared" si="3"/>
        <v>0</v>
      </c>
    </row>
    <row r="13" spans="2:15" ht="15" customHeight="1">
      <c r="B13" s="64" t="s">
        <v>34</v>
      </c>
      <c r="C13" s="123"/>
      <c r="D13" s="122"/>
      <c r="E13" s="121"/>
      <c r="F13" s="124">
        <f t="shared" si="0"/>
        <v>0</v>
      </c>
      <c r="G13" s="125">
        <f t="shared" si="1"/>
        <v>0</v>
      </c>
      <c r="I13" s="64" t="s">
        <v>34</v>
      </c>
      <c r="J13" s="123"/>
      <c r="K13" s="123"/>
      <c r="L13" s="122"/>
      <c r="M13" s="121"/>
      <c r="N13" s="124">
        <f t="shared" si="2"/>
        <v>0</v>
      </c>
      <c r="O13" s="125">
        <f t="shared" si="3"/>
        <v>0</v>
      </c>
    </row>
    <row r="14" spans="2:15" ht="15" customHeight="1">
      <c r="B14" s="64" t="s">
        <v>97</v>
      </c>
      <c r="C14" s="123"/>
      <c r="D14" s="122"/>
      <c r="E14" s="121"/>
      <c r="F14" s="124">
        <f t="shared" si="0"/>
        <v>0</v>
      </c>
      <c r="G14" s="125">
        <f t="shared" si="1"/>
        <v>0</v>
      </c>
      <c r="I14" s="64" t="s">
        <v>97</v>
      </c>
      <c r="J14" s="123"/>
      <c r="K14" s="123"/>
      <c r="L14" s="122"/>
      <c r="M14" s="121"/>
      <c r="N14" s="124">
        <f t="shared" si="2"/>
        <v>0</v>
      </c>
      <c r="O14" s="125">
        <f t="shared" si="3"/>
        <v>0</v>
      </c>
    </row>
    <row r="15" spans="2:15" ht="15" customHeight="1">
      <c r="B15" s="64" t="s">
        <v>55</v>
      </c>
      <c r="C15" s="123"/>
      <c r="D15" s="122"/>
      <c r="E15" s="121"/>
      <c r="F15" s="124">
        <f t="shared" si="0"/>
        <v>0</v>
      </c>
      <c r="G15" s="125">
        <f t="shared" si="1"/>
        <v>0</v>
      </c>
      <c r="I15" s="64" t="s">
        <v>55</v>
      </c>
      <c r="J15" s="123"/>
      <c r="K15" s="123"/>
      <c r="L15" s="122"/>
      <c r="M15" s="121"/>
      <c r="N15" s="124">
        <f t="shared" si="2"/>
        <v>0</v>
      </c>
      <c r="O15" s="125">
        <f t="shared" si="3"/>
        <v>0</v>
      </c>
    </row>
    <row r="16" spans="2:15" ht="15" customHeight="1">
      <c r="B16" s="64" t="s">
        <v>88</v>
      </c>
      <c r="C16" s="123"/>
      <c r="D16" s="122"/>
      <c r="E16" s="121"/>
      <c r="F16" s="124">
        <f t="shared" si="0"/>
        <v>0</v>
      </c>
      <c r="G16" s="125">
        <f t="shared" si="1"/>
        <v>0</v>
      </c>
      <c r="I16" s="64" t="s">
        <v>88</v>
      </c>
      <c r="J16" s="123"/>
      <c r="K16" s="123"/>
      <c r="L16" s="122"/>
      <c r="M16" s="121"/>
      <c r="N16" s="124">
        <f t="shared" si="2"/>
        <v>0</v>
      </c>
      <c r="O16" s="125">
        <f t="shared" si="3"/>
        <v>0</v>
      </c>
    </row>
    <row r="17" spans="2:15" ht="15" customHeight="1">
      <c r="B17" s="64" t="s">
        <v>57</v>
      </c>
      <c r="C17" s="123"/>
      <c r="D17" s="122"/>
      <c r="E17" s="121"/>
      <c r="F17" s="124">
        <f t="shared" si="0"/>
        <v>0</v>
      </c>
      <c r="G17" s="125">
        <f t="shared" si="1"/>
        <v>0</v>
      </c>
      <c r="I17" s="64" t="s">
        <v>57</v>
      </c>
      <c r="J17" s="123"/>
      <c r="K17" s="123"/>
      <c r="L17" s="122"/>
      <c r="M17" s="121"/>
      <c r="N17" s="124">
        <f t="shared" si="2"/>
        <v>0</v>
      </c>
      <c r="O17" s="125">
        <f t="shared" si="3"/>
        <v>0</v>
      </c>
    </row>
    <row r="18" spans="2:15" ht="15" customHeight="1">
      <c r="B18" s="64" t="s">
        <v>92</v>
      </c>
      <c r="C18" s="123"/>
      <c r="D18" s="122"/>
      <c r="E18" s="121"/>
      <c r="F18" s="124">
        <f t="shared" si="0"/>
        <v>0</v>
      </c>
      <c r="G18" s="125">
        <f t="shared" si="1"/>
        <v>0</v>
      </c>
      <c r="I18" s="64" t="s">
        <v>92</v>
      </c>
      <c r="J18" s="123"/>
      <c r="K18" s="123"/>
      <c r="L18" s="122"/>
      <c r="M18" s="121"/>
      <c r="N18" s="124">
        <f t="shared" si="2"/>
        <v>0</v>
      </c>
      <c r="O18" s="125">
        <f t="shared" si="3"/>
        <v>0</v>
      </c>
    </row>
    <row r="19" spans="2:15" ht="15" customHeight="1">
      <c r="B19" s="64" t="s">
        <v>103</v>
      </c>
      <c r="C19" s="123"/>
      <c r="D19" s="122"/>
      <c r="E19" s="121"/>
      <c r="F19" s="124">
        <f t="shared" si="0"/>
        <v>0</v>
      </c>
      <c r="G19" s="125">
        <f t="shared" si="1"/>
        <v>0</v>
      </c>
      <c r="I19" s="64" t="s">
        <v>103</v>
      </c>
      <c r="J19" s="123"/>
      <c r="K19" s="123"/>
      <c r="L19" s="122"/>
      <c r="M19" s="121"/>
      <c r="N19" s="124">
        <f t="shared" si="2"/>
        <v>0</v>
      </c>
      <c r="O19" s="125">
        <f t="shared" si="3"/>
        <v>0</v>
      </c>
    </row>
    <row r="20" spans="2:15" ht="15" customHeight="1">
      <c r="B20" s="64" t="s">
        <v>104</v>
      </c>
      <c r="C20" s="123"/>
      <c r="D20" s="122"/>
      <c r="E20" s="121"/>
      <c r="F20" s="124">
        <f t="shared" si="0"/>
        <v>0</v>
      </c>
      <c r="G20" s="125">
        <f t="shared" si="1"/>
        <v>0</v>
      </c>
      <c r="I20" s="64" t="s">
        <v>104</v>
      </c>
      <c r="J20" s="123"/>
      <c r="K20" s="123"/>
      <c r="L20" s="122"/>
      <c r="M20" s="121"/>
      <c r="N20" s="124">
        <f t="shared" si="2"/>
        <v>0</v>
      </c>
      <c r="O20" s="125">
        <f t="shared" si="3"/>
        <v>0</v>
      </c>
    </row>
    <row r="21" spans="2:15" ht="15" customHeight="1">
      <c r="B21" s="64" t="s">
        <v>105</v>
      </c>
      <c r="C21" s="123" t="s">
        <v>134</v>
      </c>
      <c r="D21" s="122">
        <v>21</v>
      </c>
      <c r="E21" s="121">
        <v>0</v>
      </c>
      <c r="F21" s="124">
        <f t="shared" si="0"/>
        <v>21</v>
      </c>
      <c r="G21" s="125">
        <f t="shared" si="1"/>
        <v>1</v>
      </c>
      <c r="I21" s="64" t="s">
        <v>105</v>
      </c>
      <c r="J21" s="123"/>
      <c r="K21" s="123"/>
      <c r="L21" s="122"/>
      <c r="M21" s="121"/>
      <c r="N21" s="124">
        <f t="shared" si="2"/>
        <v>0</v>
      </c>
      <c r="O21" s="125">
        <f t="shared" si="3"/>
        <v>0</v>
      </c>
    </row>
    <row r="22" spans="2:15" ht="15" customHeight="1">
      <c r="B22" s="64" t="s">
        <v>106</v>
      </c>
      <c r="C22" s="123"/>
      <c r="D22" s="122"/>
      <c r="E22" s="121"/>
      <c r="F22" s="124">
        <f t="shared" si="0"/>
        <v>0</v>
      </c>
      <c r="G22" s="125">
        <f t="shared" si="1"/>
        <v>0</v>
      </c>
      <c r="I22" s="64" t="s">
        <v>106</v>
      </c>
      <c r="J22" s="123"/>
      <c r="K22" s="123"/>
      <c r="L22" s="122"/>
      <c r="M22" s="121"/>
      <c r="N22" s="124">
        <f t="shared" si="2"/>
        <v>0</v>
      </c>
      <c r="O22" s="125">
        <f t="shared" si="3"/>
        <v>0</v>
      </c>
    </row>
    <row r="23" spans="2:15" ht="15" customHeight="1">
      <c r="B23" s="64" t="s">
        <v>107</v>
      </c>
      <c r="C23" s="123"/>
      <c r="D23" s="122"/>
      <c r="E23" s="121"/>
      <c r="F23" s="124">
        <f t="shared" si="0"/>
        <v>0</v>
      </c>
      <c r="G23" s="125">
        <f t="shared" si="1"/>
        <v>0</v>
      </c>
      <c r="I23" s="64" t="s">
        <v>107</v>
      </c>
      <c r="J23" s="123"/>
      <c r="K23" s="123"/>
      <c r="L23" s="122"/>
      <c r="M23" s="121"/>
      <c r="N23" s="124">
        <f t="shared" si="2"/>
        <v>0</v>
      </c>
      <c r="O23" s="125">
        <f t="shared" si="3"/>
        <v>0</v>
      </c>
    </row>
    <row r="24" spans="2:15" ht="15" customHeight="1">
      <c r="B24" s="64" t="s">
        <v>56</v>
      </c>
      <c r="C24" s="123"/>
      <c r="D24" s="122"/>
      <c r="E24" s="121"/>
      <c r="F24" s="124">
        <f t="shared" si="0"/>
        <v>0</v>
      </c>
      <c r="G24" s="125">
        <f t="shared" si="1"/>
        <v>0</v>
      </c>
      <c r="I24" s="64" t="s">
        <v>56</v>
      </c>
      <c r="J24" s="123"/>
      <c r="K24" s="123"/>
      <c r="L24" s="122"/>
      <c r="M24" s="121"/>
      <c r="N24" s="124">
        <f t="shared" si="2"/>
        <v>0</v>
      </c>
      <c r="O24" s="125">
        <f t="shared" si="3"/>
        <v>0</v>
      </c>
    </row>
    <row r="25" spans="2:15" ht="15" customHeight="1">
      <c r="B25" s="64" t="s">
        <v>89</v>
      </c>
      <c r="C25" s="123"/>
      <c r="D25" s="122"/>
      <c r="E25" s="121"/>
      <c r="F25" s="124">
        <f t="shared" si="0"/>
        <v>0</v>
      </c>
      <c r="G25" s="125">
        <f t="shared" si="1"/>
        <v>0</v>
      </c>
      <c r="I25" s="64" t="s">
        <v>89</v>
      </c>
      <c r="J25" s="123"/>
      <c r="K25" s="123"/>
      <c r="L25" s="122"/>
      <c r="M25" s="121"/>
      <c r="N25" s="124">
        <f t="shared" si="2"/>
        <v>0</v>
      </c>
      <c r="O25" s="125">
        <f t="shared" si="3"/>
        <v>0</v>
      </c>
    </row>
    <row r="26" spans="2:15" ht="15" customHeight="1">
      <c r="B26" s="64" t="s">
        <v>58</v>
      </c>
      <c r="C26" s="123"/>
      <c r="D26" s="122"/>
      <c r="E26" s="121"/>
      <c r="F26" s="124">
        <f t="shared" si="0"/>
        <v>0</v>
      </c>
      <c r="G26" s="125">
        <f t="shared" si="1"/>
        <v>0</v>
      </c>
      <c r="I26" s="64" t="s">
        <v>58</v>
      </c>
      <c r="J26" s="123"/>
      <c r="K26" s="123"/>
      <c r="L26" s="122"/>
      <c r="M26" s="121"/>
      <c r="N26" s="124">
        <f t="shared" si="2"/>
        <v>0</v>
      </c>
      <c r="O26" s="125">
        <f t="shared" si="3"/>
        <v>0</v>
      </c>
    </row>
    <row r="27" spans="2:15" ht="15" customHeight="1">
      <c r="B27" s="64" t="s">
        <v>93</v>
      </c>
      <c r="C27" s="123"/>
      <c r="D27" s="122"/>
      <c r="E27" s="121"/>
      <c r="F27" s="124">
        <f t="shared" si="0"/>
        <v>0</v>
      </c>
      <c r="G27" s="125">
        <f t="shared" si="1"/>
        <v>0</v>
      </c>
      <c r="I27" s="64" t="s">
        <v>93</v>
      </c>
      <c r="J27" s="123"/>
      <c r="K27" s="123"/>
      <c r="L27" s="122"/>
      <c r="M27" s="121"/>
      <c r="N27" s="124">
        <f t="shared" si="2"/>
        <v>0</v>
      </c>
      <c r="O27" s="125">
        <f t="shared" si="3"/>
        <v>0</v>
      </c>
    </row>
    <row r="28" spans="2:15" ht="15" customHeight="1">
      <c r="B28" s="64" t="s">
        <v>98</v>
      </c>
      <c r="C28" s="123"/>
      <c r="D28" s="122"/>
      <c r="E28" s="121"/>
      <c r="F28" s="124">
        <f t="shared" si="0"/>
        <v>0</v>
      </c>
      <c r="G28" s="125">
        <f t="shared" si="1"/>
        <v>0</v>
      </c>
      <c r="I28" s="64" t="s">
        <v>98</v>
      </c>
      <c r="J28" s="123"/>
      <c r="K28" s="123"/>
      <c r="L28" s="122"/>
      <c r="M28" s="121"/>
      <c r="N28" s="124">
        <f t="shared" si="2"/>
        <v>0</v>
      </c>
      <c r="O28" s="125">
        <f t="shared" si="3"/>
        <v>0</v>
      </c>
    </row>
    <row r="29" spans="2:15" ht="15" customHeight="1">
      <c r="B29" s="64" t="s">
        <v>99</v>
      </c>
      <c r="C29" s="123"/>
      <c r="D29" s="122"/>
      <c r="E29" s="121"/>
      <c r="F29" s="124">
        <f t="shared" si="0"/>
        <v>0</v>
      </c>
      <c r="G29" s="125">
        <f t="shared" si="1"/>
        <v>0</v>
      </c>
      <c r="I29" s="64" t="s">
        <v>99</v>
      </c>
      <c r="J29" s="123"/>
      <c r="K29" s="123"/>
      <c r="L29" s="122"/>
      <c r="M29" s="121"/>
      <c r="N29" s="124">
        <f t="shared" si="2"/>
        <v>0</v>
      </c>
      <c r="O29" s="125">
        <f t="shared" si="3"/>
        <v>0</v>
      </c>
    </row>
    <row r="30" spans="2:15" ht="15" customHeight="1">
      <c r="B30" s="64" t="s">
        <v>100</v>
      </c>
      <c r="C30" s="123"/>
      <c r="D30" s="122"/>
      <c r="E30" s="121"/>
      <c r="F30" s="124">
        <f t="shared" si="0"/>
        <v>0</v>
      </c>
      <c r="G30" s="125">
        <f t="shared" si="1"/>
        <v>0</v>
      </c>
      <c r="I30" s="64" t="s">
        <v>100</v>
      </c>
      <c r="J30" s="123"/>
      <c r="K30" s="123"/>
      <c r="L30" s="122"/>
      <c r="M30" s="121"/>
      <c r="N30" s="124">
        <f t="shared" si="2"/>
        <v>0</v>
      </c>
      <c r="O30" s="125">
        <f t="shared" si="3"/>
        <v>0</v>
      </c>
    </row>
    <row r="31" spans="2:15" ht="15" customHeight="1">
      <c r="B31" s="64" t="s">
        <v>101</v>
      </c>
      <c r="C31" s="123"/>
      <c r="D31" s="122"/>
      <c r="E31" s="121"/>
      <c r="F31" s="124">
        <f t="shared" si="0"/>
        <v>0</v>
      </c>
      <c r="G31" s="125">
        <f t="shared" si="1"/>
        <v>0</v>
      </c>
      <c r="I31" s="64" t="s">
        <v>101</v>
      </c>
      <c r="J31" s="123"/>
      <c r="K31" s="123"/>
      <c r="L31" s="122"/>
      <c r="M31" s="121"/>
      <c r="N31" s="124">
        <f t="shared" si="2"/>
        <v>0</v>
      </c>
      <c r="O31" s="125">
        <f t="shared" si="3"/>
        <v>0</v>
      </c>
    </row>
    <row r="32" spans="2:15" ht="15" customHeight="1">
      <c r="B32" s="64" t="s">
        <v>102</v>
      </c>
      <c r="C32" s="123"/>
      <c r="D32" s="122"/>
      <c r="E32" s="121"/>
      <c r="F32" s="124">
        <f t="shared" si="0"/>
        <v>0</v>
      </c>
      <c r="G32" s="125">
        <f t="shared" si="1"/>
        <v>0</v>
      </c>
      <c r="I32" s="64" t="s">
        <v>102</v>
      </c>
      <c r="J32" s="123"/>
      <c r="K32" s="123"/>
      <c r="L32" s="122"/>
      <c r="M32" s="121"/>
      <c r="N32" s="124">
        <f t="shared" si="2"/>
        <v>0</v>
      </c>
      <c r="O32" s="125">
        <f t="shared" si="3"/>
        <v>0</v>
      </c>
    </row>
    <row r="33" spans="2:15" ht="15" customHeight="1">
      <c r="B33" s="64" t="s">
        <v>54</v>
      </c>
      <c r="C33" s="123"/>
      <c r="D33" s="122"/>
      <c r="E33" s="121"/>
      <c r="F33" s="124">
        <f t="shared" si="0"/>
        <v>0</v>
      </c>
      <c r="G33" s="125">
        <f t="shared" si="1"/>
        <v>0</v>
      </c>
      <c r="I33" s="64" t="s">
        <v>54</v>
      </c>
      <c r="J33" s="123"/>
      <c r="K33" s="123"/>
      <c r="L33" s="122"/>
      <c r="M33" s="121"/>
      <c r="N33" s="124">
        <f t="shared" si="2"/>
        <v>0</v>
      </c>
      <c r="O33" s="125">
        <f t="shared" si="3"/>
        <v>0</v>
      </c>
    </row>
    <row r="34" spans="2:15" ht="15" customHeight="1">
      <c r="B34" s="64" t="s">
        <v>94</v>
      </c>
      <c r="C34" s="123"/>
      <c r="D34" s="122"/>
      <c r="E34" s="121"/>
      <c r="F34" s="124">
        <f t="shared" si="0"/>
        <v>0</v>
      </c>
      <c r="G34" s="125">
        <f t="shared" si="1"/>
        <v>0</v>
      </c>
      <c r="I34" s="64" t="s">
        <v>94</v>
      </c>
      <c r="J34" s="123"/>
      <c r="K34" s="123"/>
      <c r="L34" s="122"/>
      <c r="M34" s="121"/>
      <c r="N34" s="124">
        <f t="shared" si="2"/>
        <v>0</v>
      </c>
      <c r="O34" s="125">
        <f t="shared" si="3"/>
        <v>0</v>
      </c>
    </row>
    <row r="35" spans="2:15" ht="15" customHeight="1">
      <c r="B35" s="64" t="s">
        <v>86</v>
      </c>
      <c r="C35" s="123"/>
      <c r="D35" s="122"/>
      <c r="E35" s="121"/>
      <c r="F35" s="124">
        <f t="shared" si="0"/>
        <v>0</v>
      </c>
      <c r="G35" s="125">
        <f t="shared" si="1"/>
        <v>0</v>
      </c>
      <c r="I35" s="64" t="s">
        <v>86</v>
      </c>
      <c r="J35" s="123"/>
      <c r="K35" s="123"/>
      <c r="L35" s="122"/>
      <c r="M35" s="121"/>
      <c r="N35" s="124">
        <f t="shared" si="2"/>
        <v>0</v>
      </c>
      <c r="O35" s="125">
        <f t="shared" si="3"/>
        <v>0</v>
      </c>
    </row>
    <row r="36" spans="2:15" ht="15" customHeight="1">
      <c r="B36" s="64" t="s">
        <v>95</v>
      </c>
      <c r="C36" s="123"/>
      <c r="D36" s="122"/>
      <c r="E36" s="121"/>
      <c r="F36" s="124">
        <f t="shared" si="0"/>
        <v>0</v>
      </c>
      <c r="G36" s="125">
        <f t="shared" si="1"/>
        <v>0</v>
      </c>
      <c r="I36" s="64" t="s">
        <v>95</v>
      </c>
      <c r="J36" s="123"/>
      <c r="K36" s="123"/>
      <c r="L36" s="122"/>
      <c r="M36" s="121"/>
      <c r="N36" s="124">
        <f t="shared" si="2"/>
        <v>0</v>
      </c>
      <c r="O36" s="125">
        <f t="shared" si="3"/>
        <v>0</v>
      </c>
    </row>
    <row r="37" spans="2:15" ht="15" customHeight="1">
      <c r="B37" s="64" t="s">
        <v>118</v>
      </c>
      <c r="C37" s="123"/>
      <c r="D37" s="122"/>
      <c r="E37" s="121"/>
      <c r="F37" s="124">
        <f t="shared" si="0"/>
        <v>0</v>
      </c>
      <c r="G37" s="125">
        <f t="shared" si="1"/>
        <v>0</v>
      </c>
      <c r="I37" s="64" t="s">
        <v>118</v>
      </c>
      <c r="J37" s="123"/>
      <c r="K37" s="123"/>
      <c r="L37" s="122"/>
      <c r="M37" s="121"/>
      <c r="N37" s="124">
        <f t="shared" si="2"/>
        <v>0</v>
      </c>
      <c r="O37" s="125">
        <f t="shared" si="3"/>
        <v>0</v>
      </c>
    </row>
    <row r="38" spans="2:15" ht="15" customHeight="1">
      <c r="B38" s="64" t="s">
        <v>119</v>
      </c>
      <c r="C38" s="123" t="s">
        <v>142</v>
      </c>
      <c r="D38" s="122">
        <v>14</v>
      </c>
      <c r="E38" s="121">
        <v>3</v>
      </c>
      <c r="F38" s="124">
        <f t="shared" si="0"/>
        <v>17</v>
      </c>
      <c r="G38" s="125">
        <f t="shared" si="1"/>
        <v>0.82352941176470584</v>
      </c>
      <c r="I38" s="64" t="s">
        <v>119</v>
      </c>
      <c r="J38" s="123"/>
      <c r="K38" s="123"/>
      <c r="L38" s="122"/>
      <c r="M38" s="121"/>
      <c r="N38" s="124">
        <f t="shared" si="2"/>
        <v>0</v>
      </c>
      <c r="O38" s="125">
        <f t="shared" si="3"/>
        <v>0</v>
      </c>
    </row>
    <row r="39" spans="2:15" ht="15" customHeight="1">
      <c r="B39" s="64" t="s">
        <v>120</v>
      </c>
      <c r="C39" s="123"/>
      <c r="D39" s="122"/>
      <c r="E39" s="121"/>
      <c r="F39" s="124">
        <f t="shared" si="0"/>
        <v>0</v>
      </c>
      <c r="G39" s="125">
        <f t="shared" si="1"/>
        <v>0</v>
      </c>
      <c r="I39" s="64" t="s">
        <v>120</v>
      </c>
      <c r="J39" s="123"/>
      <c r="K39" s="123"/>
      <c r="L39" s="122"/>
      <c r="M39" s="121"/>
      <c r="N39" s="124">
        <f t="shared" si="2"/>
        <v>0</v>
      </c>
      <c r="O39" s="125">
        <f t="shared" si="3"/>
        <v>0</v>
      </c>
    </row>
    <row r="40" spans="2:15" ht="15" customHeight="1">
      <c r="B40" s="64" t="s">
        <v>132</v>
      </c>
      <c r="C40" s="123" t="s">
        <v>138</v>
      </c>
      <c r="D40" s="122">
        <v>18</v>
      </c>
      <c r="E40" s="121">
        <v>7</v>
      </c>
      <c r="F40" s="124">
        <f t="shared" si="0"/>
        <v>25</v>
      </c>
      <c r="G40" s="125">
        <f t="shared" si="1"/>
        <v>0.72</v>
      </c>
      <c r="I40" s="64" t="s">
        <v>132</v>
      </c>
      <c r="J40" s="123" t="s">
        <v>138</v>
      </c>
      <c r="K40" s="123" t="s">
        <v>137</v>
      </c>
      <c r="L40" s="122">
        <v>18</v>
      </c>
      <c r="M40" s="121">
        <v>3</v>
      </c>
      <c r="N40" s="124">
        <f t="shared" si="2"/>
        <v>21</v>
      </c>
      <c r="O40" s="125">
        <f t="shared" si="3"/>
        <v>0.8571428571428571</v>
      </c>
    </row>
    <row r="41" spans="2:15" ht="15" customHeight="1">
      <c r="B41" s="64" t="s">
        <v>68</v>
      </c>
      <c r="C41" s="123"/>
      <c r="D41" s="122"/>
      <c r="E41" s="121"/>
      <c r="F41" s="124">
        <f t="shared" si="0"/>
        <v>0</v>
      </c>
      <c r="G41" s="125">
        <f t="shared" si="1"/>
        <v>0</v>
      </c>
      <c r="I41" s="64" t="s">
        <v>68</v>
      </c>
      <c r="J41" s="123"/>
      <c r="K41" s="123"/>
      <c r="L41" s="122"/>
      <c r="M41" s="121"/>
      <c r="N41" s="124">
        <f t="shared" si="2"/>
        <v>0</v>
      </c>
      <c r="O41" s="125">
        <f t="shared" si="3"/>
        <v>0</v>
      </c>
    </row>
    <row r="42" spans="2:15" ht="15" customHeight="1">
      <c r="B42" s="64" t="s">
        <v>141</v>
      </c>
      <c r="C42" s="123" t="s">
        <v>163</v>
      </c>
      <c r="D42" s="122">
        <v>12</v>
      </c>
      <c r="E42" s="121">
        <v>2</v>
      </c>
      <c r="F42" s="124">
        <f t="shared" si="0"/>
        <v>14</v>
      </c>
      <c r="G42" s="125">
        <f t="shared" si="1"/>
        <v>0.8571428571428571</v>
      </c>
      <c r="I42" s="64" t="s">
        <v>141</v>
      </c>
      <c r="J42" s="123"/>
      <c r="K42" s="123"/>
      <c r="L42" s="122"/>
      <c r="M42" s="121"/>
      <c r="N42" s="124">
        <f t="shared" si="2"/>
        <v>0</v>
      </c>
      <c r="O42" s="125">
        <f t="shared" si="3"/>
        <v>0</v>
      </c>
    </row>
    <row r="43" spans="2:15" ht="13">
      <c r="B43" s="64" t="s">
        <v>165</v>
      </c>
      <c r="C43" s="123"/>
      <c r="D43" s="122"/>
      <c r="E43" s="121"/>
      <c r="F43" s="124">
        <f t="shared" ref="F43:F45" si="4">SUM(D43:E43)</f>
        <v>0</v>
      </c>
      <c r="G43" s="125">
        <f t="shared" si="1"/>
        <v>0</v>
      </c>
      <c r="I43" s="64" t="s">
        <v>165</v>
      </c>
      <c r="J43" s="123"/>
      <c r="K43" s="123"/>
      <c r="L43" s="122"/>
      <c r="M43" s="121"/>
      <c r="N43" s="124">
        <f t="shared" ref="N43:N45" si="5">SUM(L43:M43)</f>
        <v>0</v>
      </c>
      <c r="O43" s="125">
        <f t="shared" si="3"/>
        <v>0</v>
      </c>
    </row>
    <row r="44" spans="2:15" ht="13">
      <c r="B44" s="64" t="s">
        <v>125</v>
      </c>
      <c r="C44" s="123"/>
      <c r="D44" s="122"/>
      <c r="E44" s="121"/>
      <c r="F44" s="124">
        <f t="shared" ref="F44" si="6">SUM(D44:E44)</f>
        <v>0</v>
      </c>
      <c r="G44" s="125">
        <f t="shared" ref="G44" si="7">IFERROR(D44/F44,0)</f>
        <v>0</v>
      </c>
      <c r="I44" s="64" t="s">
        <v>125</v>
      </c>
      <c r="J44" s="123"/>
      <c r="K44" s="123"/>
      <c r="L44" s="122"/>
      <c r="M44" s="121"/>
      <c r="N44" s="124">
        <f t="shared" ref="N44" si="8">SUM(L44:M44)</f>
        <v>0</v>
      </c>
      <c r="O44" s="125">
        <f t="shared" ref="O44" si="9">IFERROR(L44/N44,0)</f>
        <v>0</v>
      </c>
    </row>
    <row r="45" spans="2:15" ht="13">
      <c r="B45" s="64" t="s">
        <v>125</v>
      </c>
      <c r="C45" s="123"/>
      <c r="D45" s="122"/>
      <c r="E45" s="121"/>
      <c r="F45" s="124">
        <f t="shared" si="4"/>
        <v>0</v>
      </c>
      <c r="G45" s="125">
        <f t="shared" si="1"/>
        <v>0</v>
      </c>
      <c r="I45" s="64" t="s">
        <v>125</v>
      </c>
      <c r="J45" s="123"/>
      <c r="K45" s="123"/>
      <c r="L45" s="122"/>
      <c r="M45" s="121"/>
      <c r="N45" s="124">
        <f t="shared" si="5"/>
        <v>0</v>
      </c>
      <c r="O45" s="125">
        <f t="shared" si="3"/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4634-786F-47BF-AAD5-FEC436DD3431}">
  <dimension ref="A1:ET211"/>
  <sheetViews>
    <sheetView showGridLines="0" zoomScaleNormal="100" workbookViewId="0">
      <pane ySplit="15" topLeftCell="A16" activePane="bottomLeft" state="frozen"/>
      <selection activeCell="E1" sqref="E1"/>
      <selection pane="bottomLeft" activeCell="F22" sqref="F22"/>
    </sheetView>
  </sheetViews>
  <sheetFormatPr defaultColWidth="20.81640625" defaultRowHeight="13"/>
  <cols>
    <col min="1" max="1" width="13.36328125" style="61" customWidth="1"/>
    <col min="2" max="2" width="12.90625" style="61" bestFit="1" customWidth="1"/>
    <col min="3" max="3" width="8.26953125" style="61" bestFit="1" customWidth="1"/>
    <col min="4" max="4" width="9.81640625" style="61" customWidth="1"/>
    <col min="5" max="5" width="14.08984375" style="61" bestFit="1" customWidth="1"/>
    <col min="6" max="6" width="15.7265625" style="61" customWidth="1"/>
    <col min="7" max="7" width="10.26953125" style="61" customWidth="1"/>
    <col min="8" max="8" width="8.81640625" style="61" bestFit="1" customWidth="1"/>
    <col min="9" max="10" width="10.36328125" style="61" bestFit="1" customWidth="1"/>
    <col min="11" max="11" width="10" style="61" bestFit="1" customWidth="1"/>
    <col min="12" max="12" width="10" style="61" customWidth="1"/>
    <col min="13" max="13" width="4.81640625" style="61" customWidth="1"/>
    <col min="14" max="14" width="8.453125" style="61" bestFit="1" customWidth="1"/>
    <col min="15" max="15" width="11.453125" style="61" customWidth="1"/>
    <col min="16" max="16" width="8" style="61" bestFit="1" customWidth="1"/>
    <col min="17" max="17" width="7.7265625" style="61" customWidth="1"/>
    <col min="18" max="18" width="16.90625" style="61" customWidth="1"/>
    <col min="19" max="20" width="12.1796875" style="61" customWidth="1"/>
    <col min="21" max="21" width="13.54296875" style="61" customWidth="1"/>
    <col min="22" max="22" width="9.7265625" style="61" customWidth="1"/>
    <col min="23" max="23" width="6" style="61" bestFit="1" customWidth="1"/>
    <col min="24" max="24" width="12.1796875" style="61" bestFit="1" customWidth="1"/>
    <col min="25" max="25" width="11.36328125" style="61" bestFit="1" customWidth="1"/>
    <col min="26" max="26" width="12.1796875" style="61" bestFit="1" customWidth="1"/>
    <col min="27" max="27" width="10.36328125" style="61" bestFit="1" customWidth="1"/>
    <col min="28" max="28" width="50.7265625" style="61" customWidth="1"/>
    <col min="29" max="29" width="3.7265625" style="61" customWidth="1"/>
    <col min="30" max="30" width="18" style="61" bestFit="1" customWidth="1"/>
    <col min="31" max="31" width="14" style="61" customWidth="1"/>
    <col min="32" max="32" width="7.08984375" style="61" customWidth="1"/>
    <col min="33" max="33" width="70.26953125" style="61" customWidth="1"/>
    <col min="34" max="34" width="6.54296875" style="61" bestFit="1" customWidth="1"/>
    <col min="35" max="35" width="9.08984375" style="61" bestFit="1" customWidth="1"/>
    <col min="36" max="36" width="7.7265625" style="61" bestFit="1" customWidth="1"/>
    <col min="37" max="37" width="12" style="61" bestFit="1" customWidth="1"/>
    <col min="38" max="38" width="0.1796875" style="61" customWidth="1"/>
    <col min="39" max="39" width="3.26953125" style="92" customWidth="1"/>
    <col min="40" max="150" width="20.81640625" style="93"/>
    <col min="151" max="16384" width="20.81640625" style="92"/>
  </cols>
  <sheetData>
    <row r="1" spans="1:150" ht="30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ET1" s="92"/>
    </row>
    <row r="2" spans="1:150" ht="30" customHeight="1">
      <c r="A2" s="158" t="s">
        <v>0</v>
      </c>
      <c r="B2" s="159"/>
      <c r="C2" s="159"/>
      <c r="D2" s="159"/>
      <c r="E2" s="160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ES2" s="92"/>
      <c r="ET2" s="92"/>
    </row>
    <row r="3" spans="1:150" ht="10.5">
      <c r="A3" s="161"/>
      <c r="B3" s="162"/>
      <c r="C3" s="162"/>
      <c r="D3" s="162"/>
      <c r="E3" s="163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ES3" s="92"/>
      <c r="ET3" s="92"/>
    </row>
    <row r="4" spans="1:150" ht="70.5" customHeight="1">
      <c r="A4" s="46" t="s">
        <v>1</v>
      </c>
      <c r="B4" s="47" t="str">
        <f>IFERROR(AH13, "")</f>
        <v/>
      </c>
      <c r="C4" s="48"/>
      <c r="D4" s="49" t="s">
        <v>2</v>
      </c>
      <c r="E4" s="50">
        <f>COUNT(A16:A137)</f>
        <v>0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ER4" s="92"/>
      <c r="ES4" s="92"/>
      <c r="ET4" s="92"/>
    </row>
    <row r="5" spans="1:150" ht="15.5">
      <c r="A5" s="51" t="s">
        <v>3</v>
      </c>
      <c r="B5" s="103">
        <f>COUNTIF(AK16:AK137, "&gt;0")</f>
        <v>0</v>
      </c>
      <c r="C5" s="52"/>
      <c r="D5" s="53" t="s">
        <v>83</v>
      </c>
      <c r="E5" s="99">
        <f>SUMIF(AK16:AK137, "&gt;0")</f>
        <v>0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ES5" s="92"/>
      <c r="ET5" s="92"/>
    </row>
    <row r="6" spans="1:150" ht="15.5">
      <c r="A6" s="54" t="s">
        <v>4</v>
      </c>
      <c r="B6" s="104">
        <f>COUNTIF(AK16:AK137, "&lt;0")</f>
        <v>0</v>
      </c>
      <c r="C6" s="129"/>
      <c r="D6" s="55" t="s">
        <v>82</v>
      </c>
      <c r="E6" s="100">
        <f>SUMIF(AK16:AK137, "&lt;0")</f>
        <v>0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ES6" s="92"/>
      <c r="ET6" s="92"/>
    </row>
    <row r="7" spans="1:150" ht="15.5">
      <c r="A7" s="56" t="s">
        <v>5</v>
      </c>
      <c r="B7" s="105">
        <f>MAX(MIN(AK16:AK137))</f>
        <v>0</v>
      </c>
      <c r="C7" s="57"/>
      <c r="D7" s="57" t="s">
        <v>6</v>
      </c>
      <c r="E7" s="101">
        <f>MAX(AK16:AK137)</f>
        <v>0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ES7" s="92"/>
      <c r="ET7" s="92"/>
    </row>
    <row r="8" spans="1:150" ht="15.5">
      <c r="A8" s="58" t="s">
        <v>7</v>
      </c>
      <c r="B8" s="106" t="str">
        <f>IFERROR(ABS(AVERAGEIF(AK16:AK137,"&lt;0")), "")</f>
        <v/>
      </c>
      <c r="C8" s="59"/>
      <c r="D8" s="59" t="s">
        <v>8</v>
      </c>
      <c r="E8" s="102" t="str">
        <f>IFERROR(ABS(AVERAGEIF(AK16:AK137,"&gt;0")), "")</f>
        <v/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ES8" s="92"/>
      <c r="ET8" s="92"/>
    </row>
    <row r="9" spans="1:150" ht="15.5">
      <c r="A9" s="57"/>
      <c r="B9" s="60"/>
      <c r="C9" s="57"/>
      <c r="D9" s="57"/>
      <c r="E9" s="60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ES9" s="92"/>
      <c r="ET9" s="92"/>
    </row>
    <row r="10" spans="1:150" ht="15.5">
      <c r="A10" s="164" t="s">
        <v>9</v>
      </c>
      <c r="B10" s="165"/>
      <c r="C10" s="165"/>
      <c r="D10" s="165"/>
      <c r="E10" s="166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ES10" s="92"/>
      <c r="ET10" s="92"/>
    </row>
    <row r="11" spans="1:150" ht="15.5">
      <c r="A11" s="167">
        <f>SUM(AK16:AK28)</f>
        <v>0</v>
      </c>
      <c r="B11" s="168"/>
      <c r="C11" s="168"/>
      <c r="D11" s="168"/>
      <c r="E11" s="169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ES11" s="92"/>
      <c r="ET11" s="92"/>
    </row>
    <row r="12" spans="1:150" ht="10.5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</row>
    <row r="13" spans="1:150" s="97" customFormat="1" ht="29.25" customHeight="1">
      <c r="A13" s="170" t="s">
        <v>10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40"/>
      <c r="L13" s="140"/>
      <c r="M13" s="94"/>
      <c r="N13" s="172" t="s">
        <v>26</v>
      </c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92"/>
      <c r="AD13" s="157" t="s">
        <v>11</v>
      </c>
      <c r="AE13" s="157"/>
      <c r="AF13" s="157"/>
      <c r="AG13" s="157"/>
      <c r="AH13" s="95" t="e">
        <f>((COUNTIF(AH16:AH137,"W")))/((COUNTIF(AH16:AH137,"L"))+(COUNTIF(AH16:AH137,"W")))</f>
        <v>#DIV/0!</v>
      </c>
      <c r="AI13" s="128" t="e">
        <f>AVERAGEIF(AI16:AI137, "&lt;&gt;0")</f>
        <v>#DIV/0!</v>
      </c>
      <c r="AJ13" s="128" t="e">
        <f>AVERAGEIF(AJ16:AJ137, "&lt;&gt;0")</f>
        <v>#DIV/0!</v>
      </c>
      <c r="AK13" s="131">
        <f>SUM(AK16:AK137)</f>
        <v>0</v>
      </c>
      <c r="AL13" s="96"/>
      <c r="AM13" s="92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3"/>
      <c r="DY13" s="93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</row>
    <row r="14" spans="1:150" ht="10.5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</row>
    <row r="15" spans="1:150" s="69" customFormat="1" ht="59.25" customHeight="1">
      <c r="A15" s="62" t="s">
        <v>12</v>
      </c>
      <c r="B15" s="62" t="s">
        <v>24</v>
      </c>
      <c r="C15" s="62" t="s">
        <v>74</v>
      </c>
      <c r="D15" s="62" t="s">
        <v>73</v>
      </c>
      <c r="E15" s="62" t="s">
        <v>13</v>
      </c>
      <c r="F15" s="62" t="s">
        <v>61</v>
      </c>
      <c r="G15" s="62" t="s">
        <v>144</v>
      </c>
      <c r="H15" s="62" t="s">
        <v>157</v>
      </c>
      <c r="I15" s="62" t="s">
        <v>160</v>
      </c>
      <c r="J15" s="62" t="s">
        <v>159</v>
      </c>
      <c r="K15" s="62" t="s">
        <v>167</v>
      </c>
      <c r="L15" s="141" t="s">
        <v>168</v>
      </c>
      <c r="M15" s="63"/>
      <c r="N15" s="64" t="s">
        <v>27</v>
      </c>
      <c r="O15" s="64" t="s">
        <v>14</v>
      </c>
      <c r="P15" s="64" t="s">
        <v>60</v>
      </c>
      <c r="Q15" s="64" t="s">
        <v>85</v>
      </c>
      <c r="R15" s="64" t="s">
        <v>72</v>
      </c>
      <c r="S15" s="65" t="s">
        <v>158</v>
      </c>
      <c r="T15" s="65" t="s">
        <v>130</v>
      </c>
      <c r="U15" s="64" t="s">
        <v>75</v>
      </c>
      <c r="V15" s="64" t="s">
        <v>131</v>
      </c>
      <c r="W15" s="64" t="s">
        <v>68</v>
      </c>
      <c r="X15" s="64" t="s">
        <v>15</v>
      </c>
      <c r="Y15" s="64" t="s">
        <v>16</v>
      </c>
      <c r="Z15" s="64" t="s">
        <v>154</v>
      </c>
      <c r="AA15" s="64" t="s">
        <v>155</v>
      </c>
      <c r="AB15" s="64" t="s">
        <v>140</v>
      </c>
      <c r="AC15" s="63"/>
      <c r="AD15" s="64" t="s">
        <v>84</v>
      </c>
      <c r="AE15" s="64" t="s">
        <v>153</v>
      </c>
      <c r="AF15" s="64" t="s">
        <v>66</v>
      </c>
      <c r="AG15" s="64" t="s">
        <v>17</v>
      </c>
      <c r="AH15" s="62" t="s">
        <v>18</v>
      </c>
      <c r="AI15" s="62" t="s">
        <v>19</v>
      </c>
      <c r="AJ15" s="62" t="s">
        <v>20</v>
      </c>
      <c r="AK15" s="66" t="s">
        <v>156</v>
      </c>
      <c r="AL15" s="67"/>
      <c r="AM15" s="61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</row>
    <row r="16" spans="1:150" s="93" customFormat="1" ht="14.5">
      <c r="A16" s="70"/>
      <c r="B16" s="71">
        <f t="shared" ref="B16:B47" si="0">IFERROR(ABS(X16-Y16)/(X16),0)</f>
        <v>0</v>
      </c>
      <c r="C16" s="72">
        <f t="shared" ref="C16:C79" si="1">SUM(B16)</f>
        <v>0</v>
      </c>
      <c r="D16" s="73">
        <v>0</v>
      </c>
      <c r="E16" s="74">
        <f t="shared" ref="E16:E79" si="2">IFERROR(((A16*C16) / (B16)),0 )* D16</f>
        <v>0</v>
      </c>
      <c r="F16" s="70">
        <f t="shared" ref="F16:F79" si="3">A16*D16</f>
        <v>0</v>
      </c>
      <c r="G16" s="75">
        <f t="shared" ref="G16:G47" si="4">SUM(F16*0.075)/(100)</f>
        <v>0</v>
      </c>
      <c r="H16" s="76">
        <f t="shared" ref="H16:H47" si="5">SUM(F16*0.025)/(100)</f>
        <v>0</v>
      </c>
      <c r="I16" s="75">
        <f t="shared" ref="I16:I47" si="6">SUM(F16*B16)+(G16*2)</f>
        <v>0</v>
      </c>
      <c r="J16" s="76">
        <f t="shared" ref="J16:J47" si="7">IFERROR(AA16+H16,0)-G16</f>
        <v>0</v>
      </c>
      <c r="K16" s="142">
        <f>IFERROR(I16/A16,0)</f>
        <v>0</v>
      </c>
      <c r="L16" s="143">
        <f>IFERROR(J16/A16,0)</f>
        <v>0</v>
      </c>
      <c r="M16" s="63"/>
      <c r="N16" s="77"/>
      <c r="O16" s="77"/>
      <c r="P16" s="78"/>
      <c r="Q16" s="79"/>
      <c r="R16" s="80"/>
      <c r="S16" s="81">
        <v>200</v>
      </c>
      <c r="T16" s="81"/>
      <c r="U16" s="81"/>
      <c r="V16" s="80"/>
      <c r="W16" s="80"/>
      <c r="X16" s="82"/>
      <c r="Y16" s="83" t="str">
        <f t="shared" ref="Y16:Y47" si="8">IF(ISBLANK(O16),"",IF(O16="Long",(X16-40),IF(O16="Short",(X16+40))))</f>
        <v/>
      </c>
      <c r="Z16" s="84" t="str">
        <f t="shared" ref="Z16:Z79" si="9">IF(ISBLANK(O16),"",IF(O16="Long",(X16+S16),IF(O16="Short",(X16-S16))))</f>
        <v/>
      </c>
      <c r="AA16" s="84" t="str">
        <f t="shared" ref="AA16:AA47" si="10">IFERROR(IF(O16="Long",(Z16-X16)/X16*F16,IF(O16="Short",(X16-Z16)/X16*F16,"")), "")</f>
        <v/>
      </c>
      <c r="AB16" s="118"/>
      <c r="AC16" s="63"/>
      <c r="AD16" s="85">
        <f t="shared" ref="AD16:AD80" si="11">SUM(Z16)</f>
        <v>0</v>
      </c>
      <c r="AE16" s="86"/>
      <c r="AF16" s="126"/>
      <c r="AG16" s="88"/>
      <c r="AH16" s="89" t="str">
        <f t="shared" ref="AH16:AH79" si="12">IF(AK16="","",IF(AK16&gt;0,"W",IF(AK16&lt;0,"L","")))</f>
        <v/>
      </c>
      <c r="AI16" s="127">
        <f t="shared" ref="AI16:AI47" si="13">IFERROR(((Z16-X16)/(X16-Y16)*D16) * (F16/E16),0)</f>
        <v>0</v>
      </c>
      <c r="AJ16" s="127">
        <f>IFERROR(((((AD16-X16)/(X16-Y16)*D16)*AL16))  * (F16/E16),0)</f>
        <v>0</v>
      </c>
      <c r="AK16" s="90" t="str">
        <f t="shared" ref="AK16:AK47" si="14">IFERROR(IF(O16="Long",(AD16-X16)/X16*F16+AE16,IF(O16="Short",(X16-AD16)/X16*F16+AE16,"")), "")</f>
        <v/>
      </c>
      <c r="AL16" s="91" t="str">
        <f t="shared" ref="AL16:AL79" si="15">IF(AD16=0,"0","1")</f>
        <v>0</v>
      </c>
      <c r="AM16" s="92"/>
    </row>
    <row r="17" spans="1:39" s="93" customFormat="1">
      <c r="A17" s="70"/>
      <c r="B17" s="71">
        <f t="shared" si="0"/>
        <v>0</v>
      </c>
      <c r="C17" s="72">
        <f t="shared" si="1"/>
        <v>0</v>
      </c>
      <c r="D17" s="73">
        <v>0</v>
      </c>
      <c r="E17" s="74">
        <f t="shared" si="2"/>
        <v>0</v>
      </c>
      <c r="F17" s="70">
        <f t="shared" si="3"/>
        <v>0</v>
      </c>
      <c r="G17" s="75">
        <f t="shared" si="4"/>
        <v>0</v>
      </c>
      <c r="H17" s="76">
        <f t="shared" si="5"/>
        <v>0</v>
      </c>
      <c r="I17" s="75">
        <f t="shared" si="6"/>
        <v>0</v>
      </c>
      <c r="J17" s="76">
        <f t="shared" si="7"/>
        <v>0</v>
      </c>
      <c r="K17" s="142">
        <f t="shared" ref="K17:K80" si="16">IFERROR(I17/A17,0)</f>
        <v>0</v>
      </c>
      <c r="L17" s="143">
        <f t="shared" ref="L17:L80" si="17">IFERROR(J17/A17,0)</f>
        <v>0</v>
      </c>
      <c r="M17" s="63"/>
      <c r="N17" s="77"/>
      <c r="O17" s="77"/>
      <c r="P17" s="78"/>
      <c r="Q17" s="78"/>
      <c r="R17" s="80"/>
      <c r="S17" s="81"/>
      <c r="T17" s="81"/>
      <c r="U17" s="81"/>
      <c r="V17" s="80"/>
      <c r="W17" s="80"/>
      <c r="X17" s="82"/>
      <c r="Y17" s="83" t="str">
        <f t="shared" si="8"/>
        <v/>
      </c>
      <c r="Z17" s="84" t="str">
        <f t="shared" si="9"/>
        <v/>
      </c>
      <c r="AA17" s="84" t="str">
        <f t="shared" si="10"/>
        <v/>
      </c>
      <c r="AB17" s="1"/>
      <c r="AC17" s="63"/>
      <c r="AD17" s="85">
        <f t="shared" si="11"/>
        <v>0</v>
      </c>
      <c r="AE17" s="86"/>
      <c r="AF17" s="87"/>
      <c r="AG17" s="88"/>
      <c r="AH17" s="89" t="str">
        <f t="shared" si="12"/>
        <v/>
      </c>
      <c r="AI17" s="127">
        <f t="shared" si="13"/>
        <v>0</v>
      </c>
      <c r="AJ17" s="127">
        <f>IFERROR(((((AD17-X17)/(X17-Y17)*D17)*AL17))  * (F17/E17),0)</f>
        <v>0</v>
      </c>
      <c r="AK17" s="90" t="str">
        <f t="shared" si="14"/>
        <v/>
      </c>
      <c r="AL17" s="91" t="str">
        <f t="shared" si="15"/>
        <v>0</v>
      </c>
      <c r="AM17" s="92"/>
    </row>
    <row r="18" spans="1:39" s="93" customFormat="1">
      <c r="A18" s="70"/>
      <c r="B18" s="71">
        <f t="shared" si="0"/>
        <v>0</v>
      </c>
      <c r="C18" s="72">
        <f t="shared" si="1"/>
        <v>0</v>
      </c>
      <c r="D18" s="73">
        <v>0</v>
      </c>
      <c r="E18" s="74">
        <f t="shared" si="2"/>
        <v>0</v>
      </c>
      <c r="F18" s="70">
        <f t="shared" si="3"/>
        <v>0</v>
      </c>
      <c r="G18" s="75">
        <f t="shared" si="4"/>
        <v>0</v>
      </c>
      <c r="H18" s="76">
        <f t="shared" si="5"/>
        <v>0</v>
      </c>
      <c r="I18" s="75">
        <f t="shared" si="6"/>
        <v>0</v>
      </c>
      <c r="J18" s="76">
        <f t="shared" si="7"/>
        <v>0</v>
      </c>
      <c r="K18" s="142">
        <f t="shared" si="16"/>
        <v>0</v>
      </c>
      <c r="L18" s="143">
        <f t="shared" si="17"/>
        <v>0</v>
      </c>
      <c r="M18" s="63"/>
      <c r="N18" s="77"/>
      <c r="O18" s="77"/>
      <c r="P18" s="78"/>
      <c r="Q18" s="78"/>
      <c r="R18" s="80"/>
      <c r="S18" s="81"/>
      <c r="T18" s="81"/>
      <c r="U18" s="81"/>
      <c r="V18" s="80"/>
      <c r="W18" s="80"/>
      <c r="X18" s="82"/>
      <c r="Y18" s="83" t="str">
        <f t="shared" si="8"/>
        <v/>
      </c>
      <c r="Z18" s="84" t="str">
        <f t="shared" si="9"/>
        <v/>
      </c>
      <c r="AA18" s="84" t="str">
        <f t="shared" si="10"/>
        <v/>
      </c>
      <c r="AB18" s="1"/>
      <c r="AC18" s="63"/>
      <c r="AD18" s="85">
        <f t="shared" si="11"/>
        <v>0</v>
      </c>
      <c r="AE18" s="86"/>
      <c r="AF18" s="87"/>
      <c r="AG18" s="88"/>
      <c r="AH18" s="89" t="str">
        <f t="shared" si="12"/>
        <v/>
      </c>
      <c r="AI18" s="127">
        <f t="shared" si="13"/>
        <v>0</v>
      </c>
      <c r="AJ18" s="127">
        <f t="shared" ref="AJ18:AJ47" si="18">IFERROR(((((AD18-X18)/(X18-Y18)*D18)*AL18))  * (F18/E18),0)</f>
        <v>0</v>
      </c>
      <c r="AK18" s="90" t="str">
        <f t="shared" si="14"/>
        <v/>
      </c>
      <c r="AL18" s="91" t="str">
        <f t="shared" si="15"/>
        <v>0</v>
      </c>
      <c r="AM18" s="92"/>
    </row>
    <row r="19" spans="1:39" s="93" customFormat="1">
      <c r="A19" s="70"/>
      <c r="B19" s="71">
        <f t="shared" si="0"/>
        <v>0</v>
      </c>
      <c r="C19" s="72">
        <f t="shared" si="1"/>
        <v>0</v>
      </c>
      <c r="D19" s="73">
        <v>0</v>
      </c>
      <c r="E19" s="74">
        <f t="shared" si="2"/>
        <v>0</v>
      </c>
      <c r="F19" s="70">
        <f t="shared" si="3"/>
        <v>0</v>
      </c>
      <c r="G19" s="75">
        <f t="shared" si="4"/>
        <v>0</v>
      </c>
      <c r="H19" s="76">
        <f t="shared" si="5"/>
        <v>0</v>
      </c>
      <c r="I19" s="75">
        <f t="shared" si="6"/>
        <v>0</v>
      </c>
      <c r="J19" s="76">
        <f t="shared" si="7"/>
        <v>0</v>
      </c>
      <c r="K19" s="142">
        <f t="shared" si="16"/>
        <v>0</v>
      </c>
      <c r="L19" s="143">
        <f t="shared" si="17"/>
        <v>0</v>
      </c>
      <c r="M19" s="63"/>
      <c r="N19" s="77"/>
      <c r="O19" s="77"/>
      <c r="P19" s="78"/>
      <c r="Q19" s="78"/>
      <c r="R19" s="80"/>
      <c r="S19" s="81"/>
      <c r="T19" s="81"/>
      <c r="U19" s="81"/>
      <c r="V19" s="80"/>
      <c r="W19" s="80"/>
      <c r="X19" s="82"/>
      <c r="Y19" s="83" t="str">
        <f t="shared" si="8"/>
        <v/>
      </c>
      <c r="Z19" s="84" t="str">
        <f t="shared" si="9"/>
        <v/>
      </c>
      <c r="AA19" s="84" t="str">
        <f t="shared" si="10"/>
        <v/>
      </c>
      <c r="AB19" s="1"/>
      <c r="AC19" s="63"/>
      <c r="AD19" s="85">
        <f t="shared" si="11"/>
        <v>0</v>
      </c>
      <c r="AE19" s="86"/>
      <c r="AF19" s="87"/>
      <c r="AG19" s="88"/>
      <c r="AH19" s="89" t="str">
        <f t="shared" si="12"/>
        <v/>
      </c>
      <c r="AI19" s="127">
        <f t="shared" si="13"/>
        <v>0</v>
      </c>
      <c r="AJ19" s="127">
        <f t="shared" si="18"/>
        <v>0</v>
      </c>
      <c r="AK19" s="90" t="str">
        <f t="shared" si="14"/>
        <v/>
      </c>
      <c r="AL19" s="91" t="str">
        <f t="shared" si="15"/>
        <v>0</v>
      </c>
      <c r="AM19" s="92"/>
    </row>
    <row r="20" spans="1:39" s="93" customFormat="1">
      <c r="A20" s="70"/>
      <c r="B20" s="71">
        <f t="shared" si="0"/>
        <v>0</v>
      </c>
      <c r="C20" s="72">
        <f t="shared" si="1"/>
        <v>0</v>
      </c>
      <c r="D20" s="73">
        <v>0</v>
      </c>
      <c r="E20" s="74">
        <f t="shared" si="2"/>
        <v>0</v>
      </c>
      <c r="F20" s="70">
        <f t="shared" si="3"/>
        <v>0</v>
      </c>
      <c r="G20" s="75">
        <f t="shared" si="4"/>
        <v>0</v>
      </c>
      <c r="H20" s="76">
        <f t="shared" si="5"/>
        <v>0</v>
      </c>
      <c r="I20" s="75">
        <f t="shared" si="6"/>
        <v>0</v>
      </c>
      <c r="J20" s="76">
        <f t="shared" si="7"/>
        <v>0</v>
      </c>
      <c r="K20" s="142">
        <f t="shared" si="16"/>
        <v>0</v>
      </c>
      <c r="L20" s="143">
        <f t="shared" si="17"/>
        <v>0</v>
      </c>
      <c r="M20" s="63"/>
      <c r="N20" s="77"/>
      <c r="O20" s="77"/>
      <c r="P20" s="78"/>
      <c r="Q20" s="78"/>
      <c r="R20" s="80"/>
      <c r="S20" s="81"/>
      <c r="T20" s="81"/>
      <c r="U20" s="81"/>
      <c r="V20" s="80"/>
      <c r="W20" s="80"/>
      <c r="X20" s="82"/>
      <c r="Y20" s="83" t="str">
        <f t="shared" si="8"/>
        <v/>
      </c>
      <c r="Z20" s="84" t="str">
        <f t="shared" si="9"/>
        <v/>
      </c>
      <c r="AA20" s="84" t="str">
        <f t="shared" si="10"/>
        <v/>
      </c>
      <c r="AB20" s="1"/>
      <c r="AC20" s="63"/>
      <c r="AD20" s="85">
        <f t="shared" si="11"/>
        <v>0</v>
      </c>
      <c r="AE20" s="86"/>
      <c r="AF20" s="87"/>
      <c r="AG20" s="88"/>
      <c r="AH20" s="89" t="str">
        <f t="shared" si="12"/>
        <v/>
      </c>
      <c r="AI20" s="127">
        <f t="shared" si="13"/>
        <v>0</v>
      </c>
      <c r="AJ20" s="127">
        <f t="shared" si="18"/>
        <v>0</v>
      </c>
      <c r="AK20" s="90" t="str">
        <f t="shared" si="14"/>
        <v/>
      </c>
      <c r="AL20" s="91" t="str">
        <f t="shared" si="15"/>
        <v>0</v>
      </c>
      <c r="AM20" s="92"/>
    </row>
    <row r="21" spans="1:39" s="93" customFormat="1">
      <c r="A21" s="70"/>
      <c r="B21" s="71">
        <f t="shared" si="0"/>
        <v>0</v>
      </c>
      <c r="C21" s="72">
        <f t="shared" si="1"/>
        <v>0</v>
      </c>
      <c r="D21" s="73">
        <v>0</v>
      </c>
      <c r="E21" s="74">
        <f t="shared" si="2"/>
        <v>0</v>
      </c>
      <c r="F21" s="70">
        <f t="shared" si="3"/>
        <v>0</v>
      </c>
      <c r="G21" s="75">
        <f t="shared" si="4"/>
        <v>0</v>
      </c>
      <c r="H21" s="76">
        <f t="shared" si="5"/>
        <v>0</v>
      </c>
      <c r="I21" s="75">
        <f t="shared" si="6"/>
        <v>0</v>
      </c>
      <c r="J21" s="76">
        <f t="shared" si="7"/>
        <v>0</v>
      </c>
      <c r="K21" s="142">
        <f t="shared" si="16"/>
        <v>0</v>
      </c>
      <c r="L21" s="143">
        <f t="shared" si="17"/>
        <v>0</v>
      </c>
      <c r="M21" s="63"/>
      <c r="N21" s="77"/>
      <c r="O21" s="77"/>
      <c r="P21" s="78"/>
      <c r="Q21" s="78"/>
      <c r="R21" s="80"/>
      <c r="S21" s="81"/>
      <c r="T21" s="81"/>
      <c r="U21" s="81"/>
      <c r="V21" s="80"/>
      <c r="W21" s="80"/>
      <c r="X21" s="82"/>
      <c r="Y21" s="83" t="str">
        <f t="shared" si="8"/>
        <v/>
      </c>
      <c r="Z21" s="84" t="str">
        <f t="shared" si="9"/>
        <v/>
      </c>
      <c r="AA21" s="84" t="str">
        <f t="shared" si="10"/>
        <v/>
      </c>
      <c r="AB21" s="1"/>
      <c r="AC21" s="63"/>
      <c r="AD21" s="85">
        <f t="shared" si="11"/>
        <v>0</v>
      </c>
      <c r="AE21" s="86"/>
      <c r="AF21" s="87"/>
      <c r="AG21" s="88"/>
      <c r="AH21" s="89" t="str">
        <f t="shared" si="12"/>
        <v/>
      </c>
      <c r="AI21" s="127">
        <f t="shared" si="13"/>
        <v>0</v>
      </c>
      <c r="AJ21" s="127">
        <f t="shared" si="18"/>
        <v>0</v>
      </c>
      <c r="AK21" s="90" t="str">
        <f t="shared" si="14"/>
        <v/>
      </c>
      <c r="AL21" s="91" t="str">
        <f t="shared" si="15"/>
        <v>0</v>
      </c>
      <c r="AM21" s="92"/>
    </row>
    <row r="22" spans="1:39" s="93" customFormat="1">
      <c r="A22" s="70"/>
      <c r="B22" s="71">
        <f t="shared" si="0"/>
        <v>0</v>
      </c>
      <c r="C22" s="72">
        <f t="shared" si="1"/>
        <v>0</v>
      </c>
      <c r="D22" s="73">
        <v>0</v>
      </c>
      <c r="E22" s="74">
        <f t="shared" si="2"/>
        <v>0</v>
      </c>
      <c r="F22" s="70">
        <f t="shared" si="3"/>
        <v>0</v>
      </c>
      <c r="G22" s="75">
        <f t="shared" si="4"/>
        <v>0</v>
      </c>
      <c r="H22" s="76">
        <f t="shared" si="5"/>
        <v>0</v>
      </c>
      <c r="I22" s="75">
        <f t="shared" si="6"/>
        <v>0</v>
      </c>
      <c r="J22" s="76">
        <f t="shared" si="7"/>
        <v>0</v>
      </c>
      <c r="K22" s="142">
        <f t="shared" si="16"/>
        <v>0</v>
      </c>
      <c r="L22" s="143">
        <f t="shared" si="17"/>
        <v>0</v>
      </c>
      <c r="M22" s="63"/>
      <c r="N22" s="77"/>
      <c r="O22" s="77"/>
      <c r="P22" s="78"/>
      <c r="Q22" s="78"/>
      <c r="R22" s="80"/>
      <c r="S22" s="81"/>
      <c r="T22" s="81"/>
      <c r="U22" s="81"/>
      <c r="V22" s="80"/>
      <c r="W22" s="80"/>
      <c r="X22" s="82"/>
      <c r="Y22" s="83" t="str">
        <f t="shared" si="8"/>
        <v/>
      </c>
      <c r="Z22" s="84" t="str">
        <f t="shared" si="9"/>
        <v/>
      </c>
      <c r="AA22" s="84" t="str">
        <f t="shared" si="10"/>
        <v/>
      </c>
      <c r="AB22" s="1"/>
      <c r="AC22" s="63"/>
      <c r="AD22" s="85">
        <f t="shared" si="11"/>
        <v>0</v>
      </c>
      <c r="AE22" s="86"/>
      <c r="AF22" s="87"/>
      <c r="AG22" s="88"/>
      <c r="AH22" s="89" t="str">
        <f t="shared" si="12"/>
        <v/>
      </c>
      <c r="AI22" s="127">
        <f t="shared" si="13"/>
        <v>0</v>
      </c>
      <c r="AJ22" s="127">
        <f t="shared" si="18"/>
        <v>0</v>
      </c>
      <c r="AK22" s="90" t="str">
        <f t="shared" si="14"/>
        <v/>
      </c>
      <c r="AL22" s="91" t="str">
        <f t="shared" si="15"/>
        <v>0</v>
      </c>
      <c r="AM22" s="92"/>
    </row>
    <row r="23" spans="1:39" s="93" customFormat="1">
      <c r="A23" s="70"/>
      <c r="B23" s="71">
        <f t="shared" si="0"/>
        <v>0</v>
      </c>
      <c r="C23" s="72">
        <f t="shared" si="1"/>
        <v>0</v>
      </c>
      <c r="D23" s="73">
        <v>0</v>
      </c>
      <c r="E23" s="74">
        <f t="shared" si="2"/>
        <v>0</v>
      </c>
      <c r="F23" s="70">
        <f t="shared" si="3"/>
        <v>0</v>
      </c>
      <c r="G23" s="75">
        <f t="shared" si="4"/>
        <v>0</v>
      </c>
      <c r="H23" s="76">
        <f t="shared" si="5"/>
        <v>0</v>
      </c>
      <c r="I23" s="75">
        <f t="shared" si="6"/>
        <v>0</v>
      </c>
      <c r="J23" s="76">
        <f t="shared" si="7"/>
        <v>0</v>
      </c>
      <c r="K23" s="142">
        <f t="shared" si="16"/>
        <v>0</v>
      </c>
      <c r="L23" s="143">
        <f t="shared" si="17"/>
        <v>0</v>
      </c>
      <c r="M23" s="63"/>
      <c r="N23" s="77"/>
      <c r="O23" s="77"/>
      <c r="P23" s="78"/>
      <c r="Q23" s="78"/>
      <c r="R23" s="80"/>
      <c r="S23" s="81"/>
      <c r="T23" s="81"/>
      <c r="U23" s="81"/>
      <c r="V23" s="80"/>
      <c r="W23" s="80"/>
      <c r="X23" s="82"/>
      <c r="Y23" s="83" t="str">
        <f t="shared" si="8"/>
        <v/>
      </c>
      <c r="Z23" s="84" t="str">
        <f t="shared" si="9"/>
        <v/>
      </c>
      <c r="AA23" s="84" t="str">
        <f t="shared" si="10"/>
        <v/>
      </c>
      <c r="AB23" s="1"/>
      <c r="AC23" s="63"/>
      <c r="AD23" s="85">
        <f t="shared" si="11"/>
        <v>0</v>
      </c>
      <c r="AE23" s="86"/>
      <c r="AF23" s="87"/>
      <c r="AG23" s="88"/>
      <c r="AH23" s="89" t="str">
        <f t="shared" si="12"/>
        <v/>
      </c>
      <c r="AI23" s="127">
        <f t="shared" si="13"/>
        <v>0</v>
      </c>
      <c r="AJ23" s="127">
        <f t="shared" si="18"/>
        <v>0</v>
      </c>
      <c r="AK23" s="90" t="str">
        <f t="shared" si="14"/>
        <v/>
      </c>
      <c r="AL23" s="91" t="str">
        <f t="shared" si="15"/>
        <v>0</v>
      </c>
      <c r="AM23" s="92"/>
    </row>
    <row r="24" spans="1:39" s="93" customFormat="1">
      <c r="A24" s="70"/>
      <c r="B24" s="71">
        <f t="shared" si="0"/>
        <v>0</v>
      </c>
      <c r="C24" s="72">
        <f t="shared" si="1"/>
        <v>0</v>
      </c>
      <c r="D24" s="73">
        <v>0</v>
      </c>
      <c r="E24" s="74">
        <f t="shared" si="2"/>
        <v>0</v>
      </c>
      <c r="F24" s="70">
        <f t="shared" si="3"/>
        <v>0</v>
      </c>
      <c r="G24" s="75">
        <f t="shared" si="4"/>
        <v>0</v>
      </c>
      <c r="H24" s="76">
        <f t="shared" si="5"/>
        <v>0</v>
      </c>
      <c r="I24" s="75">
        <f t="shared" si="6"/>
        <v>0</v>
      </c>
      <c r="J24" s="76">
        <f t="shared" si="7"/>
        <v>0</v>
      </c>
      <c r="K24" s="142">
        <f t="shared" si="16"/>
        <v>0</v>
      </c>
      <c r="L24" s="143">
        <f t="shared" si="17"/>
        <v>0</v>
      </c>
      <c r="M24" s="63"/>
      <c r="N24" s="77"/>
      <c r="O24" s="77"/>
      <c r="P24" s="78"/>
      <c r="Q24" s="78"/>
      <c r="R24" s="80"/>
      <c r="S24" s="81"/>
      <c r="T24" s="81"/>
      <c r="U24" s="81"/>
      <c r="V24" s="80"/>
      <c r="W24" s="80"/>
      <c r="X24" s="82"/>
      <c r="Y24" s="83" t="str">
        <f t="shared" si="8"/>
        <v/>
      </c>
      <c r="Z24" s="84" t="str">
        <f t="shared" si="9"/>
        <v/>
      </c>
      <c r="AA24" s="84" t="str">
        <f t="shared" si="10"/>
        <v/>
      </c>
      <c r="AB24" s="1"/>
      <c r="AC24" s="63"/>
      <c r="AD24" s="85">
        <f t="shared" si="11"/>
        <v>0</v>
      </c>
      <c r="AE24" s="86"/>
      <c r="AF24" s="87"/>
      <c r="AG24" s="88"/>
      <c r="AH24" s="89" t="str">
        <f t="shared" si="12"/>
        <v/>
      </c>
      <c r="AI24" s="127">
        <f t="shared" si="13"/>
        <v>0</v>
      </c>
      <c r="AJ24" s="127">
        <f t="shared" si="18"/>
        <v>0</v>
      </c>
      <c r="AK24" s="90" t="str">
        <f t="shared" si="14"/>
        <v/>
      </c>
      <c r="AL24" s="91" t="str">
        <f t="shared" si="15"/>
        <v>0</v>
      </c>
      <c r="AM24" s="92"/>
    </row>
    <row r="25" spans="1:39" s="93" customFormat="1">
      <c r="A25" s="70"/>
      <c r="B25" s="71">
        <f t="shared" si="0"/>
        <v>0</v>
      </c>
      <c r="C25" s="72">
        <f t="shared" si="1"/>
        <v>0</v>
      </c>
      <c r="D25" s="73">
        <v>0</v>
      </c>
      <c r="E25" s="74">
        <f t="shared" si="2"/>
        <v>0</v>
      </c>
      <c r="F25" s="70">
        <f t="shared" si="3"/>
        <v>0</v>
      </c>
      <c r="G25" s="75">
        <f t="shared" si="4"/>
        <v>0</v>
      </c>
      <c r="H25" s="76">
        <f t="shared" si="5"/>
        <v>0</v>
      </c>
      <c r="I25" s="75">
        <f t="shared" si="6"/>
        <v>0</v>
      </c>
      <c r="J25" s="76">
        <f t="shared" si="7"/>
        <v>0</v>
      </c>
      <c r="K25" s="142">
        <f t="shared" si="16"/>
        <v>0</v>
      </c>
      <c r="L25" s="143">
        <f t="shared" si="17"/>
        <v>0</v>
      </c>
      <c r="M25" s="63"/>
      <c r="N25" s="77"/>
      <c r="O25" s="77"/>
      <c r="P25" s="78"/>
      <c r="Q25" s="78"/>
      <c r="R25" s="80"/>
      <c r="S25" s="81"/>
      <c r="T25" s="81"/>
      <c r="U25" s="81"/>
      <c r="V25" s="80"/>
      <c r="W25" s="80"/>
      <c r="X25" s="82"/>
      <c r="Y25" s="83" t="str">
        <f t="shared" si="8"/>
        <v/>
      </c>
      <c r="Z25" s="84" t="str">
        <f t="shared" si="9"/>
        <v/>
      </c>
      <c r="AA25" s="84" t="str">
        <f t="shared" si="10"/>
        <v/>
      </c>
      <c r="AB25" s="1"/>
      <c r="AC25" s="63"/>
      <c r="AD25" s="85">
        <f t="shared" si="11"/>
        <v>0</v>
      </c>
      <c r="AE25" s="86"/>
      <c r="AF25" s="87"/>
      <c r="AG25" s="88"/>
      <c r="AH25" s="89" t="str">
        <f t="shared" si="12"/>
        <v/>
      </c>
      <c r="AI25" s="127">
        <f t="shared" si="13"/>
        <v>0</v>
      </c>
      <c r="AJ25" s="127">
        <f t="shared" si="18"/>
        <v>0</v>
      </c>
      <c r="AK25" s="90" t="str">
        <f t="shared" si="14"/>
        <v/>
      </c>
      <c r="AL25" s="91" t="str">
        <f t="shared" si="15"/>
        <v>0</v>
      </c>
      <c r="AM25" s="92"/>
    </row>
    <row r="26" spans="1:39" s="93" customFormat="1">
      <c r="A26" s="70"/>
      <c r="B26" s="71">
        <f t="shared" si="0"/>
        <v>0</v>
      </c>
      <c r="C26" s="72">
        <f t="shared" si="1"/>
        <v>0</v>
      </c>
      <c r="D26" s="73">
        <v>0</v>
      </c>
      <c r="E26" s="74">
        <f t="shared" si="2"/>
        <v>0</v>
      </c>
      <c r="F26" s="70">
        <f t="shared" si="3"/>
        <v>0</v>
      </c>
      <c r="G26" s="75">
        <f t="shared" si="4"/>
        <v>0</v>
      </c>
      <c r="H26" s="76">
        <f t="shared" si="5"/>
        <v>0</v>
      </c>
      <c r="I26" s="75">
        <f t="shared" si="6"/>
        <v>0</v>
      </c>
      <c r="J26" s="76">
        <f t="shared" si="7"/>
        <v>0</v>
      </c>
      <c r="K26" s="142">
        <f t="shared" si="16"/>
        <v>0</v>
      </c>
      <c r="L26" s="143">
        <f t="shared" si="17"/>
        <v>0</v>
      </c>
      <c r="M26" s="63"/>
      <c r="N26" s="77"/>
      <c r="O26" s="77"/>
      <c r="P26" s="78"/>
      <c r="Q26" s="78"/>
      <c r="R26" s="80"/>
      <c r="S26" s="81"/>
      <c r="T26" s="81"/>
      <c r="U26" s="81"/>
      <c r="V26" s="80"/>
      <c r="W26" s="80"/>
      <c r="X26" s="82"/>
      <c r="Y26" s="83" t="str">
        <f t="shared" si="8"/>
        <v/>
      </c>
      <c r="Z26" s="84" t="str">
        <f t="shared" si="9"/>
        <v/>
      </c>
      <c r="AA26" s="84" t="str">
        <f t="shared" si="10"/>
        <v/>
      </c>
      <c r="AB26" s="1"/>
      <c r="AC26" s="63"/>
      <c r="AD26" s="85">
        <f t="shared" si="11"/>
        <v>0</v>
      </c>
      <c r="AE26" s="86"/>
      <c r="AF26" s="87"/>
      <c r="AG26" s="88"/>
      <c r="AH26" s="89" t="str">
        <f t="shared" si="12"/>
        <v/>
      </c>
      <c r="AI26" s="127">
        <f t="shared" si="13"/>
        <v>0</v>
      </c>
      <c r="AJ26" s="127">
        <f t="shared" si="18"/>
        <v>0</v>
      </c>
      <c r="AK26" s="90" t="str">
        <f t="shared" si="14"/>
        <v/>
      </c>
      <c r="AL26" s="91" t="str">
        <f t="shared" si="15"/>
        <v>0</v>
      </c>
      <c r="AM26" s="92"/>
    </row>
    <row r="27" spans="1:39" s="93" customFormat="1">
      <c r="A27" s="70"/>
      <c r="B27" s="71">
        <f t="shared" si="0"/>
        <v>0</v>
      </c>
      <c r="C27" s="72">
        <f t="shared" si="1"/>
        <v>0</v>
      </c>
      <c r="D27" s="73">
        <v>0</v>
      </c>
      <c r="E27" s="74">
        <f t="shared" si="2"/>
        <v>0</v>
      </c>
      <c r="F27" s="70">
        <f t="shared" si="3"/>
        <v>0</v>
      </c>
      <c r="G27" s="75">
        <f t="shared" si="4"/>
        <v>0</v>
      </c>
      <c r="H27" s="76">
        <f t="shared" si="5"/>
        <v>0</v>
      </c>
      <c r="I27" s="75">
        <f t="shared" si="6"/>
        <v>0</v>
      </c>
      <c r="J27" s="76">
        <f t="shared" si="7"/>
        <v>0</v>
      </c>
      <c r="K27" s="142">
        <f t="shared" si="16"/>
        <v>0</v>
      </c>
      <c r="L27" s="143">
        <f t="shared" si="17"/>
        <v>0</v>
      </c>
      <c r="M27" s="63"/>
      <c r="N27" s="77"/>
      <c r="O27" s="77"/>
      <c r="P27" s="78"/>
      <c r="Q27" s="78"/>
      <c r="R27" s="80"/>
      <c r="S27" s="81"/>
      <c r="T27" s="81"/>
      <c r="U27" s="81"/>
      <c r="V27" s="80"/>
      <c r="W27" s="80"/>
      <c r="X27" s="82"/>
      <c r="Y27" s="83" t="str">
        <f t="shared" si="8"/>
        <v/>
      </c>
      <c r="Z27" s="84" t="str">
        <f t="shared" si="9"/>
        <v/>
      </c>
      <c r="AA27" s="84" t="str">
        <f t="shared" si="10"/>
        <v/>
      </c>
      <c r="AB27" s="1"/>
      <c r="AC27" s="63"/>
      <c r="AD27" s="85">
        <f t="shared" si="11"/>
        <v>0</v>
      </c>
      <c r="AE27" s="86"/>
      <c r="AF27" s="87"/>
      <c r="AG27" s="88"/>
      <c r="AH27" s="89" t="str">
        <f t="shared" si="12"/>
        <v/>
      </c>
      <c r="AI27" s="127">
        <f t="shared" si="13"/>
        <v>0</v>
      </c>
      <c r="AJ27" s="127">
        <f t="shared" si="18"/>
        <v>0</v>
      </c>
      <c r="AK27" s="90" t="str">
        <f t="shared" si="14"/>
        <v/>
      </c>
      <c r="AL27" s="91" t="str">
        <f t="shared" si="15"/>
        <v>0</v>
      </c>
      <c r="AM27" s="92"/>
    </row>
    <row r="28" spans="1:39" s="93" customFormat="1">
      <c r="A28" s="70"/>
      <c r="B28" s="71">
        <f t="shared" si="0"/>
        <v>0</v>
      </c>
      <c r="C28" s="72">
        <f t="shared" si="1"/>
        <v>0</v>
      </c>
      <c r="D28" s="73">
        <v>0</v>
      </c>
      <c r="E28" s="74">
        <f t="shared" si="2"/>
        <v>0</v>
      </c>
      <c r="F28" s="70">
        <f t="shared" si="3"/>
        <v>0</v>
      </c>
      <c r="G28" s="75">
        <f t="shared" si="4"/>
        <v>0</v>
      </c>
      <c r="H28" s="76">
        <f t="shared" si="5"/>
        <v>0</v>
      </c>
      <c r="I28" s="75">
        <f t="shared" si="6"/>
        <v>0</v>
      </c>
      <c r="J28" s="76">
        <f t="shared" si="7"/>
        <v>0</v>
      </c>
      <c r="K28" s="142">
        <f t="shared" si="16"/>
        <v>0</v>
      </c>
      <c r="L28" s="143">
        <f t="shared" si="17"/>
        <v>0</v>
      </c>
      <c r="M28" s="63"/>
      <c r="N28" s="77"/>
      <c r="O28" s="77"/>
      <c r="P28" s="78"/>
      <c r="Q28" s="78"/>
      <c r="R28" s="80"/>
      <c r="S28" s="81"/>
      <c r="T28" s="81"/>
      <c r="U28" s="81"/>
      <c r="V28" s="80"/>
      <c r="W28" s="80"/>
      <c r="X28" s="82"/>
      <c r="Y28" s="83" t="str">
        <f t="shared" si="8"/>
        <v/>
      </c>
      <c r="Z28" s="84" t="str">
        <f t="shared" si="9"/>
        <v/>
      </c>
      <c r="AA28" s="84" t="str">
        <f t="shared" si="10"/>
        <v/>
      </c>
      <c r="AB28" s="1"/>
      <c r="AC28" s="63"/>
      <c r="AD28" s="85">
        <f t="shared" si="11"/>
        <v>0</v>
      </c>
      <c r="AE28" s="86"/>
      <c r="AF28" s="87"/>
      <c r="AG28" s="88"/>
      <c r="AH28" s="89" t="str">
        <f t="shared" si="12"/>
        <v/>
      </c>
      <c r="AI28" s="127">
        <f t="shared" si="13"/>
        <v>0</v>
      </c>
      <c r="AJ28" s="127">
        <f t="shared" si="18"/>
        <v>0</v>
      </c>
      <c r="AK28" s="90" t="str">
        <f t="shared" si="14"/>
        <v/>
      </c>
      <c r="AL28" s="91" t="str">
        <f t="shared" si="15"/>
        <v>0</v>
      </c>
      <c r="AM28" s="92"/>
    </row>
    <row r="29" spans="1:39" s="93" customFormat="1">
      <c r="A29" s="70"/>
      <c r="B29" s="71">
        <f>IFERROR(ABS(X29-Y29)/(X29),0)</f>
        <v>0</v>
      </c>
      <c r="C29" s="72">
        <f t="shared" si="1"/>
        <v>0</v>
      </c>
      <c r="D29" s="73">
        <v>0</v>
      </c>
      <c r="E29" s="74">
        <f t="shared" si="2"/>
        <v>0</v>
      </c>
      <c r="F29" s="70">
        <f t="shared" si="3"/>
        <v>0</v>
      </c>
      <c r="G29" s="75">
        <f t="shared" si="4"/>
        <v>0</v>
      </c>
      <c r="H29" s="76">
        <f t="shared" si="5"/>
        <v>0</v>
      </c>
      <c r="I29" s="75">
        <f t="shared" si="6"/>
        <v>0</v>
      </c>
      <c r="J29" s="76">
        <f t="shared" si="7"/>
        <v>0</v>
      </c>
      <c r="K29" s="142">
        <f t="shared" si="16"/>
        <v>0</v>
      </c>
      <c r="L29" s="143">
        <f t="shared" si="17"/>
        <v>0</v>
      </c>
      <c r="M29" s="63"/>
      <c r="N29" s="77"/>
      <c r="O29" s="77"/>
      <c r="P29" s="78"/>
      <c r="Q29" s="78"/>
      <c r="R29" s="80"/>
      <c r="S29" s="81"/>
      <c r="T29" s="81"/>
      <c r="U29" s="81"/>
      <c r="V29" s="80"/>
      <c r="W29" s="80"/>
      <c r="X29" s="82"/>
      <c r="Y29" s="83" t="str">
        <f t="shared" si="8"/>
        <v/>
      </c>
      <c r="Z29" s="84" t="str">
        <f t="shared" si="9"/>
        <v/>
      </c>
      <c r="AA29" s="84" t="str">
        <f t="shared" si="10"/>
        <v/>
      </c>
      <c r="AB29" s="1"/>
      <c r="AC29" s="63"/>
      <c r="AD29" s="85">
        <f t="shared" si="11"/>
        <v>0</v>
      </c>
      <c r="AE29" s="86"/>
      <c r="AF29" s="87"/>
      <c r="AG29" s="88"/>
      <c r="AH29" s="89" t="str">
        <f t="shared" si="12"/>
        <v/>
      </c>
      <c r="AI29" s="127">
        <f t="shared" si="13"/>
        <v>0</v>
      </c>
      <c r="AJ29" s="127">
        <f t="shared" si="18"/>
        <v>0</v>
      </c>
      <c r="AK29" s="90" t="str">
        <f t="shared" si="14"/>
        <v/>
      </c>
      <c r="AL29" s="91" t="str">
        <f t="shared" si="15"/>
        <v>0</v>
      </c>
      <c r="AM29" s="92"/>
    </row>
    <row r="30" spans="1:39" s="93" customFormat="1">
      <c r="A30" s="70"/>
      <c r="B30" s="71">
        <f t="shared" si="0"/>
        <v>0</v>
      </c>
      <c r="C30" s="72">
        <f t="shared" si="1"/>
        <v>0</v>
      </c>
      <c r="D30" s="73">
        <v>0</v>
      </c>
      <c r="E30" s="74">
        <f t="shared" si="2"/>
        <v>0</v>
      </c>
      <c r="F30" s="70">
        <f t="shared" si="3"/>
        <v>0</v>
      </c>
      <c r="G30" s="75">
        <f t="shared" si="4"/>
        <v>0</v>
      </c>
      <c r="H30" s="76">
        <f t="shared" si="5"/>
        <v>0</v>
      </c>
      <c r="I30" s="75">
        <f t="shared" si="6"/>
        <v>0</v>
      </c>
      <c r="J30" s="76">
        <f t="shared" si="7"/>
        <v>0</v>
      </c>
      <c r="K30" s="142">
        <f t="shared" si="16"/>
        <v>0</v>
      </c>
      <c r="L30" s="143">
        <f t="shared" si="17"/>
        <v>0</v>
      </c>
      <c r="M30" s="63"/>
      <c r="N30" s="77"/>
      <c r="O30" s="77"/>
      <c r="P30" s="78"/>
      <c r="Q30" s="78"/>
      <c r="R30" s="80"/>
      <c r="S30" s="81"/>
      <c r="T30" s="81"/>
      <c r="U30" s="81"/>
      <c r="V30" s="80"/>
      <c r="W30" s="80"/>
      <c r="X30" s="82"/>
      <c r="Y30" s="83" t="str">
        <f t="shared" si="8"/>
        <v/>
      </c>
      <c r="Z30" s="84" t="str">
        <f t="shared" si="9"/>
        <v/>
      </c>
      <c r="AA30" s="84" t="str">
        <f t="shared" si="10"/>
        <v/>
      </c>
      <c r="AB30" s="1"/>
      <c r="AC30" s="63"/>
      <c r="AD30" s="85">
        <f t="shared" si="11"/>
        <v>0</v>
      </c>
      <c r="AE30" s="86"/>
      <c r="AF30" s="87"/>
      <c r="AG30" s="88"/>
      <c r="AH30" s="89" t="str">
        <f t="shared" si="12"/>
        <v/>
      </c>
      <c r="AI30" s="127">
        <f t="shared" si="13"/>
        <v>0</v>
      </c>
      <c r="AJ30" s="127">
        <f t="shared" si="18"/>
        <v>0</v>
      </c>
      <c r="AK30" s="90" t="str">
        <f t="shared" si="14"/>
        <v/>
      </c>
      <c r="AL30" s="91" t="str">
        <f t="shared" si="15"/>
        <v>0</v>
      </c>
      <c r="AM30" s="92"/>
    </row>
    <row r="31" spans="1:39" s="93" customFormat="1">
      <c r="A31" s="70"/>
      <c r="B31" s="71">
        <f t="shared" si="0"/>
        <v>0</v>
      </c>
      <c r="C31" s="72">
        <f t="shared" si="1"/>
        <v>0</v>
      </c>
      <c r="D31" s="73">
        <v>0</v>
      </c>
      <c r="E31" s="74">
        <f t="shared" si="2"/>
        <v>0</v>
      </c>
      <c r="F31" s="70">
        <f t="shared" si="3"/>
        <v>0</v>
      </c>
      <c r="G31" s="75">
        <f t="shared" si="4"/>
        <v>0</v>
      </c>
      <c r="H31" s="76">
        <f t="shared" si="5"/>
        <v>0</v>
      </c>
      <c r="I31" s="75">
        <f t="shared" si="6"/>
        <v>0</v>
      </c>
      <c r="J31" s="76">
        <f t="shared" si="7"/>
        <v>0</v>
      </c>
      <c r="K31" s="142">
        <f t="shared" si="16"/>
        <v>0</v>
      </c>
      <c r="L31" s="143">
        <f t="shared" si="17"/>
        <v>0</v>
      </c>
      <c r="M31" s="63"/>
      <c r="N31" s="77"/>
      <c r="O31" s="77"/>
      <c r="P31" s="78"/>
      <c r="Q31" s="78"/>
      <c r="R31" s="80"/>
      <c r="S31" s="81"/>
      <c r="T31" s="81"/>
      <c r="U31" s="81"/>
      <c r="V31" s="80"/>
      <c r="W31" s="80"/>
      <c r="X31" s="82"/>
      <c r="Y31" s="83" t="str">
        <f t="shared" si="8"/>
        <v/>
      </c>
      <c r="Z31" s="84" t="str">
        <f t="shared" si="9"/>
        <v/>
      </c>
      <c r="AA31" s="84" t="str">
        <f t="shared" si="10"/>
        <v/>
      </c>
      <c r="AB31" s="1"/>
      <c r="AC31" s="63"/>
      <c r="AD31" s="85">
        <f t="shared" si="11"/>
        <v>0</v>
      </c>
      <c r="AE31" s="86"/>
      <c r="AF31" s="87"/>
      <c r="AG31" s="88"/>
      <c r="AH31" s="89" t="str">
        <f t="shared" si="12"/>
        <v/>
      </c>
      <c r="AI31" s="127">
        <f t="shared" si="13"/>
        <v>0</v>
      </c>
      <c r="AJ31" s="127">
        <f t="shared" si="18"/>
        <v>0</v>
      </c>
      <c r="AK31" s="90" t="str">
        <f t="shared" si="14"/>
        <v/>
      </c>
      <c r="AL31" s="91" t="str">
        <f t="shared" si="15"/>
        <v>0</v>
      </c>
      <c r="AM31" s="92"/>
    </row>
    <row r="32" spans="1:39" s="93" customFormat="1">
      <c r="A32" s="70"/>
      <c r="B32" s="71">
        <f t="shared" si="0"/>
        <v>0</v>
      </c>
      <c r="C32" s="72">
        <f t="shared" si="1"/>
        <v>0</v>
      </c>
      <c r="D32" s="73">
        <v>0</v>
      </c>
      <c r="E32" s="74">
        <f t="shared" si="2"/>
        <v>0</v>
      </c>
      <c r="F32" s="70">
        <f t="shared" si="3"/>
        <v>0</v>
      </c>
      <c r="G32" s="75">
        <f t="shared" si="4"/>
        <v>0</v>
      </c>
      <c r="H32" s="76">
        <f t="shared" si="5"/>
        <v>0</v>
      </c>
      <c r="I32" s="75">
        <f t="shared" si="6"/>
        <v>0</v>
      </c>
      <c r="J32" s="76">
        <f t="shared" si="7"/>
        <v>0</v>
      </c>
      <c r="K32" s="142">
        <f t="shared" si="16"/>
        <v>0</v>
      </c>
      <c r="L32" s="143">
        <f t="shared" si="17"/>
        <v>0</v>
      </c>
      <c r="M32" s="63"/>
      <c r="N32" s="77"/>
      <c r="O32" s="77"/>
      <c r="P32" s="78"/>
      <c r="Q32" s="78"/>
      <c r="R32" s="80"/>
      <c r="S32" s="81"/>
      <c r="T32" s="81"/>
      <c r="U32" s="81"/>
      <c r="V32" s="80"/>
      <c r="W32" s="80"/>
      <c r="X32" s="82"/>
      <c r="Y32" s="83" t="str">
        <f t="shared" si="8"/>
        <v/>
      </c>
      <c r="Z32" s="84" t="str">
        <f t="shared" si="9"/>
        <v/>
      </c>
      <c r="AA32" s="84" t="str">
        <f t="shared" si="10"/>
        <v/>
      </c>
      <c r="AB32" s="1"/>
      <c r="AC32" s="63"/>
      <c r="AD32" s="85">
        <f t="shared" si="11"/>
        <v>0</v>
      </c>
      <c r="AE32" s="86"/>
      <c r="AF32" s="87"/>
      <c r="AG32" s="88"/>
      <c r="AH32" s="89" t="str">
        <f t="shared" si="12"/>
        <v/>
      </c>
      <c r="AI32" s="127">
        <f t="shared" si="13"/>
        <v>0</v>
      </c>
      <c r="AJ32" s="127">
        <f t="shared" si="18"/>
        <v>0</v>
      </c>
      <c r="AK32" s="90" t="str">
        <f t="shared" si="14"/>
        <v/>
      </c>
      <c r="AL32" s="91" t="str">
        <f t="shared" si="15"/>
        <v>0</v>
      </c>
      <c r="AM32" s="92"/>
    </row>
    <row r="33" spans="1:39" s="93" customFormat="1">
      <c r="A33" s="70"/>
      <c r="B33" s="71">
        <f t="shared" si="0"/>
        <v>0</v>
      </c>
      <c r="C33" s="72">
        <f t="shared" si="1"/>
        <v>0</v>
      </c>
      <c r="D33" s="73">
        <v>0</v>
      </c>
      <c r="E33" s="74">
        <f t="shared" si="2"/>
        <v>0</v>
      </c>
      <c r="F33" s="70">
        <f t="shared" si="3"/>
        <v>0</v>
      </c>
      <c r="G33" s="75">
        <f t="shared" si="4"/>
        <v>0</v>
      </c>
      <c r="H33" s="76">
        <f t="shared" si="5"/>
        <v>0</v>
      </c>
      <c r="I33" s="75">
        <f t="shared" si="6"/>
        <v>0</v>
      </c>
      <c r="J33" s="76">
        <f t="shared" si="7"/>
        <v>0</v>
      </c>
      <c r="K33" s="142">
        <f t="shared" si="16"/>
        <v>0</v>
      </c>
      <c r="L33" s="143">
        <f t="shared" si="17"/>
        <v>0</v>
      </c>
      <c r="M33" s="63"/>
      <c r="N33" s="77"/>
      <c r="O33" s="77"/>
      <c r="P33" s="78"/>
      <c r="Q33" s="78"/>
      <c r="R33" s="80"/>
      <c r="S33" s="81"/>
      <c r="T33" s="81"/>
      <c r="U33" s="81"/>
      <c r="V33" s="80"/>
      <c r="W33" s="80"/>
      <c r="X33" s="82"/>
      <c r="Y33" s="83" t="str">
        <f t="shared" si="8"/>
        <v/>
      </c>
      <c r="Z33" s="84" t="str">
        <f t="shared" si="9"/>
        <v/>
      </c>
      <c r="AA33" s="84" t="str">
        <f t="shared" si="10"/>
        <v/>
      </c>
      <c r="AB33" s="1"/>
      <c r="AC33" s="63"/>
      <c r="AD33" s="85">
        <f t="shared" si="11"/>
        <v>0</v>
      </c>
      <c r="AE33" s="86"/>
      <c r="AF33" s="87"/>
      <c r="AG33" s="88"/>
      <c r="AH33" s="89" t="str">
        <f t="shared" si="12"/>
        <v/>
      </c>
      <c r="AI33" s="127">
        <f t="shared" si="13"/>
        <v>0</v>
      </c>
      <c r="AJ33" s="127">
        <f t="shared" si="18"/>
        <v>0</v>
      </c>
      <c r="AK33" s="90" t="str">
        <f t="shared" si="14"/>
        <v/>
      </c>
      <c r="AL33" s="91" t="str">
        <f t="shared" si="15"/>
        <v>0</v>
      </c>
      <c r="AM33" s="92"/>
    </row>
    <row r="34" spans="1:39" s="93" customFormat="1">
      <c r="A34" s="70"/>
      <c r="B34" s="71">
        <f t="shared" si="0"/>
        <v>0</v>
      </c>
      <c r="C34" s="72">
        <f t="shared" si="1"/>
        <v>0</v>
      </c>
      <c r="D34" s="73">
        <v>0</v>
      </c>
      <c r="E34" s="74">
        <f t="shared" si="2"/>
        <v>0</v>
      </c>
      <c r="F34" s="70">
        <f t="shared" si="3"/>
        <v>0</v>
      </c>
      <c r="G34" s="75">
        <f t="shared" si="4"/>
        <v>0</v>
      </c>
      <c r="H34" s="76">
        <f t="shared" si="5"/>
        <v>0</v>
      </c>
      <c r="I34" s="75">
        <f t="shared" si="6"/>
        <v>0</v>
      </c>
      <c r="J34" s="76">
        <f t="shared" si="7"/>
        <v>0</v>
      </c>
      <c r="K34" s="142">
        <f t="shared" si="16"/>
        <v>0</v>
      </c>
      <c r="L34" s="143">
        <f t="shared" si="17"/>
        <v>0</v>
      </c>
      <c r="M34" s="63"/>
      <c r="N34" s="77"/>
      <c r="O34" s="77"/>
      <c r="P34" s="78"/>
      <c r="Q34" s="78"/>
      <c r="R34" s="80"/>
      <c r="S34" s="81"/>
      <c r="T34" s="81"/>
      <c r="U34" s="81"/>
      <c r="V34" s="80"/>
      <c r="W34" s="80"/>
      <c r="X34" s="82"/>
      <c r="Y34" s="83" t="str">
        <f t="shared" si="8"/>
        <v/>
      </c>
      <c r="Z34" s="84" t="str">
        <f t="shared" si="9"/>
        <v/>
      </c>
      <c r="AA34" s="84" t="str">
        <f t="shared" si="10"/>
        <v/>
      </c>
      <c r="AB34" s="1"/>
      <c r="AC34" s="63"/>
      <c r="AD34" s="85">
        <f t="shared" si="11"/>
        <v>0</v>
      </c>
      <c r="AE34" s="86"/>
      <c r="AF34" s="87"/>
      <c r="AG34" s="88"/>
      <c r="AH34" s="89" t="str">
        <f t="shared" si="12"/>
        <v/>
      </c>
      <c r="AI34" s="127">
        <f t="shared" si="13"/>
        <v>0</v>
      </c>
      <c r="AJ34" s="127">
        <f t="shared" si="18"/>
        <v>0</v>
      </c>
      <c r="AK34" s="90" t="str">
        <f t="shared" si="14"/>
        <v/>
      </c>
      <c r="AL34" s="91" t="str">
        <f t="shared" si="15"/>
        <v>0</v>
      </c>
      <c r="AM34" s="92"/>
    </row>
    <row r="35" spans="1:39" s="93" customFormat="1">
      <c r="A35" s="70"/>
      <c r="B35" s="71">
        <f t="shared" si="0"/>
        <v>0</v>
      </c>
      <c r="C35" s="72">
        <f t="shared" si="1"/>
        <v>0</v>
      </c>
      <c r="D35" s="73">
        <v>0</v>
      </c>
      <c r="E35" s="74">
        <f t="shared" si="2"/>
        <v>0</v>
      </c>
      <c r="F35" s="70">
        <f t="shared" si="3"/>
        <v>0</v>
      </c>
      <c r="G35" s="75">
        <f t="shared" si="4"/>
        <v>0</v>
      </c>
      <c r="H35" s="76">
        <f t="shared" si="5"/>
        <v>0</v>
      </c>
      <c r="I35" s="75">
        <f t="shared" si="6"/>
        <v>0</v>
      </c>
      <c r="J35" s="76">
        <f t="shared" si="7"/>
        <v>0</v>
      </c>
      <c r="K35" s="142">
        <f t="shared" si="16"/>
        <v>0</v>
      </c>
      <c r="L35" s="143">
        <f t="shared" si="17"/>
        <v>0</v>
      </c>
      <c r="M35" s="63"/>
      <c r="N35" s="77"/>
      <c r="O35" s="77"/>
      <c r="P35" s="78"/>
      <c r="Q35" s="78"/>
      <c r="R35" s="80"/>
      <c r="S35" s="81"/>
      <c r="T35" s="81"/>
      <c r="U35" s="81"/>
      <c r="V35" s="80"/>
      <c r="W35" s="80"/>
      <c r="X35" s="82"/>
      <c r="Y35" s="83" t="str">
        <f t="shared" si="8"/>
        <v/>
      </c>
      <c r="Z35" s="84" t="str">
        <f t="shared" si="9"/>
        <v/>
      </c>
      <c r="AA35" s="84" t="str">
        <f t="shared" si="10"/>
        <v/>
      </c>
      <c r="AB35" s="1"/>
      <c r="AC35" s="63"/>
      <c r="AD35" s="85">
        <f t="shared" si="11"/>
        <v>0</v>
      </c>
      <c r="AE35" s="86"/>
      <c r="AF35" s="87"/>
      <c r="AG35" s="88"/>
      <c r="AH35" s="89" t="str">
        <f t="shared" si="12"/>
        <v/>
      </c>
      <c r="AI35" s="127">
        <f t="shared" si="13"/>
        <v>0</v>
      </c>
      <c r="AJ35" s="127">
        <f t="shared" si="18"/>
        <v>0</v>
      </c>
      <c r="AK35" s="90" t="str">
        <f t="shared" si="14"/>
        <v/>
      </c>
      <c r="AL35" s="91" t="str">
        <f t="shared" si="15"/>
        <v>0</v>
      </c>
      <c r="AM35" s="92"/>
    </row>
    <row r="36" spans="1:39" s="93" customFormat="1">
      <c r="A36" s="70"/>
      <c r="B36" s="71">
        <f t="shared" si="0"/>
        <v>0</v>
      </c>
      <c r="C36" s="72">
        <f t="shared" si="1"/>
        <v>0</v>
      </c>
      <c r="D36" s="73">
        <v>0</v>
      </c>
      <c r="E36" s="74">
        <f t="shared" si="2"/>
        <v>0</v>
      </c>
      <c r="F36" s="70">
        <f t="shared" si="3"/>
        <v>0</v>
      </c>
      <c r="G36" s="75">
        <f t="shared" si="4"/>
        <v>0</v>
      </c>
      <c r="H36" s="76">
        <f t="shared" si="5"/>
        <v>0</v>
      </c>
      <c r="I36" s="75">
        <f t="shared" si="6"/>
        <v>0</v>
      </c>
      <c r="J36" s="76">
        <f t="shared" si="7"/>
        <v>0</v>
      </c>
      <c r="K36" s="142">
        <f t="shared" si="16"/>
        <v>0</v>
      </c>
      <c r="L36" s="143">
        <f t="shared" si="17"/>
        <v>0</v>
      </c>
      <c r="M36" s="63"/>
      <c r="N36" s="77"/>
      <c r="O36" s="77"/>
      <c r="P36" s="78"/>
      <c r="Q36" s="78"/>
      <c r="R36" s="80"/>
      <c r="S36" s="81"/>
      <c r="T36" s="81"/>
      <c r="U36" s="81"/>
      <c r="V36" s="80"/>
      <c r="W36" s="80"/>
      <c r="X36" s="82"/>
      <c r="Y36" s="83" t="str">
        <f t="shared" si="8"/>
        <v/>
      </c>
      <c r="Z36" s="84" t="str">
        <f t="shared" si="9"/>
        <v/>
      </c>
      <c r="AA36" s="84" t="str">
        <f t="shared" si="10"/>
        <v/>
      </c>
      <c r="AB36" s="1"/>
      <c r="AC36" s="63"/>
      <c r="AD36" s="85">
        <f t="shared" si="11"/>
        <v>0</v>
      </c>
      <c r="AE36" s="86"/>
      <c r="AF36" s="87"/>
      <c r="AG36" s="88"/>
      <c r="AH36" s="89" t="str">
        <f t="shared" si="12"/>
        <v/>
      </c>
      <c r="AI36" s="127">
        <f t="shared" si="13"/>
        <v>0</v>
      </c>
      <c r="AJ36" s="127">
        <f t="shared" si="18"/>
        <v>0</v>
      </c>
      <c r="AK36" s="90" t="str">
        <f t="shared" si="14"/>
        <v/>
      </c>
      <c r="AL36" s="91" t="str">
        <f t="shared" si="15"/>
        <v>0</v>
      </c>
      <c r="AM36" s="92"/>
    </row>
    <row r="37" spans="1:39" s="93" customFormat="1">
      <c r="A37" s="70"/>
      <c r="B37" s="71">
        <f t="shared" si="0"/>
        <v>0</v>
      </c>
      <c r="C37" s="72">
        <f t="shared" si="1"/>
        <v>0</v>
      </c>
      <c r="D37" s="73">
        <v>0</v>
      </c>
      <c r="E37" s="74">
        <f t="shared" si="2"/>
        <v>0</v>
      </c>
      <c r="F37" s="70">
        <f t="shared" si="3"/>
        <v>0</v>
      </c>
      <c r="G37" s="75">
        <f t="shared" si="4"/>
        <v>0</v>
      </c>
      <c r="H37" s="76">
        <f t="shared" si="5"/>
        <v>0</v>
      </c>
      <c r="I37" s="75">
        <f t="shared" si="6"/>
        <v>0</v>
      </c>
      <c r="J37" s="76">
        <f t="shared" si="7"/>
        <v>0</v>
      </c>
      <c r="K37" s="142">
        <f t="shared" si="16"/>
        <v>0</v>
      </c>
      <c r="L37" s="143">
        <f t="shared" si="17"/>
        <v>0</v>
      </c>
      <c r="M37" s="63"/>
      <c r="N37" s="77"/>
      <c r="O37" s="77"/>
      <c r="P37" s="78"/>
      <c r="Q37" s="78"/>
      <c r="R37" s="80"/>
      <c r="S37" s="81"/>
      <c r="T37" s="81"/>
      <c r="U37" s="81"/>
      <c r="V37" s="80"/>
      <c r="W37" s="80"/>
      <c r="X37" s="82"/>
      <c r="Y37" s="83" t="str">
        <f t="shared" si="8"/>
        <v/>
      </c>
      <c r="Z37" s="84" t="str">
        <f t="shared" si="9"/>
        <v/>
      </c>
      <c r="AA37" s="84" t="str">
        <f t="shared" si="10"/>
        <v/>
      </c>
      <c r="AB37" s="1"/>
      <c r="AC37" s="63"/>
      <c r="AD37" s="85">
        <f t="shared" si="11"/>
        <v>0</v>
      </c>
      <c r="AE37" s="86"/>
      <c r="AF37" s="87"/>
      <c r="AG37" s="88"/>
      <c r="AH37" s="89" t="str">
        <f t="shared" si="12"/>
        <v/>
      </c>
      <c r="AI37" s="127">
        <f t="shared" si="13"/>
        <v>0</v>
      </c>
      <c r="AJ37" s="127">
        <f t="shared" si="18"/>
        <v>0</v>
      </c>
      <c r="AK37" s="90" t="str">
        <f t="shared" si="14"/>
        <v/>
      </c>
      <c r="AL37" s="91" t="str">
        <f t="shared" si="15"/>
        <v>0</v>
      </c>
      <c r="AM37" s="92"/>
    </row>
    <row r="38" spans="1:39" s="93" customFormat="1">
      <c r="A38" s="70"/>
      <c r="B38" s="71">
        <f t="shared" si="0"/>
        <v>0</v>
      </c>
      <c r="C38" s="72">
        <f t="shared" si="1"/>
        <v>0</v>
      </c>
      <c r="D38" s="73">
        <v>0</v>
      </c>
      <c r="E38" s="74">
        <f t="shared" si="2"/>
        <v>0</v>
      </c>
      <c r="F38" s="70">
        <f t="shared" si="3"/>
        <v>0</v>
      </c>
      <c r="G38" s="75">
        <f t="shared" si="4"/>
        <v>0</v>
      </c>
      <c r="H38" s="76">
        <f t="shared" si="5"/>
        <v>0</v>
      </c>
      <c r="I38" s="75">
        <f t="shared" si="6"/>
        <v>0</v>
      </c>
      <c r="J38" s="76">
        <f t="shared" si="7"/>
        <v>0</v>
      </c>
      <c r="K38" s="142">
        <f t="shared" si="16"/>
        <v>0</v>
      </c>
      <c r="L38" s="143">
        <f t="shared" si="17"/>
        <v>0</v>
      </c>
      <c r="M38" s="63"/>
      <c r="N38" s="77"/>
      <c r="O38" s="77"/>
      <c r="P38" s="78"/>
      <c r="Q38" s="78"/>
      <c r="R38" s="80"/>
      <c r="S38" s="81"/>
      <c r="T38" s="81"/>
      <c r="U38" s="81"/>
      <c r="V38" s="80"/>
      <c r="W38" s="80"/>
      <c r="X38" s="82"/>
      <c r="Y38" s="83" t="str">
        <f t="shared" si="8"/>
        <v/>
      </c>
      <c r="Z38" s="84" t="str">
        <f t="shared" si="9"/>
        <v/>
      </c>
      <c r="AA38" s="84" t="str">
        <f t="shared" si="10"/>
        <v/>
      </c>
      <c r="AB38" s="1"/>
      <c r="AC38" s="63"/>
      <c r="AD38" s="85">
        <f t="shared" si="11"/>
        <v>0</v>
      </c>
      <c r="AE38" s="86"/>
      <c r="AF38" s="87"/>
      <c r="AG38" s="88"/>
      <c r="AH38" s="89" t="str">
        <f t="shared" si="12"/>
        <v/>
      </c>
      <c r="AI38" s="127">
        <f t="shared" si="13"/>
        <v>0</v>
      </c>
      <c r="AJ38" s="127">
        <f t="shared" si="18"/>
        <v>0</v>
      </c>
      <c r="AK38" s="90" t="str">
        <f t="shared" si="14"/>
        <v/>
      </c>
      <c r="AL38" s="91" t="str">
        <f t="shared" si="15"/>
        <v>0</v>
      </c>
      <c r="AM38" s="92"/>
    </row>
    <row r="39" spans="1:39" s="93" customFormat="1">
      <c r="A39" s="70"/>
      <c r="B39" s="71">
        <f t="shared" si="0"/>
        <v>0</v>
      </c>
      <c r="C39" s="72">
        <f t="shared" si="1"/>
        <v>0</v>
      </c>
      <c r="D39" s="73">
        <v>0</v>
      </c>
      <c r="E39" s="74">
        <f t="shared" si="2"/>
        <v>0</v>
      </c>
      <c r="F39" s="70">
        <f t="shared" si="3"/>
        <v>0</v>
      </c>
      <c r="G39" s="75">
        <f t="shared" si="4"/>
        <v>0</v>
      </c>
      <c r="H39" s="76">
        <f t="shared" si="5"/>
        <v>0</v>
      </c>
      <c r="I39" s="75">
        <f t="shared" si="6"/>
        <v>0</v>
      </c>
      <c r="J39" s="76">
        <f t="shared" si="7"/>
        <v>0</v>
      </c>
      <c r="K39" s="142">
        <f t="shared" si="16"/>
        <v>0</v>
      </c>
      <c r="L39" s="143">
        <f t="shared" si="17"/>
        <v>0</v>
      </c>
      <c r="M39" s="63"/>
      <c r="N39" s="77"/>
      <c r="O39" s="77"/>
      <c r="P39" s="78"/>
      <c r="Q39" s="78"/>
      <c r="R39" s="80"/>
      <c r="S39" s="81"/>
      <c r="T39" s="81"/>
      <c r="U39" s="81"/>
      <c r="V39" s="80"/>
      <c r="W39" s="80"/>
      <c r="X39" s="82"/>
      <c r="Y39" s="83" t="str">
        <f t="shared" si="8"/>
        <v/>
      </c>
      <c r="Z39" s="84" t="str">
        <f t="shared" si="9"/>
        <v/>
      </c>
      <c r="AA39" s="84" t="str">
        <f t="shared" si="10"/>
        <v/>
      </c>
      <c r="AB39" s="1"/>
      <c r="AC39" s="63"/>
      <c r="AD39" s="85">
        <f t="shared" si="11"/>
        <v>0</v>
      </c>
      <c r="AE39" s="86"/>
      <c r="AF39" s="87"/>
      <c r="AG39" s="88"/>
      <c r="AH39" s="89" t="str">
        <f t="shared" si="12"/>
        <v/>
      </c>
      <c r="AI39" s="127">
        <f t="shared" si="13"/>
        <v>0</v>
      </c>
      <c r="AJ39" s="127">
        <f t="shared" si="18"/>
        <v>0</v>
      </c>
      <c r="AK39" s="90" t="str">
        <f t="shared" si="14"/>
        <v/>
      </c>
      <c r="AL39" s="91" t="str">
        <f t="shared" si="15"/>
        <v>0</v>
      </c>
      <c r="AM39" s="92"/>
    </row>
    <row r="40" spans="1:39" s="93" customFormat="1">
      <c r="A40" s="70"/>
      <c r="B40" s="71">
        <f t="shared" si="0"/>
        <v>0</v>
      </c>
      <c r="C40" s="72">
        <f t="shared" si="1"/>
        <v>0</v>
      </c>
      <c r="D40" s="73">
        <v>0</v>
      </c>
      <c r="E40" s="74">
        <f t="shared" si="2"/>
        <v>0</v>
      </c>
      <c r="F40" s="70">
        <f t="shared" si="3"/>
        <v>0</v>
      </c>
      <c r="G40" s="75">
        <f t="shared" si="4"/>
        <v>0</v>
      </c>
      <c r="H40" s="76">
        <f t="shared" si="5"/>
        <v>0</v>
      </c>
      <c r="I40" s="75">
        <f t="shared" si="6"/>
        <v>0</v>
      </c>
      <c r="J40" s="76">
        <f t="shared" si="7"/>
        <v>0</v>
      </c>
      <c r="K40" s="142">
        <f t="shared" si="16"/>
        <v>0</v>
      </c>
      <c r="L40" s="143">
        <f t="shared" si="17"/>
        <v>0</v>
      </c>
      <c r="M40" s="63"/>
      <c r="N40" s="77"/>
      <c r="O40" s="77"/>
      <c r="P40" s="78"/>
      <c r="Q40" s="78"/>
      <c r="R40" s="80"/>
      <c r="S40" s="81"/>
      <c r="T40" s="81"/>
      <c r="U40" s="81"/>
      <c r="V40" s="80"/>
      <c r="W40" s="80"/>
      <c r="X40" s="82"/>
      <c r="Y40" s="83" t="str">
        <f t="shared" si="8"/>
        <v/>
      </c>
      <c r="Z40" s="84" t="str">
        <f t="shared" si="9"/>
        <v/>
      </c>
      <c r="AA40" s="84" t="str">
        <f t="shared" si="10"/>
        <v/>
      </c>
      <c r="AB40" s="1"/>
      <c r="AC40" s="63"/>
      <c r="AD40" s="85">
        <f t="shared" si="11"/>
        <v>0</v>
      </c>
      <c r="AE40" s="86"/>
      <c r="AF40" s="87"/>
      <c r="AG40" s="88"/>
      <c r="AH40" s="89" t="str">
        <f t="shared" si="12"/>
        <v/>
      </c>
      <c r="AI40" s="127">
        <f t="shared" si="13"/>
        <v>0</v>
      </c>
      <c r="AJ40" s="127">
        <f t="shared" si="18"/>
        <v>0</v>
      </c>
      <c r="AK40" s="90" t="str">
        <f t="shared" si="14"/>
        <v/>
      </c>
      <c r="AL40" s="91" t="str">
        <f t="shared" si="15"/>
        <v>0</v>
      </c>
      <c r="AM40" s="92"/>
    </row>
    <row r="41" spans="1:39" s="93" customFormat="1">
      <c r="A41" s="70"/>
      <c r="B41" s="71">
        <f t="shared" si="0"/>
        <v>0</v>
      </c>
      <c r="C41" s="72">
        <f t="shared" si="1"/>
        <v>0</v>
      </c>
      <c r="D41" s="73">
        <v>0</v>
      </c>
      <c r="E41" s="74">
        <f t="shared" si="2"/>
        <v>0</v>
      </c>
      <c r="F41" s="70">
        <f t="shared" si="3"/>
        <v>0</v>
      </c>
      <c r="G41" s="75">
        <f t="shared" si="4"/>
        <v>0</v>
      </c>
      <c r="H41" s="76">
        <f t="shared" si="5"/>
        <v>0</v>
      </c>
      <c r="I41" s="75">
        <f t="shared" si="6"/>
        <v>0</v>
      </c>
      <c r="J41" s="76">
        <f t="shared" si="7"/>
        <v>0</v>
      </c>
      <c r="K41" s="142">
        <f t="shared" si="16"/>
        <v>0</v>
      </c>
      <c r="L41" s="143">
        <f t="shared" si="17"/>
        <v>0</v>
      </c>
      <c r="M41" s="63"/>
      <c r="N41" s="77"/>
      <c r="O41" s="77"/>
      <c r="P41" s="78"/>
      <c r="Q41" s="78"/>
      <c r="R41" s="80"/>
      <c r="S41" s="81"/>
      <c r="T41" s="81"/>
      <c r="U41" s="81"/>
      <c r="V41" s="80"/>
      <c r="W41" s="80"/>
      <c r="X41" s="82"/>
      <c r="Y41" s="83" t="str">
        <f t="shared" si="8"/>
        <v/>
      </c>
      <c r="Z41" s="84" t="str">
        <f t="shared" si="9"/>
        <v/>
      </c>
      <c r="AA41" s="84" t="str">
        <f t="shared" si="10"/>
        <v/>
      </c>
      <c r="AB41" s="1"/>
      <c r="AC41" s="63"/>
      <c r="AD41" s="85">
        <f t="shared" si="11"/>
        <v>0</v>
      </c>
      <c r="AE41" s="86"/>
      <c r="AF41" s="87"/>
      <c r="AG41" s="88"/>
      <c r="AH41" s="89" t="str">
        <f t="shared" si="12"/>
        <v/>
      </c>
      <c r="AI41" s="127">
        <f t="shared" si="13"/>
        <v>0</v>
      </c>
      <c r="AJ41" s="127">
        <f t="shared" si="18"/>
        <v>0</v>
      </c>
      <c r="AK41" s="90" t="str">
        <f t="shared" si="14"/>
        <v/>
      </c>
      <c r="AL41" s="91" t="str">
        <f t="shared" si="15"/>
        <v>0</v>
      </c>
      <c r="AM41" s="92"/>
    </row>
    <row r="42" spans="1:39" s="93" customFormat="1">
      <c r="A42" s="70"/>
      <c r="B42" s="71">
        <f t="shared" si="0"/>
        <v>0</v>
      </c>
      <c r="C42" s="72">
        <f t="shared" si="1"/>
        <v>0</v>
      </c>
      <c r="D42" s="73">
        <v>0</v>
      </c>
      <c r="E42" s="74">
        <f t="shared" si="2"/>
        <v>0</v>
      </c>
      <c r="F42" s="70">
        <f t="shared" si="3"/>
        <v>0</v>
      </c>
      <c r="G42" s="75">
        <f t="shared" si="4"/>
        <v>0</v>
      </c>
      <c r="H42" s="76">
        <f t="shared" si="5"/>
        <v>0</v>
      </c>
      <c r="I42" s="75">
        <f t="shared" si="6"/>
        <v>0</v>
      </c>
      <c r="J42" s="76">
        <f t="shared" si="7"/>
        <v>0</v>
      </c>
      <c r="K42" s="142">
        <f t="shared" si="16"/>
        <v>0</v>
      </c>
      <c r="L42" s="143">
        <f t="shared" si="17"/>
        <v>0</v>
      </c>
      <c r="M42" s="63"/>
      <c r="N42" s="77"/>
      <c r="O42" s="77"/>
      <c r="P42" s="78"/>
      <c r="Q42" s="78"/>
      <c r="R42" s="80"/>
      <c r="S42" s="81"/>
      <c r="T42" s="81"/>
      <c r="U42" s="81"/>
      <c r="V42" s="80"/>
      <c r="W42" s="80"/>
      <c r="X42" s="82"/>
      <c r="Y42" s="83" t="str">
        <f t="shared" si="8"/>
        <v/>
      </c>
      <c r="Z42" s="84" t="str">
        <f t="shared" si="9"/>
        <v/>
      </c>
      <c r="AA42" s="84" t="str">
        <f t="shared" si="10"/>
        <v/>
      </c>
      <c r="AB42" s="1"/>
      <c r="AC42" s="63"/>
      <c r="AD42" s="85">
        <f t="shared" si="11"/>
        <v>0</v>
      </c>
      <c r="AE42" s="86"/>
      <c r="AF42" s="87"/>
      <c r="AG42" s="88"/>
      <c r="AH42" s="89" t="str">
        <f t="shared" si="12"/>
        <v/>
      </c>
      <c r="AI42" s="127">
        <f t="shared" si="13"/>
        <v>0</v>
      </c>
      <c r="AJ42" s="127">
        <f t="shared" si="18"/>
        <v>0</v>
      </c>
      <c r="AK42" s="90" t="str">
        <f t="shared" si="14"/>
        <v/>
      </c>
      <c r="AL42" s="91" t="str">
        <f t="shared" si="15"/>
        <v>0</v>
      </c>
      <c r="AM42" s="92"/>
    </row>
    <row r="43" spans="1:39" s="93" customFormat="1">
      <c r="A43" s="70"/>
      <c r="B43" s="71">
        <f t="shared" si="0"/>
        <v>0</v>
      </c>
      <c r="C43" s="72">
        <f t="shared" si="1"/>
        <v>0</v>
      </c>
      <c r="D43" s="73">
        <v>0</v>
      </c>
      <c r="E43" s="74">
        <f t="shared" si="2"/>
        <v>0</v>
      </c>
      <c r="F43" s="70">
        <f t="shared" si="3"/>
        <v>0</v>
      </c>
      <c r="G43" s="75">
        <f t="shared" si="4"/>
        <v>0</v>
      </c>
      <c r="H43" s="76">
        <f t="shared" si="5"/>
        <v>0</v>
      </c>
      <c r="I43" s="75">
        <f t="shared" si="6"/>
        <v>0</v>
      </c>
      <c r="J43" s="76">
        <f t="shared" si="7"/>
        <v>0</v>
      </c>
      <c r="K43" s="142">
        <f t="shared" si="16"/>
        <v>0</v>
      </c>
      <c r="L43" s="143">
        <f t="shared" si="17"/>
        <v>0</v>
      </c>
      <c r="M43" s="63"/>
      <c r="N43" s="77"/>
      <c r="O43" s="77"/>
      <c r="P43" s="78"/>
      <c r="Q43" s="78"/>
      <c r="R43" s="80"/>
      <c r="S43" s="81"/>
      <c r="T43" s="81"/>
      <c r="U43" s="81"/>
      <c r="V43" s="80"/>
      <c r="W43" s="80"/>
      <c r="X43" s="82"/>
      <c r="Y43" s="83" t="str">
        <f t="shared" si="8"/>
        <v/>
      </c>
      <c r="Z43" s="84" t="str">
        <f t="shared" si="9"/>
        <v/>
      </c>
      <c r="AA43" s="84" t="str">
        <f t="shared" si="10"/>
        <v/>
      </c>
      <c r="AB43" s="1"/>
      <c r="AC43" s="63"/>
      <c r="AD43" s="85">
        <f t="shared" si="11"/>
        <v>0</v>
      </c>
      <c r="AE43" s="86"/>
      <c r="AF43" s="87"/>
      <c r="AG43" s="88"/>
      <c r="AH43" s="89" t="str">
        <f t="shared" si="12"/>
        <v/>
      </c>
      <c r="AI43" s="127">
        <f t="shared" si="13"/>
        <v>0</v>
      </c>
      <c r="AJ43" s="127">
        <f t="shared" si="18"/>
        <v>0</v>
      </c>
      <c r="AK43" s="90" t="str">
        <f t="shared" si="14"/>
        <v/>
      </c>
      <c r="AL43" s="91" t="str">
        <f t="shared" si="15"/>
        <v>0</v>
      </c>
      <c r="AM43" s="92"/>
    </row>
    <row r="44" spans="1:39" s="93" customFormat="1">
      <c r="A44" s="70"/>
      <c r="B44" s="71">
        <f t="shared" si="0"/>
        <v>0</v>
      </c>
      <c r="C44" s="72">
        <f t="shared" si="1"/>
        <v>0</v>
      </c>
      <c r="D44" s="73">
        <v>0</v>
      </c>
      <c r="E44" s="74">
        <f t="shared" si="2"/>
        <v>0</v>
      </c>
      <c r="F44" s="70">
        <f t="shared" si="3"/>
        <v>0</v>
      </c>
      <c r="G44" s="75">
        <f t="shared" si="4"/>
        <v>0</v>
      </c>
      <c r="H44" s="76">
        <f t="shared" si="5"/>
        <v>0</v>
      </c>
      <c r="I44" s="75">
        <f t="shared" si="6"/>
        <v>0</v>
      </c>
      <c r="J44" s="76">
        <f t="shared" si="7"/>
        <v>0</v>
      </c>
      <c r="K44" s="142">
        <f t="shared" si="16"/>
        <v>0</v>
      </c>
      <c r="L44" s="143">
        <f t="shared" si="17"/>
        <v>0</v>
      </c>
      <c r="M44" s="63"/>
      <c r="N44" s="77"/>
      <c r="O44" s="77"/>
      <c r="P44" s="78"/>
      <c r="Q44" s="78"/>
      <c r="R44" s="80"/>
      <c r="S44" s="81"/>
      <c r="T44" s="81"/>
      <c r="U44" s="81"/>
      <c r="V44" s="80"/>
      <c r="W44" s="80"/>
      <c r="X44" s="82"/>
      <c r="Y44" s="83" t="str">
        <f t="shared" si="8"/>
        <v/>
      </c>
      <c r="Z44" s="84" t="str">
        <f t="shared" si="9"/>
        <v/>
      </c>
      <c r="AA44" s="84" t="str">
        <f t="shared" si="10"/>
        <v/>
      </c>
      <c r="AB44" s="1"/>
      <c r="AC44" s="63"/>
      <c r="AD44" s="85">
        <f t="shared" si="11"/>
        <v>0</v>
      </c>
      <c r="AE44" s="86"/>
      <c r="AF44" s="87"/>
      <c r="AG44" s="88"/>
      <c r="AH44" s="89" t="str">
        <f t="shared" si="12"/>
        <v/>
      </c>
      <c r="AI44" s="127">
        <f t="shared" si="13"/>
        <v>0</v>
      </c>
      <c r="AJ44" s="127">
        <f t="shared" si="18"/>
        <v>0</v>
      </c>
      <c r="AK44" s="90" t="str">
        <f t="shared" si="14"/>
        <v/>
      </c>
      <c r="AL44" s="91" t="str">
        <f t="shared" si="15"/>
        <v>0</v>
      </c>
      <c r="AM44" s="92"/>
    </row>
    <row r="45" spans="1:39" s="93" customFormat="1">
      <c r="A45" s="70"/>
      <c r="B45" s="71">
        <f t="shared" si="0"/>
        <v>0</v>
      </c>
      <c r="C45" s="72">
        <f t="shared" si="1"/>
        <v>0</v>
      </c>
      <c r="D45" s="73">
        <v>0</v>
      </c>
      <c r="E45" s="74">
        <f t="shared" si="2"/>
        <v>0</v>
      </c>
      <c r="F45" s="70">
        <f t="shared" si="3"/>
        <v>0</v>
      </c>
      <c r="G45" s="75">
        <f t="shared" si="4"/>
        <v>0</v>
      </c>
      <c r="H45" s="76">
        <f t="shared" si="5"/>
        <v>0</v>
      </c>
      <c r="I45" s="75">
        <f t="shared" si="6"/>
        <v>0</v>
      </c>
      <c r="J45" s="76">
        <f t="shared" si="7"/>
        <v>0</v>
      </c>
      <c r="K45" s="142">
        <f t="shared" si="16"/>
        <v>0</v>
      </c>
      <c r="L45" s="143">
        <f t="shared" si="17"/>
        <v>0</v>
      </c>
      <c r="M45" s="63"/>
      <c r="N45" s="77"/>
      <c r="O45" s="77"/>
      <c r="P45" s="78"/>
      <c r="Q45" s="78"/>
      <c r="R45" s="80"/>
      <c r="S45" s="81"/>
      <c r="T45" s="81"/>
      <c r="U45" s="81"/>
      <c r="V45" s="80"/>
      <c r="W45" s="80"/>
      <c r="X45" s="82"/>
      <c r="Y45" s="83" t="str">
        <f t="shared" si="8"/>
        <v/>
      </c>
      <c r="Z45" s="84" t="str">
        <f t="shared" si="9"/>
        <v/>
      </c>
      <c r="AA45" s="84" t="str">
        <f t="shared" si="10"/>
        <v/>
      </c>
      <c r="AB45" s="1"/>
      <c r="AC45" s="63"/>
      <c r="AD45" s="85">
        <f t="shared" si="11"/>
        <v>0</v>
      </c>
      <c r="AE45" s="86"/>
      <c r="AF45" s="87"/>
      <c r="AG45" s="88"/>
      <c r="AH45" s="89" t="str">
        <f t="shared" si="12"/>
        <v/>
      </c>
      <c r="AI45" s="127">
        <f t="shared" si="13"/>
        <v>0</v>
      </c>
      <c r="AJ45" s="127">
        <f t="shared" si="18"/>
        <v>0</v>
      </c>
      <c r="AK45" s="90" t="str">
        <f t="shared" si="14"/>
        <v/>
      </c>
      <c r="AL45" s="91" t="str">
        <f t="shared" si="15"/>
        <v>0</v>
      </c>
      <c r="AM45" s="92"/>
    </row>
    <row r="46" spans="1:39" s="93" customFormat="1">
      <c r="A46" s="70"/>
      <c r="B46" s="71">
        <f t="shared" si="0"/>
        <v>0</v>
      </c>
      <c r="C46" s="72">
        <f t="shared" si="1"/>
        <v>0</v>
      </c>
      <c r="D46" s="73">
        <v>0</v>
      </c>
      <c r="E46" s="74">
        <f t="shared" si="2"/>
        <v>0</v>
      </c>
      <c r="F46" s="70">
        <f t="shared" si="3"/>
        <v>0</v>
      </c>
      <c r="G46" s="75">
        <f t="shared" si="4"/>
        <v>0</v>
      </c>
      <c r="H46" s="76">
        <f t="shared" si="5"/>
        <v>0</v>
      </c>
      <c r="I46" s="75">
        <f t="shared" si="6"/>
        <v>0</v>
      </c>
      <c r="J46" s="76">
        <f t="shared" si="7"/>
        <v>0</v>
      </c>
      <c r="K46" s="142">
        <f t="shared" si="16"/>
        <v>0</v>
      </c>
      <c r="L46" s="143">
        <f t="shared" si="17"/>
        <v>0</v>
      </c>
      <c r="M46" s="63"/>
      <c r="N46" s="77"/>
      <c r="O46" s="77"/>
      <c r="P46" s="78"/>
      <c r="Q46" s="78"/>
      <c r="R46" s="80"/>
      <c r="S46" s="81"/>
      <c r="T46" s="81"/>
      <c r="U46" s="81"/>
      <c r="V46" s="80"/>
      <c r="W46" s="80"/>
      <c r="X46" s="82"/>
      <c r="Y46" s="83" t="str">
        <f t="shared" si="8"/>
        <v/>
      </c>
      <c r="Z46" s="84" t="str">
        <f t="shared" si="9"/>
        <v/>
      </c>
      <c r="AA46" s="84" t="str">
        <f t="shared" si="10"/>
        <v/>
      </c>
      <c r="AB46" s="1"/>
      <c r="AC46" s="63"/>
      <c r="AD46" s="85">
        <f t="shared" si="11"/>
        <v>0</v>
      </c>
      <c r="AE46" s="86"/>
      <c r="AF46" s="87"/>
      <c r="AG46" s="88"/>
      <c r="AH46" s="89" t="str">
        <f t="shared" si="12"/>
        <v/>
      </c>
      <c r="AI46" s="127">
        <f t="shared" si="13"/>
        <v>0</v>
      </c>
      <c r="AJ46" s="127">
        <f t="shared" si="18"/>
        <v>0</v>
      </c>
      <c r="AK46" s="90" t="str">
        <f t="shared" si="14"/>
        <v/>
      </c>
      <c r="AL46" s="91" t="str">
        <f t="shared" si="15"/>
        <v>0</v>
      </c>
      <c r="AM46" s="92"/>
    </row>
    <row r="47" spans="1:39" s="93" customFormat="1">
      <c r="A47" s="70"/>
      <c r="B47" s="71">
        <f t="shared" si="0"/>
        <v>0</v>
      </c>
      <c r="C47" s="72">
        <f t="shared" si="1"/>
        <v>0</v>
      </c>
      <c r="D47" s="73">
        <v>0</v>
      </c>
      <c r="E47" s="74">
        <f t="shared" si="2"/>
        <v>0</v>
      </c>
      <c r="F47" s="70">
        <f t="shared" si="3"/>
        <v>0</v>
      </c>
      <c r="G47" s="75">
        <f t="shared" si="4"/>
        <v>0</v>
      </c>
      <c r="H47" s="76">
        <f t="shared" si="5"/>
        <v>0</v>
      </c>
      <c r="I47" s="75">
        <f t="shared" si="6"/>
        <v>0</v>
      </c>
      <c r="J47" s="76">
        <f t="shared" si="7"/>
        <v>0</v>
      </c>
      <c r="K47" s="142">
        <f t="shared" si="16"/>
        <v>0</v>
      </c>
      <c r="L47" s="143">
        <f t="shared" si="17"/>
        <v>0</v>
      </c>
      <c r="M47" s="63"/>
      <c r="N47" s="77"/>
      <c r="O47" s="77"/>
      <c r="P47" s="78"/>
      <c r="Q47" s="78"/>
      <c r="R47" s="80"/>
      <c r="S47" s="81"/>
      <c r="T47" s="81"/>
      <c r="U47" s="81"/>
      <c r="V47" s="80"/>
      <c r="W47" s="80"/>
      <c r="X47" s="82"/>
      <c r="Y47" s="83" t="str">
        <f t="shared" si="8"/>
        <v/>
      </c>
      <c r="Z47" s="84" t="str">
        <f t="shared" si="9"/>
        <v/>
      </c>
      <c r="AA47" s="84" t="str">
        <f t="shared" si="10"/>
        <v/>
      </c>
      <c r="AB47" s="1"/>
      <c r="AC47" s="63"/>
      <c r="AD47" s="85">
        <f t="shared" si="11"/>
        <v>0</v>
      </c>
      <c r="AE47" s="86"/>
      <c r="AF47" s="87"/>
      <c r="AG47" s="88"/>
      <c r="AH47" s="89" t="str">
        <f t="shared" si="12"/>
        <v/>
      </c>
      <c r="AI47" s="127">
        <f t="shared" si="13"/>
        <v>0</v>
      </c>
      <c r="AJ47" s="127">
        <f t="shared" si="18"/>
        <v>0</v>
      </c>
      <c r="AK47" s="90" t="str">
        <f t="shared" si="14"/>
        <v/>
      </c>
      <c r="AL47" s="91" t="str">
        <f t="shared" si="15"/>
        <v>0</v>
      </c>
      <c r="AM47" s="92"/>
    </row>
    <row r="48" spans="1:39" s="93" customFormat="1">
      <c r="A48" s="70"/>
      <c r="B48" s="71">
        <f t="shared" ref="B48:B69" si="19">IFERROR(ABS(X48-Y48)/(X48),0)</f>
        <v>0</v>
      </c>
      <c r="C48" s="72">
        <f t="shared" si="1"/>
        <v>0</v>
      </c>
      <c r="D48" s="73">
        <v>0</v>
      </c>
      <c r="E48" s="74">
        <f t="shared" si="2"/>
        <v>0</v>
      </c>
      <c r="F48" s="70">
        <f t="shared" si="3"/>
        <v>0</v>
      </c>
      <c r="G48" s="75">
        <f t="shared" ref="G48:G79" si="20">SUM(F48*0.075)/(100)</f>
        <v>0</v>
      </c>
      <c r="H48" s="76">
        <f t="shared" ref="H48:H79" si="21">SUM(F48*0.025)/(100)</f>
        <v>0</v>
      </c>
      <c r="I48" s="75">
        <f t="shared" ref="I48:I79" si="22">SUM(F48*B48)+(G48*2)</f>
        <v>0</v>
      </c>
      <c r="J48" s="76">
        <f t="shared" ref="J48:J79" si="23">IFERROR(AA48+H48,0)-G48</f>
        <v>0</v>
      </c>
      <c r="K48" s="142">
        <f t="shared" si="16"/>
        <v>0</v>
      </c>
      <c r="L48" s="143">
        <f t="shared" si="17"/>
        <v>0</v>
      </c>
      <c r="M48" s="63"/>
      <c r="N48" s="77"/>
      <c r="O48" s="77"/>
      <c r="P48" s="78"/>
      <c r="Q48" s="78"/>
      <c r="R48" s="80"/>
      <c r="S48" s="81"/>
      <c r="T48" s="81"/>
      <c r="U48" s="81"/>
      <c r="V48" s="80"/>
      <c r="W48" s="80"/>
      <c r="X48" s="82"/>
      <c r="Y48" s="83" t="str">
        <f t="shared" ref="Y48:Y79" si="24">IF(ISBLANK(O48),"",IF(O48="Long",(X48-40),IF(O48="Short",(X48+40))))</f>
        <v/>
      </c>
      <c r="Z48" s="84" t="str">
        <f t="shared" si="9"/>
        <v/>
      </c>
      <c r="AA48" s="84" t="str">
        <f t="shared" ref="AA48:AA79" si="25">IFERROR(IF(O48="Long",(Z48-X48)/X48*F48,IF(O48="Short",(X48-Z48)/X48*F48,"")), "")</f>
        <v/>
      </c>
      <c r="AB48" s="1"/>
      <c r="AC48" s="63"/>
      <c r="AD48" s="85">
        <f t="shared" si="11"/>
        <v>0</v>
      </c>
      <c r="AE48" s="86"/>
      <c r="AF48" s="87"/>
      <c r="AG48" s="88"/>
      <c r="AH48" s="89" t="str">
        <f t="shared" si="12"/>
        <v/>
      </c>
      <c r="AI48" s="127">
        <f t="shared" ref="AI48:AI79" si="26">IFERROR(((Z48-X48)/(X48-Y48)*D48) * (F48/E48),0)</f>
        <v>0</v>
      </c>
      <c r="AJ48" s="127">
        <f t="shared" ref="AJ48:AJ79" si="27">IFERROR(((((AD48-X48)/(X48-Y48)*D48)*AL48))  * (F48/E48),0)</f>
        <v>0</v>
      </c>
      <c r="AK48" s="90" t="str">
        <f t="shared" ref="AK48:AK79" si="28">IFERROR(IF(O48="Long",(AD48-X48)/X48*F48+AE48,IF(O48="Short",(X48-AD48)/X48*F48+AE48,"")), "")</f>
        <v/>
      </c>
      <c r="AL48" s="91" t="str">
        <f t="shared" si="15"/>
        <v>0</v>
      </c>
      <c r="AM48" s="92"/>
    </row>
    <row r="49" spans="1:39" s="93" customFormat="1">
      <c r="A49" s="70"/>
      <c r="B49" s="71">
        <f t="shared" si="19"/>
        <v>0</v>
      </c>
      <c r="C49" s="72">
        <f t="shared" si="1"/>
        <v>0</v>
      </c>
      <c r="D49" s="73">
        <v>0</v>
      </c>
      <c r="E49" s="74">
        <f t="shared" si="2"/>
        <v>0</v>
      </c>
      <c r="F49" s="70">
        <f t="shared" si="3"/>
        <v>0</v>
      </c>
      <c r="G49" s="75">
        <f t="shared" si="20"/>
        <v>0</v>
      </c>
      <c r="H49" s="76">
        <f t="shared" si="21"/>
        <v>0</v>
      </c>
      <c r="I49" s="75">
        <f t="shared" si="22"/>
        <v>0</v>
      </c>
      <c r="J49" s="76">
        <f t="shared" si="23"/>
        <v>0</v>
      </c>
      <c r="K49" s="142">
        <f t="shared" si="16"/>
        <v>0</v>
      </c>
      <c r="L49" s="143">
        <f t="shared" si="17"/>
        <v>0</v>
      </c>
      <c r="M49" s="63"/>
      <c r="N49" s="77"/>
      <c r="O49" s="77"/>
      <c r="P49" s="78"/>
      <c r="Q49" s="78"/>
      <c r="R49" s="80"/>
      <c r="S49" s="81"/>
      <c r="T49" s="81"/>
      <c r="U49" s="81"/>
      <c r="V49" s="80"/>
      <c r="W49" s="80"/>
      <c r="X49" s="82"/>
      <c r="Y49" s="83" t="str">
        <f t="shared" si="24"/>
        <v/>
      </c>
      <c r="Z49" s="84" t="str">
        <f t="shared" si="9"/>
        <v/>
      </c>
      <c r="AA49" s="84" t="str">
        <f t="shared" si="25"/>
        <v/>
      </c>
      <c r="AB49" s="1"/>
      <c r="AC49" s="63"/>
      <c r="AD49" s="85">
        <f t="shared" si="11"/>
        <v>0</v>
      </c>
      <c r="AE49" s="86"/>
      <c r="AF49" s="87"/>
      <c r="AG49" s="88"/>
      <c r="AH49" s="89" t="str">
        <f t="shared" si="12"/>
        <v/>
      </c>
      <c r="AI49" s="127">
        <f t="shared" si="26"/>
        <v>0</v>
      </c>
      <c r="AJ49" s="127">
        <f t="shared" si="27"/>
        <v>0</v>
      </c>
      <c r="AK49" s="90" t="str">
        <f t="shared" si="28"/>
        <v/>
      </c>
      <c r="AL49" s="91" t="str">
        <f t="shared" si="15"/>
        <v>0</v>
      </c>
      <c r="AM49" s="92"/>
    </row>
    <row r="50" spans="1:39" s="93" customFormat="1">
      <c r="A50" s="70"/>
      <c r="B50" s="71">
        <f t="shared" si="19"/>
        <v>0</v>
      </c>
      <c r="C50" s="72">
        <f t="shared" si="1"/>
        <v>0</v>
      </c>
      <c r="D50" s="73">
        <v>0</v>
      </c>
      <c r="E50" s="74">
        <f t="shared" si="2"/>
        <v>0</v>
      </c>
      <c r="F50" s="70">
        <f t="shared" si="3"/>
        <v>0</v>
      </c>
      <c r="G50" s="75">
        <f t="shared" si="20"/>
        <v>0</v>
      </c>
      <c r="H50" s="76">
        <f t="shared" si="21"/>
        <v>0</v>
      </c>
      <c r="I50" s="75">
        <f t="shared" si="22"/>
        <v>0</v>
      </c>
      <c r="J50" s="76">
        <f t="shared" si="23"/>
        <v>0</v>
      </c>
      <c r="K50" s="142">
        <f t="shared" si="16"/>
        <v>0</v>
      </c>
      <c r="L50" s="143">
        <f t="shared" si="17"/>
        <v>0</v>
      </c>
      <c r="M50" s="63"/>
      <c r="N50" s="77"/>
      <c r="O50" s="77"/>
      <c r="P50" s="78"/>
      <c r="Q50" s="78"/>
      <c r="R50" s="80"/>
      <c r="S50" s="81"/>
      <c r="T50" s="81"/>
      <c r="U50" s="81"/>
      <c r="V50" s="80"/>
      <c r="W50" s="80"/>
      <c r="X50" s="82"/>
      <c r="Y50" s="83" t="str">
        <f t="shared" si="24"/>
        <v/>
      </c>
      <c r="Z50" s="84" t="str">
        <f t="shared" si="9"/>
        <v/>
      </c>
      <c r="AA50" s="84" t="str">
        <f t="shared" si="25"/>
        <v/>
      </c>
      <c r="AB50" s="1"/>
      <c r="AC50" s="63"/>
      <c r="AD50" s="85">
        <f t="shared" si="11"/>
        <v>0</v>
      </c>
      <c r="AE50" s="86"/>
      <c r="AF50" s="87"/>
      <c r="AG50" s="88"/>
      <c r="AH50" s="89" t="str">
        <f t="shared" si="12"/>
        <v/>
      </c>
      <c r="AI50" s="127">
        <f t="shared" si="26"/>
        <v>0</v>
      </c>
      <c r="AJ50" s="127">
        <f t="shared" si="27"/>
        <v>0</v>
      </c>
      <c r="AK50" s="90" t="str">
        <f t="shared" si="28"/>
        <v/>
      </c>
      <c r="AL50" s="91" t="str">
        <f t="shared" si="15"/>
        <v>0</v>
      </c>
      <c r="AM50" s="92"/>
    </row>
    <row r="51" spans="1:39" s="93" customFormat="1">
      <c r="A51" s="70"/>
      <c r="B51" s="71">
        <f t="shared" si="19"/>
        <v>0</v>
      </c>
      <c r="C51" s="72">
        <f t="shared" si="1"/>
        <v>0</v>
      </c>
      <c r="D51" s="73">
        <v>0</v>
      </c>
      <c r="E51" s="74">
        <f t="shared" si="2"/>
        <v>0</v>
      </c>
      <c r="F51" s="70">
        <f t="shared" si="3"/>
        <v>0</v>
      </c>
      <c r="G51" s="75">
        <f t="shared" si="20"/>
        <v>0</v>
      </c>
      <c r="H51" s="76">
        <f t="shared" si="21"/>
        <v>0</v>
      </c>
      <c r="I51" s="75">
        <f t="shared" si="22"/>
        <v>0</v>
      </c>
      <c r="J51" s="76">
        <f t="shared" si="23"/>
        <v>0</v>
      </c>
      <c r="K51" s="142">
        <f t="shared" si="16"/>
        <v>0</v>
      </c>
      <c r="L51" s="143">
        <f t="shared" si="17"/>
        <v>0</v>
      </c>
      <c r="M51" s="63"/>
      <c r="N51" s="77"/>
      <c r="O51" s="77"/>
      <c r="P51" s="78"/>
      <c r="Q51" s="78"/>
      <c r="R51" s="80"/>
      <c r="S51" s="81"/>
      <c r="T51" s="81"/>
      <c r="U51" s="81"/>
      <c r="V51" s="80"/>
      <c r="W51" s="80"/>
      <c r="X51" s="82"/>
      <c r="Y51" s="83" t="str">
        <f t="shared" si="24"/>
        <v/>
      </c>
      <c r="Z51" s="84" t="str">
        <f t="shared" si="9"/>
        <v/>
      </c>
      <c r="AA51" s="84" t="str">
        <f t="shared" si="25"/>
        <v/>
      </c>
      <c r="AB51" s="1"/>
      <c r="AC51" s="63"/>
      <c r="AD51" s="85">
        <f t="shared" si="11"/>
        <v>0</v>
      </c>
      <c r="AE51" s="86"/>
      <c r="AF51" s="87"/>
      <c r="AG51" s="88"/>
      <c r="AH51" s="89" t="str">
        <f t="shared" si="12"/>
        <v/>
      </c>
      <c r="AI51" s="127">
        <f t="shared" si="26"/>
        <v>0</v>
      </c>
      <c r="AJ51" s="127">
        <f t="shared" si="27"/>
        <v>0</v>
      </c>
      <c r="AK51" s="90" t="str">
        <f t="shared" si="28"/>
        <v/>
      </c>
      <c r="AL51" s="91" t="str">
        <f t="shared" si="15"/>
        <v>0</v>
      </c>
      <c r="AM51" s="92"/>
    </row>
    <row r="52" spans="1:39" s="93" customFormat="1">
      <c r="A52" s="70"/>
      <c r="B52" s="71">
        <f t="shared" si="19"/>
        <v>0</v>
      </c>
      <c r="C52" s="72">
        <f t="shared" si="1"/>
        <v>0</v>
      </c>
      <c r="D52" s="73">
        <v>0</v>
      </c>
      <c r="E52" s="74">
        <f t="shared" si="2"/>
        <v>0</v>
      </c>
      <c r="F52" s="70">
        <f t="shared" si="3"/>
        <v>0</v>
      </c>
      <c r="G52" s="75">
        <f t="shared" si="20"/>
        <v>0</v>
      </c>
      <c r="H52" s="76">
        <f t="shared" si="21"/>
        <v>0</v>
      </c>
      <c r="I52" s="75">
        <f t="shared" si="22"/>
        <v>0</v>
      </c>
      <c r="J52" s="76">
        <f t="shared" si="23"/>
        <v>0</v>
      </c>
      <c r="K52" s="142">
        <f t="shared" si="16"/>
        <v>0</v>
      </c>
      <c r="L52" s="143">
        <f t="shared" si="17"/>
        <v>0</v>
      </c>
      <c r="M52" s="63"/>
      <c r="N52" s="77"/>
      <c r="O52" s="77"/>
      <c r="P52" s="78"/>
      <c r="Q52" s="78"/>
      <c r="R52" s="80"/>
      <c r="S52" s="81"/>
      <c r="T52" s="81"/>
      <c r="U52" s="81"/>
      <c r="V52" s="80"/>
      <c r="W52" s="80"/>
      <c r="X52" s="82"/>
      <c r="Y52" s="83" t="str">
        <f t="shared" si="24"/>
        <v/>
      </c>
      <c r="Z52" s="84" t="str">
        <f t="shared" si="9"/>
        <v/>
      </c>
      <c r="AA52" s="84" t="str">
        <f t="shared" si="25"/>
        <v/>
      </c>
      <c r="AB52" s="1"/>
      <c r="AC52" s="63"/>
      <c r="AD52" s="85">
        <f t="shared" si="11"/>
        <v>0</v>
      </c>
      <c r="AE52" s="86"/>
      <c r="AF52" s="87"/>
      <c r="AG52" s="88"/>
      <c r="AH52" s="89" t="str">
        <f t="shared" si="12"/>
        <v/>
      </c>
      <c r="AI52" s="127">
        <f t="shared" si="26"/>
        <v>0</v>
      </c>
      <c r="AJ52" s="127">
        <f t="shared" si="27"/>
        <v>0</v>
      </c>
      <c r="AK52" s="90" t="str">
        <f t="shared" si="28"/>
        <v/>
      </c>
      <c r="AL52" s="91" t="str">
        <f t="shared" si="15"/>
        <v>0</v>
      </c>
      <c r="AM52" s="92"/>
    </row>
    <row r="53" spans="1:39" s="93" customFormat="1">
      <c r="A53" s="70"/>
      <c r="B53" s="71">
        <f t="shared" si="19"/>
        <v>0</v>
      </c>
      <c r="C53" s="72">
        <f t="shared" si="1"/>
        <v>0</v>
      </c>
      <c r="D53" s="73">
        <v>0</v>
      </c>
      <c r="E53" s="74">
        <f t="shared" si="2"/>
        <v>0</v>
      </c>
      <c r="F53" s="70">
        <f t="shared" si="3"/>
        <v>0</v>
      </c>
      <c r="G53" s="75">
        <f t="shared" si="20"/>
        <v>0</v>
      </c>
      <c r="H53" s="76">
        <f t="shared" si="21"/>
        <v>0</v>
      </c>
      <c r="I53" s="75">
        <f t="shared" si="22"/>
        <v>0</v>
      </c>
      <c r="J53" s="76">
        <f t="shared" si="23"/>
        <v>0</v>
      </c>
      <c r="K53" s="142">
        <f t="shared" si="16"/>
        <v>0</v>
      </c>
      <c r="L53" s="143">
        <f t="shared" si="17"/>
        <v>0</v>
      </c>
      <c r="M53" s="63"/>
      <c r="N53" s="77"/>
      <c r="O53" s="77"/>
      <c r="P53" s="78"/>
      <c r="Q53" s="78"/>
      <c r="R53" s="80"/>
      <c r="S53" s="81"/>
      <c r="T53" s="81"/>
      <c r="U53" s="81"/>
      <c r="V53" s="80"/>
      <c r="W53" s="80"/>
      <c r="X53" s="82"/>
      <c r="Y53" s="83" t="str">
        <f t="shared" si="24"/>
        <v/>
      </c>
      <c r="Z53" s="84" t="str">
        <f t="shared" si="9"/>
        <v/>
      </c>
      <c r="AA53" s="84" t="str">
        <f t="shared" si="25"/>
        <v/>
      </c>
      <c r="AB53" s="1"/>
      <c r="AC53" s="63"/>
      <c r="AD53" s="85">
        <f t="shared" si="11"/>
        <v>0</v>
      </c>
      <c r="AE53" s="86"/>
      <c r="AF53" s="87"/>
      <c r="AG53" s="88"/>
      <c r="AH53" s="89" t="str">
        <f t="shared" si="12"/>
        <v/>
      </c>
      <c r="AI53" s="127">
        <f t="shared" si="26"/>
        <v>0</v>
      </c>
      <c r="AJ53" s="127">
        <f t="shared" si="27"/>
        <v>0</v>
      </c>
      <c r="AK53" s="90" t="str">
        <f t="shared" si="28"/>
        <v/>
      </c>
      <c r="AL53" s="91" t="str">
        <f t="shared" si="15"/>
        <v>0</v>
      </c>
      <c r="AM53" s="92"/>
    </row>
    <row r="54" spans="1:39" s="93" customFormat="1">
      <c r="A54" s="70"/>
      <c r="B54" s="71">
        <f t="shared" si="19"/>
        <v>0</v>
      </c>
      <c r="C54" s="72">
        <f t="shared" si="1"/>
        <v>0</v>
      </c>
      <c r="D54" s="73">
        <v>0</v>
      </c>
      <c r="E54" s="74">
        <f t="shared" si="2"/>
        <v>0</v>
      </c>
      <c r="F54" s="70">
        <f t="shared" si="3"/>
        <v>0</v>
      </c>
      <c r="G54" s="75">
        <f t="shared" si="20"/>
        <v>0</v>
      </c>
      <c r="H54" s="76">
        <f t="shared" si="21"/>
        <v>0</v>
      </c>
      <c r="I54" s="75">
        <f t="shared" si="22"/>
        <v>0</v>
      </c>
      <c r="J54" s="76">
        <f t="shared" si="23"/>
        <v>0</v>
      </c>
      <c r="K54" s="142">
        <f t="shared" si="16"/>
        <v>0</v>
      </c>
      <c r="L54" s="143">
        <f t="shared" si="17"/>
        <v>0</v>
      </c>
      <c r="M54" s="63"/>
      <c r="N54" s="77"/>
      <c r="O54" s="77"/>
      <c r="P54" s="78"/>
      <c r="Q54" s="78"/>
      <c r="R54" s="80"/>
      <c r="S54" s="81"/>
      <c r="T54" s="81"/>
      <c r="U54" s="81"/>
      <c r="V54" s="80"/>
      <c r="W54" s="80"/>
      <c r="X54" s="82"/>
      <c r="Y54" s="83" t="str">
        <f t="shared" si="24"/>
        <v/>
      </c>
      <c r="Z54" s="84" t="str">
        <f t="shared" si="9"/>
        <v/>
      </c>
      <c r="AA54" s="84" t="str">
        <f t="shared" si="25"/>
        <v/>
      </c>
      <c r="AB54" s="1"/>
      <c r="AC54" s="63"/>
      <c r="AD54" s="85">
        <f t="shared" si="11"/>
        <v>0</v>
      </c>
      <c r="AE54" s="86"/>
      <c r="AF54" s="87"/>
      <c r="AG54" s="88"/>
      <c r="AH54" s="89" t="str">
        <f t="shared" si="12"/>
        <v/>
      </c>
      <c r="AI54" s="127">
        <f t="shared" si="26"/>
        <v>0</v>
      </c>
      <c r="AJ54" s="127">
        <f t="shared" si="27"/>
        <v>0</v>
      </c>
      <c r="AK54" s="90" t="str">
        <f t="shared" si="28"/>
        <v/>
      </c>
      <c r="AL54" s="91" t="str">
        <f t="shared" si="15"/>
        <v>0</v>
      </c>
      <c r="AM54" s="92"/>
    </row>
    <row r="55" spans="1:39" s="93" customFormat="1">
      <c r="A55" s="70"/>
      <c r="B55" s="71">
        <f t="shared" si="19"/>
        <v>0</v>
      </c>
      <c r="C55" s="72">
        <f t="shared" si="1"/>
        <v>0</v>
      </c>
      <c r="D55" s="73">
        <v>0</v>
      </c>
      <c r="E55" s="74">
        <f t="shared" si="2"/>
        <v>0</v>
      </c>
      <c r="F55" s="70">
        <f t="shared" si="3"/>
        <v>0</v>
      </c>
      <c r="G55" s="75">
        <f t="shared" si="20"/>
        <v>0</v>
      </c>
      <c r="H55" s="76">
        <f t="shared" si="21"/>
        <v>0</v>
      </c>
      <c r="I55" s="75">
        <f t="shared" si="22"/>
        <v>0</v>
      </c>
      <c r="J55" s="76">
        <f t="shared" si="23"/>
        <v>0</v>
      </c>
      <c r="K55" s="142">
        <f t="shared" si="16"/>
        <v>0</v>
      </c>
      <c r="L55" s="143">
        <f t="shared" si="17"/>
        <v>0</v>
      </c>
      <c r="M55" s="63"/>
      <c r="N55" s="77"/>
      <c r="O55" s="77"/>
      <c r="P55" s="78"/>
      <c r="Q55" s="78"/>
      <c r="R55" s="80"/>
      <c r="S55" s="81"/>
      <c r="T55" s="81"/>
      <c r="U55" s="81"/>
      <c r="V55" s="80"/>
      <c r="W55" s="80"/>
      <c r="X55" s="82"/>
      <c r="Y55" s="83" t="str">
        <f t="shared" si="24"/>
        <v/>
      </c>
      <c r="Z55" s="84" t="str">
        <f t="shared" si="9"/>
        <v/>
      </c>
      <c r="AA55" s="84" t="str">
        <f t="shared" si="25"/>
        <v/>
      </c>
      <c r="AB55" s="1"/>
      <c r="AC55" s="63"/>
      <c r="AD55" s="85">
        <f t="shared" si="11"/>
        <v>0</v>
      </c>
      <c r="AE55" s="86"/>
      <c r="AF55" s="87"/>
      <c r="AG55" s="88"/>
      <c r="AH55" s="89" t="str">
        <f t="shared" si="12"/>
        <v/>
      </c>
      <c r="AI55" s="127">
        <f t="shared" si="26"/>
        <v>0</v>
      </c>
      <c r="AJ55" s="127">
        <f t="shared" si="27"/>
        <v>0</v>
      </c>
      <c r="AK55" s="90" t="str">
        <f t="shared" si="28"/>
        <v/>
      </c>
      <c r="AL55" s="91" t="str">
        <f t="shared" si="15"/>
        <v>0</v>
      </c>
      <c r="AM55" s="92"/>
    </row>
    <row r="56" spans="1:39" s="93" customFormat="1">
      <c r="A56" s="70"/>
      <c r="B56" s="71">
        <f t="shared" si="19"/>
        <v>0</v>
      </c>
      <c r="C56" s="72">
        <f t="shared" si="1"/>
        <v>0</v>
      </c>
      <c r="D56" s="73">
        <v>0</v>
      </c>
      <c r="E56" s="74">
        <f t="shared" si="2"/>
        <v>0</v>
      </c>
      <c r="F56" s="70">
        <f t="shared" si="3"/>
        <v>0</v>
      </c>
      <c r="G56" s="75">
        <f t="shared" si="20"/>
        <v>0</v>
      </c>
      <c r="H56" s="76">
        <f t="shared" si="21"/>
        <v>0</v>
      </c>
      <c r="I56" s="75">
        <f t="shared" si="22"/>
        <v>0</v>
      </c>
      <c r="J56" s="76">
        <f t="shared" si="23"/>
        <v>0</v>
      </c>
      <c r="K56" s="142">
        <f t="shared" si="16"/>
        <v>0</v>
      </c>
      <c r="L56" s="143">
        <f t="shared" si="17"/>
        <v>0</v>
      </c>
      <c r="M56" s="63"/>
      <c r="N56" s="77"/>
      <c r="O56" s="77"/>
      <c r="P56" s="78"/>
      <c r="Q56" s="78"/>
      <c r="R56" s="80"/>
      <c r="S56" s="81"/>
      <c r="T56" s="81"/>
      <c r="U56" s="81"/>
      <c r="V56" s="80"/>
      <c r="W56" s="80"/>
      <c r="X56" s="82"/>
      <c r="Y56" s="83" t="str">
        <f t="shared" si="24"/>
        <v/>
      </c>
      <c r="Z56" s="84" t="str">
        <f t="shared" si="9"/>
        <v/>
      </c>
      <c r="AA56" s="84" t="str">
        <f t="shared" si="25"/>
        <v/>
      </c>
      <c r="AB56" s="1"/>
      <c r="AC56" s="63"/>
      <c r="AD56" s="85">
        <f t="shared" si="11"/>
        <v>0</v>
      </c>
      <c r="AE56" s="86"/>
      <c r="AF56" s="87"/>
      <c r="AG56" s="88"/>
      <c r="AH56" s="89" t="str">
        <f t="shared" si="12"/>
        <v/>
      </c>
      <c r="AI56" s="127">
        <f t="shared" si="26"/>
        <v>0</v>
      </c>
      <c r="AJ56" s="127">
        <f t="shared" si="27"/>
        <v>0</v>
      </c>
      <c r="AK56" s="90" t="str">
        <f t="shared" si="28"/>
        <v/>
      </c>
      <c r="AL56" s="91" t="str">
        <f t="shared" si="15"/>
        <v>0</v>
      </c>
      <c r="AM56" s="92"/>
    </row>
    <row r="57" spans="1:39" s="93" customFormat="1">
      <c r="A57" s="70"/>
      <c r="B57" s="71">
        <f t="shared" si="19"/>
        <v>0</v>
      </c>
      <c r="C57" s="72">
        <f t="shared" si="1"/>
        <v>0</v>
      </c>
      <c r="D57" s="73">
        <v>0</v>
      </c>
      <c r="E57" s="74">
        <f t="shared" si="2"/>
        <v>0</v>
      </c>
      <c r="F57" s="70">
        <f t="shared" si="3"/>
        <v>0</v>
      </c>
      <c r="G57" s="75">
        <f t="shared" si="20"/>
        <v>0</v>
      </c>
      <c r="H57" s="76">
        <f t="shared" si="21"/>
        <v>0</v>
      </c>
      <c r="I57" s="75">
        <f t="shared" si="22"/>
        <v>0</v>
      </c>
      <c r="J57" s="76">
        <f t="shared" si="23"/>
        <v>0</v>
      </c>
      <c r="K57" s="142">
        <f t="shared" si="16"/>
        <v>0</v>
      </c>
      <c r="L57" s="143">
        <f t="shared" si="17"/>
        <v>0</v>
      </c>
      <c r="M57" s="63"/>
      <c r="N57" s="77"/>
      <c r="O57" s="77"/>
      <c r="P57" s="78"/>
      <c r="Q57" s="78"/>
      <c r="R57" s="80"/>
      <c r="S57" s="81"/>
      <c r="T57" s="81"/>
      <c r="U57" s="81"/>
      <c r="V57" s="80"/>
      <c r="W57" s="80"/>
      <c r="X57" s="82"/>
      <c r="Y57" s="83" t="str">
        <f t="shared" si="24"/>
        <v/>
      </c>
      <c r="Z57" s="84" t="str">
        <f t="shared" si="9"/>
        <v/>
      </c>
      <c r="AA57" s="84" t="str">
        <f t="shared" si="25"/>
        <v/>
      </c>
      <c r="AB57" s="1"/>
      <c r="AC57" s="63"/>
      <c r="AD57" s="85">
        <f t="shared" si="11"/>
        <v>0</v>
      </c>
      <c r="AE57" s="86"/>
      <c r="AF57" s="87"/>
      <c r="AG57" s="88"/>
      <c r="AH57" s="89" t="str">
        <f t="shared" si="12"/>
        <v/>
      </c>
      <c r="AI57" s="127">
        <f t="shared" si="26"/>
        <v>0</v>
      </c>
      <c r="AJ57" s="127">
        <f t="shared" si="27"/>
        <v>0</v>
      </c>
      <c r="AK57" s="90" t="str">
        <f t="shared" si="28"/>
        <v/>
      </c>
      <c r="AL57" s="91" t="str">
        <f t="shared" si="15"/>
        <v>0</v>
      </c>
      <c r="AM57" s="92"/>
    </row>
    <row r="58" spans="1:39" s="93" customFormat="1">
      <c r="A58" s="70"/>
      <c r="B58" s="71">
        <f t="shared" si="19"/>
        <v>0</v>
      </c>
      <c r="C58" s="72">
        <f t="shared" si="1"/>
        <v>0</v>
      </c>
      <c r="D58" s="73">
        <v>0</v>
      </c>
      <c r="E58" s="74">
        <f t="shared" si="2"/>
        <v>0</v>
      </c>
      <c r="F58" s="70">
        <f t="shared" si="3"/>
        <v>0</v>
      </c>
      <c r="G58" s="75">
        <f t="shared" si="20"/>
        <v>0</v>
      </c>
      <c r="H58" s="76">
        <f t="shared" si="21"/>
        <v>0</v>
      </c>
      <c r="I58" s="75">
        <f t="shared" si="22"/>
        <v>0</v>
      </c>
      <c r="J58" s="76">
        <f t="shared" si="23"/>
        <v>0</v>
      </c>
      <c r="K58" s="142">
        <f t="shared" si="16"/>
        <v>0</v>
      </c>
      <c r="L58" s="143">
        <f t="shared" si="17"/>
        <v>0</v>
      </c>
      <c r="M58" s="63"/>
      <c r="N58" s="77"/>
      <c r="O58" s="77"/>
      <c r="P58" s="78"/>
      <c r="Q58" s="78"/>
      <c r="R58" s="80"/>
      <c r="S58" s="81"/>
      <c r="T58" s="81"/>
      <c r="U58" s="81"/>
      <c r="V58" s="80"/>
      <c r="W58" s="80"/>
      <c r="X58" s="82"/>
      <c r="Y58" s="83" t="str">
        <f t="shared" si="24"/>
        <v/>
      </c>
      <c r="Z58" s="84" t="str">
        <f t="shared" si="9"/>
        <v/>
      </c>
      <c r="AA58" s="84" t="str">
        <f t="shared" si="25"/>
        <v/>
      </c>
      <c r="AB58" s="1"/>
      <c r="AC58" s="63"/>
      <c r="AD58" s="85">
        <f t="shared" si="11"/>
        <v>0</v>
      </c>
      <c r="AE58" s="86"/>
      <c r="AF58" s="87"/>
      <c r="AG58" s="88"/>
      <c r="AH58" s="89" t="str">
        <f t="shared" si="12"/>
        <v/>
      </c>
      <c r="AI58" s="127">
        <f t="shared" si="26"/>
        <v>0</v>
      </c>
      <c r="AJ58" s="127">
        <f t="shared" si="27"/>
        <v>0</v>
      </c>
      <c r="AK58" s="90" t="str">
        <f t="shared" si="28"/>
        <v/>
      </c>
      <c r="AL58" s="91" t="str">
        <f t="shared" si="15"/>
        <v>0</v>
      </c>
      <c r="AM58" s="92"/>
    </row>
    <row r="59" spans="1:39" s="93" customFormat="1">
      <c r="A59" s="70"/>
      <c r="B59" s="71">
        <f t="shared" si="19"/>
        <v>0</v>
      </c>
      <c r="C59" s="72">
        <f t="shared" si="1"/>
        <v>0</v>
      </c>
      <c r="D59" s="73">
        <v>0</v>
      </c>
      <c r="E59" s="74">
        <f t="shared" si="2"/>
        <v>0</v>
      </c>
      <c r="F59" s="70">
        <f t="shared" si="3"/>
        <v>0</v>
      </c>
      <c r="G59" s="75">
        <f t="shared" si="20"/>
        <v>0</v>
      </c>
      <c r="H59" s="76">
        <f t="shared" si="21"/>
        <v>0</v>
      </c>
      <c r="I59" s="75">
        <f t="shared" si="22"/>
        <v>0</v>
      </c>
      <c r="J59" s="76">
        <f t="shared" si="23"/>
        <v>0</v>
      </c>
      <c r="K59" s="142">
        <f t="shared" si="16"/>
        <v>0</v>
      </c>
      <c r="L59" s="143">
        <f t="shared" si="17"/>
        <v>0</v>
      </c>
      <c r="M59" s="63"/>
      <c r="N59" s="77"/>
      <c r="O59" s="77"/>
      <c r="P59" s="78"/>
      <c r="Q59" s="78"/>
      <c r="R59" s="80"/>
      <c r="S59" s="81"/>
      <c r="T59" s="81"/>
      <c r="U59" s="81"/>
      <c r="V59" s="80"/>
      <c r="W59" s="80"/>
      <c r="X59" s="82"/>
      <c r="Y59" s="83" t="str">
        <f t="shared" si="24"/>
        <v/>
      </c>
      <c r="Z59" s="84" t="str">
        <f t="shared" si="9"/>
        <v/>
      </c>
      <c r="AA59" s="84" t="str">
        <f t="shared" si="25"/>
        <v/>
      </c>
      <c r="AB59" s="1"/>
      <c r="AC59" s="63"/>
      <c r="AD59" s="85">
        <f t="shared" si="11"/>
        <v>0</v>
      </c>
      <c r="AE59" s="86"/>
      <c r="AF59" s="87"/>
      <c r="AG59" s="88"/>
      <c r="AH59" s="89" t="str">
        <f t="shared" si="12"/>
        <v/>
      </c>
      <c r="AI59" s="127">
        <f t="shared" si="26"/>
        <v>0</v>
      </c>
      <c r="AJ59" s="127">
        <f t="shared" si="27"/>
        <v>0</v>
      </c>
      <c r="AK59" s="90" t="str">
        <f t="shared" si="28"/>
        <v/>
      </c>
      <c r="AL59" s="91" t="str">
        <f t="shared" si="15"/>
        <v>0</v>
      </c>
      <c r="AM59" s="92"/>
    </row>
    <row r="60" spans="1:39" s="93" customFormat="1">
      <c r="A60" s="70"/>
      <c r="B60" s="71">
        <f t="shared" si="19"/>
        <v>0</v>
      </c>
      <c r="C60" s="72">
        <f t="shared" si="1"/>
        <v>0</v>
      </c>
      <c r="D60" s="73">
        <v>0</v>
      </c>
      <c r="E60" s="74">
        <f t="shared" si="2"/>
        <v>0</v>
      </c>
      <c r="F60" s="70">
        <f t="shared" si="3"/>
        <v>0</v>
      </c>
      <c r="G60" s="75">
        <f t="shared" si="20"/>
        <v>0</v>
      </c>
      <c r="H60" s="76">
        <f t="shared" si="21"/>
        <v>0</v>
      </c>
      <c r="I60" s="75">
        <f t="shared" si="22"/>
        <v>0</v>
      </c>
      <c r="J60" s="76">
        <f t="shared" si="23"/>
        <v>0</v>
      </c>
      <c r="K60" s="142">
        <f t="shared" si="16"/>
        <v>0</v>
      </c>
      <c r="L60" s="143">
        <f t="shared" si="17"/>
        <v>0</v>
      </c>
      <c r="M60" s="63"/>
      <c r="N60" s="77"/>
      <c r="O60" s="77"/>
      <c r="P60" s="78"/>
      <c r="Q60" s="78"/>
      <c r="R60" s="80"/>
      <c r="S60" s="81"/>
      <c r="T60" s="81"/>
      <c r="U60" s="81"/>
      <c r="V60" s="80"/>
      <c r="W60" s="80"/>
      <c r="X60" s="82"/>
      <c r="Y60" s="83" t="str">
        <f t="shared" si="24"/>
        <v/>
      </c>
      <c r="Z60" s="84" t="str">
        <f t="shared" si="9"/>
        <v/>
      </c>
      <c r="AA60" s="84" t="str">
        <f t="shared" si="25"/>
        <v/>
      </c>
      <c r="AB60" s="1"/>
      <c r="AC60" s="63"/>
      <c r="AD60" s="85">
        <f t="shared" si="11"/>
        <v>0</v>
      </c>
      <c r="AE60" s="86"/>
      <c r="AF60" s="87"/>
      <c r="AG60" s="88"/>
      <c r="AH60" s="89" t="str">
        <f t="shared" si="12"/>
        <v/>
      </c>
      <c r="AI60" s="127">
        <f t="shared" si="26"/>
        <v>0</v>
      </c>
      <c r="AJ60" s="127">
        <f t="shared" si="27"/>
        <v>0</v>
      </c>
      <c r="AK60" s="90" t="str">
        <f t="shared" si="28"/>
        <v/>
      </c>
      <c r="AL60" s="91" t="str">
        <f t="shared" si="15"/>
        <v>0</v>
      </c>
      <c r="AM60" s="92"/>
    </row>
    <row r="61" spans="1:39" s="93" customFormat="1">
      <c r="A61" s="70"/>
      <c r="B61" s="71">
        <f t="shared" si="19"/>
        <v>0</v>
      </c>
      <c r="C61" s="72">
        <f t="shared" si="1"/>
        <v>0</v>
      </c>
      <c r="D61" s="73">
        <v>0</v>
      </c>
      <c r="E61" s="74">
        <f t="shared" si="2"/>
        <v>0</v>
      </c>
      <c r="F61" s="70">
        <f t="shared" si="3"/>
        <v>0</v>
      </c>
      <c r="G61" s="75">
        <f t="shared" si="20"/>
        <v>0</v>
      </c>
      <c r="H61" s="76">
        <f t="shared" si="21"/>
        <v>0</v>
      </c>
      <c r="I61" s="75">
        <f t="shared" si="22"/>
        <v>0</v>
      </c>
      <c r="J61" s="76">
        <f t="shared" si="23"/>
        <v>0</v>
      </c>
      <c r="K61" s="142">
        <f t="shared" si="16"/>
        <v>0</v>
      </c>
      <c r="L61" s="143">
        <f t="shared" si="17"/>
        <v>0</v>
      </c>
      <c r="M61" s="63"/>
      <c r="N61" s="77"/>
      <c r="O61" s="77"/>
      <c r="P61" s="78"/>
      <c r="Q61" s="78"/>
      <c r="R61" s="80"/>
      <c r="S61" s="81"/>
      <c r="T61" s="81"/>
      <c r="U61" s="81"/>
      <c r="V61" s="80"/>
      <c r="W61" s="80"/>
      <c r="X61" s="82"/>
      <c r="Y61" s="83" t="str">
        <f t="shared" si="24"/>
        <v/>
      </c>
      <c r="Z61" s="84" t="str">
        <f t="shared" si="9"/>
        <v/>
      </c>
      <c r="AA61" s="84" t="str">
        <f t="shared" si="25"/>
        <v/>
      </c>
      <c r="AB61" s="1"/>
      <c r="AC61" s="63"/>
      <c r="AD61" s="85">
        <f t="shared" si="11"/>
        <v>0</v>
      </c>
      <c r="AE61" s="86"/>
      <c r="AF61" s="87"/>
      <c r="AG61" s="88"/>
      <c r="AH61" s="89" t="str">
        <f t="shared" si="12"/>
        <v/>
      </c>
      <c r="AI61" s="127">
        <f t="shared" si="26"/>
        <v>0</v>
      </c>
      <c r="AJ61" s="127">
        <f t="shared" si="27"/>
        <v>0</v>
      </c>
      <c r="AK61" s="90" t="str">
        <f t="shared" si="28"/>
        <v/>
      </c>
      <c r="AL61" s="91" t="str">
        <f t="shared" si="15"/>
        <v>0</v>
      </c>
      <c r="AM61" s="92"/>
    </row>
    <row r="62" spans="1:39" s="93" customFormat="1">
      <c r="A62" s="70"/>
      <c r="B62" s="71">
        <f t="shared" si="19"/>
        <v>0</v>
      </c>
      <c r="C62" s="72">
        <f t="shared" si="1"/>
        <v>0</v>
      </c>
      <c r="D62" s="73">
        <v>0</v>
      </c>
      <c r="E62" s="74">
        <f t="shared" si="2"/>
        <v>0</v>
      </c>
      <c r="F62" s="70">
        <f t="shared" si="3"/>
        <v>0</v>
      </c>
      <c r="G62" s="75">
        <f t="shared" si="20"/>
        <v>0</v>
      </c>
      <c r="H62" s="76">
        <f t="shared" si="21"/>
        <v>0</v>
      </c>
      <c r="I62" s="75">
        <f t="shared" si="22"/>
        <v>0</v>
      </c>
      <c r="J62" s="76">
        <f t="shared" si="23"/>
        <v>0</v>
      </c>
      <c r="K62" s="142">
        <f t="shared" si="16"/>
        <v>0</v>
      </c>
      <c r="L62" s="143">
        <f t="shared" si="17"/>
        <v>0</v>
      </c>
      <c r="M62" s="63"/>
      <c r="N62" s="77"/>
      <c r="O62" s="77"/>
      <c r="P62" s="78"/>
      <c r="Q62" s="78"/>
      <c r="R62" s="80"/>
      <c r="S62" s="81"/>
      <c r="T62" s="81"/>
      <c r="U62" s="81"/>
      <c r="V62" s="80"/>
      <c r="W62" s="80"/>
      <c r="X62" s="82"/>
      <c r="Y62" s="83" t="str">
        <f t="shared" si="24"/>
        <v/>
      </c>
      <c r="Z62" s="84" t="str">
        <f t="shared" si="9"/>
        <v/>
      </c>
      <c r="AA62" s="84" t="str">
        <f t="shared" si="25"/>
        <v/>
      </c>
      <c r="AB62" s="1"/>
      <c r="AC62" s="63"/>
      <c r="AD62" s="85">
        <f t="shared" si="11"/>
        <v>0</v>
      </c>
      <c r="AE62" s="86"/>
      <c r="AF62" s="87"/>
      <c r="AG62" s="88"/>
      <c r="AH62" s="89" t="str">
        <f t="shared" si="12"/>
        <v/>
      </c>
      <c r="AI62" s="127">
        <f t="shared" si="26"/>
        <v>0</v>
      </c>
      <c r="AJ62" s="127">
        <f t="shared" si="27"/>
        <v>0</v>
      </c>
      <c r="AK62" s="90" t="str">
        <f t="shared" si="28"/>
        <v/>
      </c>
      <c r="AL62" s="91" t="str">
        <f t="shared" si="15"/>
        <v>0</v>
      </c>
      <c r="AM62" s="92"/>
    </row>
    <row r="63" spans="1:39" s="93" customFormat="1">
      <c r="A63" s="70"/>
      <c r="B63" s="71">
        <f t="shared" si="19"/>
        <v>0</v>
      </c>
      <c r="C63" s="72">
        <f t="shared" si="1"/>
        <v>0</v>
      </c>
      <c r="D63" s="73">
        <v>0</v>
      </c>
      <c r="E63" s="74">
        <f t="shared" si="2"/>
        <v>0</v>
      </c>
      <c r="F63" s="70">
        <f t="shared" si="3"/>
        <v>0</v>
      </c>
      <c r="G63" s="75">
        <f t="shared" si="20"/>
        <v>0</v>
      </c>
      <c r="H63" s="76">
        <f t="shared" si="21"/>
        <v>0</v>
      </c>
      <c r="I63" s="75">
        <f t="shared" si="22"/>
        <v>0</v>
      </c>
      <c r="J63" s="76">
        <f t="shared" si="23"/>
        <v>0</v>
      </c>
      <c r="K63" s="142">
        <f t="shared" si="16"/>
        <v>0</v>
      </c>
      <c r="L63" s="143">
        <f t="shared" si="17"/>
        <v>0</v>
      </c>
      <c r="M63" s="63"/>
      <c r="N63" s="77"/>
      <c r="O63" s="77"/>
      <c r="P63" s="78"/>
      <c r="Q63" s="78"/>
      <c r="R63" s="80"/>
      <c r="S63" s="81"/>
      <c r="T63" s="81"/>
      <c r="U63" s="81"/>
      <c r="V63" s="80"/>
      <c r="W63" s="80"/>
      <c r="X63" s="82"/>
      <c r="Y63" s="83" t="str">
        <f t="shared" si="24"/>
        <v/>
      </c>
      <c r="Z63" s="84" t="str">
        <f t="shared" si="9"/>
        <v/>
      </c>
      <c r="AA63" s="84" t="str">
        <f t="shared" si="25"/>
        <v/>
      </c>
      <c r="AB63" s="1"/>
      <c r="AC63" s="63"/>
      <c r="AD63" s="85">
        <f t="shared" si="11"/>
        <v>0</v>
      </c>
      <c r="AE63" s="86"/>
      <c r="AF63" s="87"/>
      <c r="AG63" s="88"/>
      <c r="AH63" s="89" t="str">
        <f t="shared" si="12"/>
        <v/>
      </c>
      <c r="AI63" s="127">
        <f t="shared" si="26"/>
        <v>0</v>
      </c>
      <c r="AJ63" s="127">
        <f t="shared" si="27"/>
        <v>0</v>
      </c>
      <c r="AK63" s="90" t="str">
        <f t="shared" si="28"/>
        <v/>
      </c>
      <c r="AL63" s="91" t="str">
        <f t="shared" si="15"/>
        <v>0</v>
      </c>
      <c r="AM63" s="92"/>
    </row>
    <row r="64" spans="1:39" s="93" customFormat="1">
      <c r="A64" s="70"/>
      <c r="B64" s="71">
        <f t="shared" si="19"/>
        <v>0</v>
      </c>
      <c r="C64" s="72">
        <f t="shared" si="1"/>
        <v>0</v>
      </c>
      <c r="D64" s="73">
        <v>0</v>
      </c>
      <c r="E64" s="74">
        <f t="shared" si="2"/>
        <v>0</v>
      </c>
      <c r="F64" s="70">
        <f t="shared" si="3"/>
        <v>0</v>
      </c>
      <c r="G64" s="75">
        <f t="shared" si="20"/>
        <v>0</v>
      </c>
      <c r="H64" s="76">
        <f t="shared" si="21"/>
        <v>0</v>
      </c>
      <c r="I64" s="75">
        <f t="shared" si="22"/>
        <v>0</v>
      </c>
      <c r="J64" s="76">
        <f t="shared" si="23"/>
        <v>0</v>
      </c>
      <c r="K64" s="142">
        <f t="shared" si="16"/>
        <v>0</v>
      </c>
      <c r="L64" s="143">
        <f t="shared" si="17"/>
        <v>0</v>
      </c>
      <c r="M64" s="63"/>
      <c r="N64" s="77"/>
      <c r="O64" s="77"/>
      <c r="P64" s="78"/>
      <c r="Q64" s="78"/>
      <c r="R64" s="80"/>
      <c r="S64" s="81"/>
      <c r="T64" s="81"/>
      <c r="U64" s="81"/>
      <c r="V64" s="80"/>
      <c r="W64" s="80"/>
      <c r="X64" s="82"/>
      <c r="Y64" s="83" t="str">
        <f t="shared" si="24"/>
        <v/>
      </c>
      <c r="Z64" s="84" t="str">
        <f t="shared" si="9"/>
        <v/>
      </c>
      <c r="AA64" s="84" t="str">
        <f t="shared" si="25"/>
        <v/>
      </c>
      <c r="AB64" s="1"/>
      <c r="AC64" s="63"/>
      <c r="AD64" s="85">
        <f t="shared" si="11"/>
        <v>0</v>
      </c>
      <c r="AE64" s="86"/>
      <c r="AF64" s="87"/>
      <c r="AG64" s="88"/>
      <c r="AH64" s="89" t="str">
        <f t="shared" si="12"/>
        <v/>
      </c>
      <c r="AI64" s="127">
        <f t="shared" si="26"/>
        <v>0</v>
      </c>
      <c r="AJ64" s="127">
        <f t="shared" si="27"/>
        <v>0</v>
      </c>
      <c r="AK64" s="90" t="str">
        <f t="shared" si="28"/>
        <v/>
      </c>
      <c r="AL64" s="91" t="str">
        <f t="shared" si="15"/>
        <v>0</v>
      </c>
      <c r="AM64" s="92"/>
    </row>
    <row r="65" spans="1:39" s="93" customFormat="1">
      <c r="A65" s="70"/>
      <c r="B65" s="71">
        <f t="shared" si="19"/>
        <v>0</v>
      </c>
      <c r="C65" s="72">
        <f t="shared" si="1"/>
        <v>0</v>
      </c>
      <c r="D65" s="73">
        <v>0</v>
      </c>
      <c r="E65" s="74">
        <f t="shared" si="2"/>
        <v>0</v>
      </c>
      <c r="F65" s="70">
        <f t="shared" si="3"/>
        <v>0</v>
      </c>
      <c r="G65" s="75">
        <f t="shared" si="20"/>
        <v>0</v>
      </c>
      <c r="H65" s="76">
        <f t="shared" si="21"/>
        <v>0</v>
      </c>
      <c r="I65" s="75">
        <f t="shared" si="22"/>
        <v>0</v>
      </c>
      <c r="J65" s="76">
        <f t="shared" si="23"/>
        <v>0</v>
      </c>
      <c r="K65" s="142">
        <f t="shared" si="16"/>
        <v>0</v>
      </c>
      <c r="L65" s="143">
        <f t="shared" si="17"/>
        <v>0</v>
      </c>
      <c r="M65" s="63"/>
      <c r="N65" s="77"/>
      <c r="O65" s="77"/>
      <c r="P65" s="78"/>
      <c r="Q65" s="78"/>
      <c r="R65" s="80"/>
      <c r="S65" s="81"/>
      <c r="T65" s="81"/>
      <c r="U65" s="81"/>
      <c r="V65" s="80"/>
      <c r="W65" s="80"/>
      <c r="X65" s="82"/>
      <c r="Y65" s="83" t="str">
        <f t="shared" si="24"/>
        <v/>
      </c>
      <c r="Z65" s="84" t="str">
        <f t="shared" si="9"/>
        <v/>
      </c>
      <c r="AA65" s="84" t="str">
        <f t="shared" si="25"/>
        <v/>
      </c>
      <c r="AB65" s="1"/>
      <c r="AC65" s="63"/>
      <c r="AD65" s="85">
        <f t="shared" si="11"/>
        <v>0</v>
      </c>
      <c r="AE65" s="86"/>
      <c r="AF65" s="87"/>
      <c r="AG65" s="88"/>
      <c r="AH65" s="89" t="str">
        <f t="shared" si="12"/>
        <v/>
      </c>
      <c r="AI65" s="127">
        <f t="shared" si="26"/>
        <v>0</v>
      </c>
      <c r="AJ65" s="127">
        <f t="shared" si="27"/>
        <v>0</v>
      </c>
      <c r="AK65" s="90" t="str">
        <f t="shared" si="28"/>
        <v/>
      </c>
      <c r="AL65" s="91" t="str">
        <f t="shared" si="15"/>
        <v>0</v>
      </c>
      <c r="AM65" s="92"/>
    </row>
    <row r="66" spans="1:39" s="93" customFormat="1">
      <c r="A66" s="70"/>
      <c r="B66" s="71">
        <f t="shared" si="19"/>
        <v>0</v>
      </c>
      <c r="C66" s="72">
        <f t="shared" si="1"/>
        <v>0</v>
      </c>
      <c r="D66" s="73">
        <v>0</v>
      </c>
      <c r="E66" s="74">
        <f t="shared" si="2"/>
        <v>0</v>
      </c>
      <c r="F66" s="70">
        <f t="shared" si="3"/>
        <v>0</v>
      </c>
      <c r="G66" s="75">
        <f t="shared" si="20"/>
        <v>0</v>
      </c>
      <c r="H66" s="76">
        <f t="shared" si="21"/>
        <v>0</v>
      </c>
      <c r="I66" s="75">
        <f t="shared" si="22"/>
        <v>0</v>
      </c>
      <c r="J66" s="76">
        <f t="shared" si="23"/>
        <v>0</v>
      </c>
      <c r="K66" s="142">
        <f t="shared" si="16"/>
        <v>0</v>
      </c>
      <c r="L66" s="143">
        <f t="shared" si="17"/>
        <v>0</v>
      </c>
      <c r="M66" s="63"/>
      <c r="N66" s="77"/>
      <c r="O66" s="77"/>
      <c r="P66" s="78"/>
      <c r="Q66" s="78"/>
      <c r="R66" s="80"/>
      <c r="S66" s="81"/>
      <c r="T66" s="81"/>
      <c r="U66" s="81"/>
      <c r="V66" s="80"/>
      <c r="W66" s="80"/>
      <c r="X66" s="82"/>
      <c r="Y66" s="83" t="str">
        <f t="shared" si="24"/>
        <v/>
      </c>
      <c r="Z66" s="84" t="str">
        <f t="shared" si="9"/>
        <v/>
      </c>
      <c r="AA66" s="84" t="str">
        <f t="shared" si="25"/>
        <v/>
      </c>
      <c r="AB66" s="1"/>
      <c r="AC66" s="63"/>
      <c r="AD66" s="85">
        <f t="shared" si="11"/>
        <v>0</v>
      </c>
      <c r="AE66" s="86"/>
      <c r="AF66" s="87"/>
      <c r="AG66" s="88"/>
      <c r="AH66" s="89" t="str">
        <f t="shared" si="12"/>
        <v/>
      </c>
      <c r="AI66" s="127">
        <f t="shared" si="26"/>
        <v>0</v>
      </c>
      <c r="AJ66" s="127">
        <f t="shared" si="27"/>
        <v>0</v>
      </c>
      <c r="AK66" s="90" t="str">
        <f t="shared" si="28"/>
        <v/>
      </c>
      <c r="AL66" s="91" t="str">
        <f t="shared" si="15"/>
        <v>0</v>
      </c>
      <c r="AM66" s="92"/>
    </row>
    <row r="67" spans="1:39" s="93" customFormat="1">
      <c r="A67" s="70"/>
      <c r="B67" s="71">
        <f t="shared" si="19"/>
        <v>0</v>
      </c>
      <c r="C67" s="72">
        <f t="shared" si="1"/>
        <v>0</v>
      </c>
      <c r="D67" s="73">
        <v>0</v>
      </c>
      <c r="E67" s="74">
        <f t="shared" si="2"/>
        <v>0</v>
      </c>
      <c r="F67" s="70">
        <f t="shared" si="3"/>
        <v>0</v>
      </c>
      <c r="G67" s="75">
        <f t="shared" si="20"/>
        <v>0</v>
      </c>
      <c r="H67" s="76">
        <f t="shared" si="21"/>
        <v>0</v>
      </c>
      <c r="I67" s="75">
        <f t="shared" si="22"/>
        <v>0</v>
      </c>
      <c r="J67" s="76">
        <f t="shared" si="23"/>
        <v>0</v>
      </c>
      <c r="K67" s="142">
        <f t="shared" si="16"/>
        <v>0</v>
      </c>
      <c r="L67" s="143">
        <f t="shared" si="17"/>
        <v>0</v>
      </c>
      <c r="M67" s="63"/>
      <c r="N67" s="77"/>
      <c r="O67" s="77"/>
      <c r="P67" s="78"/>
      <c r="Q67" s="78"/>
      <c r="R67" s="80"/>
      <c r="S67" s="81"/>
      <c r="T67" s="81"/>
      <c r="U67" s="81"/>
      <c r="V67" s="80"/>
      <c r="W67" s="80"/>
      <c r="X67" s="82"/>
      <c r="Y67" s="83" t="str">
        <f t="shared" si="24"/>
        <v/>
      </c>
      <c r="Z67" s="84" t="str">
        <f t="shared" si="9"/>
        <v/>
      </c>
      <c r="AA67" s="84" t="str">
        <f t="shared" si="25"/>
        <v/>
      </c>
      <c r="AB67" s="1"/>
      <c r="AC67" s="63"/>
      <c r="AD67" s="85">
        <f t="shared" si="11"/>
        <v>0</v>
      </c>
      <c r="AE67" s="86"/>
      <c r="AF67" s="87"/>
      <c r="AG67" s="88"/>
      <c r="AH67" s="89" t="str">
        <f t="shared" si="12"/>
        <v/>
      </c>
      <c r="AI67" s="127">
        <f t="shared" si="26"/>
        <v>0</v>
      </c>
      <c r="AJ67" s="127">
        <f t="shared" si="27"/>
        <v>0</v>
      </c>
      <c r="AK67" s="90" t="str">
        <f t="shared" si="28"/>
        <v/>
      </c>
      <c r="AL67" s="91" t="str">
        <f t="shared" si="15"/>
        <v>0</v>
      </c>
      <c r="AM67" s="92"/>
    </row>
    <row r="68" spans="1:39" s="93" customFormat="1">
      <c r="A68" s="70"/>
      <c r="B68" s="71">
        <f t="shared" si="19"/>
        <v>0</v>
      </c>
      <c r="C68" s="72">
        <f t="shared" si="1"/>
        <v>0</v>
      </c>
      <c r="D68" s="73">
        <v>0</v>
      </c>
      <c r="E68" s="74">
        <f t="shared" si="2"/>
        <v>0</v>
      </c>
      <c r="F68" s="70">
        <f t="shared" si="3"/>
        <v>0</v>
      </c>
      <c r="G68" s="75">
        <f t="shared" si="20"/>
        <v>0</v>
      </c>
      <c r="H68" s="76">
        <f t="shared" si="21"/>
        <v>0</v>
      </c>
      <c r="I68" s="75">
        <f t="shared" si="22"/>
        <v>0</v>
      </c>
      <c r="J68" s="76">
        <f t="shared" si="23"/>
        <v>0</v>
      </c>
      <c r="K68" s="142">
        <f t="shared" si="16"/>
        <v>0</v>
      </c>
      <c r="L68" s="143">
        <f t="shared" si="17"/>
        <v>0</v>
      </c>
      <c r="M68" s="63"/>
      <c r="N68" s="77"/>
      <c r="O68" s="77"/>
      <c r="P68" s="78"/>
      <c r="Q68" s="78"/>
      <c r="R68" s="80"/>
      <c r="S68" s="81"/>
      <c r="T68" s="81"/>
      <c r="U68" s="81"/>
      <c r="V68" s="80"/>
      <c r="W68" s="80"/>
      <c r="X68" s="82"/>
      <c r="Y68" s="83" t="str">
        <f t="shared" si="24"/>
        <v/>
      </c>
      <c r="Z68" s="84" t="str">
        <f t="shared" si="9"/>
        <v/>
      </c>
      <c r="AA68" s="84" t="str">
        <f t="shared" si="25"/>
        <v/>
      </c>
      <c r="AB68" s="1"/>
      <c r="AC68" s="63"/>
      <c r="AD68" s="85">
        <f t="shared" si="11"/>
        <v>0</v>
      </c>
      <c r="AE68" s="86"/>
      <c r="AF68" s="87"/>
      <c r="AG68" s="88"/>
      <c r="AH68" s="89" t="str">
        <f t="shared" si="12"/>
        <v/>
      </c>
      <c r="AI68" s="127">
        <f t="shared" si="26"/>
        <v>0</v>
      </c>
      <c r="AJ68" s="127">
        <f t="shared" si="27"/>
        <v>0</v>
      </c>
      <c r="AK68" s="90" t="str">
        <f t="shared" si="28"/>
        <v/>
      </c>
      <c r="AL68" s="91" t="str">
        <f t="shared" si="15"/>
        <v>0</v>
      </c>
      <c r="AM68" s="92"/>
    </row>
    <row r="69" spans="1:39" s="93" customFormat="1">
      <c r="A69" s="70"/>
      <c r="B69" s="71">
        <f t="shared" si="19"/>
        <v>0</v>
      </c>
      <c r="C69" s="72">
        <f t="shared" si="1"/>
        <v>0</v>
      </c>
      <c r="D69" s="73">
        <v>0</v>
      </c>
      <c r="E69" s="74">
        <f t="shared" si="2"/>
        <v>0</v>
      </c>
      <c r="F69" s="70">
        <f t="shared" si="3"/>
        <v>0</v>
      </c>
      <c r="G69" s="75">
        <f t="shared" si="20"/>
        <v>0</v>
      </c>
      <c r="H69" s="76">
        <f t="shared" si="21"/>
        <v>0</v>
      </c>
      <c r="I69" s="75">
        <f t="shared" si="22"/>
        <v>0</v>
      </c>
      <c r="J69" s="76">
        <f t="shared" si="23"/>
        <v>0</v>
      </c>
      <c r="K69" s="142">
        <f t="shared" si="16"/>
        <v>0</v>
      </c>
      <c r="L69" s="143">
        <f t="shared" si="17"/>
        <v>0</v>
      </c>
      <c r="M69" s="63"/>
      <c r="N69" s="77"/>
      <c r="O69" s="77"/>
      <c r="P69" s="78"/>
      <c r="Q69" s="78"/>
      <c r="R69" s="80"/>
      <c r="S69" s="81"/>
      <c r="T69" s="81"/>
      <c r="U69" s="81"/>
      <c r="V69" s="80"/>
      <c r="W69" s="80"/>
      <c r="X69" s="82"/>
      <c r="Y69" s="83" t="str">
        <f t="shared" si="24"/>
        <v/>
      </c>
      <c r="Z69" s="84" t="str">
        <f t="shared" si="9"/>
        <v/>
      </c>
      <c r="AA69" s="84" t="str">
        <f t="shared" si="25"/>
        <v/>
      </c>
      <c r="AB69" s="1"/>
      <c r="AC69" s="63"/>
      <c r="AD69" s="85">
        <f t="shared" si="11"/>
        <v>0</v>
      </c>
      <c r="AE69" s="86"/>
      <c r="AF69" s="87"/>
      <c r="AG69" s="88"/>
      <c r="AH69" s="89" t="str">
        <f t="shared" si="12"/>
        <v/>
      </c>
      <c r="AI69" s="127">
        <f t="shared" si="26"/>
        <v>0</v>
      </c>
      <c r="AJ69" s="127">
        <f t="shared" si="27"/>
        <v>0</v>
      </c>
      <c r="AK69" s="90" t="str">
        <f t="shared" si="28"/>
        <v/>
      </c>
      <c r="AL69" s="91" t="str">
        <f t="shared" si="15"/>
        <v>0</v>
      </c>
      <c r="AM69" s="92"/>
    </row>
    <row r="70" spans="1:39" s="93" customFormat="1">
      <c r="A70" s="70"/>
      <c r="B70" s="71">
        <f t="shared" ref="B70:B133" si="29">IFERROR(ABS(X70-Y70)/(X70),0)</f>
        <v>0</v>
      </c>
      <c r="C70" s="72">
        <f t="shared" si="1"/>
        <v>0</v>
      </c>
      <c r="D70" s="73">
        <v>0</v>
      </c>
      <c r="E70" s="74">
        <f t="shared" si="2"/>
        <v>0</v>
      </c>
      <c r="F70" s="70">
        <f t="shared" si="3"/>
        <v>0</v>
      </c>
      <c r="G70" s="75">
        <f t="shared" si="20"/>
        <v>0</v>
      </c>
      <c r="H70" s="76">
        <f t="shared" si="21"/>
        <v>0</v>
      </c>
      <c r="I70" s="75">
        <f t="shared" si="22"/>
        <v>0</v>
      </c>
      <c r="J70" s="76">
        <f t="shared" si="23"/>
        <v>0</v>
      </c>
      <c r="K70" s="142">
        <f t="shared" si="16"/>
        <v>0</v>
      </c>
      <c r="L70" s="143">
        <f t="shared" si="17"/>
        <v>0</v>
      </c>
      <c r="M70" s="63"/>
      <c r="N70" s="77"/>
      <c r="O70" s="77"/>
      <c r="P70" s="78"/>
      <c r="Q70" s="78"/>
      <c r="R70" s="80"/>
      <c r="S70" s="81"/>
      <c r="T70" s="81"/>
      <c r="U70" s="81"/>
      <c r="V70" s="80"/>
      <c r="W70" s="80"/>
      <c r="X70" s="82"/>
      <c r="Y70" s="83" t="str">
        <f t="shared" si="24"/>
        <v/>
      </c>
      <c r="Z70" s="84" t="str">
        <f t="shared" si="9"/>
        <v/>
      </c>
      <c r="AA70" s="84" t="str">
        <f t="shared" si="25"/>
        <v/>
      </c>
      <c r="AB70" s="1"/>
      <c r="AC70" s="63"/>
      <c r="AD70" s="85">
        <f t="shared" si="11"/>
        <v>0</v>
      </c>
      <c r="AE70" s="86"/>
      <c r="AF70" s="87"/>
      <c r="AG70" s="88"/>
      <c r="AH70" s="89" t="str">
        <f t="shared" si="12"/>
        <v/>
      </c>
      <c r="AI70" s="127">
        <f t="shared" si="26"/>
        <v>0</v>
      </c>
      <c r="AJ70" s="127">
        <f t="shared" si="27"/>
        <v>0</v>
      </c>
      <c r="AK70" s="90" t="str">
        <f t="shared" si="28"/>
        <v/>
      </c>
      <c r="AL70" s="91" t="str">
        <f t="shared" si="15"/>
        <v>0</v>
      </c>
      <c r="AM70" s="92"/>
    </row>
    <row r="71" spans="1:39" s="93" customFormat="1">
      <c r="A71" s="70"/>
      <c r="B71" s="71">
        <f t="shared" si="29"/>
        <v>0</v>
      </c>
      <c r="C71" s="72">
        <f t="shared" si="1"/>
        <v>0</v>
      </c>
      <c r="D71" s="73">
        <v>0</v>
      </c>
      <c r="E71" s="74">
        <f t="shared" si="2"/>
        <v>0</v>
      </c>
      <c r="F71" s="70">
        <f t="shared" si="3"/>
        <v>0</v>
      </c>
      <c r="G71" s="75">
        <f t="shared" si="20"/>
        <v>0</v>
      </c>
      <c r="H71" s="76">
        <f t="shared" si="21"/>
        <v>0</v>
      </c>
      <c r="I71" s="75">
        <f t="shared" si="22"/>
        <v>0</v>
      </c>
      <c r="J71" s="76">
        <f t="shared" si="23"/>
        <v>0</v>
      </c>
      <c r="K71" s="142">
        <f t="shared" si="16"/>
        <v>0</v>
      </c>
      <c r="L71" s="143">
        <f t="shared" si="17"/>
        <v>0</v>
      </c>
      <c r="M71" s="63"/>
      <c r="N71" s="77"/>
      <c r="O71" s="77"/>
      <c r="P71" s="78"/>
      <c r="Q71" s="78"/>
      <c r="R71" s="80"/>
      <c r="S71" s="81"/>
      <c r="T71" s="81"/>
      <c r="U71" s="81"/>
      <c r="V71" s="80"/>
      <c r="W71" s="80"/>
      <c r="X71" s="82"/>
      <c r="Y71" s="83" t="str">
        <f t="shared" si="24"/>
        <v/>
      </c>
      <c r="Z71" s="84" t="str">
        <f t="shared" si="9"/>
        <v/>
      </c>
      <c r="AA71" s="84" t="str">
        <f t="shared" si="25"/>
        <v/>
      </c>
      <c r="AB71" s="1"/>
      <c r="AC71" s="63"/>
      <c r="AD71" s="85">
        <f t="shared" si="11"/>
        <v>0</v>
      </c>
      <c r="AE71" s="86"/>
      <c r="AF71" s="87"/>
      <c r="AG71" s="88"/>
      <c r="AH71" s="89" t="str">
        <f t="shared" si="12"/>
        <v/>
      </c>
      <c r="AI71" s="127">
        <f t="shared" si="26"/>
        <v>0</v>
      </c>
      <c r="AJ71" s="127">
        <f t="shared" si="27"/>
        <v>0</v>
      </c>
      <c r="AK71" s="90" t="str">
        <f t="shared" si="28"/>
        <v/>
      </c>
      <c r="AL71" s="91" t="str">
        <f t="shared" si="15"/>
        <v>0</v>
      </c>
      <c r="AM71" s="92"/>
    </row>
    <row r="72" spans="1:39" s="93" customFormat="1">
      <c r="A72" s="70"/>
      <c r="B72" s="71">
        <f t="shared" si="29"/>
        <v>0</v>
      </c>
      <c r="C72" s="72">
        <f t="shared" si="1"/>
        <v>0</v>
      </c>
      <c r="D72" s="73">
        <v>0</v>
      </c>
      <c r="E72" s="74">
        <f t="shared" si="2"/>
        <v>0</v>
      </c>
      <c r="F72" s="70">
        <f t="shared" si="3"/>
        <v>0</v>
      </c>
      <c r="G72" s="75">
        <f t="shared" si="20"/>
        <v>0</v>
      </c>
      <c r="H72" s="76">
        <f t="shared" si="21"/>
        <v>0</v>
      </c>
      <c r="I72" s="75">
        <f t="shared" si="22"/>
        <v>0</v>
      </c>
      <c r="J72" s="76">
        <f t="shared" si="23"/>
        <v>0</v>
      </c>
      <c r="K72" s="142">
        <f t="shared" si="16"/>
        <v>0</v>
      </c>
      <c r="L72" s="143">
        <f t="shared" si="17"/>
        <v>0</v>
      </c>
      <c r="M72" s="63"/>
      <c r="N72" s="77"/>
      <c r="O72" s="77"/>
      <c r="P72" s="78"/>
      <c r="Q72" s="78"/>
      <c r="R72" s="80"/>
      <c r="S72" s="81"/>
      <c r="T72" s="81"/>
      <c r="U72" s="81"/>
      <c r="V72" s="80"/>
      <c r="W72" s="80"/>
      <c r="X72" s="82"/>
      <c r="Y72" s="83" t="str">
        <f t="shared" si="24"/>
        <v/>
      </c>
      <c r="Z72" s="84" t="str">
        <f t="shared" si="9"/>
        <v/>
      </c>
      <c r="AA72" s="84" t="str">
        <f t="shared" si="25"/>
        <v/>
      </c>
      <c r="AB72" s="1"/>
      <c r="AC72" s="63"/>
      <c r="AD72" s="85">
        <f t="shared" si="11"/>
        <v>0</v>
      </c>
      <c r="AE72" s="86"/>
      <c r="AF72" s="87"/>
      <c r="AG72" s="88"/>
      <c r="AH72" s="89" t="str">
        <f t="shared" si="12"/>
        <v/>
      </c>
      <c r="AI72" s="127">
        <f t="shared" si="26"/>
        <v>0</v>
      </c>
      <c r="AJ72" s="127">
        <f t="shared" si="27"/>
        <v>0</v>
      </c>
      <c r="AK72" s="90" t="str">
        <f t="shared" si="28"/>
        <v/>
      </c>
      <c r="AL72" s="91" t="str">
        <f t="shared" si="15"/>
        <v>0</v>
      </c>
      <c r="AM72" s="92"/>
    </row>
    <row r="73" spans="1:39" s="93" customFormat="1">
      <c r="A73" s="70"/>
      <c r="B73" s="71">
        <f t="shared" si="29"/>
        <v>0</v>
      </c>
      <c r="C73" s="72">
        <f t="shared" si="1"/>
        <v>0</v>
      </c>
      <c r="D73" s="73">
        <v>0</v>
      </c>
      <c r="E73" s="74">
        <f t="shared" si="2"/>
        <v>0</v>
      </c>
      <c r="F73" s="70">
        <f t="shared" si="3"/>
        <v>0</v>
      </c>
      <c r="G73" s="75">
        <f t="shared" si="20"/>
        <v>0</v>
      </c>
      <c r="H73" s="76">
        <f t="shared" si="21"/>
        <v>0</v>
      </c>
      <c r="I73" s="75">
        <f t="shared" si="22"/>
        <v>0</v>
      </c>
      <c r="J73" s="76">
        <f t="shared" si="23"/>
        <v>0</v>
      </c>
      <c r="K73" s="142">
        <f t="shared" si="16"/>
        <v>0</v>
      </c>
      <c r="L73" s="143">
        <f t="shared" si="17"/>
        <v>0</v>
      </c>
      <c r="M73" s="63"/>
      <c r="N73" s="77"/>
      <c r="O73" s="77"/>
      <c r="P73" s="78"/>
      <c r="Q73" s="78"/>
      <c r="R73" s="80"/>
      <c r="S73" s="81"/>
      <c r="T73" s="81"/>
      <c r="U73" s="81"/>
      <c r="V73" s="80"/>
      <c r="W73" s="80"/>
      <c r="X73" s="82"/>
      <c r="Y73" s="83" t="str">
        <f t="shared" si="24"/>
        <v/>
      </c>
      <c r="Z73" s="84" t="str">
        <f t="shared" si="9"/>
        <v/>
      </c>
      <c r="AA73" s="84" t="str">
        <f t="shared" si="25"/>
        <v/>
      </c>
      <c r="AB73" s="1"/>
      <c r="AC73" s="63"/>
      <c r="AD73" s="85">
        <f t="shared" si="11"/>
        <v>0</v>
      </c>
      <c r="AE73" s="86"/>
      <c r="AF73" s="87"/>
      <c r="AG73" s="88"/>
      <c r="AH73" s="89" t="str">
        <f t="shared" si="12"/>
        <v/>
      </c>
      <c r="AI73" s="127">
        <f t="shared" si="26"/>
        <v>0</v>
      </c>
      <c r="AJ73" s="127">
        <f t="shared" si="27"/>
        <v>0</v>
      </c>
      <c r="AK73" s="90" t="str">
        <f t="shared" si="28"/>
        <v/>
      </c>
      <c r="AL73" s="91" t="str">
        <f t="shared" si="15"/>
        <v>0</v>
      </c>
      <c r="AM73" s="92"/>
    </row>
    <row r="74" spans="1:39" s="93" customFormat="1">
      <c r="A74" s="70"/>
      <c r="B74" s="71">
        <f t="shared" si="29"/>
        <v>0</v>
      </c>
      <c r="C74" s="72">
        <f t="shared" si="1"/>
        <v>0</v>
      </c>
      <c r="D74" s="73">
        <v>0</v>
      </c>
      <c r="E74" s="74">
        <f t="shared" si="2"/>
        <v>0</v>
      </c>
      <c r="F74" s="70">
        <f t="shared" si="3"/>
        <v>0</v>
      </c>
      <c r="G74" s="75">
        <f t="shared" si="20"/>
        <v>0</v>
      </c>
      <c r="H74" s="76">
        <f t="shared" si="21"/>
        <v>0</v>
      </c>
      <c r="I74" s="75">
        <f t="shared" si="22"/>
        <v>0</v>
      </c>
      <c r="J74" s="76">
        <f t="shared" si="23"/>
        <v>0</v>
      </c>
      <c r="K74" s="142">
        <f t="shared" si="16"/>
        <v>0</v>
      </c>
      <c r="L74" s="143">
        <f t="shared" si="17"/>
        <v>0</v>
      </c>
      <c r="M74" s="63"/>
      <c r="N74" s="77"/>
      <c r="O74" s="77"/>
      <c r="P74" s="78"/>
      <c r="Q74" s="78"/>
      <c r="R74" s="80"/>
      <c r="S74" s="81"/>
      <c r="T74" s="81"/>
      <c r="U74" s="81"/>
      <c r="V74" s="80"/>
      <c r="W74" s="80"/>
      <c r="X74" s="82"/>
      <c r="Y74" s="83" t="str">
        <f t="shared" si="24"/>
        <v/>
      </c>
      <c r="Z74" s="84" t="str">
        <f t="shared" si="9"/>
        <v/>
      </c>
      <c r="AA74" s="84" t="str">
        <f t="shared" si="25"/>
        <v/>
      </c>
      <c r="AB74" s="1"/>
      <c r="AC74" s="63"/>
      <c r="AD74" s="85">
        <f t="shared" si="11"/>
        <v>0</v>
      </c>
      <c r="AE74" s="86"/>
      <c r="AF74" s="87"/>
      <c r="AG74" s="88"/>
      <c r="AH74" s="89" t="str">
        <f t="shared" si="12"/>
        <v/>
      </c>
      <c r="AI74" s="127">
        <f t="shared" si="26"/>
        <v>0</v>
      </c>
      <c r="AJ74" s="127">
        <f t="shared" si="27"/>
        <v>0</v>
      </c>
      <c r="AK74" s="90" t="str">
        <f t="shared" si="28"/>
        <v/>
      </c>
      <c r="AL74" s="91" t="str">
        <f t="shared" si="15"/>
        <v>0</v>
      </c>
      <c r="AM74" s="92"/>
    </row>
    <row r="75" spans="1:39" s="93" customFormat="1">
      <c r="A75" s="70"/>
      <c r="B75" s="71">
        <f t="shared" si="29"/>
        <v>0</v>
      </c>
      <c r="C75" s="72">
        <f t="shared" si="1"/>
        <v>0</v>
      </c>
      <c r="D75" s="73">
        <v>0</v>
      </c>
      <c r="E75" s="74">
        <f t="shared" si="2"/>
        <v>0</v>
      </c>
      <c r="F75" s="70">
        <f t="shared" si="3"/>
        <v>0</v>
      </c>
      <c r="G75" s="75">
        <f t="shared" si="20"/>
        <v>0</v>
      </c>
      <c r="H75" s="76">
        <f t="shared" si="21"/>
        <v>0</v>
      </c>
      <c r="I75" s="75">
        <f t="shared" si="22"/>
        <v>0</v>
      </c>
      <c r="J75" s="76">
        <f t="shared" si="23"/>
        <v>0</v>
      </c>
      <c r="K75" s="142">
        <f t="shared" si="16"/>
        <v>0</v>
      </c>
      <c r="L75" s="143">
        <f t="shared" si="17"/>
        <v>0</v>
      </c>
      <c r="M75" s="63"/>
      <c r="N75" s="77"/>
      <c r="O75" s="77"/>
      <c r="P75" s="78"/>
      <c r="Q75" s="78"/>
      <c r="R75" s="80"/>
      <c r="S75" s="81"/>
      <c r="T75" s="81"/>
      <c r="U75" s="81"/>
      <c r="V75" s="80"/>
      <c r="W75" s="80"/>
      <c r="X75" s="82"/>
      <c r="Y75" s="83" t="str">
        <f t="shared" si="24"/>
        <v/>
      </c>
      <c r="Z75" s="84" t="str">
        <f t="shared" si="9"/>
        <v/>
      </c>
      <c r="AA75" s="84" t="str">
        <f t="shared" si="25"/>
        <v/>
      </c>
      <c r="AB75" s="1"/>
      <c r="AC75" s="63"/>
      <c r="AD75" s="85">
        <f t="shared" si="11"/>
        <v>0</v>
      </c>
      <c r="AE75" s="86"/>
      <c r="AF75" s="87"/>
      <c r="AG75" s="88"/>
      <c r="AH75" s="89" t="str">
        <f t="shared" si="12"/>
        <v/>
      </c>
      <c r="AI75" s="127">
        <f t="shared" si="26"/>
        <v>0</v>
      </c>
      <c r="AJ75" s="127">
        <f t="shared" si="27"/>
        <v>0</v>
      </c>
      <c r="AK75" s="90" t="str">
        <f t="shared" si="28"/>
        <v/>
      </c>
      <c r="AL75" s="91" t="str">
        <f t="shared" si="15"/>
        <v>0</v>
      </c>
      <c r="AM75" s="92"/>
    </row>
    <row r="76" spans="1:39" s="93" customFormat="1">
      <c r="A76" s="70"/>
      <c r="B76" s="71">
        <f t="shared" si="29"/>
        <v>0</v>
      </c>
      <c r="C76" s="72">
        <f t="shared" si="1"/>
        <v>0</v>
      </c>
      <c r="D76" s="73">
        <v>0</v>
      </c>
      <c r="E76" s="74">
        <f t="shared" si="2"/>
        <v>0</v>
      </c>
      <c r="F76" s="70">
        <f t="shared" si="3"/>
        <v>0</v>
      </c>
      <c r="G76" s="75">
        <f t="shared" si="20"/>
        <v>0</v>
      </c>
      <c r="H76" s="76">
        <f t="shared" si="21"/>
        <v>0</v>
      </c>
      <c r="I76" s="75">
        <f t="shared" si="22"/>
        <v>0</v>
      </c>
      <c r="J76" s="76">
        <f t="shared" si="23"/>
        <v>0</v>
      </c>
      <c r="K76" s="142">
        <f t="shared" si="16"/>
        <v>0</v>
      </c>
      <c r="L76" s="143">
        <f t="shared" si="17"/>
        <v>0</v>
      </c>
      <c r="M76" s="63"/>
      <c r="N76" s="77"/>
      <c r="O76" s="77"/>
      <c r="P76" s="78"/>
      <c r="Q76" s="78"/>
      <c r="R76" s="80"/>
      <c r="S76" s="81"/>
      <c r="T76" s="81"/>
      <c r="U76" s="81"/>
      <c r="V76" s="80"/>
      <c r="W76" s="80"/>
      <c r="X76" s="82"/>
      <c r="Y76" s="83" t="str">
        <f t="shared" si="24"/>
        <v/>
      </c>
      <c r="Z76" s="84" t="str">
        <f t="shared" si="9"/>
        <v/>
      </c>
      <c r="AA76" s="84" t="str">
        <f t="shared" si="25"/>
        <v/>
      </c>
      <c r="AB76" s="1"/>
      <c r="AC76" s="63"/>
      <c r="AD76" s="85">
        <f t="shared" si="11"/>
        <v>0</v>
      </c>
      <c r="AE76" s="86"/>
      <c r="AF76" s="87"/>
      <c r="AG76" s="88"/>
      <c r="AH76" s="89" t="str">
        <f t="shared" si="12"/>
        <v/>
      </c>
      <c r="AI76" s="127">
        <f t="shared" si="26"/>
        <v>0</v>
      </c>
      <c r="AJ76" s="127">
        <f t="shared" si="27"/>
        <v>0</v>
      </c>
      <c r="AK76" s="90" t="str">
        <f t="shared" si="28"/>
        <v/>
      </c>
      <c r="AL76" s="91" t="str">
        <f t="shared" si="15"/>
        <v>0</v>
      </c>
      <c r="AM76" s="92"/>
    </row>
    <row r="77" spans="1:39" s="93" customFormat="1">
      <c r="A77" s="70"/>
      <c r="B77" s="71">
        <f t="shared" si="29"/>
        <v>0</v>
      </c>
      <c r="C77" s="72">
        <f t="shared" si="1"/>
        <v>0</v>
      </c>
      <c r="D77" s="73">
        <v>0</v>
      </c>
      <c r="E77" s="74">
        <f t="shared" si="2"/>
        <v>0</v>
      </c>
      <c r="F77" s="70">
        <f t="shared" si="3"/>
        <v>0</v>
      </c>
      <c r="G77" s="75">
        <f t="shared" si="20"/>
        <v>0</v>
      </c>
      <c r="H77" s="76">
        <f t="shared" si="21"/>
        <v>0</v>
      </c>
      <c r="I77" s="75">
        <f t="shared" si="22"/>
        <v>0</v>
      </c>
      <c r="J77" s="76">
        <f t="shared" si="23"/>
        <v>0</v>
      </c>
      <c r="K77" s="142">
        <f t="shared" si="16"/>
        <v>0</v>
      </c>
      <c r="L77" s="143">
        <f t="shared" si="17"/>
        <v>0</v>
      </c>
      <c r="M77" s="63"/>
      <c r="N77" s="77"/>
      <c r="O77" s="77"/>
      <c r="P77" s="78"/>
      <c r="Q77" s="78"/>
      <c r="R77" s="80"/>
      <c r="S77" s="81"/>
      <c r="T77" s="81"/>
      <c r="U77" s="81"/>
      <c r="V77" s="80"/>
      <c r="W77" s="80"/>
      <c r="X77" s="82"/>
      <c r="Y77" s="83" t="str">
        <f t="shared" si="24"/>
        <v/>
      </c>
      <c r="Z77" s="84" t="str">
        <f t="shared" si="9"/>
        <v/>
      </c>
      <c r="AA77" s="84" t="str">
        <f t="shared" si="25"/>
        <v/>
      </c>
      <c r="AB77" s="1"/>
      <c r="AC77" s="63"/>
      <c r="AD77" s="85">
        <f t="shared" si="11"/>
        <v>0</v>
      </c>
      <c r="AE77" s="86"/>
      <c r="AF77" s="87"/>
      <c r="AG77" s="88"/>
      <c r="AH77" s="89" t="str">
        <f t="shared" si="12"/>
        <v/>
      </c>
      <c r="AI77" s="127">
        <f t="shared" si="26"/>
        <v>0</v>
      </c>
      <c r="AJ77" s="127">
        <f t="shared" si="27"/>
        <v>0</v>
      </c>
      <c r="AK77" s="90" t="str">
        <f t="shared" si="28"/>
        <v/>
      </c>
      <c r="AL77" s="91" t="str">
        <f t="shared" si="15"/>
        <v>0</v>
      </c>
      <c r="AM77" s="92"/>
    </row>
    <row r="78" spans="1:39" s="93" customFormat="1">
      <c r="A78" s="70"/>
      <c r="B78" s="71">
        <f t="shared" si="29"/>
        <v>0</v>
      </c>
      <c r="C78" s="72">
        <f t="shared" si="1"/>
        <v>0</v>
      </c>
      <c r="D78" s="73">
        <v>0</v>
      </c>
      <c r="E78" s="74">
        <f t="shared" si="2"/>
        <v>0</v>
      </c>
      <c r="F78" s="70">
        <f t="shared" si="3"/>
        <v>0</v>
      </c>
      <c r="G78" s="75">
        <f t="shared" si="20"/>
        <v>0</v>
      </c>
      <c r="H78" s="76">
        <f t="shared" si="21"/>
        <v>0</v>
      </c>
      <c r="I78" s="75">
        <f t="shared" si="22"/>
        <v>0</v>
      </c>
      <c r="J78" s="76">
        <f t="shared" si="23"/>
        <v>0</v>
      </c>
      <c r="K78" s="142">
        <f t="shared" si="16"/>
        <v>0</v>
      </c>
      <c r="L78" s="143">
        <f t="shared" si="17"/>
        <v>0</v>
      </c>
      <c r="M78" s="63"/>
      <c r="N78" s="77"/>
      <c r="O78" s="77"/>
      <c r="P78" s="78"/>
      <c r="Q78" s="78"/>
      <c r="R78" s="80"/>
      <c r="S78" s="81"/>
      <c r="T78" s="81"/>
      <c r="U78" s="81"/>
      <c r="V78" s="80"/>
      <c r="W78" s="80"/>
      <c r="X78" s="82"/>
      <c r="Y78" s="83" t="str">
        <f t="shared" si="24"/>
        <v/>
      </c>
      <c r="Z78" s="84" t="str">
        <f t="shared" si="9"/>
        <v/>
      </c>
      <c r="AA78" s="84" t="str">
        <f t="shared" si="25"/>
        <v/>
      </c>
      <c r="AB78" s="1"/>
      <c r="AC78" s="63"/>
      <c r="AD78" s="85">
        <f t="shared" si="11"/>
        <v>0</v>
      </c>
      <c r="AE78" s="86"/>
      <c r="AF78" s="87"/>
      <c r="AG78" s="88"/>
      <c r="AH78" s="89" t="str">
        <f t="shared" si="12"/>
        <v/>
      </c>
      <c r="AI78" s="127">
        <f t="shared" si="26"/>
        <v>0</v>
      </c>
      <c r="AJ78" s="127">
        <f t="shared" si="27"/>
        <v>0</v>
      </c>
      <c r="AK78" s="90" t="str">
        <f t="shared" si="28"/>
        <v/>
      </c>
      <c r="AL78" s="91" t="str">
        <f t="shared" si="15"/>
        <v>0</v>
      </c>
      <c r="AM78" s="92"/>
    </row>
    <row r="79" spans="1:39" s="93" customFormat="1">
      <c r="A79" s="70"/>
      <c r="B79" s="71">
        <f t="shared" si="29"/>
        <v>0</v>
      </c>
      <c r="C79" s="72">
        <f t="shared" si="1"/>
        <v>0</v>
      </c>
      <c r="D79" s="73">
        <v>0</v>
      </c>
      <c r="E79" s="74">
        <f t="shared" si="2"/>
        <v>0</v>
      </c>
      <c r="F79" s="70">
        <f t="shared" si="3"/>
        <v>0</v>
      </c>
      <c r="G79" s="75">
        <f t="shared" si="20"/>
        <v>0</v>
      </c>
      <c r="H79" s="76">
        <f t="shared" si="21"/>
        <v>0</v>
      </c>
      <c r="I79" s="75">
        <f t="shared" si="22"/>
        <v>0</v>
      </c>
      <c r="J79" s="76">
        <f t="shared" si="23"/>
        <v>0</v>
      </c>
      <c r="K79" s="142">
        <f t="shared" si="16"/>
        <v>0</v>
      </c>
      <c r="L79" s="143">
        <f t="shared" si="17"/>
        <v>0</v>
      </c>
      <c r="M79" s="63"/>
      <c r="N79" s="77"/>
      <c r="O79" s="77"/>
      <c r="P79" s="78"/>
      <c r="Q79" s="78"/>
      <c r="R79" s="80"/>
      <c r="S79" s="81"/>
      <c r="T79" s="81"/>
      <c r="U79" s="81"/>
      <c r="V79" s="80"/>
      <c r="W79" s="80"/>
      <c r="X79" s="82"/>
      <c r="Y79" s="83" t="str">
        <f t="shared" si="24"/>
        <v/>
      </c>
      <c r="Z79" s="84" t="str">
        <f t="shared" si="9"/>
        <v/>
      </c>
      <c r="AA79" s="84" t="str">
        <f t="shared" si="25"/>
        <v/>
      </c>
      <c r="AB79" s="1"/>
      <c r="AC79" s="63"/>
      <c r="AD79" s="85">
        <f t="shared" si="11"/>
        <v>0</v>
      </c>
      <c r="AE79" s="86"/>
      <c r="AF79" s="87"/>
      <c r="AG79" s="88"/>
      <c r="AH79" s="89" t="str">
        <f t="shared" si="12"/>
        <v/>
      </c>
      <c r="AI79" s="127">
        <f t="shared" si="26"/>
        <v>0</v>
      </c>
      <c r="AJ79" s="127">
        <f t="shared" si="27"/>
        <v>0</v>
      </c>
      <c r="AK79" s="90" t="str">
        <f t="shared" si="28"/>
        <v/>
      </c>
      <c r="AL79" s="91" t="str">
        <f t="shared" si="15"/>
        <v>0</v>
      </c>
      <c r="AM79" s="92"/>
    </row>
    <row r="80" spans="1:39" s="93" customFormat="1">
      <c r="A80" s="70"/>
      <c r="B80" s="71">
        <f t="shared" si="29"/>
        <v>0</v>
      </c>
      <c r="C80" s="72">
        <f t="shared" ref="C80:C143" si="30">SUM(B80)</f>
        <v>0</v>
      </c>
      <c r="D80" s="73">
        <v>0</v>
      </c>
      <c r="E80" s="74">
        <f t="shared" ref="E80:E143" si="31">IFERROR(((A80*C80) / (B80)),0 )* D80</f>
        <v>0</v>
      </c>
      <c r="F80" s="70">
        <f t="shared" ref="F80:F143" si="32">A80*D80</f>
        <v>0</v>
      </c>
      <c r="G80" s="75">
        <f t="shared" ref="G80:G111" si="33">SUM(F80*0.075)/(100)</f>
        <v>0</v>
      </c>
      <c r="H80" s="76">
        <f t="shared" ref="H80:H111" si="34">SUM(F80*0.025)/(100)</f>
        <v>0</v>
      </c>
      <c r="I80" s="75">
        <f t="shared" ref="I80:I111" si="35">SUM(F80*B80)+(G80*2)</f>
        <v>0</v>
      </c>
      <c r="J80" s="76">
        <f t="shared" ref="J80:J111" si="36">IFERROR(AA80+H80,0)-G80</f>
        <v>0</v>
      </c>
      <c r="K80" s="142">
        <f t="shared" si="16"/>
        <v>0</v>
      </c>
      <c r="L80" s="143">
        <f t="shared" si="17"/>
        <v>0</v>
      </c>
      <c r="M80" s="63"/>
      <c r="N80" s="77"/>
      <c r="O80" s="77"/>
      <c r="P80" s="78"/>
      <c r="Q80" s="78"/>
      <c r="R80" s="80"/>
      <c r="S80" s="81"/>
      <c r="T80" s="81"/>
      <c r="U80" s="81"/>
      <c r="V80" s="80"/>
      <c r="W80" s="80"/>
      <c r="X80" s="82"/>
      <c r="Y80" s="83" t="str">
        <f t="shared" ref="Y80:Y111" si="37">IF(ISBLANK(O80),"",IF(O80="Long",(X80-40),IF(O80="Short",(X80+40))))</f>
        <v/>
      </c>
      <c r="Z80" s="84" t="str">
        <f t="shared" ref="Z80:Z143" si="38">IF(ISBLANK(O80),"",IF(O80="Long",(X80+S80),IF(O80="Short",(X80-S80))))</f>
        <v/>
      </c>
      <c r="AA80" s="84" t="str">
        <f t="shared" ref="AA80:AA111" si="39">IFERROR(IF(O80="Long",(Z80-X80)/X80*F80,IF(O80="Short",(X80-Z80)/X80*F80,"")), "")</f>
        <v/>
      </c>
      <c r="AB80" s="1"/>
      <c r="AC80" s="63"/>
      <c r="AD80" s="85">
        <f t="shared" si="11"/>
        <v>0</v>
      </c>
      <c r="AE80" s="86"/>
      <c r="AF80" s="87"/>
      <c r="AG80" s="88"/>
      <c r="AH80" s="89" t="str">
        <f t="shared" ref="AH80:AH143" si="40">IF(AK80="","",IF(AK80&gt;0,"W",IF(AK80&lt;0,"L","")))</f>
        <v/>
      </c>
      <c r="AI80" s="127">
        <f t="shared" ref="AI80:AI111" si="41">IFERROR(((Z80-X80)/(X80-Y80)*D80) * (F80/E80),0)</f>
        <v>0</v>
      </c>
      <c r="AJ80" s="127">
        <f t="shared" ref="AJ80:AJ111" si="42">IFERROR(((((AD80-X80)/(X80-Y80)*D80)*AL80))  * (F80/E80),0)</f>
        <v>0</v>
      </c>
      <c r="AK80" s="90" t="str">
        <f t="shared" ref="AK80:AK111" si="43">IFERROR(IF(O80="Long",(AD80-X80)/X80*F80+AE80,IF(O80="Short",(X80-AD80)/X80*F80+AE80,"")), "")</f>
        <v/>
      </c>
      <c r="AL80" s="91" t="str">
        <f t="shared" ref="AL80:AL143" si="44">IF(AD80=0,"0","1")</f>
        <v>0</v>
      </c>
      <c r="AM80" s="92"/>
    </row>
    <row r="81" spans="1:39" s="93" customFormat="1">
      <c r="A81" s="70"/>
      <c r="B81" s="71">
        <f t="shared" si="29"/>
        <v>0</v>
      </c>
      <c r="C81" s="72">
        <f t="shared" si="30"/>
        <v>0</v>
      </c>
      <c r="D81" s="73">
        <v>0</v>
      </c>
      <c r="E81" s="74">
        <f t="shared" si="31"/>
        <v>0</v>
      </c>
      <c r="F81" s="70">
        <f t="shared" si="32"/>
        <v>0</v>
      </c>
      <c r="G81" s="75">
        <f t="shared" si="33"/>
        <v>0</v>
      </c>
      <c r="H81" s="76">
        <f t="shared" si="34"/>
        <v>0</v>
      </c>
      <c r="I81" s="75">
        <f t="shared" si="35"/>
        <v>0</v>
      </c>
      <c r="J81" s="76">
        <f t="shared" si="36"/>
        <v>0</v>
      </c>
      <c r="K81" s="142">
        <f t="shared" ref="K81:K144" si="45">IFERROR(I81/A81,0)</f>
        <v>0</v>
      </c>
      <c r="L81" s="143">
        <f t="shared" ref="L81:L144" si="46">IFERROR(J81/A81,0)</f>
        <v>0</v>
      </c>
      <c r="M81" s="63"/>
      <c r="N81" s="77"/>
      <c r="O81" s="77"/>
      <c r="P81" s="78"/>
      <c r="Q81" s="78"/>
      <c r="R81" s="80"/>
      <c r="S81" s="81"/>
      <c r="T81" s="81"/>
      <c r="U81" s="81"/>
      <c r="V81" s="80"/>
      <c r="W81" s="80"/>
      <c r="X81" s="82"/>
      <c r="Y81" s="83" t="str">
        <f t="shared" si="37"/>
        <v/>
      </c>
      <c r="Z81" s="84" t="str">
        <f t="shared" si="38"/>
        <v/>
      </c>
      <c r="AA81" s="84" t="str">
        <f t="shared" si="39"/>
        <v/>
      </c>
      <c r="AB81" s="1"/>
      <c r="AC81" s="63"/>
      <c r="AD81" s="85">
        <f t="shared" ref="AD81:AD144" si="47">SUM(Z81)</f>
        <v>0</v>
      </c>
      <c r="AE81" s="86"/>
      <c r="AF81" s="87"/>
      <c r="AG81" s="88"/>
      <c r="AH81" s="89" t="str">
        <f t="shared" si="40"/>
        <v/>
      </c>
      <c r="AI81" s="127">
        <f t="shared" si="41"/>
        <v>0</v>
      </c>
      <c r="AJ81" s="127">
        <f t="shared" si="42"/>
        <v>0</v>
      </c>
      <c r="AK81" s="90" t="str">
        <f t="shared" si="43"/>
        <v/>
      </c>
      <c r="AL81" s="91" t="str">
        <f t="shared" si="44"/>
        <v>0</v>
      </c>
      <c r="AM81" s="92"/>
    </row>
    <row r="82" spans="1:39" s="93" customFormat="1">
      <c r="A82" s="70"/>
      <c r="B82" s="71">
        <f t="shared" si="29"/>
        <v>0</v>
      </c>
      <c r="C82" s="72">
        <f t="shared" si="30"/>
        <v>0</v>
      </c>
      <c r="D82" s="73">
        <v>0</v>
      </c>
      <c r="E82" s="74">
        <f t="shared" si="31"/>
        <v>0</v>
      </c>
      <c r="F82" s="70">
        <f t="shared" si="32"/>
        <v>0</v>
      </c>
      <c r="G82" s="75">
        <f t="shared" si="33"/>
        <v>0</v>
      </c>
      <c r="H82" s="76">
        <f t="shared" si="34"/>
        <v>0</v>
      </c>
      <c r="I82" s="75">
        <f t="shared" si="35"/>
        <v>0</v>
      </c>
      <c r="J82" s="76">
        <f t="shared" si="36"/>
        <v>0</v>
      </c>
      <c r="K82" s="142">
        <f t="shared" si="45"/>
        <v>0</v>
      </c>
      <c r="L82" s="143">
        <f t="shared" si="46"/>
        <v>0</v>
      </c>
      <c r="M82" s="63"/>
      <c r="N82" s="77"/>
      <c r="O82" s="77"/>
      <c r="P82" s="78"/>
      <c r="Q82" s="78"/>
      <c r="R82" s="80"/>
      <c r="S82" s="81"/>
      <c r="T82" s="81"/>
      <c r="U82" s="81"/>
      <c r="V82" s="80"/>
      <c r="W82" s="80"/>
      <c r="X82" s="82"/>
      <c r="Y82" s="83" t="str">
        <f t="shared" si="37"/>
        <v/>
      </c>
      <c r="Z82" s="84" t="str">
        <f t="shared" si="38"/>
        <v/>
      </c>
      <c r="AA82" s="84" t="str">
        <f t="shared" si="39"/>
        <v/>
      </c>
      <c r="AB82" s="1"/>
      <c r="AC82" s="63"/>
      <c r="AD82" s="85">
        <f t="shared" si="47"/>
        <v>0</v>
      </c>
      <c r="AE82" s="86"/>
      <c r="AF82" s="87"/>
      <c r="AG82" s="88"/>
      <c r="AH82" s="89" t="str">
        <f t="shared" si="40"/>
        <v/>
      </c>
      <c r="AI82" s="127">
        <f t="shared" si="41"/>
        <v>0</v>
      </c>
      <c r="AJ82" s="127">
        <f t="shared" si="42"/>
        <v>0</v>
      </c>
      <c r="AK82" s="90" t="str">
        <f t="shared" si="43"/>
        <v/>
      </c>
      <c r="AL82" s="91" t="str">
        <f t="shared" si="44"/>
        <v>0</v>
      </c>
      <c r="AM82" s="92"/>
    </row>
    <row r="83" spans="1:39" s="93" customFormat="1">
      <c r="A83" s="70"/>
      <c r="B83" s="71">
        <f t="shared" si="29"/>
        <v>0</v>
      </c>
      <c r="C83" s="72">
        <f t="shared" si="30"/>
        <v>0</v>
      </c>
      <c r="D83" s="73">
        <v>0</v>
      </c>
      <c r="E83" s="74">
        <f t="shared" si="31"/>
        <v>0</v>
      </c>
      <c r="F83" s="70">
        <f t="shared" si="32"/>
        <v>0</v>
      </c>
      <c r="G83" s="75">
        <f t="shared" si="33"/>
        <v>0</v>
      </c>
      <c r="H83" s="76">
        <f t="shared" si="34"/>
        <v>0</v>
      </c>
      <c r="I83" s="75">
        <f t="shared" si="35"/>
        <v>0</v>
      </c>
      <c r="J83" s="76">
        <f t="shared" si="36"/>
        <v>0</v>
      </c>
      <c r="K83" s="142">
        <f t="shared" si="45"/>
        <v>0</v>
      </c>
      <c r="L83" s="143">
        <f t="shared" si="46"/>
        <v>0</v>
      </c>
      <c r="M83" s="63"/>
      <c r="N83" s="77"/>
      <c r="O83" s="77"/>
      <c r="P83" s="78"/>
      <c r="Q83" s="78"/>
      <c r="R83" s="80"/>
      <c r="S83" s="81"/>
      <c r="T83" s="81"/>
      <c r="U83" s="81"/>
      <c r="V83" s="80"/>
      <c r="W83" s="80"/>
      <c r="X83" s="82"/>
      <c r="Y83" s="83" t="str">
        <f t="shared" si="37"/>
        <v/>
      </c>
      <c r="Z83" s="84" t="str">
        <f t="shared" si="38"/>
        <v/>
      </c>
      <c r="AA83" s="84" t="str">
        <f t="shared" si="39"/>
        <v/>
      </c>
      <c r="AB83" s="1"/>
      <c r="AC83" s="63"/>
      <c r="AD83" s="85">
        <f t="shared" si="47"/>
        <v>0</v>
      </c>
      <c r="AE83" s="86"/>
      <c r="AF83" s="87"/>
      <c r="AG83" s="88"/>
      <c r="AH83" s="89" t="str">
        <f t="shared" si="40"/>
        <v/>
      </c>
      <c r="AI83" s="127">
        <f t="shared" si="41"/>
        <v>0</v>
      </c>
      <c r="AJ83" s="127">
        <f t="shared" si="42"/>
        <v>0</v>
      </c>
      <c r="AK83" s="90" t="str">
        <f t="shared" si="43"/>
        <v/>
      </c>
      <c r="AL83" s="91" t="str">
        <f t="shared" si="44"/>
        <v>0</v>
      </c>
      <c r="AM83" s="92"/>
    </row>
    <row r="84" spans="1:39" s="93" customFormat="1">
      <c r="A84" s="70"/>
      <c r="B84" s="71">
        <f t="shared" si="29"/>
        <v>0</v>
      </c>
      <c r="C84" s="72">
        <f t="shared" si="30"/>
        <v>0</v>
      </c>
      <c r="D84" s="73">
        <v>0</v>
      </c>
      <c r="E84" s="74">
        <f t="shared" si="31"/>
        <v>0</v>
      </c>
      <c r="F84" s="70">
        <f t="shared" si="32"/>
        <v>0</v>
      </c>
      <c r="G84" s="75">
        <f t="shared" si="33"/>
        <v>0</v>
      </c>
      <c r="H84" s="76">
        <f t="shared" si="34"/>
        <v>0</v>
      </c>
      <c r="I84" s="75">
        <f t="shared" si="35"/>
        <v>0</v>
      </c>
      <c r="J84" s="76">
        <f t="shared" si="36"/>
        <v>0</v>
      </c>
      <c r="K84" s="142">
        <f t="shared" si="45"/>
        <v>0</v>
      </c>
      <c r="L84" s="143">
        <f t="shared" si="46"/>
        <v>0</v>
      </c>
      <c r="M84" s="63"/>
      <c r="N84" s="77"/>
      <c r="O84" s="77"/>
      <c r="P84" s="78"/>
      <c r="Q84" s="78"/>
      <c r="R84" s="80"/>
      <c r="S84" s="81"/>
      <c r="T84" s="81"/>
      <c r="U84" s="81"/>
      <c r="V84" s="80"/>
      <c r="W84" s="80"/>
      <c r="X84" s="82"/>
      <c r="Y84" s="83" t="str">
        <f t="shared" si="37"/>
        <v/>
      </c>
      <c r="Z84" s="84" t="str">
        <f t="shared" si="38"/>
        <v/>
      </c>
      <c r="AA84" s="84" t="str">
        <f t="shared" si="39"/>
        <v/>
      </c>
      <c r="AB84" s="1"/>
      <c r="AC84" s="63"/>
      <c r="AD84" s="85">
        <f t="shared" si="47"/>
        <v>0</v>
      </c>
      <c r="AE84" s="86"/>
      <c r="AF84" s="87"/>
      <c r="AG84" s="88"/>
      <c r="AH84" s="89" t="str">
        <f t="shared" si="40"/>
        <v/>
      </c>
      <c r="AI84" s="127">
        <f t="shared" si="41"/>
        <v>0</v>
      </c>
      <c r="AJ84" s="127">
        <f t="shared" si="42"/>
        <v>0</v>
      </c>
      <c r="AK84" s="90" t="str">
        <f t="shared" si="43"/>
        <v/>
      </c>
      <c r="AL84" s="91" t="str">
        <f t="shared" si="44"/>
        <v>0</v>
      </c>
      <c r="AM84" s="92"/>
    </row>
    <row r="85" spans="1:39" s="93" customFormat="1">
      <c r="A85" s="70"/>
      <c r="B85" s="71">
        <f t="shared" si="29"/>
        <v>0</v>
      </c>
      <c r="C85" s="72">
        <f t="shared" si="30"/>
        <v>0</v>
      </c>
      <c r="D85" s="73">
        <v>0</v>
      </c>
      <c r="E85" s="74">
        <f t="shared" si="31"/>
        <v>0</v>
      </c>
      <c r="F85" s="70">
        <f t="shared" si="32"/>
        <v>0</v>
      </c>
      <c r="G85" s="75">
        <f t="shared" si="33"/>
        <v>0</v>
      </c>
      <c r="H85" s="76">
        <f t="shared" si="34"/>
        <v>0</v>
      </c>
      <c r="I85" s="75">
        <f t="shared" si="35"/>
        <v>0</v>
      </c>
      <c r="J85" s="76">
        <f t="shared" si="36"/>
        <v>0</v>
      </c>
      <c r="K85" s="142">
        <f t="shared" si="45"/>
        <v>0</v>
      </c>
      <c r="L85" s="143">
        <f t="shared" si="46"/>
        <v>0</v>
      </c>
      <c r="M85" s="63"/>
      <c r="N85" s="77"/>
      <c r="O85" s="77"/>
      <c r="P85" s="78"/>
      <c r="Q85" s="78"/>
      <c r="R85" s="80"/>
      <c r="S85" s="81"/>
      <c r="T85" s="81"/>
      <c r="U85" s="81"/>
      <c r="V85" s="80"/>
      <c r="W85" s="80"/>
      <c r="X85" s="82"/>
      <c r="Y85" s="83" t="str">
        <f t="shared" si="37"/>
        <v/>
      </c>
      <c r="Z85" s="84" t="str">
        <f t="shared" si="38"/>
        <v/>
      </c>
      <c r="AA85" s="84" t="str">
        <f t="shared" si="39"/>
        <v/>
      </c>
      <c r="AB85" s="1"/>
      <c r="AC85" s="63"/>
      <c r="AD85" s="85">
        <f t="shared" si="47"/>
        <v>0</v>
      </c>
      <c r="AE85" s="86"/>
      <c r="AF85" s="87"/>
      <c r="AG85" s="88"/>
      <c r="AH85" s="89" t="str">
        <f t="shared" si="40"/>
        <v/>
      </c>
      <c r="AI85" s="127">
        <f t="shared" si="41"/>
        <v>0</v>
      </c>
      <c r="AJ85" s="127">
        <f t="shared" si="42"/>
        <v>0</v>
      </c>
      <c r="AK85" s="90" t="str">
        <f t="shared" si="43"/>
        <v/>
      </c>
      <c r="AL85" s="91" t="str">
        <f t="shared" si="44"/>
        <v>0</v>
      </c>
      <c r="AM85" s="92"/>
    </row>
    <row r="86" spans="1:39" s="93" customFormat="1">
      <c r="A86" s="70"/>
      <c r="B86" s="71">
        <f t="shared" si="29"/>
        <v>0</v>
      </c>
      <c r="C86" s="72">
        <f t="shared" si="30"/>
        <v>0</v>
      </c>
      <c r="D86" s="73">
        <v>0</v>
      </c>
      <c r="E86" s="74">
        <f t="shared" si="31"/>
        <v>0</v>
      </c>
      <c r="F86" s="70">
        <f t="shared" si="32"/>
        <v>0</v>
      </c>
      <c r="G86" s="75">
        <f t="shared" si="33"/>
        <v>0</v>
      </c>
      <c r="H86" s="76">
        <f t="shared" si="34"/>
        <v>0</v>
      </c>
      <c r="I86" s="75">
        <f t="shared" si="35"/>
        <v>0</v>
      </c>
      <c r="J86" s="76">
        <f t="shared" si="36"/>
        <v>0</v>
      </c>
      <c r="K86" s="142">
        <f t="shared" si="45"/>
        <v>0</v>
      </c>
      <c r="L86" s="143">
        <f t="shared" si="46"/>
        <v>0</v>
      </c>
      <c r="M86" s="63"/>
      <c r="N86" s="77"/>
      <c r="O86" s="77"/>
      <c r="P86" s="78"/>
      <c r="Q86" s="78"/>
      <c r="R86" s="80"/>
      <c r="S86" s="81"/>
      <c r="T86" s="81"/>
      <c r="U86" s="81"/>
      <c r="V86" s="80"/>
      <c r="W86" s="80"/>
      <c r="X86" s="82"/>
      <c r="Y86" s="83" t="str">
        <f t="shared" si="37"/>
        <v/>
      </c>
      <c r="Z86" s="84" t="str">
        <f t="shared" si="38"/>
        <v/>
      </c>
      <c r="AA86" s="84" t="str">
        <f t="shared" si="39"/>
        <v/>
      </c>
      <c r="AB86" s="1"/>
      <c r="AC86" s="63"/>
      <c r="AD86" s="85">
        <f t="shared" si="47"/>
        <v>0</v>
      </c>
      <c r="AE86" s="86"/>
      <c r="AF86" s="87"/>
      <c r="AG86" s="88"/>
      <c r="AH86" s="89" t="str">
        <f t="shared" si="40"/>
        <v/>
      </c>
      <c r="AI86" s="127">
        <f t="shared" si="41"/>
        <v>0</v>
      </c>
      <c r="AJ86" s="127">
        <f t="shared" si="42"/>
        <v>0</v>
      </c>
      <c r="AK86" s="90" t="str">
        <f t="shared" si="43"/>
        <v/>
      </c>
      <c r="AL86" s="91" t="str">
        <f t="shared" si="44"/>
        <v>0</v>
      </c>
      <c r="AM86" s="92"/>
    </row>
    <row r="87" spans="1:39" s="93" customFormat="1">
      <c r="A87" s="70"/>
      <c r="B87" s="71">
        <f t="shared" si="29"/>
        <v>0</v>
      </c>
      <c r="C87" s="72">
        <f t="shared" si="30"/>
        <v>0</v>
      </c>
      <c r="D87" s="73">
        <v>0</v>
      </c>
      <c r="E87" s="74">
        <f t="shared" si="31"/>
        <v>0</v>
      </c>
      <c r="F87" s="70">
        <f t="shared" si="32"/>
        <v>0</v>
      </c>
      <c r="G87" s="75">
        <f t="shared" si="33"/>
        <v>0</v>
      </c>
      <c r="H87" s="76">
        <f t="shared" si="34"/>
        <v>0</v>
      </c>
      <c r="I87" s="75">
        <f t="shared" si="35"/>
        <v>0</v>
      </c>
      <c r="J87" s="76">
        <f t="shared" si="36"/>
        <v>0</v>
      </c>
      <c r="K87" s="142">
        <f t="shared" si="45"/>
        <v>0</v>
      </c>
      <c r="L87" s="143">
        <f t="shared" si="46"/>
        <v>0</v>
      </c>
      <c r="M87" s="63"/>
      <c r="N87" s="77"/>
      <c r="O87" s="77"/>
      <c r="P87" s="78"/>
      <c r="Q87" s="78"/>
      <c r="R87" s="80"/>
      <c r="S87" s="81"/>
      <c r="T87" s="81"/>
      <c r="U87" s="81"/>
      <c r="V87" s="80"/>
      <c r="W87" s="80"/>
      <c r="X87" s="82"/>
      <c r="Y87" s="83" t="str">
        <f t="shared" si="37"/>
        <v/>
      </c>
      <c r="Z87" s="84" t="str">
        <f t="shared" si="38"/>
        <v/>
      </c>
      <c r="AA87" s="84" t="str">
        <f t="shared" si="39"/>
        <v/>
      </c>
      <c r="AB87" s="1"/>
      <c r="AC87" s="63"/>
      <c r="AD87" s="85">
        <f t="shared" si="47"/>
        <v>0</v>
      </c>
      <c r="AE87" s="86"/>
      <c r="AF87" s="87"/>
      <c r="AG87" s="88"/>
      <c r="AH87" s="89" t="str">
        <f t="shared" si="40"/>
        <v/>
      </c>
      <c r="AI87" s="127">
        <f t="shared" si="41"/>
        <v>0</v>
      </c>
      <c r="AJ87" s="127">
        <f t="shared" si="42"/>
        <v>0</v>
      </c>
      <c r="AK87" s="90" t="str">
        <f t="shared" si="43"/>
        <v/>
      </c>
      <c r="AL87" s="91" t="str">
        <f t="shared" si="44"/>
        <v>0</v>
      </c>
      <c r="AM87" s="92"/>
    </row>
    <row r="88" spans="1:39" s="93" customFormat="1">
      <c r="A88" s="70"/>
      <c r="B88" s="71">
        <f t="shared" si="29"/>
        <v>0</v>
      </c>
      <c r="C88" s="72">
        <f t="shared" si="30"/>
        <v>0</v>
      </c>
      <c r="D88" s="73">
        <v>0</v>
      </c>
      <c r="E88" s="74">
        <f t="shared" si="31"/>
        <v>0</v>
      </c>
      <c r="F88" s="70">
        <f t="shared" si="32"/>
        <v>0</v>
      </c>
      <c r="G88" s="75">
        <f t="shared" si="33"/>
        <v>0</v>
      </c>
      <c r="H88" s="76">
        <f t="shared" si="34"/>
        <v>0</v>
      </c>
      <c r="I88" s="75">
        <f t="shared" si="35"/>
        <v>0</v>
      </c>
      <c r="J88" s="76">
        <f t="shared" si="36"/>
        <v>0</v>
      </c>
      <c r="K88" s="142">
        <f t="shared" si="45"/>
        <v>0</v>
      </c>
      <c r="L88" s="143">
        <f t="shared" si="46"/>
        <v>0</v>
      </c>
      <c r="M88" s="63"/>
      <c r="N88" s="77"/>
      <c r="O88" s="77"/>
      <c r="P88" s="78"/>
      <c r="Q88" s="78"/>
      <c r="R88" s="80"/>
      <c r="S88" s="81"/>
      <c r="T88" s="81"/>
      <c r="U88" s="81"/>
      <c r="V88" s="80"/>
      <c r="W88" s="80"/>
      <c r="X88" s="82"/>
      <c r="Y88" s="83" t="str">
        <f t="shared" si="37"/>
        <v/>
      </c>
      <c r="Z88" s="84" t="str">
        <f t="shared" si="38"/>
        <v/>
      </c>
      <c r="AA88" s="84" t="str">
        <f t="shared" si="39"/>
        <v/>
      </c>
      <c r="AB88" s="1"/>
      <c r="AC88" s="63"/>
      <c r="AD88" s="85">
        <f t="shared" si="47"/>
        <v>0</v>
      </c>
      <c r="AE88" s="86"/>
      <c r="AF88" s="87"/>
      <c r="AG88" s="88"/>
      <c r="AH88" s="89" t="str">
        <f t="shared" si="40"/>
        <v/>
      </c>
      <c r="AI88" s="127">
        <f t="shared" si="41"/>
        <v>0</v>
      </c>
      <c r="AJ88" s="127">
        <f t="shared" si="42"/>
        <v>0</v>
      </c>
      <c r="AK88" s="90" t="str">
        <f t="shared" si="43"/>
        <v/>
      </c>
      <c r="AL88" s="91" t="str">
        <f t="shared" si="44"/>
        <v>0</v>
      </c>
      <c r="AM88" s="92"/>
    </row>
    <row r="89" spans="1:39" s="93" customFormat="1">
      <c r="A89" s="70"/>
      <c r="B89" s="71">
        <f t="shared" si="29"/>
        <v>0</v>
      </c>
      <c r="C89" s="72">
        <f t="shared" si="30"/>
        <v>0</v>
      </c>
      <c r="D89" s="73">
        <v>0</v>
      </c>
      <c r="E89" s="74">
        <f t="shared" si="31"/>
        <v>0</v>
      </c>
      <c r="F89" s="70">
        <f t="shared" si="32"/>
        <v>0</v>
      </c>
      <c r="G89" s="75">
        <f t="shared" si="33"/>
        <v>0</v>
      </c>
      <c r="H89" s="76">
        <f t="shared" si="34"/>
        <v>0</v>
      </c>
      <c r="I89" s="75">
        <f t="shared" si="35"/>
        <v>0</v>
      </c>
      <c r="J89" s="76">
        <f t="shared" si="36"/>
        <v>0</v>
      </c>
      <c r="K89" s="142">
        <f t="shared" si="45"/>
        <v>0</v>
      </c>
      <c r="L89" s="143">
        <f t="shared" si="46"/>
        <v>0</v>
      </c>
      <c r="M89" s="63"/>
      <c r="N89" s="77"/>
      <c r="O89" s="77"/>
      <c r="P89" s="78"/>
      <c r="Q89" s="78"/>
      <c r="R89" s="80"/>
      <c r="S89" s="81"/>
      <c r="T89" s="81"/>
      <c r="U89" s="81"/>
      <c r="V89" s="80"/>
      <c r="W89" s="80"/>
      <c r="X89" s="82"/>
      <c r="Y89" s="83" t="str">
        <f t="shared" si="37"/>
        <v/>
      </c>
      <c r="Z89" s="84" t="str">
        <f t="shared" si="38"/>
        <v/>
      </c>
      <c r="AA89" s="84" t="str">
        <f t="shared" si="39"/>
        <v/>
      </c>
      <c r="AB89" s="1"/>
      <c r="AC89" s="63"/>
      <c r="AD89" s="85">
        <f t="shared" si="47"/>
        <v>0</v>
      </c>
      <c r="AE89" s="86"/>
      <c r="AF89" s="87"/>
      <c r="AG89" s="88"/>
      <c r="AH89" s="89" t="str">
        <f t="shared" si="40"/>
        <v/>
      </c>
      <c r="AI89" s="127">
        <f t="shared" si="41"/>
        <v>0</v>
      </c>
      <c r="AJ89" s="127">
        <f t="shared" si="42"/>
        <v>0</v>
      </c>
      <c r="AK89" s="90" t="str">
        <f t="shared" si="43"/>
        <v/>
      </c>
      <c r="AL89" s="91" t="str">
        <f t="shared" si="44"/>
        <v>0</v>
      </c>
      <c r="AM89" s="92"/>
    </row>
    <row r="90" spans="1:39" s="93" customFormat="1">
      <c r="A90" s="70"/>
      <c r="B90" s="71">
        <f t="shared" si="29"/>
        <v>0</v>
      </c>
      <c r="C90" s="72">
        <f t="shared" si="30"/>
        <v>0</v>
      </c>
      <c r="D90" s="73">
        <v>0</v>
      </c>
      <c r="E90" s="74">
        <f t="shared" si="31"/>
        <v>0</v>
      </c>
      <c r="F90" s="70">
        <f t="shared" si="32"/>
        <v>0</v>
      </c>
      <c r="G90" s="75">
        <f t="shared" si="33"/>
        <v>0</v>
      </c>
      <c r="H90" s="76">
        <f t="shared" si="34"/>
        <v>0</v>
      </c>
      <c r="I90" s="75">
        <f t="shared" si="35"/>
        <v>0</v>
      </c>
      <c r="J90" s="76">
        <f t="shared" si="36"/>
        <v>0</v>
      </c>
      <c r="K90" s="142">
        <f t="shared" si="45"/>
        <v>0</v>
      </c>
      <c r="L90" s="143">
        <f t="shared" si="46"/>
        <v>0</v>
      </c>
      <c r="M90" s="63"/>
      <c r="N90" s="77"/>
      <c r="O90" s="77"/>
      <c r="P90" s="78"/>
      <c r="Q90" s="78"/>
      <c r="R90" s="80"/>
      <c r="S90" s="81"/>
      <c r="T90" s="81"/>
      <c r="U90" s="81"/>
      <c r="V90" s="80"/>
      <c r="W90" s="80"/>
      <c r="X90" s="82"/>
      <c r="Y90" s="83" t="str">
        <f t="shared" si="37"/>
        <v/>
      </c>
      <c r="Z90" s="84" t="str">
        <f t="shared" si="38"/>
        <v/>
      </c>
      <c r="AA90" s="84" t="str">
        <f t="shared" si="39"/>
        <v/>
      </c>
      <c r="AB90" s="1"/>
      <c r="AC90" s="63"/>
      <c r="AD90" s="85">
        <f t="shared" si="47"/>
        <v>0</v>
      </c>
      <c r="AE90" s="86"/>
      <c r="AF90" s="87"/>
      <c r="AG90" s="88"/>
      <c r="AH90" s="89" t="str">
        <f t="shared" si="40"/>
        <v/>
      </c>
      <c r="AI90" s="127">
        <f t="shared" si="41"/>
        <v>0</v>
      </c>
      <c r="AJ90" s="127">
        <f t="shared" si="42"/>
        <v>0</v>
      </c>
      <c r="AK90" s="90" t="str">
        <f t="shared" si="43"/>
        <v/>
      </c>
      <c r="AL90" s="91" t="str">
        <f t="shared" si="44"/>
        <v>0</v>
      </c>
      <c r="AM90" s="92"/>
    </row>
    <row r="91" spans="1:39" s="93" customFormat="1">
      <c r="A91" s="70"/>
      <c r="B91" s="71">
        <f t="shared" si="29"/>
        <v>0</v>
      </c>
      <c r="C91" s="72">
        <f t="shared" si="30"/>
        <v>0</v>
      </c>
      <c r="D91" s="73">
        <v>0</v>
      </c>
      <c r="E91" s="74">
        <f t="shared" si="31"/>
        <v>0</v>
      </c>
      <c r="F91" s="70">
        <f t="shared" si="32"/>
        <v>0</v>
      </c>
      <c r="G91" s="75">
        <f t="shared" si="33"/>
        <v>0</v>
      </c>
      <c r="H91" s="76">
        <f t="shared" si="34"/>
        <v>0</v>
      </c>
      <c r="I91" s="75">
        <f t="shared" si="35"/>
        <v>0</v>
      </c>
      <c r="J91" s="76">
        <f t="shared" si="36"/>
        <v>0</v>
      </c>
      <c r="K91" s="142">
        <f t="shared" si="45"/>
        <v>0</v>
      </c>
      <c r="L91" s="143">
        <f t="shared" si="46"/>
        <v>0</v>
      </c>
      <c r="M91" s="63"/>
      <c r="N91" s="77"/>
      <c r="O91" s="77"/>
      <c r="P91" s="78"/>
      <c r="Q91" s="78"/>
      <c r="R91" s="80"/>
      <c r="S91" s="81"/>
      <c r="T91" s="81"/>
      <c r="U91" s="81"/>
      <c r="V91" s="80"/>
      <c r="W91" s="80"/>
      <c r="X91" s="82"/>
      <c r="Y91" s="83" t="str">
        <f t="shared" si="37"/>
        <v/>
      </c>
      <c r="Z91" s="84" t="str">
        <f t="shared" si="38"/>
        <v/>
      </c>
      <c r="AA91" s="84" t="str">
        <f t="shared" si="39"/>
        <v/>
      </c>
      <c r="AB91" s="1"/>
      <c r="AC91" s="63"/>
      <c r="AD91" s="85">
        <f t="shared" si="47"/>
        <v>0</v>
      </c>
      <c r="AE91" s="86"/>
      <c r="AF91" s="87"/>
      <c r="AG91" s="88"/>
      <c r="AH91" s="89" t="str">
        <f t="shared" si="40"/>
        <v/>
      </c>
      <c r="AI91" s="127">
        <f t="shared" si="41"/>
        <v>0</v>
      </c>
      <c r="AJ91" s="127">
        <f t="shared" si="42"/>
        <v>0</v>
      </c>
      <c r="AK91" s="90" t="str">
        <f t="shared" si="43"/>
        <v/>
      </c>
      <c r="AL91" s="91" t="str">
        <f t="shared" si="44"/>
        <v>0</v>
      </c>
      <c r="AM91" s="92"/>
    </row>
    <row r="92" spans="1:39" s="93" customFormat="1">
      <c r="A92" s="70"/>
      <c r="B92" s="71">
        <f t="shared" si="29"/>
        <v>0</v>
      </c>
      <c r="C92" s="72">
        <f t="shared" si="30"/>
        <v>0</v>
      </c>
      <c r="D92" s="73">
        <v>0</v>
      </c>
      <c r="E92" s="74">
        <f t="shared" si="31"/>
        <v>0</v>
      </c>
      <c r="F92" s="70">
        <f t="shared" si="32"/>
        <v>0</v>
      </c>
      <c r="G92" s="75">
        <f t="shared" si="33"/>
        <v>0</v>
      </c>
      <c r="H92" s="76">
        <f t="shared" si="34"/>
        <v>0</v>
      </c>
      <c r="I92" s="75">
        <f t="shared" si="35"/>
        <v>0</v>
      </c>
      <c r="J92" s="76">
        <f t="shared" si="36"/>
        <v>0</v>
      </c>
      <c r="K92" s="142">
        <f t="shared" si="45"/>
        <v>0</v>
      </c>
      <c r="L92" s="143">
        <f t="shared" si="46"/>
        <v>0</v>
      </c>
      <c r="M92" s="63"/>
      <c r="N92" s="77"/>
      <c r="O92" s="77"/>
      <c r="P92" s="78"/>
      <c r="Q92" s="78"/>
      <c r="R92" s="80"/>
      <c r="S92" s="81"/>
      <c r="T92" s="81"/>
      <c r="U92" s="81"/>
      <c r="V92" s="80"/>
      <c r="W92" s="80"/>
      <c r="X92" s="82"/>
      <c r="Y92" s="83" t="str">
        <f t="shared" si="37"/>
        <v/>
      </c>
      <c r="Z92" s="84" t="str">
        <f t="shared" si="38"/>
        <v/>
      </c>
      <c r="AA92" s="84" t="str">
        <f t="shared" si="39"/>
        <v/>
      </c>
      <c r="AB92" s="1"/>
      <c r="AC92" s="63"/>
      <c r="AD92" s="85">
        <f t="shared" si="47"/>
        <v>0</v>
      </c>
      <c r="AE92" s="86"/>
      <c r="AF92" s="87"/>
      <c r="AG92" s="88"/>
      <c r="AH92" s="89" t="str">
        <f t="shared" si="40"/>
        <v/>
      </c>
      <c r="AI92" s="127">
        <f t="shared" si="41"/>
        <v>0</v>
      </c>
      <c r="AJ92" s="127">
        <f t="shared" si="42"/>
        <v>0</v>
      </c>
      <c r="AK92" s="90" t="str">
        <f t="shared" si="43"/>
        <v/>
      </c>
      <c r="AL92" s="91" t="str">
        <f t="shared" si="44"/>
        <v>0</v>
      </c>
      <c r="AM92" s="92"/>
    </row>
    <row r="93" spans="1:39" s="93" customFormat="1">
      <c r="A93" s="70"/>
      <c r="B93" s="71">
        <f t="shared" si="29"/>
        <v>0</v>
      </c>
      <c r="C93" s="72">
        <f t="shared" si="30"/>
        <v>0</v>
      </c>
      <c r="D93" s="73">
        <v>0</v>
      </c>
      <c r="E93" s="74">
        <f t="shared" si="31"/>
        <v>0</v>
      </c>
      <c r="F93" s="70">
        <f t="shared" si="32"/>
        <v>0</v>
      </c>
      <c r="G93" s="75">
        <f t="shared" si="33"/>
        <v>0</v>
      </c>
      <c r="H93" s="76">
        <f t="shared" si="34"/>
        <v>0</v>
      </c>
      <c r="I93" s="75">
        <f t="shared" si="35"/>
        <v>0</v>
      </c>
      <c r="J93" s="76">
        <f t="shared" si="36"/>
        <v>0</v>
      </c>
      <c r="K93" s="142">
        <f t="shared" si="45"/>
        <v>0</v>
      </c>
      <c r="L93" s="143">
        <f t="shared" si="46"/>
        <v>0</v>
      </c>
      <c r="M93" s="63"/>
      <c r="N93" s="77"/>
      <c r="O93" s="77"/>
      <c r="P93" s="78"/>
      <c r="Q93" s="78"/>
      <c r="R93" s="80"/>
      <c r="S93" s="81"/>
      <c r="T93" s="81"/>
      <c r="U93" s="81"/>
      <c r="V93" s="80"/>
      <c r="W93" s="80"/>
      <c r="X93" s="82"/>
      <c r="Y93" s="83" t="str">
        <f t="shared" si="37"/>
        <v/>
      </c>
      <c r="Z93" s="84" t="str">
        <f t="shared" si="38"/>
        <v/>
      </c>
      <c r="AA93" s="84" t="str">
        <f t="shared" si="39"/>
        <v/>
      </c>
      <c r="AB93" s="1"/>
      <c r="AC93" s="63"/>
      <c r="AD93" s="85">
        <f t="shared" si="47"/>
        <v>0</v>
      </c>
      <c r="AE93" s="86"/>
      <c r="AF93" s="87"/>
      <c r="AG93" s="88"/>
      <c r="AH93" s="89" t="str">
        <f t="shared" si="40"/>
        <v/>
      </c>
      <c r="AI93" s="127">
        <f t="shared" si="41"/>
        <v>0</v>
      </c>
      <c r="AJ93" s="127">
        <f t="shared" si="42"/>
        <v>0</v>
      </c>
      <c r="AK93" s="90" t="str">
        <f t="shared" si="43"/>
        <v/>
      </c>
      <c r="AL93" s="91" t="str">
        <f t="shared" si="44"/>
        <v>0</v>
      </c>
      <c r="AM93" s="92"/>
    </row>
    <row r="94" spans="1:39" s="93" customFormat="1">
      <c r="A94" s="70"/>
      <c r="B94" s="71">
        <f t="shared" si="29"/>
        <v>0</v>
      </c>
      <c r="C94" s="72">
        <f t="shared" si="30"/>
        <v>0</v>
      </c>
      <c r="D94" s="73">
        <v>0</v>
      </c>
      <c r="E94" s="74">
        <f t="shared" si="31"/>
        <v>0</v>
      </c>
      <c r="F94" s="70">
        <f t="shared" si="32"/>
        <v>0</v>
      </c>
      <c r="G94" s="75">
        <f t="shared" si="33"/>
        <v>0</v>
      </c>
      <c r="H94" s="76">
        <f t="shared" si="34"/>
        <v>0</v>
      </c>
      <c r="I94" s="75">
        <f t="shared" si="35"/>
        <v>0</v>
      </c>
      <c r="J94" s="76">
        <f t="shared" si="36"/>
        <v>0</v>
      </c>
      <c r="K94" s="142">
        <f t="shared" si="45"/>
        <v>0</v>
      </c>
      <c r="L94" s="143">
        <f t="shared" si="46"/>
        <v>0</v>
      </c>
      <c r="M94" s="63"/>
      <c r="N94" s="77"/>
      <c r="O94" s="77"/>
      <c r="P94" s="78"/>
      <c r="Q94" s="78"/>
      <c r="R94" s="80"/>
      <c r="S94" s="81"/>
      <c r="T94" s="81"/>
      <c r="U94" s="81"/>
      <c r="V94" s="80"/>
      <c r="W94" s="80"/>
      <c r="X94" s="82"/>
      <c r="Y94" s="83" t="str">
        <f t="shared" si="37"/>
        <v/>
      </c>
      <c r="Z94" s="84" t="str">
        <f t="shared" si="38"/>
        <v/>
      </c>
      <c r="AA94" s="84" t="str">
        <f t="shared" si="39"/>
        <v/>
      </c>
      <c r="AB94" s="1"/>
      <c r="AC94" s="63"/>
      <c r="AD94" s="85">
        <f t="shared" si="47"/>
        <v>0</v>
      </c>
      <c r="AE94" s="86"/>
      <c r="AF94" s="87"/>
      <c r="AG94" s="88"/>
      <c r="AH94" s="89" t="str">
        <f t="shared" si="40"/>
        <v/>
      </c>
      <c r="AI94" s="127">
        <f t="shared" si="41"/>
        <v>0</v>
      </c>
      <c r="AJ94" s="127">
        <f t="shared" si="42"/>
        <v>0</v>
      </c>
      <c r="AK94" s="90" t="str">
        <f t="shared" si="43"/>
        <v/>
      </c>
      <c r="AL94" s="91" t="str">
        <f t="shared" si="44"/>
        <v>0</v>
      </c>
      <c r="AM94" s="92"/>
    </row>
    <row r="95" spans="1:39" s="93" customFormat="1">
      <c r="A95" s="70"/>
      <c r="B95" s="71">
        <f t="shared" si="29"/>
        <v>0</v>
      </c>
      <c r="C95" s="72">
        <f t="shared" si="30"/>
        <v>0</v>
      </c>
      <c r="D95" s="73">
        <v>0</v>
      </c>
      <c r="E95" s="74">
        <f t="shared" si="31"/>
        <v>0</v>
      </c>
      <c r="F95" s="70">
        <f t="shared" si="32"/>
        <v>0</v>
      </c>
      <c r="G95" s="75">
        <f t="shared" si="33"/>
        <v>0</v>
      </c>
      <c r="H95" s="76">
        <f t="shared" si="34"/>
        <v>0</v>
      </c>
      <c r="I95" s="75">
        <f t="shared" si="35"/>
        <v>0</v>
      </c>
      <c r="J95" s="76">
        <f t="shared" si="36"/>
        <v>0</v>
      </c>
      <c r="K95" s="142">
        <f t="shared" si="45"/>
        <v>0</v>
      </c>
      <c r="L95" s="143">
        <f t="shared" si="46"/>
        <v>0</v>
      </c>
      <c r="M95" s="63"/>
      <c r="N95" s="77"/>
      <c r="O95" s="77"/>
      <c r="P95" s="78"/>
      <c r="Q95" s="78"/>
      <c r="R95" s="80"/>
      <c r="S95" s="81"/>
      <c r="T95" s="81"/>
      <c r="U95" s="81"/>
      <c r="V95" s="80"/>
      <c r="W95" s="80"/>
      <c r="X95" s="82"/>
      <c r="Y95" s="83" t="str">
        <f t="shared" si="37"/>
        <v/>
      </c>
      <c r="Z95" s="84" t="str">
        <f t="shared" si="38"/>
        <v/>
      </c>
      <c r="AA95" s="84" t="str">
        <f t="shared" si="39"/>
        <v/>
      </c>
      <c r="AB95" s="1"/>
      <c r="AC95" s="63"/>
      <c r="AD95" s="85">
        <f t="shared" si="47"/>
        <v>0</v>
      </c>
      <c r="AE95" s="86"/>
      <c r="AF95" s="87"/>
      <c r="AG95" s="88"/>
      <c r="AH95" s="89" t="str">
        <f t="shared" si="40"/>
        <v/>
      </c>
      <c r="AI95" s="127">
        <f t="shared" si="41"/>
        <v>0</v>
      </c>
      <c r="AJ95" s="127">
        <f t="shared" si="42"/>
        <v>0</v>
      </c>
      <c r="AK95" s="90" t="str">
        <f t="shared" si="43"/>
        <v/>
      </c>
      <c r="AL95" s="91" t="str">
        <f t="shared" si="44"/>
        <v>0</v>
      </c>
      <c r="AM95" s="92"/>
    </row>
    <row r="96" spans="1:39" s="93" customFormat="1">
      <c r="A96" s="70"/>
      <c r="B96" s="71">
        <f t="shared" si="29"/>
        <v>0</v>
      </c>
      <c r="C96" s="72">
        <f t="shared" si="30"/>
        <v>0</v>
      </c>
      <c r="D96" s="73">
        <v>0</v>
      </c>
      <c r="E96" s="74">
        <f t="shared" si="31"/>
        <v>0</v>
      </c>
      <c r="F96" s="70">
        <f t="shared" si="32"/>
        <v>0</v>
      </c>
      <c r="G96" s="75">
        <f t="shared" si="33"/>
        <v>0</v>
      </c>
      <c r="H96" s="76">
        <f t="shared" si="34"/>
        <v>0</v>
      </c>
      <c r="I96" s="75">
        <f t="shared" si="35"/>
        <v>0</v>
      </c>
      <c r="J96" s="76">
        <f t="shared" si="36"/>
        <v>0</v>
      </c>
      <c r="K96" s="142">
        <f t="shared" si="45"/>
        <v>0</v>
      </c>
      <c r="L96" s="143">
        <f t="shared" si="46"/>
        <v>0</v>
      </c>
      <c r="M96" s="63"/>
      <c r="N96" s="77"/>
      <c r="O96" s="77"/>
      <c r="P96" s="78"/>
      <c r="Q96" s="78"/>
      <c r="R96" s="80"/>
      <c r="S96" s="81"/>
      <c r="T96" s="81"/>
      <c r="U96" s="81"/>
      <c r="V96" s="80"/>
      <c r="W96" s="80"/>
      <c r="X96" s="82"/>
      <c r="Y96" s="83" t="str">
        <f t="shared" si="37"/>
        <v/>
      </c>
      <c r="Z96" s="84" t="str">
        <f t="shared" si="38"/>
        <v/>
      </c>
      <c r="AA96" s="84" t="str">
        <f t="shared" si="39"/>
        <v/>
      </c>
      <c r="AB96" s="1"/>
      <c r="AC96" s="63"/>
      <c r="AD96" s="85">
        <f t="shared" si="47"/>
        <v>0</v>
      </c>
      <c r="AE96" s="86"/>
      <c r="AF96" s="87"/>
      <c r="AG96" s="88"/>
      <c r="AH96" s="89" t="str">
        <f t="shared" si="40"/>
        <v/>
      </c>
      <c r="AI96" s="127">
        <f t="shared" si="41"/>
        <v>0</v>
      </c>
      <c r="AJ96" s="127">
        <f t="shared" si="42"/>
        <v>0</v>
      </c>
      <c r="AK96" s="90" t="str">
        <f t="shared" si="43"/>
        <v/>
      </c>
      <c r="AL96" s="91" t="str">
        <f t="shared" si="44"/>
        <v>0</v>
      </c>
      <c r="AM96" s="92"/>
    </row>
    <row r="97" spans="1:39" s="93" customFormat="1">
      <c r="A97" s="70"/>
      <c r="B97" s="71">
        <f t="shared" si="29"/>
        <v>0</v>
      </c>
      <c r="C97" s="72">
        <f t="shared" si="30"/>
        <v>0</v>
      </c>
      <c r="D97" s="73">
        <v>0</v>
      </c>
      <c r="E97" s="74">
        <f t="shared" si="31"/>
        <v>0</v>
      </c>
      <c r="F97" s="70">
        <f t="shared" si="32"/>
        <v>0</v>
      </c>
      <c r="G97" s="75">
        <f t="shared" si="33"/>
        <v>0</v>
      </c>
      <c r="H97" s="76">
        <f t="shared" si="34"/>
        <v>0</v>
      </c>
      <c r="I97" s="75">
        <f t="shared" si="35"/>
        <v>0</v>
      </c>
      <c r="J97" s="76">
        <f t="shared" si="36"/>
        <v>0</v>
      </c>
      <c r="K97" s="142">
        <f t="shared" si="45"/>
        <v>0</v>
      </c>
      <c r="L97" s="143">
        <f t="shared" si="46"/>
        <v>0</v>
      </c>
      <c r="M97" s="63"/>
      <c r="N97" s="77"/>
      <c r="O97" s="77"/>
      <c r="P97" s="78"/>
      <c r="Q97" s="78"/>
      <c r="R97" s="80"/>
      <c r="S97" s="81"/>
      <c r="T97" s="81"/>
      <c r="U97" s="81"/>
      <c r="V97" s="80"/>
      <c r="W97" s="80"/>
      <c r="X97" s="82"/>
      <c r="Y97" s="83" t="str">
        <f t="shared" si="37"/>
        <v/>
      </c>
      <c r="Z97" s="84" t="str">
        <f t="shared" si="38"/>
        <v/>
      </c>
      <c r="AA97" s="84" t="str">
        <f t="shared" si="39"/>
        <v/>
      </c>
      <c r="AB97" s="1"/>
      <c r="AC97" s="63"/>
      <c r="AD97" s="85">
        <f t="shared" si="47"/>
        <v>0</v>
      </c>
      <c r="AE97" s="86"/>
      <c r="AF97" s="87"/>
      <c r="AG97" s="88"/>
      <c r="AH97" s="89" t="str">
        <f t="shared" si="40"/>
        <v/>
      </c>
      <c r="AI97" s="127">
        <f t="shared" si="41"/>
        <v>0</v>
      </c>
      <c r="AJ97" s="127">
        <f t="shared" si="42"/>
        <v>0</v>
      </c>
      <c r="AK97" s="90" t="str">
        <f t="shared" si="43"/>
        <v/>
      </c>
      <c r="AL97" s="91" t="str">
        <f t="shared" si="44"/>
        <v>0</v>
      </c>
      <c r="AM97" s="92"/>
    </row>
    <row r="98" spans="1:39" s="93" customFormat="1">
      <c r="A98" s="70"/>
      <c r="B98" s="71">
        <f t="shared" si="29"/>
        <v>0</v>
      </c>
      <c r="C98" s="72">
        <f t="shared" si="30"/>
        <v>0</v>
      </c>
      <c r="D98" s="73">
        <v>0</v>
      </c>
      <c r="E98" s="74">
        <f t="shared" si="31"/>
        <v>0</v>
      </c>
      <c r="F98" s="70">
        <f t="shared" si="32"/>
        <v>0</v>
      </c>
      <c r="G98" s="75">
        <f t="shared" si="33"/>
        <v>0</v>
      </c>
      <c r="H98" s="76">
        <f t="shared" si="34"/>
        <v>0</v>
      </c>
      <c r="I98" s="75">
        <f t="shared" si="35"/>
        <v>0</v>
      </c>
      <c r="J98" s="76">
        <f t="shared" si="36"/>
        <v>0</v>
      </c>
      <c r="K98" s="142">
        <f t="shared" si="45"/>
        <v>0</v>
      </c>
      <c r="L98" s="143">
        <f t="shared" si="46"/>
        <v>0</v>
      </c>
      <c r="M98" s="63"/>
      <c r="N98" s="77"/>
      <c r="O98" s="77"/>
      <c r="P98" s="78"/>
      <c r="Q98" s="78"/>
      <c r="R98" s="80"/>
      <c r="S98" s="81"/>
      <c r="T98" s="81"/>
      <c r="U98" s="81"/>
      <c r="V98" s="80"/>
      <c r="W98" s="80"/>
      <c r="X98" s="82"/>
      <c r="Y98" s="83" t="str">
        <f t="shared" si="37"/>
        <v/>
      </c>
      <c r="Z98" s="84" t="str">
        <f t="shared" si="38"/>
        <v/>
      </c>
      <c r="AA98" s="84" t="str">
        <f t="shared" si="39"/>
        <v/>
      </c>
      <c r="AB98" s="1"/>
      <c r="AC98" s="63"/>
      <c r="AD98" s="85">
        <f t="shared" si="47"/>
        <v>0</v>
      </c>
      <c r="AE98" s="86"/>
      <c r="AF98" s="87"/>
      <c r="AG98" s="88"/>
      <c r="AH98" s="89" t="str">
        <f t="shared" si="40"/>
        <v/>
      </c>
      <c r="AI98" s="127">
        <f t="shared" si="41"/>
        <v>0</v>
      </c>
      <c r="AJ98" s="127">
        <f t="shared" si="42"/>
        <v>0</v>
      </c>
      <c r="AK98" s="90" t="str">
        <f t="shared" si="43"/>
        <v/>
      </c>
      <c r="AL98" s="91" t="str">
        <f t="shared" si="44"/>
        <v>0</v>
      </c>
      <c r="AM98" s="92"/>
    </row>
    <row r="99" spans="1:39" s="93" customFormat="1">
      <c r="A99" s="70"/>
      <c r="B99" s="71">
        <f t="shared" si="29"/>
        <v>0</v>
      </c>
      <c r="C99" s="72">
        <f t="shared" si="30"/>
        <v>0</v>
      </c>
      <c r="D99" s="73">
        <v>0</v>
      </c>
      <c r="E99" s="74">
        <f t="shared" si="31"/>
        <v>0</v>
      </c>
      <c r="F99" s="70">
        <f t="shared" si="32"/>
        <v>0</v>
      </c>
      <c r="G99" s="75">
        <f t="shared" si="33"/>
        <v>0</v>
      </c>
      <c r="H99" s="76">
        <f t="shared" si="34"/>
        <v>0</v>
      </c>
      <c r="I99" s="75">
        <f t="shared" si="35"/>
        <v>0</v>
      </c>
      <c r="J99" s="76">
        <f t="shared" si="36"/>
        <v>0</v>
      </c>
      <c r="K99" s="142">
        <f t="shared" si="45"/>
        <v>0</v>
      </c>
      <c r="L99" s="143">
        <f t="shared" si="46"/>
        <v>0</v>
      </c>
      <c r="M99" s="63"/>
      <c r="N99" s="77"/>
      <c r="O99" s="77"/>
      <c r="P99" s="78"/>
      <c r="Q99" s="78"/>
      <c r="R99" s="80"/>
      <c r="S99" s="81"/>
      <c r="T99" s="81"/>
      <c r="U99" s="81"/>
      <c r="V99" s="80"/>
      <c r="W99" s="80"/>
      <c r="X99" s="82"/>
      <c r="Y99" s="83" t="str">
        <f t="shared" si="37"/>
        <v/>
      </c>
      <c r="Z99" s="84" t="str">
        <f t="shared" si="38"/>
        <v/>
      </c>
      <c r="AA99" s="84" t="str">
        <f t="shared" si="39"/>
        <v/>
      </c>
      <c r="AB99" s="1"/>
      <c r="AC99" s="63"/>
      <c r="AD99" s="85">
        <f t="shared" si="47"/>
        <v>0</v>
      </c>
      <c r="AE99" s="86"/>
      <c r="AF99" s="87"/>
      <c r="AG99" s="88"/>
      <c r="AH99" s="89" t="str">
        <f t="shared" si="40"/>
        <v/>
      </c>
      <c r="AI99" s="127">
        <f t="shared" si="41"/>
        <v>0</v>
      </c>
      <c r="AJ99" s="127">
        <f t="shared" si="42"/>
        <v>0</v>
      </c>
      <c r="AK99" s="90" t="str">
        <f t="shared" si="43"/>
        <v/>
      </c>
      <c r="AL99" s="91" t="str">
        <f t="shared" si="44"/>
        <v>0</v>
      </c>
      <c r="AM99" s="92"/>
    </row>
    <row r="100" spans="1:39" s="93" customFormat="1">
      <c r="A100" s="70"/>
      <c r="B100" s="71">
        <f t="shared" si="29"/>
        <v>0</v>
      </c>
      <c r="C100" s="72">
        <f t="shared" si="30"/>
        <v>0</v>
      </c>
      <c r="D100" s="73">
        <v>0</v>
      </c>
      <c r="E100" s="74">
        <f t="shared" si="31"/>
        <v>0</v>
      </c>
      <c r="F100" s="70">
        <f t="shared" si="32"/>
        <v>0</v>
      </c>
      <c r="G100" s="75">
        <f t="shared" si="33"/>
        <v>0</v>
      </c>
      <c r="H100" s="76">
        <f t="shared" si="34"/>
        <v>0</v>
      </c>
      <c r="I100" s="75">
        <f t="shared" si="35"/>
        <v>0</v>
      </c>
      <c r="J100" s="76">
        <f t="shared" si="36"/>
        <v>0</v>
      </c>
      <c r="K100" s="142">
        <f t="shared" si="45"/>
        <v>0</v>
      </c>
      <c r="L100" s="143">
        <f t="shared" si="46"/>
        <v>0</v>
      </c>
      <c r="M100" s="63"/>
      <c r="N100" s="77"/>
      <c r="O100" s="77"/>
      <c r="P100" s="78"/>
      <c r="Q100" s="78"/>
      <c r="R100" s="80"/>
      <c r="S100" s="81"/>
      <c r="T100" s="81"/>
      <c r="U100" s="81"/>
      <c r="V100" s="80"/>
      <c r="W100" s="80"/>
      <c r="X100" s="82"/>
      <c r="Y100" s="83" t="str">
        <f t="shared" si="37"/>
        <v/>
      </c>
      <c r="Z100" s="84" t="str">
        <f t="shared" si="38"/>
        <v/>
      </c>
      <c r="AA100" s="84" t="str">
        <f t="shared" si="39"/>
        <v/>
      </c>
      <c r="AB100" s="1"/>
      <c r="AC100" s="63"/>
      <c r="AD100" s="85">
        <f t="shared" si="47"/>
        <v>0</v>
      </c>
      <c r="AE100" s="86"/>
      <c r="AF100" s="87"/>
      <c r="AG100" s="88"/>
      <c r="AH100" s="89" t="str">
        <f t="shared" si="40"/>
        <v/>
      </c>
      <c r="AI100" s="127">
        <f t="shared" si="41"/>
        <v>0</v>
      </c>
      <c r="AJ100" s="127">
        <f t="shared" si="42"/>
        <v>0</v>
      </c>
      <c r="AK100" s="90" t="str">
        <f t="shared" si="43"/>
        <v/>
      </c>
      <c r="AL100" s="91" t="str">
        <f t="shared" si="44"/>
        <v>0</v>
      </c>
      <c r="AM100" s="92"/>
    </row>
    <row r="101" spans="1:39" s="93" customFormat="1">
      <c r="A101" s="70"/>
      <c r="B101" s="71">
        <f t="shared" si="29"/>
        <v>0</v>
      </c>
      <c r="C101" s="72">
        <f t="shared" si="30"/>
        <v>0</v>
      </c>
      <c r="D101" s="73">
        <v>0</v>
      </c>
      <c r="E101" s="74">
        <f t="shared" si="31"/>
        <v>0</v>
      </c>
      <c r="F101" s="70">
        <f t="shared" si="32"/>
        <v>0</v>
      </c>
      <c r="G101" s="75">
        <f t="shared" si="33"/>
        <v>0</v>
      </c>
      <c r="H101" s="76">
        <f t="shared" si="34"/>
        <v>0</v>
      </c>
      <c r="I101" s="75">
        <f t="shared" si="35"/>
        <v>0</v>
      </c>
      <c r="J101" s="76">
        <f t="shared" si="36"/>
        <v>0</v>
      </c>
      <c r="K101" s="142">
        <f t="shared" si="45"/>
        <v>0</v>
      </c>
      <c r="L101" s="143">
        <f t="shared" si="46"/>
        <v>0</v>
      </c>
      <c r="M101" s="63"/>
      <c r="N101" s="77"/>
      <c r="O101" s="77"/>
      <c r="P101" s="78"/>
      <c r="Q101" s="78"/>
      <c r="R101" s="80"/>
      <c r="S101" s="81"/>
      <c r="T101" s="81"/>
      <c r="U101" s="81"/>
      <c r="V101" s="80"/>
      <c r="W101" s="80"/>
      <c r="X101" s="82"/>
      <c r="Y101" s="83" t="str">
        <f t="shared" si="37"/>
        <v/>
      </c>
      <c r="Z101" s="84" t="str">
        <f t="shared" si="38"/>
        <v/>
      </c>
      <c r="AA101" s="84" t="str">
        <f t="shared" si="39"/>
        <v/>
      </c>
      <c r="AB101" s="1"/>
      <c r="AC101" s="63"/>
      <c r="AD101" s="85">
        <f t="shared" si="47"/>
        <v>0</v>
      </c>
      <c r="AE101" s="86"/>
      <c r="AF101" s="87"/>
      <c r="AG101" s="88"/>
      <c r="AH101" s="89" t="str">
        <f t="shared" si="40"/>
        <v/>
      </c>
      <c r="AI101" s="127">
        <f t="shared" si="41"/>
        <v>0</v>
      </c>
      <c r="AJ101" s="127">
        <f t="shared" si="42"/>
        <v>0</v>
      </c>
      <c r="AK101" s="90" t="str">
        <f t="shared" si="43"/>
        <v/>
      </c>
      <c r="AL101" s="91" t="str">
        <f t="shared" si="44"/>
        <v>0</v>
      </c>
      <c r="AM101" s="92"/>
    </row>
    <row r="102" spans="1:39" s="93" customFormat="1">
      <c r="A102" s="70"/>
      <c r="B102" s="71">
        <f t="shared" si="29"/>
        <v>0</v>
      </c>
      <c r="C102" s="72">
        <f t="shared" si="30"/>
        <v>0</v>
      </c>
      <c r="D102" s="73">
        <v>0</v>
      </c>
      <c r="E102" s="74">
        <f t="shared" si="31"/>
        <v>0</v>
      </c>
      <c r="F102" s="70">
        <f t="shared" si="32"/>
        <v>0</v>
      </c>
      <c r="G102" s="75">
        <f t="shared" si="33"/>
        <v>0</v>
      </c>
      <c r="H102" s="76">
        <f t="shared" si="34"/>
        <v>0</v>
      </c>
      <c r="I102" s="75">
        <f t="shared" si="35"/>
        <v>0</v>
      </c>
      <c r="J102" s="76">
        <f t="shared" si="36"/>
        <v>0</v>
      </c>
      <c r="K102" s="142">
        <f t="shared" si="45"/>
        <v>0</v>
      </c>
      <c r="L102" s="143">
        <f t="shared" si="46"/>
        <v>0</v>
      </c>
      <c r="M102" s="63"/>
      <c r="N102" s="77"/>
      <c r="O102" s="77"/>
      <c r="P102" s="78"/>
      <c r="Q102" s="78"/>
      <c r="R102" s="80"/>
      <c r="S102" s="81"/>
      <c r="T102" s="81"/>
      <c r="U102" s="81"/>
      <c r="V102" s="80"/>
      <c r="W102" s="80"/>
      <c r="X102" s="82"/>
      <c r="Y102" s="83" t="str">
        <f t="shared" si="37"/>
        <v/>
      </c>
      <c r="Z102" s="84" t="str">
        <f t="shared" si="38"/>
        <v/>
      </c>
      <c r="AA102" s="84" t="str">
        <f t="shared" si="39"/>
        <v/>
      </c>
      <c r="AB102" s="1"/>
      <c r="AC102" s="63"/>
      <c r="AD102" s="85">
        <f t="shared" si="47"/>
        <v>0</v>
      </c>
      <c r="AE102" s="86"/>
      <c r="AF102" s="87"/>
      <c r="AG102" s="88"/>
      <c r="AH102" s="89" t="str">
        <f t="shared" si="40"/>
        <v/>
      </c>
      <c r="AI102" s="127">
        <f t="shared" si="41"/>
        <v>0</v>
      </c>
      <c r="AJ102" s="127">
        <f t="shared" si="42"/>
        <v>0</v>
      </c>
      <c r="AK102" s="90" t="str">
        <f t="shared" si="43"/>
        <v/>
      </c>
      <c r="AL102" s="91" t="str">
        <f t="shared" si="44"/>
        <v>0</v>
      </c>
      <c r="AM102" s="92"/>
    </row>
    <row r="103" spans="1:39" s="93" customFormat="1">
      <c r="A103" s="70"/>
      <c r="B103" s="71">
        <f t="shared" si="29"/>
        <v>0</v>
      </c>
      <c r="C103" s="72">
        <f t="shared" si="30"/>
        <v>0</v>
      </c>
      <c r="D103" s="73">
        <v>0</v>
      </c>
      <c r="E103" s="74">
        <f t="shared" si="31"/>
        <v>0</v>
      </c>
      <c r="F103" s="70">
        <f t="shared" si="32"/>
        <v>0</v>
      </c>
      <c r="G103" s="75">
        <f t="shared" si="33"/>
        <v>0</v>
      </c>
      <c r="H103" s="76">
        <f t="shared" si="34"/>
        <v>0</v>
      </c>
      <c r="I103" s="75">
        <f t="shared" si="35"/>
        <v>0</v>
      </c>
      <c r="J103" s="76">
        <f t="shared" si="36"/>
        <v>0</v>
      </c>
      <c r="K103" s="142">
        <f t="shared" si="45"/>
        <v>0</v>
      </c>
      <c r="L103" s="143">
        <f t="shared" si="46"/>
        <v>0</v>
      </c>
      <c r="M103" s="63"/>
      <c r="N103" s="77"/>
      <c r="O103" s="77"/>
      <c r="P103" s="78"/>
      <c r="Q103" s="78"/>
      <c r="R103" s="80"/>
      <c r="S103" s="81"/>
      <c r="T103" s="81"/>
      <c r="U103" s="81"/>
      <c r="V103" s="80"/>
      <c r="W103" s="80"/>
      <c r="X103" s="82"/>
      <c r="Y103" s="83" t="str">
        <f t="shared" si="37"/>
        <v/>
      </c>
      <c r="Z103" s="84" t="str">
        <f t="shared" si="38"/>
        <v/>
      </c>
      <c r="AA103" s="84" t="str">
        <f t="shared" si="39"/>
        <v/>
      </c>
      <c r="AB103" s="1"/>
      <c r="AC103" s="63"/>
      <c r="AD103" s="85">
        <f t="shared" si="47"/>
        <v>0</v>
      </c>
      <c r="AE103" s="86"/>
      <c r="AF103" s="87"/>
      <c r="AG103" s="88"/>
      <c r="AH103" s="89" t="str">
        <f t="shared" si="40"/>
        <v/>
      </c>
      <c r="AI103" s="127">
        <f t="shared" si="41"/>
        <v>0</v>
      </c>
      <c r="AJ103" s="127">
        <f t="shared" si="42"/>
        <v>0</v>
      </c>
      <c r="AK103" s="90" t="str">
        <f t="shared" si="43"/>
        <v/>
      </c>
      <c r="AL103" s="91" t="str">
        <f t="shared" si="44"/>
        <v>0</v>
      </c>
      <c r="AM103" s="92"/>
    </row>
    <row r="104" spans="1:39" s="93" customFormat="1">
      <c r="A104" s="70"/>
      <c r="B104" s="71">
        <f t="shared" si="29"/>
        <v>0</v>
      </c>
      <c r="C104" s="72">
        <f t="shared" si="30"/>
        <v>0</v>
      </c>
      <c r="D104" s="73">
        <v>0</v>
      </c>
      <c r="E104" s="74">
        <f t="shared" si="31"/>
        <v>0</v>
      </c>
      <c r="F104" s="70">
        <f t="shared" si="32"/>
        <v>0</v>
      </c>
      <c r="G104" s="75">
        <f t="shared" si="33"/>
        <v>0</v>
      </c>
      <c r="H104" s="76">
        <f t="shared" si="34"/>
        <v>0</v>
      </c>
      <c r="I104" s="75">
        <f t="shared" si="35"/>
        <v>0</v>
      </c>
      <c r="J104" s="76">
        <f t="shared" si="36"/>
        <v>0</v>
      </c>
      <c r="K104" s="142">
        <f t="shared" si="45"/>
        <v>0</v>
      </c>
      <c r="L104" s="143">
        <f t="shared" si="46"/>
        <v>0</v>
      </c>
      <c r="M104" s="63"/>
      <c r="N104" s="77"/>
      <c r="O104" s="77"/>
      <c r="P104" s="78"/>
      <c r="Q104" s="78"/>
      <c r="R104" s="80"/>
      <c r="S104" s="81"/>
      <c r="T104" s="81"/>
      <c r="U104" s="81"/>
      <c r="V104" s="80"/>
      <c r="W104" s="80"/>
      <c r="X104" s="82"/>
      <c r="Y104" s="83" t="str">
        <f t="shared" si="37"/>
        <v/>
      </c>
      <c r="Z104" s="84" t="str">
        <f t="shared" si="38"/>
        <v/>
      </c>
      <c r="AA104" s="84" t="str">
        <f t="shared" si="39"/>
        <v/>
      </c>
      <c r="AB104" s="1"/>
      <c r="AC104" s="63"/>
      <c r="AD104" s="85">
        <f t="shared" si="47"/>
        <v>0</v>
      </c>
      <c r="AE104" s="86"/>
      <c r="AF104" s="87"/>
      <c r="AG104" s="88"/>
      <c r="AH104" s="89" t="str">
        <f t="shared" si="40"/>
        <v/>
      </c>
      <c r="AI104" s="127">
        <f t="shared" si="41"/>
        <v>0</v>
      </c>
      <c r="AJ104" s="127">
        <f t="shared" si="42"/>
        <v>0</v>
      </c>
      <c r="AK104" s="90" t="str">
        <f t="shared" si="43"/>
        <v/>
      </c>
      <c r="AL104" s="91" t="str">
        <f t="shared" si="44"/>
        <v>0</v>
      </c>
      <c r="AM104" s="92"/>
    </row>
    <row r="105" spans="1:39" s="93" customFormat="1">
      <c r="A105" s="70"/>
      <c r="B105" s="71">
        <f t="shared" si="29"/>
        <v>0</v>
      </c>
      <c r="C105" s="72">
        <f t="shared" si="30"/>
        <v>0</v>
      </c>
      <c r="D105" s="73">
        <v>0</v>
      </c>
      <c r="E105" s="74">
        <f t="shared" si="31"/>
        <v>0</v>
      </c>
      <c r="F105" s="70">
        <f t="shared" si="32"/>
        <v>0</v>
      </c>
      <c r="G105" s="75">
        <f t="shared" si="33"/>
        <v>0</v>
      </c>
      <c r="H105" s="76">
        <f t="shared" si="34"/>
        <v>0</v>
      </c>
      <c r="I105" s="75">
        <f t="shared" si="35"/>
        <v>0</v>
      </c>
      <c r="J105" s="76">
        <f t="shared" si="36"/>
        <v>0</v>
      </c>
      <c r="K105" s="142">
        <f t="shared" si="45"/>
        <v>0</v>
      </c>
      <c r="L105" s="143">
        <f t="shared" si="46"/>
        <v>0</v>
      </c>
      <c r="M105" s="63"/>
      <c r="N105" s="77"/>
      <c r="O105" s="77"/>
      <c r="P105" s="78"/>
      <c r="Q105" s="78"/>
      <c r="R105" s="80"/>
      <c r="S105" s="81"/>
      <c r="T105" s="81"/>
      <c r="U105" s="81"/>
      <c r="V105" s="80"/>
      <c r="W105" s="80"/>
      <c r="X105" s="82"/>
      <c r="Y105" s="83" t="str">
        <f t="shared" si="37"/>
        <v/>
      </c>
      <c r="Z105" s="84" t="str">
        <f t="shared" si="38"/>
        <v/>
      </c>
      <c r="AA105" s="84" t="str">
        <f t="shared" si="39"/>
        <v/>
      </c>
      <c r="AB105" s="1"/>
      <c r="AC105" s="63"/>
      <c r="AD105" s="85">
        <f t="shared" si="47"/>
        <v>0</v>
      </c>
      <c r="AE105" s="86"/>
      <c r="AF105" s="87"/>
      <c r="AG105" s="88"/>
      <c r="AH105" s="89" t="str">
        <f t="shared" si="40"/>
        <v/>
      </c>
      <c r="AI105" s="127">
        <f t="shared" si="41"/>
        <v>0</v>
      </c>
      <c r="AJ105" s="127">
        <f t="shared" si="42"/>
        <v>0</v>
      </c>
      <c r="AK105" s="90" t="str">
        <f t="shared" si="43"/>
        <v/>
      </c>
      <c r="AL105" s="91" t="str">
        <f t="shared" si="44"/>
        <v>0</v>
      </c>
      <c r="AM105" s="92"/>
    </row>
    <row r="106" spans="1:39" s="93" customFormat="1">
      <c r="A106" s="70"/>
      <c r="B106" s="71">
        <f t="shared" si="29"/>
        <v>0</v>
      </c>
      <c r="C106" s="72">
        <f t="shared" si="30"/>
        <v>0</v>
      </c>
      <c r="D106" s="73">
        <v>0</v>
      </c>
      <c r="E106" s="74">
        <f t="shared" si="31"/>
        <v>0</v>
      </c>
      <c r="F106" s="70">
        <f t="shared" si="32"/>
        <v>0</v>
      </c>
      <c r="G106" s="75">
        <f t="shared" si="33"/>
        <v>0</v>
      </c>
      <c r="H106" s="76">
        <f t="shared" si="34"/>
        <v>0</v>
      </c>
      <c r="I106" s="75">
        <f t="shared" si="35"/>
        <v>0</v>
      </c>
      <c r="J106" s="76">
        <f t="shared" si="36"/>
        <v>0</v>
      </c>
      <c r="K106" s="142">
        <f t="shared" si="45"/>
        <v>0</v>
      </c>
      <c r="L106" s="143">
        <f t="shared" si="46"/>
        <v>0</v>
      </c>
      <c r="M106" s="63"/>
      <c r="N106" s="77"/>
      <c r="O106" s="77"/>
      <c r="P106" s="78"/>
      <c r="Q106" s="78"/>
      <c r="R106" s="80"/>
      <c r="S106" s="81"/>
      <c r="T106" s="81"/>
      <c r="U106" s="81"/>
      <c r="V106" s="80"/>
      <c r="W106" s="80"/>
      <c r="X106" s="82"/>
      <c r="Y106" s="83" t="str">
        <f t="shared" si="37"/>
        <v/>
      </c>
      <c r="Z106" s="84" t="str">
        <f t="shared" si="38"/>
        <v/>
      </c>
      <c r="AA106" s="84" t="str">
        <f t="shared" si="39"/>
        <v/>
      </c>
      <c r="AB106" s="1"/>
      <c r="AC106" s="63"/>
      <c r="AD106" s="85">
        <f t="shared" si="47"/>
        <v>0</v>
      </c>
      <c r="AE106" s="86"/>
      <c r="AF106" s="87"/>
      <c r="AG106" s="88"/>
      <c r="AH106" s="89" t="str">
        <f t="shared" si="40"/>
        <v/>
      </c>
      <c r="AI106" s="127">
        <f t="shared" si="41"/>
        <v>0</v>
      </c>
      <c r="AJ106" s="127">
        <f t="shared" si="42"/>
        <v>0</v>
      </c>
      <c r="AK106" s="90" t="str">
        <f t="shared" si="43"/>
        <v/>
      </c>
      <c r="AL106" s="91" t="str">
        <f t="shared" si="44"/>
        <v>0</v>
      </c>
      <c r="AM106" s="92"/>
    </row>
    <row r="107" spans="1:39" s="93" customFormat="1">
      <c r="A107" s="70"/>
      <c r="B107" s="71">
        <f t="shared" si="29"/>
        <v>0</v>
      </c>
      <c r="C107" s="72">
        <f t="shared" si="30"/>
        <v>0</v>
      </c>
      <c r="D107" s="73">
        <v>0</v>
      </c>
      <c r="E107" s="74">
        <f t="shared" si="31"/>
        <v>0</v>
      </c>
      <c r="F107" s="70">
        <f t="shared" si="32"/>
        <v>0</v>
      </c>
      <c r="G107" s="75">
        <f t="shared" si="33"/>
        <v>0</v>
      </c>
      <c r="H107" s="76">
        <f t="shared" si="34"/>
        <v>0</v>
      </c>
      <c r="I107" s="75">
        <f t="shared" si="35"/>
        <v>0</v>
      </c>
      <c r="J107" s="76">
        <f t="shared" si="36"/>
        <v>0</v>
      </c>
      <c r="K107" s="142">
        <f t="shared" si="45"/>
        <v>0</v>
      </c>
      <c r="L107" s="143">
        <f t="shared" si="46"/>
        <v>0</v>
      </c>
      <c r="M107" s="63"/>
      <c r="N107" s="77"/>
      <c r="O107" s="77"/>
      <c r="P107" s="78"/>
      <c r="Q107" s="78"/>
      <c r="R107" s="80"/>
      <c r="S107" s="81"/>
      <c r="T107" s="81"/>
      <c r="U107" s="81"/>
      <c r="V107" s="80"/>
      <c r="W107" s="80"/>
      <c r="X107" s="82"/>
      <c r="Y107" s="83" t="str">
        <f t="shared" si="37"/>
        <v/>
      </c>
      <c r="Z107" s="84" t="str">
        <f t="shared" si="38"/>
        <v/>
      </c>
      <c r="AA107" s="84" t="str">
        <f t="shared" si="39"/>
        <v/>
      </c>
      <c r="AB107" s="1"/>
      <c r="AC107" s="63"/>
      <c r="AD107" s="85">
        <f t="shared" si="47"/>
        <v>0</v>
      </c>
      <c r="AE107" s="86"/>
      <c r="AF107" s="87"/>
      <c r="AG107" s="88"/>
      <c r="AH107" s="89" t="str">
        <f t="shared" si="40"/>
        <v/>
      </c>
      <c r="AI107" s="127">
        <f t="shared" si="41"/>
        <v>0</v>
      </c>
      <c r="AJ107" s="127">
        <f t="shared" si="42"/>
        <v>0</v>
      </c>
      <c r="AK107" s="90" t="str">
        <f t="shared" si="43"/>
        <v/>
      </c>
      <c r="AL107" s="91" t="str">
        <f t="shared" si="44"/>
        <v>0</v>
      </c>
      <c r="AM107" s="92"/>
    </row>
    <row r="108" spans="1:39" s="93" customFormat="1">
      <c r="A108" s="70"/>
      <c r="B108" s="71">
        <f t="shared" si="29"/>
        <v>0</v>
      </c>
      <c r="C108" s="72">
        <f t="shared" si="30"/>
        <v>0</v>
      </c>
      <c r="D108" s="73">
        <v>0</v>
      </c>
      <c r="E108" s="74">
        <f t="shared" si="31"/>
        <v>0</v>
      </c>
      <c r="F108" s="70">
        <f t="shared" si="32"/>
        <v>0</v>
      </c>
      <c r="G108" s="75">
        <f t="shared" si="33"/>
        <v>0</v>
      </c>
      <c r="H108" s="76">
        <f t="shared" si="34"/>
        <v>0</v>
      </c>
      <c r="I108" s="75">
        <f t="shared" si="35"/>
        <v>0</v>
      </c>
      <c r="J108" s="76">
        <f t="shared" si="36"/>
        <v>0</v>
      </c>
      <c r="K108" s="142">
        <f t="shared" si="45"/>
        <v>0</v>
      </c>
      <c r="L108" s="143">
        <f t="shared" si="46"/>
        <v>0</v>
      </c>
      <c r="M108" s="63"/>
      <c r="N108" s="77"/>
      <c r="O108" s="77"/>
      <c r="P108" s="78"/>
      <c r="Q108" s="78"/>
      <c r="R108" s="80"/>
      <c r="S108" s="81"/>
      <c r="T108" s="81"/>
      <c r="U108" s="81"/>
      <c r="V108" s="80"/>
      <c r="W108" s="80"/>
      <c r="X108" s="82"/>
      <c r="Y108" s="83" t="str">
        <f t="shared" si="37"/>
        <v/>
      </c>
      <c r="Z108" s="84" t="str">
        <f t="shared" si="38"/>
        <v/>
      </c>
      <c r="AA108" s="84" t="str">
        <f t="shared" si="39"/>
        <v/>
      </c>
      <c r="AB108" s="1"/>
      <c r="AC108" s="63"/>
      <c r="AD108" s="85">
        <f t="shared" si="47"/>
        <v>0</v>
      </c>
      <c r="AE108" s="86"/>
      <c r="AF108" s="87"/>
      <c r="AG108" s="88"/>
      <c r="AH108" s="89" t="str">
        <f t="shared" si="40"/>
        <v/>
      </c>
      <c r="AI108" s="127">
        <f t="shared" si="41"/>
        <v>0</v>
      </c>
      <c r="AJ108" s="127">
        <f t="shared" si="42"/>
        <v>0</v>
      </c>
      <c r="AK108" s="90" t="str">
        <f t="shared" si="43"/>
        <v/>
      </c>
      <c r="AL108" s="91" t="str">
        <f t="shared" si="44"/>
        <v>0</v>
      </c>
      <c r="AM108" s="92"/>
    </row>
    <row r="109" spans="1:39" s="93" customFormat="1">
      <c r="A109" s="70"/>
      <c r="B109" s="71">
        <f t="shared" si="29"/>
        <v>0</v>
      </c>
      <c r="C109" s="72">
        <f t="shared" si="30"/>
        <v>0</v>
      </c>
      <c r="D109" s="73">
        <v>0</v>
      </c>
      <c r="E109" s="74">
        <f t="shared" si="31"/>
        <v>0</v>
      </c>
      <c r="F109" s="70">
        <f t="shared" si="32"/>
        <v>0</v>
      </c>
      <c r="G109" s="75">
        <f t="shared" si="33"/>
        <v>0</v>
      </c>
      <c r="H109" s="76">
        <f t="shared" si="34"/>
        <v>0</v>
      </c>
      <c r="I109" s="75">
        <f t="shared" si="35"/>
        <v>0</v>
      </c>
      <c r="J109" s="76">
        <f t="shared" si="36"/>
        <v>0</v>
      </c>
      <c r="K109" s="142">
        <f t="shared" si="45"/>
        <v>0</v>
      </c>
      <c r="L109" s="143">
        <f t="shared" si="46"/>
        <v>0</v>
      </c>
      <c r="M109" s="63"/>
      <c r="N109" s="77"/>
      <c r="O109" s="77"/>
      <c r="P109" s="78"/>
      <c r="Q109" s="78"/>
      <c r="R109" s="80"/>
      <c r="S109" s="81"/>
      <c r="T109" s="81"/>
      <c r="U109" s="81"/>
      <c r="V109" s="80"/>
      <c r="W109" s="80"/>
      <c r="X109" s="82"/>
      <c r="Y109" s="83" t="str">
        <f t="shared" si="37"/>
        <v/>
      </c>
      <c r="Z109" s="84" t="str">
        <f t="shared" si="38"/>
        <v/>
      </c>
      <c r="AA109" s="84" t="str">
        <f t="shared" si="39"/>
        <v/>
      </c>
      <c r="AB109" s="1"/>
      <c r="AC109" s="63"/>
      <c r="AD109" s="85">
        <f t="shared" si="47"/>
        <v>0</v>
      </c>
      <c r="AE109" s="86"/>
      <c r="AF109" s="87"/>
      <c r="AG109" s="88"/>
      <c r="AH109" s="89" t="str">
        <f t="shared" si="40"/>
        <v/>
      </c>
      <c r="AI109" s="127">
        <f t="shared" si="41"/>
        <v>0</v>
      </c>
      <c r="AJ109" s="127">
        <f t="shared" si="42"/>
        <v>0</v>
      </c>
      <c r="AK109" s="90" t="str">
        <f t="shared" si="43"/>
        <v/>
      </c>
      <c r="AL109" s="91" t="str">
        <f t="shared" si="44"/>
        <v>0</v>
      </c>
      <c r="AM109" s="92"/>
    </row>
    <row r="110" spans="1:39" s="93" customFormat="1">
      <c r="A110" s="70"/>
      <c r="B110" s="71">
        <f t="shared" si="29"/>
        <v>0</v>
      </c>
      <c r="C110" s="72">
        <f t="shared" si="30"/>
        <v>0</v>
      </c>
      <c r="D110" s="73">
        <v>0</v>
      </c>
      <c r="E110" s="74">
        <f t="shared" si="31"/>
        <v>0</v>
      </c>
      <c r="F110" s="70">
        <f t="shared" si="32"/>
        <v>0</v>
      </c>
      <c r="G110" s="75">
        <f t="shared" si="33"/>
        <v>0</v>
      </c>
      <c r="H110" s="76">
        <f t="shared" si="34"/>
        <v>0</v>
      </c>
      <c r="I110" s="75">
        <f t="shared" si="35"/>
        <v>0</v>
      </c>
      <c r="J110" s="76">
        <f t="shared" si="36"/>
        <v>0</v>
      </c>
      <c r="K110" s="142">
        <f t="shared" si="45"/>
        <v>0</v>
      </c>
      <c r="L110" s="143">
        <f t="shared" si="46"/>
        <v>0</v>
      </c>
      <c r="M110" s="63"/>
      <c r="N110" s="77"/>
      <c r="O110" s="77"/>
      <c r="P110" s="78"/>
      <c r="Q110" s="78"/>
      <c r="R110" s="80"/>
      <c r="S110" s="81"/>
      <c r="T110" s="81"/>
      <c r="U110" s="81"/>
      <c r="V110" s="80"/>
      <c r="W110" s="80"/>
      <c r="X110" s="82"/>
      <c r="Y110" s="83" t="str">
        <f t="shared" si="37"/>
        <v/>
      </c>
      <c r="Z110" s="84" t="str">
        <f t="shared" si="38"/>
        <v/>
      </c>
      <c r="AA110" s="84" t="str">
        <f t="shared" si="39"/>
        <v/>
      </c>
      <c r="AB110" s="1"/>
      <c r="AC110" s="63"/>
      <c r="AD110" s="85">
        <f t="shared" si="47"/>
        <v>0</v>
      </c>
      <c r="AE110" s="86"/>
      <c r="AF110" s="87"/>
      <c r="AG110" s="88"/>
      <c r="AH110" s="89" t="str">
        <f t="shared" si="40"/>
        <v/>
      </c>
      <c r="AI110" s="127">
        <f t="shared" si="41"/>
        <v>0</v>
      </c>
      <c r="AJ110" s="127">
        <f t="shared" si="42"/>
        <v>0</v>
      </c>
      <c r="AK110" s="90" t="str">
        <f t="shared" si="43"/>
        <v/>
      </c>
      <c r="AL110" s="91" t="str">
        <f t="shared" si="44"/>
        <v>0</v>
      </c>
      <c r="AM110" s="92"/>
    </row>
    <row r="111" spans="1:39" s="93" customFormat="1">
      <c r="A111" s="70"/>
      <c r="B111" s="71">
        <f t="shared" si="29"/>
        <v>0</v>
      </c>
      <c r="C111" s="72">
        <f t="shared" si="30"/>
        <v>0</v>
      </c>
      <c r="D111" s="73">
        <v>0</v>
      </c>
      <c r="E111" s="74">
        <f t="shared" si="31"/>
        <v>0</v>
      </c>
      <c r="F111" s="70">
        <f t="shared" si="32"/>
        <v>0</v>
      </c>
      <c r="G111" s="75">
        <f t="shared" si="33"/>
        <v>0</v>
      </c>
      <c r="H111" s="76">
        <f t="shared" si="34"/>
        <v>0</v>
      </c>
      <c r="I111" s="75">
        <f t="shared" si="35"/>
        <v>0</v>
      </c>
      <c r="J111" s="76">
        <f t="shared" si="36"/>
        <v>0</v>
      </c>
      <c r="K111" s="142">
        <f t="shared" si="45"/>
        <v>0</v>
      </c>
      <c r="L111" s="143">
        <f t="shared" si="46"/>
        <v>0</v>
      </c>
      <c r="M111" s="63"/>
      <c r="N111" s="77"/>
      <c r="O111" s="77"/>
      <c r="P111" s="78"/>
      <c r="Q111" s="78"/>
      <c r="R111" s="80"/>
      <c r="S111" s="81"/>
      <c r="T111" s="81"/>
      <c r="U111" s="81"/>
      <c r="V111" s="80"/>
      <c r="W111" s="80"/>
      <c r="X111" s="82"/>
      <c r="Y111" s="83" t="str">
        <f t="shared" si="37"/>
        <v/>
      </c>
      <c r="Z111" s="84" t="str">
        <f t="shared" si="38"/>
        <v/>
      </c>
      <c r="AA111" s="84" t="str">
        <f t="shared" si="39"/>
        <v/>
      </c>
      <c r="AB111" s="1"/>
      <c r="AC111" s="63"/>
      <c r="AD111" s="85">
        <f t="shared" si="47"/>
        <v>0</v>
      </c>
      <c r="AE111" s="86"/>
      <c r="AF111" s="87"/>
      <c r="AG111" s="88"/>
      <c r="AH111" s="89" t="str">
        <f t="shared" si="40"/>
        <v/>
      </c>
      <c r="AI111" s="127">
        <f t="shared" si="41"/>
        <v>0</v>
      </c>
      <c r="AJ111" s="127">
        <f t="shared" si="42"/>
        <v>0</v>
      </c>
      <c r="AK111" s="90" t="str">
        <f t="shared" si="43"/>
        <v/>
      </c>
      <c r="AL111" s="91" t="str">
        <f t="shared" si="44"/>
        <v>0</v>
      </c>
      <c r="AM111" s="92"/>
    </row>
    <row r="112" spans="1:39" s="93" customFormat="1">
      <c r="A112" s="70"/>
      <c r="B112" s="71">
        <f t="shared" si="29"/>
        <v>0</v>
      </c>
      <c r="C112" s="72">
        <f t="shared" si="30"/>
        <v>0</v>
      </c>
      <c r="D112" s="73">
        <v>0</v>
      </c>
      <c r="E112" s="74">
        <f t="shared" si="31"/>
        <v>0</v>
      </c>
      <c r="F112" s="70">
        <f t="shared" si="32"/>
        <v>0</v>
      </c>
      <c r="G112" s="75">
        <f t="shared" ref="G112:G143" si="48">SUM(F112*0.075)/(100)</f>
        <v>0</v>
      </c>
      <c r="H112" s="76">
        <f t="shared" ref="H112:H143" si="49">SUM(F112*0.025)/(100)</f>
        <v>0</v>
      </c>
      <c r="I112" s="75">
        <f t="shared" ref="I112:I143" si="50">SUM(F112*B112)+(G112*2)</f>
        <v>0</v>
      </c>
      <c r="J112" s="76">
        <f t="shared" ref="J112:J143" si="51">IFERROR(AA112+H112,0)-G112</f>
        <v>0</v>
      </c>
      <c r="K112" s="142">
        <f t="shared" si="45"/>
        <v>0</v>
      </c>
      <c r="L112" s="143">
        <f t="shared" si="46"/>
        <v>0</v>
      </c>
      <c r="M112" s="63"/>
      <c r="N112" s="77"/>
      <c r="O112" s="77"/>
      <c r="P112" s="78"/>
      <c r="Q112" s="78"/>
      <c r="R112" s="80"/>
      <c r="S112" s="81"/>
      <c r="T112" s="81"/>
      <c r="U112" s="81"/>
      <c r="V112" s="80"/>
      <c r="W112" s="80"/>
      <c r="X112" s="82"/>
      <c r="Y112" s="83" t="str">
        <f t="shared" ref="Y112:Y143" si="52">IF(ISBLANK(O112),"",IF(O112="Long",(X112-40),IF(O112="Short",(X112+40))))</f>
        <v/>
      </c>
      <c r="Z112" s="84" t="str">
        <f t="shared" si="38"/>
        <v/>
      </c>
      <c r="AA112" s="84" t="str">
        <f t="shared" ref="AA112:AA143" si="53">IFERROR(IF(O112="Long",(Z112-X112)/X112*F112,IF(O112="Short",(X112-Z112)/X112*F112,"")), "")</f>
        <v/>
      </c>
      <c r="AB112" s="1"/>
      <c r="AC112" s="63"/>
      <c r="AD112" s="85">
        <f t="shared" si="47"/>
        <v>0</v>
      </c>
      <c r="AE112" s="86"/>
      <c r="AF112" s="87"/>
      <c r="AG112" s="88"/>
      <c r="AH112" s="89" t="str">
        <f t="shared" si="40"/>
        <v/>
      </c>
      <c r="AI112" s="127">
        <f t="shared" ref="AI112:AI143" si="54">IFERROR(((Z112-X112)/(X112-Y112)*D112) * (F112/E112),0)</f>
        <v>0</v>
      </c>
      <c r="AJ112" s="127">
        <f t="shared" ref="AJ112:AJ143" si="55">IFERROR(((((AD112-X112)/(X112-Y112)*D112)*AL112))  * (F112/E112),0)</f>
        <v>0</v>
      </c>
      <c r="AK112" s="90" t="str">
        <f t="shared" ref="AK112:AK143" si="56">IFERROR(IF(O112="Long",(AD112-X112)/X112*F112+AE112,IF(O112="Short",(X112-AD112)/X112*F112+AE112,"")), "")</f>
        <v/>
      </c>
      <c r="AL112" s="91" t="str">
        <f t="shared" si="44"/>
        <v>0</v>
      </c>
      <c r="AM112" s="92"/>
    </row>
    <row r="113" spans="1:39" s="93" customFormat="1">
      <c r="A113" s="70"/>
      <c r="B113" s="71">
        <f t="shared" si="29"/>
        <v>0</v>
      </c>
      <c r="C113" s="72">
        <f t="shared" si="30"/>
        <v>0</v>
      </c>
      <c r="D113" s="73">
        <v>0</v>
      </c>
      <c r="E113" s="74">
        <f t="shared" si="31"/>
        <v>0</v>
      </c>
      <c r="F113" s="70">
        <f t="shared" si="32"/>
        <v>0</v>
      </c>
      <c r="G113" s="75">
        <f t="shared" si="48"/>
        <v>0</v>
      </c>
      <c r="H113" s="76">
        <f t="shared" si="49"/>
        <v>0</v>
      </c>
      <c r="I113" s="75">
        <f t="shared" si="50"/>
        <v>0</v>
      </c>
      <c r="J113" s="76">
        <f t="shared" si="51"/>
        <v>0</v>
      </c>
      <c r="K113" s="142">
        <f t="shared" si="45"/>
        <v>0</v>
      </c>
      <c r="L113" s="143">
        <f t="shared" si="46"/>
        <v>0</v>
      </c>
      <c r="M113" s="63"/>
      <c r="N113" s="77"/>
      <c r="O113" s="77"/>
      <c r="P113" s="78"/>
      <c r="Q113" s="78"/>
      <c r="R113" s="80"/>
      <c r="S113" s="81"/>
      <c r="T113" s="81"/>
      <c r="U113" s="81"/>
      <c r="V113" s="80"/>
      <c r="W113" s="80"/>
      <c r="X113" s="82"/>
      <c r="Y113" s="83" t="str">
        <f t="shared" si="52"/>
        <v/>
      </c>
      <c r="Z113" s="84" t="str">
        <f t="shared" si="38"/>
        <v/>
      </c>
      <c r="AA113" s="84" t="str">
        <f t="shared" si="53"/>
        <v/>
      </c>
      <c r="AB113" s="1"/>
      <c r="AC113" s="63"/>
      <c r="AD113" s="85">
        <f t="shared" si="47"/>
        <v>0</v>
      </c>
      <c r="AE113" s="86"/>
      <c r="AF113" s="87"/>
      <c r="AG113" s="88"/>
      <c r="AH113" s="89" t="str">
        <f t="shared" si="40"/>
        <v/>
      </c>
      <c r="AI113" s="127">
        <f t="shared" si="54"/>
        <v>0</v>
      </c>
      <c r="AJ113" s="127">
        <f t="shared" si="55"/>
        <v>0</v>
      </c>
      <c r="AK113" s="90" t="str">
        <f t="shared" si="56"/>
        <v/>
      </c>
      <c r="AL113" s="91" t="str">
        <f t="shared" si="44"/>
        <v>0</v>
      </c>
      <c r="AM113" s="92"/>
    </row>
    <row r="114" spans="1:39" s="93" customFormat="1">
      <c r="A114" s="70"/>
      <c r="B114" s="71">
        <f t="shared" si="29"/>
        <v>0</v>
      </c>
      <c r="C114" s="72">
        <f t="shared" si="30"/>
        <v>0</v>
      </c>
      <c r="D114" s="73">
        <v>0</v>
      </c>
      <c r="E114" s="74">
        <f t="shared" si="31"/>
        <v>0</v>
      </c>
      <c r="F114" s="70">
        <f t="shared" si="32"/>
        <v>0</v>
      </c>
      <c r="G114" s="75">
        <f t="shared" si="48"/>
        <v>0</v>
      </c>
      <c r="H114" s="76">
        <f t="shared" si="49"/>
        <v>0</v>
      </c>
      <c r="I114" s="75">
        <f t="shared" si="50"/>
        <v>0</v>
      </c>
      <c r="J114" s="76">
        <f t="shared" si="51"/>
        <v>0</v>
      </c>
      <c r="K114" s="142">
        <f t="shared" si="45"/>
        <v>0</v>
      </c>
      <c r="L114" s="143">
        <f t="shared" si="46"/>
        <v>0</v>
      </c>
      <c r="M114" s="63"/>
      <c r="N114" s="77"/>
      <c r="O114" s="77"/>
      <c r="P114" s="78"/>
      <c r="Q114" s="78"/>
      <c r="R114" s="80"/>
      <c r="S114" s="81"/>
      <c r="T114" s="81"/>
      <c r="U114" s="81"/>
      <c r="V114" s="80"/>
      <c r="W114" s="80"/>
      <c r="X114" s="82"/>
      <c r="Y114" s="83" t="str">
        <f t="shared" si="52"/>
        <v/>
      </c>
      <c r="Z114" s="84" t="str">
        <f t="shared" si="38"/>
        <v/>
      </c>
      <c r="AA114" s="84" t="str">
        <f t="shared" si="53"/>
        <v/>
      </c>
      <c r="AB114" s="1"/>
      <c r="AC114" s="63"/>
      <c r="AD114" s="85">
        <f t="shared" si="47"/>
        <v>0</v>
      </c>
      <c r="AE114" s="86"/>
      <c r="AF114" s="87"/>
      <c r="AG114" s="88"/>
      <c r="AH114" s="89" t="str">
        <f t="shared" si="40"/>
        <v/>
      </c>
      <c r="AI114" s="127">
        <f t="shared" si="54"/>
        <v>0</v>
      </c>
      <c r="AJ114" s="127">
        <f t="shared" si="55"/>
        <v>0</v>
      </c>
      <c r="AK114" s="90" t="str">
        <f t="shared" si="56"/>
        <v/>
      </c>
      <c r="AL114" s="91" t="str">
        <f t="shared" si="44"/>
        <v>0</v>
      </c>
      <c r="AM114" s="92"/>
    </row>
    <row r="115" spans="1:39" s="93" customFormat="1">
      <c r="A115" s="70"/>
      <c r="B115" s="71">
        <f t="shared" si="29"/>
        <v>0</v>
      </c>
      <c r="C115" s="72">
        <f t="shared" si="30"/>
        <v>0</v>
      </c>
      <c r="D115" s="73">
        <v>0</v>
      </c>
      <c r="E115" s="74">
        <f t="shared" si="31"/>
        <v>0</v>
      </c>
      <c r="F115" s="70">
        <f t="shared" si="32"/>
        <v>0</v>
      </c>
      <c r="G115" s="75">
        <f t="shared" si="48"/>
        <v>0</v>
      </c>
      <c r="H115" s="76">
        <f t="shared" si="49"/>
        <v>0</v>
      </c>
      <c r="I115" s="75">
        <f t="shared" si="50"/>
        <v>0</v>
      </c>
      <c r="J115" s="76">
        <f t="shared" si="51"/>
        <v>0</v>
      </c>
      <c r="K115" s="142">
        <f t="shared" si="45"/>
        <v>0</v>
      </c>
      <c r="L115" s="143">
        <f t="shared" si="46"/>
        <v>0</v>
      </c>
      <c r="M115" s="63"/>
      <c r="N115" s="77"/>
      <c r="O115" s="77"/>
      <c r="P115" s="78"/>
      <c r="Q115" s="78"/>
      <c r="R115" s="80"/>
      <c r="S115" s="81"/>
      <c r="T115" s="81"/>
      <c r="U115" s="81"/>
      <c r="V115" s="80"/>
      <c r="W115" s="80"/>
      <c r="X115" s="82"/>
      <c r="Y115" s="83" t="str">
        <f t="shared" si="52"/>
        <v/>
      </c>
      <c r="Z115" s="84" t="str">
        <f t="shared" si="38"/>
        <v/>
      </c>
      <c r="AA115" s="84" t="str">
        <f t="shared" si="53"/>
        <v/>
      </c>
      <c r="AB115" s="1"/>
      <c r="AC115" s="63"/>
      <c r="AD115" s="85">
        <f t="shared" si="47"/>
        <v>0</v>
      </c>
      <c r="AE115" s="86"/>
      <c r="AF115" s="87"/>
      <c r="AG115" s="88"/>
      <c r="AH115" s="89" t="str">
        <f t="shared" si="40"/>
        <v/>
      </c>
      <c r="AI115" s="127">
        <f t="shared" si="54"/>
        <v>0</v>
      </c>
      <c r="AJ115" s="127">
        <f t="shared" si="55"/>
        <v>0</v>
      </c>
      <c r="AK115" s="90" t="str">
        <f t="shared" si="56"/>
        <v/>
      </c>
      <c r="AL115" s="91" t="str">
        <f t="shared" si="44"/>
        <v>0</v>
      </c>
      <c r="AM115" s="92"/>
    </row>
    <row r="116" spans="1:39" s="93" customFormat="1">
      <c r="A116" s="70"/>
      <c r="B116" s="71">
        <f t="shared" si="29"/>
        <v>0</v>
      </c>
      <c r="C116" s="72">
        <f t="shared" si="30"/>
        <v>0</v>
      </c>
      <c r="D116" s="73">
        <v>0</v>
      </c>
      <c r="E116" s="74">
        <f t="shared" si="31"/>
        <v>0</v>
      </c>
      <c r="F116" s="70">
        <f t="shared" si="32"/>
        <v>0</v>
      </c>
      <c r="G116" s="75">
        <f t="shared" si="48"/>
        <v>0</v>
      </c>
      <c r="H116" s="76">
        <f t="shared" si="49"/>
        <v>0</v>
      </c>
      <c r="I116" s="75">
        <f t="shared" si="50"/>
        <v>0</v>
      </c>
      <c r="J116" s="76">
        <f t="shared" si="51"/>
        <v>0</v>
      </c>
      <c r="K116" s="142">
        <f t="shared" si="45"/>
        <v>0</v>
      </c>
      <c r="L116" s="143">
        <f t="shared" si="46"/>
        <v>0</v>
      </c>
      <c r="M116" s="63"/>
      <c r="N116" s="77"/>
      <c r="O116" s="77"/>
      <c r="P116" s="78"/>
      <c r="Q116" s="78"/>
      <c r="R116" s="80"/>
      <c r="S116" s="81"/>
      <c r="T116" s="81"/>
      <c r="U116" s="81"/>
      <c r="V116" s="80"/>
      <c r="W116" s="80"/>
      <c r="X116" s="82"/>
      <c r="Y116" s="83" t="str">
        <f t="shared" si="52"/>
        <v/>
      </c>
      <c r="Z116" s="84" t="str">
        <f t="shared" si="38"/>
        <v/>
      </c>
      <c r="AA116" s="84" t="str">
        <f t="shared" si="53"/>
        <v/>
      </c>
      <c r="AB116" s="1"/>
      <c r="AC116" s="63"/>
      <c r="AD116" s="85">
        <f t="shared" si="47"/>
        <v>0</v>
      </c>
      <c r="AE116" s="86"/>
      <c r="AF116" s="87"/>
      <c r="AG116" s="88"/>
      <c r="AH116" s="89" t="str">
        <f t="shared" si="40"/>
        <v/>
      </c>
      <c r="AI116" s="127">
        <f t="shared" si="54"/>
        <v>0</v>
      </c>
      <c r="AJ116" s="127">
        <f t="shared" si="55"/>
        <v>0</v>
      </c>
      <c r="AK116" s="90" t="str">
        <f t="shared" si="56"/>
        <v/>
      </c>
      <c r="AL116" s="91" t="str">
        <f t="shared" si="44"/>
        <v>0</v>
      </c>
      <c r="AM116" s="92"/>
    </row>
    <row r="117" spans="1:39" s="93" customFormat="1">
      <c r="A117" s="70"/>
      <c r="B117" s="71">
        <f t="shared" si="29"/>
        <v>0</v>
      </c>
      <c r="C117" s="72">
        <f t="shared" si="30"/>
        <v>0</v>
      </c>
      <c r="D117" s="73">
        <v>0</v>
      </c>
      <c r="E117" s="74">
        <f t="shared" si="31"/>
        <v>0</v>
      </c>
      <c r="F117" s="70">
        <f t="shared" si="32"/>
        <v>0</v>
      </c>
      <c r="G117" s="75">
        <f t="shared" si="48"/>
        <v>0</v>
      </c>
      <c r="H117" s="76">
        <f t="shared" si="49"/>
        <v>0</v>
      </c>
      <c r="I117" s="75">
        <f t="shared" si="50"/>
        <v>0</v>
      </c>
      <c r="J117" s="76">
        <f t="shared" si="51"/>
        <v>0</v>
      </c>
      <c r="K117" s="142">
        <f t="shared" si="45"/>
        <v>0</v>
      </c>
      <c r="L117" s="143">
        <f t="shared" si="46"/>
        <v>0</v>
      </c>
      <c r="M117" s="63"/>
      <c r="N117" s="77"/>
      <c r="O117" s="77"/>
      <c r="P117" s="78"/>
      <c r="Q117" s="78"/>
      <c r="R117" s="80"/>
      <c r="S117" s="81"/>
      <c r="T117" s="81"/>
      <c r="U117" s="81"/>
      <c r="V117" s="80"/>
      <c r="W117" s="80"/>
      <c r="X117" s="82"/>
      <c r="Y117" s="83" t="str">
        <f t="shared" si="52"/>
        <v/>
      </c>
      <c r="Z117" s="84" t="str">
        <f t="shared" si="38"/>
        <v/>
      </c>
      <c r="AA117" s="84" t="str">
        <f t="shared" si="53"/>
        <v/>
      </c>
      <c r="AB117" s="1"/>
      <c r="AC117" s="63"/>
      <c r="AD117" s="85">
        <f t="shared" si="47"/>
        <v>0</v>
      </c>
      <c r="AE117" s="86"/>
      <c r="AF117" s="87"/>
      <c r="AG117" s="88"/>
      <c r="AH117" s="89" t="str">
        <f t="shared" si="40"/>
        <v/>
      </c>
      <c r="AI117" s="127">
        <f t="shared" si="54"/>
        <v>0</v>
      </c>
      <c r="AJ117" s="127">
        <f t="shared" si="55"/>
        <v>0</v>
      </c>
      <c r="AK117" s="90" t="str">
        <f t="shared" si="56"/>
        <v/>
      </c>
      <c r="AL117" s="91" t="str">
        <f t="shared" si="44"/>
        <v>0</v>
      </c>
      <c r="AM117" s="92"/>
    </row>
    <row r="118" spans="1:39" s="93" customFormat="1">
      <c r="A118" s="70"/>
      <c r="B118" s="71">
        <f t="shared" si="29"/>
        <v>0</v>
      </c>
      <c r="C118" s="72">
        <f t="shared" si="30"/>
        <v>0</v>
      </c>
      <c r="D118" s="73">
        <v>0</v>
      </c>
      <c r="E118" s="74">
        <f t="shared" si="31"/>
        <v>0</v>
      </c>
      <c r="F118" s="70">
        <f t="shared" si="32"/>
        <v>0</v>
      </c>
      <c r="G118" s="75">
        <f t="shared" si="48"/>
        <v>0</v>
      </c>
      <c r="H118" s="76">
        <f t="shared" si="49"/>
        <v>0</v>
      </c>
      <c r="I118" s="75">
        <f t="shared" si="50"/>
        <v>0</v>
      </c>
      <c r="J118" s="76">
        <f t="shared" si="51"/>
        <v>0</v>
      </c>
      <c r="K118" s="142">
        <f t="shared" si="45"/>
        <v>0</v>
      </c>
      <c r="L118" s="143">
        <f t="shared" si="46"/>
        <v>0</v>
      </c>
      <c r="M118" s="63"/>
      <c r="N118" s="77"/>
      <c r="O118" s="77"/>
      <c r="P118" s="78"/>
      <c r="Q118" s="78"/>
      <c r="R118" s="80"/>
      <c r="S118" s="81"/>
      <c r="T118" s="81"/>
      <c r="U118" s="81"/>
      <c r="V118" s="80"/>
      <c r="W118" s="80"/>
      <c r="X118" s="82"/>
      <c r="Y118" s="83" t="str">
        <f t="shared" si="52"/>
        <v/>
      </c>
      <c r="Z118" s="84" t="str">
        <f t="shared" si="38"/>
        <v/>
      </c>
      <c r="AA118" s="84" t="str">
        <f t="shared" si="53"/>
        <v/>
      </c>
      <c r="AB118" s="1"/>
      <c r="AC118" s="63"/>
      <c r="AD118" s="85">
        <f t="shared" si="47"/>
        <v>0</v>
      </c>
      <c r="AE118" s="86"/>
      <c r="AF118" s="87"/>
      <c r="AG118" s="88"/>
      <c r="AH118" s="89" t="str">
        <f t="shared" si="40"/>
        <v/>
      </c>
      <c r="AI118" s="127">
        <f t="shared" si="54"/>
        <v>0</v>
      </c>
      <c r="AJ118" s="127">
        <f t="shared" si="55"/>
        <v>0</v>
      </c>
      <c r="AK118" s="90" t="str">
        <f t="shared" si="56"/>
        <v/>
      </c>
      <c r="AL118" s="91" t="str">
        <f t="shared" si="44"/>
        <v>0</v>
      </c>
      <c r="AM118" s="92"/>
    </row>
    <row r="119" spans="1:39" s="93" customFormat="1">
      <c r="A119" s="70"/>
      <c r="B119" s="71">
        <f t="shared" si="29"/>
        <v>0</v>
      </c>
      <c r="C119" s="72">
        <f t="shared" si="30"/>
        <v>0</v>
      </c>
      <c r="D119" s="73">
        <v>0</v>
      </c>
      <c r="E119" s="74">
        <f t="shared" si="31"/>
        <v>0</v>
      </c>
      <c r="F119" s="70">
        <f t="shared" si="32"/>
        <v>0</v>
      </c>
      <c r="G119" s="75">
        <f t="shared" si="48"/>
        <v>0</v>
      </c>
      <c r="H119" s="76">
        <f t="shared" si="49"/>
        <v>0</v>
      </c>
      <c r="I119" s="75">
        <f t="shared" si="50"/>
        <v>0</v>
      </c>
      <c r="J119" s="76">
        <f t="shared" si="51"/>
        <v>0</v>
      </c>
      <c r="K119" s="142">
        <f t="shared" si="45"/>
        <v>0</v>
      </c>
      <c r="L119" s="143">
        <f t="shared" si="46"/>
        <v>0</v>
      </c>
      <c r="M119" s="63"/>
      <c r="N119" s="77"/>
      <c r="O119" s="77"/>
      <c r="P119" s="78"/>
      <c r="Q119" s="78"/>
      <c r="R119" s="80"/>
      <c r="S119" s="81"/>
      <c r="T119" s="81"/>
      <c r="U119" s="81"/>
      <c r="V119" s="80"/>
      <c r="W119" s="80"/>
      <c r="X119" s="82"/>
      <c r="Y119" s="83" t="str">
        <f t="shared" si="52"/>
        <v/>
      </c>
      <c r="Z119" s="84" t="str">
        <f t="shared" si="38"/>
        <v/>
      </c>
      <c r="AA119" s="84" t="str">
        <f t="shared" si="53"/>
        <v/>
      </c>
      <c r="AB119" s="1"/>
      <c r="AC119" s="63"/>
      <c r="AD119" s="85">
        <f t="shared" si="47"/>
        <v>0</v>
      </c>
      <c r="AE119" s="86"/>
      <c r="AF119" s="87"/>
      <c r="AG119" s="88"/>
      <c r="AH119" s="89" t="str">
        <f t="shared" si="40"/>
        <v/>
      </c>
      <c r="AI119" s="127">
        <f t="shared" si="54"/>
        <v>0</v>
      </c>
      <c r="AJ119" s="127">
        <f t="shared" si="55"/>
        <v>0</v>
      </c>
      <c r="AK119" s="90" t="str">
        <f t="shared" si="56"/>
        <v/>
      </c>
      <c r="AL119" s="91" t="str">
        <f t="shared" si="44"/>
        <v>0</v>
      </c>
      <c r="AM119" s="92"/>
    </row>
    <row r="120" spans="1:39" s="93" customFormat="1">
      <c r="A120" s="70"/>
      <c r="B120" s="71">
        <f t="shared" si="29"/>
        <v>0</v>
      </c>
      <c r="C120" s="72">
        <f t="shared" si="30"/>
        <v>0</v>
      </c>
      <c r="D120" s="73">
        <v>0</v>
      </c>
      <c r="E120" s="74">
        <f t="shared" si="31"/>
        <v>0</v>
      </c>
      <c r="F120" s="70">
        <f t="shared" si="32"/>
        <v>0</v>
      </c>
      <c r="G120" s="75">
        <f t="shared" si="48"/>
        <v>0</v>
      </c>
      <c r="H120" s="76">
        <f t="shared" si="49"/>
        <v>0</v>
      </c>
      <c r="I120" s="75">
        <f t="shared" si="50"/>
        <v>0</v>
      </c>
      <c r="J120" s="76">
        <f t="shared" si="51"/>
        <v>0</v>
      </c>
      <c r="K120" s="142">
        <f t="shared" si="45"/>
        <v>0</v>
      </c>
      <c r="L120" s="143">
        <f t="shared" si="46"/>
        <v>0</v>
      </c>
      <c r="M120" s="63"/>
      <c r="N120" s="77"/>
      <c r="O120" s="77"/>
      <c r="P120" s="78"/>
      <c r="Q120" s="78"/>
      <c r="R120" s="80"/>
      <c r="S120" s="81"/>
      <c r="T120" s="81"/>
      <c r="U120" s="81"/>
      <c r="V120" s="80"/>
      <c r="W120" s="80"/>
      <c r="X120" s="82"/>
      <c r="Y120" s="83" t="str">
        <f t="shared" si="52"/>
        <v/>
      </c>
      <c r="Z120" s="84" t="str">
        <f t="shared" si="38"/>
        <v/>
      </c>
      <c r="AA120" s="84" t="str">
        <f t="shared" si="53"/>
        <v/>
      </c>
      <c r="AB120" s="1"/>
      <c r="AC120" s="63"/>
      <c r="AD120" s="85">
        <f t="shared" si="47"/>
        <v>0</v>
      </c>
      <c r="AE120" s="86"/>
      <c r="AF120" s="87"/>
      <c r="AG120" s="88"/>
      <c r="AH120" s="89" t="str">
        <f t="shared" si="40"/>
        <v/>
      </c>
      <c r="AI120" s="127">
        <f t="shared" si="54"/>
        <v>0</v>
      </c>
      <c r="AJ120" s="127">
        <f t="shared" si="55"/>
        <v>0</v>
      </c>
      <c r="AK120" s="90" t="str">
        <f t="shared" si="56"/>
        <v/>
      </c>
      <c r="AL120" s="91" t="str">
        <f t="shared" si="44"/>
        <v>0</v>
      </c>
      <c r="AM120" s="92"/>
    </row>
    <row r="121" spans="1:39" s="93" customFormat="1">
      <c r="A121" s="70"/>
      <c r="B121" s="71">
        <f t="shared" si="29"/>
        <v>0</v>
      </c>
      <c r="C121" s="72">
        <f t="shared" si="30"/>
        <v>0</v>
      </c>
      <c r="D121" s="73">
        <v>0</v>
      </c>
      <c r="E121" s="74">
        <f t="shared" si="31"/>
        <v>0</v>
      </c>
      <c r="F121" s="70">
        <f t="shared" si="32"/>
        <v>0</v>
      </c>
      <c r="G121" s="75">
        <f t="shared" si="48"/>
        <v>0</v>
      </c>
      <c r="H121" s="76">
        <f t="shared" si="49"/>
        <v>0</v>
      </c>
      <c r="I121" s="75">
        <f t="shared" si="50"/>
        <v>0</v>
      </c>
      <c r="J121" s="76">
        <f t="shared" si="51"/>
        <v>0</v>
      </c>
      <c r="K121" s="142">
        <f t="shared" si="45"/>
        <v>0</v>
      </c>
      <c r="L121" s="143">
        <f t="shared" si="46"/>
        <v>0</v>
      </c>
      <c r="M121" s="63"/>
      <c r="N121" s="77"/>
      <c r="O121" s="77"/>
      <c r="P121" s="78"/>
      <c r="Q121" s="78"/>
      <c r="R121" s="80"/>
      <c r="S121" s="81"/>
      <c r="T121" s="81"/>
      <c r="U121" s="81"/>
      <c r="V121" s="80"/>
      <c r="W121" s="80"/>
      <c r="X121" s="82"/>
      <c r="Y121" s="83" t="str">
        <f t="shared" si="52"/>
        <v/>
      </c>
      <c r="Z121" s="84" t="str">
        <f t="shared" si="38"/>
        <v/>
      </c>
      <c r="AA121" s="84" t="str">
        <f t="shared" si="53"/>
        <v/>
      </c>
      <c r="AB121" s="1"/>
      <c r="AC121" s="63"/>
      <c r="AD121" s="85">
        <f t="shared" si="47"/>
        <v>0</v>
      </c>
      <c r="AE121" s="86"/>
      <c r="AF121" s="87"/>
      <c r="AG121" s="88"/>
      <c r="AH121" s="89" t="str">
        <f t="shared" si="40"/>
        <v/>
      </c>
      <c r="AI121" s="127">
        <f t="shared" si="54"/>
        <v>0</v>
      </c>
      <c r="AJ121" s="127">
        <f t="shared" si="55"/>
        <v>0</v>
      </c>
      <c r="AK121" s="90" t="str">
        <f t="shared" si="56"/>
        <v/>
      </c>
      <c r="AL121" s="91" t="str">
        <f t="shared" si="44"/>
        <v>0</v>
      </c>
      <c r="AM121" s="92"/>
    </row>
    <row r="122" spans="1:39" s="93" customFormat="1">
      <c r="A122" s="70"/>
      <c r="B122" s="71">
        <f t="shared" si="29"/>
        <v>0</v>
      </c>
      <c r="C122" s="72">
        <f t="shared" si="30"/>
        <v>0</v>
      </c>
      <c r="D122" s="73">
        <v>0</v>
      </c>
      <c r="E122" s="74">
        <f t="shared" si="31"/>
        <v>0</v>
      </c>
      <c r="F122" s="70">
        <f t="shared" si="32"/>
        <v>0</v>
      </c>
      <c r="G122" s="75">
        <f t="shared" si="48"/>
        <v>0</v>
      </c>
      <c r="H122" s="76">
        <f t="shared" si="49"/>
        <v>0</v>
      </c>
      <c r="I122" s="75">
        <f t="shared" si="50"/>
        <v>0</v>
      </c>
      <c r="J122" s="76">
        <f t="shared" si="51"/>
        <v>0</v>
      </c>
      <c r="K122" s="142">
        <f t="shared" si="45"/>
        <v>0</v>
      </c>
      <c r="L122" s="143">
        <f t="shared" si="46"/>
        <v>0</v>
      </c>
      <c r="M122" s="63"/>
      <c r="N122" s="77"/>
      <c r="O122" s="77"/>
      <c r="P122" s="78"/>
      <c r="Q122" s="78"/>
      <c r="R122" s="80"/>
      <c r="S122" s="81"/>
      <c r="T122" s="81"/>
      <c r="U122" s="81"/>
      <c r="V122" s="80"/>
      <c r="W122" s="80"/>
      <c r="X122" s="82"/>
      <c r="Y122" s="83" t="str">
        <f t="shared" si="52"/>
        <v/>
      </c>
      <c r="Z122" s="84" t="str">
        <f t="shared" si="38"/>
        <v/>
      </c>
      <c r="AA122" s="84" t="str">
        <f t="shared" si="53"/>
        <v/>
      </c>
      <c r="AB122" s="1"/>
      <c r="AC122" s="63"/>
      <c r="AD122" s="85">
        <f t="shared" si="47"/>
        <v>0</v>
      </c>
      <c r="AE122" s="86"/>
      <c r="AF122" s="87"/>
      <c r="AG122" s="88"/>
      <c r="AH122" s="89" t="str">
        <f t="shared" si="40"/>
        <v/>
      </c>
      <c r="AI122" s="127">
        <f t="shared" si="54"/>
        <v>0</v>
      </c>
      <c r="AJ122" s="127">
        <f t="shared" si="55"/>
        <v>0</v>
      </c>
      <c r="AK122" s="90" t="str">
        <f t="shared" si="56"/>
        <v/>
      </c>
      <c r="AL122" s="91" t="str">
        <f t="shared" si="44"/>
        <v>0</v>
      </c>
      <c r="AM122" s="92"/>
    </row>
    <row r="123" spans="1:39" s="93" customFormat="1">
      <c r="A123" s="70"/>
      <c r="B123" s="71">
        <f t="shared" si="29"/>
        <v>0</v>
      </c>
      <c r="C123" s="72">
        <f t="shared" si="30"/>
        <v>0</v>
      </c>
      <c r="D123" s="73">
        <v>0</v>
      </c>
      <c r="E123" s="74">
        <f t="shared" si="31"/>
        <v>0</v>
      </c>
      <c r="F123" s="70">
        <f t="shared" si="32"/>
        <v>0</v>
      </c>
      <c r="G123" s="75">
        <f t="shared" si="48"/>
        <v>0</v>
      </c>
      <c r="H123" s="76">
        <f t="shared" si="49"/>
        <v>0</v>
      </c>
      <c r="I123" s="75">
        <f t="shared" si="50"/>
        <v>0</v>
      </c>
      <c r="J123" s="76">
        <f t="shared" si="51"/>
        <v>0</v>
      </c>
      <c r="K123" s="142">
        <f t="shared" si="45"/>
        <v>0</v>
      </c>
      <c r="L123" s="143">
        <f t="shared" si="46"/>
        <v>0</v>
      </c>
      <c r="M123" s="63"/>
      <c r="N123" s="77"/>
      <c r="O123" s="77"/>
      <c r="P123" s="78"/>
      <c r="Q123" s="78"/>
      <c r="R123" s="80"/>
      <c r="S123" s="81"/>
      <c r="T123" s="81"/>
      <c r="U123" s="81"/>
      <c r="V123" s="80"/>
      <c r="W123" s="80"/>
      <c r="X123" s="82"/>
      <c r="Y123" s="83" t="str">
        <f t="shared" si="52"/>
        <v/>
      </c>
      <c r="Z123" s="84" t="str">
        <f t="shared" si="38"/>
        <v/>
      </c>
      <c r="AA123" s="84" t="str">
        <f t="shared" si="53"/>
        <v/>
      </c>
      <c r="AB123" s="1"/>
      <c r="AC123" s="63"/>
      <c r="AD123" s="85">
        <f t="shared" si="47"/>
        <v>0</v>
      </c>
      <c r="AE123" s="86"/>
      <c r="AF123" s="87"/>
      <c r="AG123" s="88"/>
      <c r="AH123" s="89" t="str">
        <f t="shared" si="40"/>
        <v/>
      </c>
      <c r="AI123" s="127">
        <f t="shared" si="54"/>
        <v>0</v>
      </c>
      <c r="AJ123" s="127">
        <f t="shared" si="55"/>
        <v>0</v>
      </c>
      <c r="AK123" s="90" t="str">
        <f t="shared" si="56"/>
        <v/>
      </c>
      <c r="AL123" s="91" t="str">
        <f t="shared" si="44"/>
        <v>0</v>
      </c>
      <c r="AM123" s="92"/>
    </row>
    <row r="124" spans="1:39" s="93" customFormat="1">
      <c r="A124" s="70"/>
      <c r="B124" s="71">
        <f t="shared" si="29"/>
        <v>0</v>
      </c>
      <c r="C124" s="72">
        <f t="shared" si="30"/>
        <v>0</v>
      </c>
      <c r="D124" s="73">
        <v>0</v>
      </c>
      <c r="E124" s="74">
        <f t="shared" si="31"/>
        <v>0</v>
      </c>
      <c r="F124" s="70">
        <f t="shared" si="32"/>
        <v>0</v>
      </c>
      <c r="G124" s="75">
        <f t="shared" si="48"/>
        <v>0</v>
      </c>
      <c r="H124" s="76">
        <f t="shared" si="49"/>
        <v>0</v>
      </c>
      <c r="I124" s="75">
        <f t="shared" si="50"/>
        <v>0</v>
      </c>
      <c r="J124" s="76">
        <f t="shared" si="51"/>
        <v>0</v>
      </c>
      <c r="K124" s="142">
        <f t="shared" si="45"/>
        <v>0</v>
      </c>
      <c r="L124" s="143">
        <f t="shared" si="46"/>
        <v>0</v>
      </c>
      <c r="M124" s="63"/>
      <c r="N124" s="77"/>
      <c r="O124" s="77"/>
      <c r="P124" s="78"/>
      <c r="Q124" s="78"/>
      <c r="R124" s="80"/>
      <c r="S124" s="81"/>
      <c r="T124" s="81"/>
      <c r="U124" s="81"/>
      <c r="V124" s="80"/>
      <c r="W124" s="80"/>
      <c r="X124" s="82"/>
      <c r="Y124" s="83" t="str">
        <f t="shared" si="52"/>
        <v/>
      </c>
      <c r="Z124" s="84" t="str">
        <f t="shared" si="38"/>
        <v/>
      </c>
      <c r="AA124" s="84" t="str">
        <f t="shared" si="53"/>
        <v/>
      </c>
      <c r="AB124" s="1"/>
      <c r="AC124" s="63"/>
      <c r="AD124" s="85">
        <f t="shared" si="47"/>
        <v>0</v>
      </c>
      <c r="AE124" s="86"/>
      <c r="AF124" s="87"/>
      <c r="AG124" s="88"/>
      <c r="AH124" s="89" t="str">
        <f t="shared" si="40"/>
        <v/>
      </c>
      <c r="AI124" s="127">
        <f t="shared" si="54"/>
        <v>0</v>
      </c>
      <c r="AJ124" s="127">
        <f t="shared" si="55"/>
        <v>0</v>
      </c>
      <c r="AK124" s="90" t="str">
        <f t="shared" si="56"/>
        <v/>
      </c>
      <c r="AL124" s="91" t="str">
        <f t="shared" si="44"/>
        <v>0</v>
      </c>
      <c r="AM124" s="92"/>
    </row>
    <row r="125" spans="1:39" s="93" customFormat="1">
      <c r="A125" s="70"/>
      <c r="B125" s="71">
        <f t="shared" si="29"/>
        <v>0</v>
      </c>
      <c r="C125" s="72">
        <f t="shared" si="30"/>
        <v>0</v>
      </c>
      <c r="D125" s="73">
        <v>0</v>
      </c>
      <c r="E125" s="74">
        <f t="shared" si="31"/>
        <v>0</v>
      </c>
      <c r="F125" s="70">
        <f t="shared" si="32"/>
        <v>0</v>
      </c>
      <c r="G125" s="75">
        <f t="shared" si="48"/>
        <v>0</v>
      </c>
      <c r="H125" s="76">
        <f t="shared" si="49"/>
        <v>0</v>
      </c>
      <c r="I125" s="75">
        <f t="shared" si="50"/>
        <v>0</v>
      </c>
      <c r="J125" s="76">
        <f t="shared" si="51"/>
        <v>0</v>
      </c>
      <c r="K125" s="142">
        <f t="shared" si="45"/>
        <v>0</v>
      </c>
      <c r="L125" s="143">
        <f t="shared" si="46"/>
        <v>0</v>
      </c>
      <c r="M125" s="63"/>
      <c r="N125" s="77"/>
      <c r="O125" s="77"/>
      <c r="P125" s="78"/>
      <c r="Q125" s="78"/>
      <c r="R125" s="80"/>
      <c r="S125" s="81"/>
      <c r="T125" s="81"/>
      <c r="U125" s="81"/>
      <c r="V125" s="80"/>
      <c r="W125" s="80"/>
      <c r="X125" s="82"/>
      <c r="Y125" s="83" t="str">
        <f t="shared" si="52"/>
        <v/>
      </c>
      <c r="Z125" s="84" t="str">
        <f t="shared" si="38"/>
        <v/>
      </c>
      <c r="AA125" s="84" t="str">
        <f t="shared" si="53"/>
        <v/>
      </c>
      <c r="AB125" s="1"/>
      <c r="AC125" s="63"/>
      <c r="AD125" s="85">
        <f t="shared" si="47"/>
        <v>0</v>
      </c>
      <c r="AE125" s="86"/>
      <c r="AF125" s="87"/>
      <c r="AG125" s="88"/>
      <c r="AH125" s="89" t="str">
        <f t="shared" si="40"/>
        <v/>
      </c>
      <c r="AI125" s="127">
        <f t="shared" si="54"/>
        <v>0</v>
      </c>
      <c r="AJ125" s="127">
        <f t="shared" si="55"/>
        <v>0</v>
      </c>
      <c r="AK125" s="90" t="str">
        <f t="shared" si="56"/>
        <v/>
      </c>
      <c r="AL125" s="91" t="str">
        <f t="shared" si="44"/>
        <v>0</v>
      </c>
      <c r="AM125" s="92"/>
    </row>
    <row r="126" spans="1:39" s="93" customFormat="1">
      <c r="A126" s="70"/>
      <c r="B126" s="71">
        <f t="shared" si="29"/>
        <v>0</v>
      </c>
      <c r="C126" s="72">
        <f t="shared" si="30"/>
        <v>0</v>
      </c>
      <c r="D126" s="73">
        <v>0</v>
      </c>
      <c r="E126" s="74">
        <f t="shared" si="31"/>
        <v>0</v>
      </c>
      <c r="F126" s="70">
        <f t="shared" si="32"/>
        <v>0</v>
      </c>
      <c r="G126" s="75">
        <f t="shared" si="48"/>
        <v>0</v>
      </c>
      <c r="H126" s="76">
        <f t="shared" si="49"/>
        <v>0</v>
      </c>
      <c r="I126" s="75">
        <f t="shared" si="50"/>
        <v>0</v>
      </c>
      <c r="J126" s="76">
        <f t="shared" si="51"/>
        <v>0</v>
      </c>
      <c r="K126" s="142">
        <f t="shared" si="45"/>
        <v>0</v>
      </c>
      <c r="L126" s="143">
        <f t="shared" si="46"/>
        <v>0</v>
      </c>
      <c r="M126" s="63"/>
      <c r="N126" s="77"/>
      <c r="O126" s="77"/>
      <c r="P126" s="78"/>
      <c r="Q126" s="78"/>
      <c r="R126" s="80"/>
      <c r="S126" s="81"/>
      <c r="T126" s="81"/>
      <c r="U126" s="81"/>
      <c r="V126" s="80"/>
      <c r="W126" s="80"/>
      <c r="X126" s="82"/>
      <c r="Y126" s="83" t="str">
        <f t="shared" si="52"/>
        <v/>
      </c>
      <c r="Z126" s="84" t="str">
        <f t="shared" si="38"/>
        <v/>
      </c>
      <c r="AA126" s="84" t="str">
        <f t="shared" si="53"/>
        <v/>
      </c>
      <c r="AB126" s="1"/>
      <c r="AC126" s="63"/>
      <c r="AD126" s="85">
        <f t="shared" si="47"/>
        <v>0</v>
      </c>
      <c r="AE126" s="86"/>
      <c r="AF126" s="87"/>
      <c r="AG126" s="88"/>
      <c r="AH126" s="89" t="str">
        <f t="shared" si="40"/>
        <v/>
      </c>
      <c r="AI126" s="127">
        <f t="shared" si="54"/>
        <v>0</v>
      </c>
      <c r="AJ126" s="127">
        <f t="shared" si="55"/>
        <v>0</v>
      </c>
      <c r="AK126" s="90" t="str">
        <f t="shared" si="56"/>
        <v/>
      </c>
      <c r="AL126" s="91" t="str">
        <f t="shared" si="44"/>
        <v>0</v>
      </c>
      <c r="AM126" s="92"/>
    </row>
    <row r="127" spans="1:39" s="93" customFormat="1">
      <c r="A127" s="70"/>
      <c r="B127" s="71">
        <f t="shared" si="29"/>
        <v>0</v>
      </c>
      <c r="C127" s="72">
        <f t="shared" si="30"/>
        <v>0</v>
      </c>
      <c r="D127" s="73">
        <v>0</v>
      </c>
      <c r="E127" s="74">
        <f t="shared" si="31"/>
        <v>0</v>
      </c>
      <c r="F127" s="70">
        <f t="shared" si="32"/>
        <v>0</v>
      </c>
      <c r="G127" s="75">
        <f t="shared" si="48"/>
        <v>0</v>
      </c>
      <c r="H127" s="76">
        <f t="shared" si="49"/>
        <v>0</v>
      </c>
      <c r="I127" s="75">
        <f t="shared" si="50"/>
        <v>0</v>
      </c>
      <c r="J127" s="76">
        <f t="shared" si="51"/>
        <v>0</v>
      </c>
      <c r="K127" s="142">
        <f t="shared" si="45"/>
        <v>0</v>
      </c>
      <c r="L127" s="143">
        <f t="shared" si="46"/>
        <v>0</v>
      </c>
      <c r="M127" s="63"/>
      <c r="N127" s="77"/>
      <c r="O127" s="77"/>
      <c r="P127" s="78"/>
      <c r="Q127" s="78"/>
      <c r="R127" s="80"/>
      <c r="S127" s="81"/>
      <c r="T127" s="81"/>
      <c r="U127" s="81"/>
      <c r="V127" s="80"/>
      <c r="W127" s="80"/>
      <c r="X127" s="82"/>
      <c r="Y127" s="83" t="str">
        <f t="shared" si="52"/>
        <v/>
      </c>
      <c r="Z127" s="84" t="str">
        <f t="shared" si="38"/>
        <v/>
      </c>
      <c r="AA127" s="84" t="str">
        <f t="shared" si="53"/>
        <v/>
      </c>
      <c r="AB127" s="1"/>
      <c r="AC127" s="63"/>
      <c r="AD127" s="85">
        <f t="shared" si="47"/>
        <v>0</v>
      </c>
      <c r="AE127" s="86"/>
      <c r="AF127" s="87"/>
      <c r="AG127" s="88"/>
      <c r="AH127" s="89" t="str">
        <f t="shared" si="40"/>
        <v/>
      </c>
      <c r="AI127" s="127">
        <f t="shared" si="54"/>
        <v>0</v>
      </c>
      <c r="AJ127" s="127">
        <f t="shared" si="55"/>
        <v>0</v>
      </c>
      <c r="AK127" s="90" t="str">
        <f t="shared" si="56"/>
        <v/>
      </c>
      <c r="AL127" s="91" t="str">
        <f t="shared" si="44"/>
        <v>0</v>
      </c>
      <c r="AM127" s="92"/>
    </row>
    <row r="128" spans="1:39" s="93" customFormat="1">
      <c r="A128" s="70"/>
      <c r="B128" s="71">
        <f t="shared" si="29"/>
        <v>0</v>
      </c>
      <c r="C128" s="72">
        <f t="shared" si="30"/>
        <v>0</v>
      </c>
      <c r="D128" s="73">
        <v>0</v>
      </c>
      <c r="E128" s="74">
        <f t="shared" si="31"/>
        <v>0</v>
      </c>
      <c r="F128" s="70">
        <f t="shared" si="32"/>
        <v>0</v>
      </c>
      <c r="G128" s="75">
        <f t="shared" si="48"/>
        <v>0</v>
      </c>
      <c r="H128" s="76">
        <f t="shared" si="49"/>
        <v>0</v>
      </c>
      <c r="I128" s="75">
        <f t="shared" si="50"/>
        <v>0</v>
      </c>
      <c r="J128" s="76">
        <f t="shared" si="51"/>
        <v>0</v>
      </c>
      <c r="K128" s="142">
        <f t="shared" si="45"/>
        <v>0</v>
      </c>
      <c r="L128" s="143">
        <f t="shared" si="46"/>
        <v>0</v>
      </c>
      <c r="M128" s="63"/>
      <c r="N128" s="77"/>
      <c r="O128" s="77"/>
      <c r="P128" s="78"/>
      <c r="Q128" s="78"/>
      <c r="R128" s="80"/>
      <c r="S128" s="81"/>
      <c r="T128" s="81"/>
      <c r="U128" s="81"/>
      <c r="V128" s="80"/>
      <c r="W128" s="80"/>
      <c r="X128" s="82"/>
      <c r="Y128" s="83" t="str">
        <f t="shared" si="52"/>
        <v/>
      </c>
      <c r="Z128" s="84" t="str">
        <f t="shared" si="38"/>
        <v/>
      </c>
      <c r="AA128" s="84" t="str">
        <f t="shared" si="53"/>
        <v/>
      </c>
      <c r="AB128" s="1"/>
      <c r="AC128" s="63"/>
      <c r="AD128" s="85">
        <f t="shared" si="47"/>
        <v>0</v>
      </c>
      <c r="AE128" s="86"/>
      <c r="AF128" s="87"/>
      <c r="AG128" s="88"/>
      <c r="AH128" s="89" t="str">
        <f t="shared" si="40"/>
        <v/>
      </c>
      <c r="AI128" s="127">
        <f t="shared" si="54"/>
        <v>0</v>
      </c>
      <c r="AJ128" s="127">
        <f t="shared" si="55"/>
        <v>0</v>
      </c>
      <c r="AK128" s="90" t="str">
        <f t="shared" si="56"/>
        <v/>
      </c>
      <c r="AL128" s="91" t="str">
        <f t="shared" si="44"/>
        <v>0</v>
      </c>
      <c r="AM128" s="92"/>
    </row>
    <row r="129" spans="1:39" s="93" customFormat="1">
      <c r="A129" s="70"/>
      <c r="B129" s="71">
        <f t="shared" si="29"/>
        <v>0</v>
      </c>
      <c r="C129" s="72">
        <f t="shared" si="30"/>
        <v>0</v>
      </c>
      <c r="D129" s="73">
        <v>0</v>
      </c>
      <c r="E129" s="74">
        <f t="shared" si="31"/>
        <v>0</v>
      </c>
      <c r="F129" s="70">
        <f t="shared" si="32"/>
        <v>0</v>
      </c>
      <c r="G129" s="75">
        <f t="shared" si="48"/>
        <v>0</v>
      </c>
      <c r="H129" s="76">
        <f t="shared" si="49"/>
        <v>0</v>
      </c>
      <c r="I129" s="75">
        <f t="shared" si="50"/>
        <v>0</v>
      </c>
      <c r="J129" s="76">
        <f t="shared" si="51"/>
        <v>0</v>
      </c>
      <c r="K129" s="142">
        <f t="shared" si="45"/>
        <v>0</v>
      </c>
      <c r="L129" s="143">
        <f t="shared" si="46"/>
        <v>0</v>
      </c>
      <c r="M129" s="63"/>
      <c r="N129" s="77"/>
      <c r="O129" s="77"/>
      <c r="P129" s="78"/>
      <c r="Q129" s="78"/>
      <c r="R129" s="80"/>
      <c r="S129" s="81"/>
      <c r="T129" s="81"/>
      <c r="U129" s="81"/>
      <c r="V129" s="80"/>
      <c r="W129" s="80"/>
      <c r="X129" s="82"/>
      <c r="Y129" s="83" t="str">
        <f t="shared" si="52"/>
        <v/>
      </c>
      <c r="Z129" s="84" t="str">
        <f t="shared" si="38"/>
        <v/>
      </c>
      <c r="AA129" s="84" t="str">
        <f t="shared" si="53"/>
        <v/>
      </c>
      <c r="AB129" s="1"/>
      <c r="AC129" s="63"/>
      <c r="AD129" s="85">
        <f t="shared" si="47"/>
        <v>0</v>
      </c>
      <c r="AE129" s="86"/>
      <c r="AF129" s="87"/>
      <c r="AG129" s="88"/>
      <c r="AH129" s="89" t="str">
        <f t="shared" si="40"/>
        <v/>
      </c>
      <c r="AI129" s="127">
        <f t="shared" si="54"/>
        <v>0</v>
      </c>
      <c r="AJ129" s="127">
        <f t="shared" si="55"/>
        <v>0</v>
      </c>
      <c r="AK129" s="90" t="str">
        <f t="shared" si="56"/>
        <v/>
      </c>
      <c r="AL129" s="91" t="str">
        <f t="shared" si="44"/>
        <v>0</v>
      </c>
      <c r="AM129" s="92"/>
    </row>
    <row r="130" spans="1:39" s="93" customFormat="1">
      <c r="A130" s="70"/>
      <c r="B130" s="71">
        <f t="shared" si="29"/>
        <v>0</v>
      </c>
      <c r="C130" s="72">
        <f t="shared" si="30"/>
        <v>0</v>
      </c>
      <c r="D130" s="73">
        <v>0</v>
      </c>
      <c r="E130" s="74">
        <f t="shared" si="31"/>
        <v>0</v>
      </c>
      <c r="F130" s="70">
        <f t="shared" si="32"/>
        <v>0</v>
      </c>
      <c r="G130" s="75">
        <f t="shared" si="48"/>
        <v>0</v>
      </c>
      <c r="H130" s="76">
        <f t="shared" si="49"/>
        <v>0</v>
      </c>
      <c r="I130" s="75">
        <f t="shared" si="50"/>
        <v>0</v>
      </c>
      <c r="J130" s="76">
        <f t="shared" si="51"/>
        <v>0</v>
      </c>
      <c r="K130" s="142">
        <f t="shared" si="45"/>
        <v>0</v>
      </c>
      <c r="L130" s="143">
        <f t="shared" si="46"/>
        <v>0</v>
      </c>
      <c r="M130" s="63"/>
      <c r="N130" s="77"/>
      <c r="O130" s="77"/>
      <c r="P130" s="78"/>
      <c r="Q130" s="78"/>
      <c r="R130" s="80"/>
      <c r="S130" s="81"/>
      <c r="T130" s="81"/>
      <c r="U130" s="81"/>
      <c r="V130" s="80"/>
      <c r="W130" s="80"/>
      <c r="X130" s="82"/>
      <c r="Y130" s="83" t="str">
        <f t="shared" si="52"/>
        <v/>
      </c>
      <c r="Z130" s="84" t="str">
        <f t="shared" si="38"/>
        <v/>
      </c>
      <c r="AA130" s="84" t="str">
        <f t="shared" si="53"/>
        <v/>
      </c>
      <c r="AB130" s="1"/>
      <c r="AC130" s="63"/>
      <c r="AD130" s="85">
        <f t="shared" si="47"/>
        <v>0</v>
      </c>
      <c r="AE130" s="86"/>
      <c r="AF130" s="87"/>
      <c r="AG130" s="88"/>
      <c r="AH130" s="89" t="str">
        <f t="shared" si="40"/>
        <v/>
      </c>
      <c r="AI130" s="127">
        <f t="shared" si="54"/>
        <v>0</v>
      </c>
      <c r="AJ130" s="127">
        <f t="shared" si="55"/>
        <v>0</v>
      </c>
      <c r="AK130" s="90" t="str">
        <f t="shared" si="56"/>
        <v/>
      </c>
      <c r="AL130" s="91" t="str">
        <f t="shared" si="44"/>
        <v>0</v>
      </c>
      <c r="AM130" s="92"/>
    </row>
    <row r="131" spans="1:39" s="93" customFormat="1">
      <c r="A131" s="70"/>
      <c r="B131" s="71">
        <f t="shared" si="29"/>
        <v>0</v>
      </c>
      <c r="C131" s="72">
        <f t="shared" si="30"/>
        <v>0</v>
      </c>
      <c r="D131" s="73">
        <v>0</v>
      </c>
      <c r="E131" s="74">
        <f t="shared" si="31"/>
        <v>0</v>
      </c>
      <c r="F131" s="70">
        <f t="shared" si="32"/>
        <v>0</v>
      </c>
      <c r="G131" s="75">
        <f t="shared" si="48"/>
        <v>0</v>
      </c>
      <c r="H131" s="76">
        <f t="shared" si="49"/>
        <v>0</v>
      </c>
      <c r="I131" s="75">
        <f t="shared" si="50"/>
        <v>0</v>
      </c>
      <c r="J131" s="76">
        <f t="shared" si="51"/>
        <v>0</v>
      </c>
      <c r="K131" s="142">
        <f t="shared" si="45"/>
        <v>0</v>
      </c>
      <c r="L131" s="143">
        <f t="shared" si="46"/>
        <v>0</v>
      </c>
      <c r="M131" s="63"/>
      <c r="N131" s="77"/>
      <c r="O131" s="77"/>
      <c r="P131" s="78"/>
      <c r="Q131" s="78"/>
      <c r="R131" s="80"/>
      <c r="S131" s="81"/>
      <c r="T131" s="81"/>
      <c r="U131" s="81"/>
      <c r="V131" s="80"/>
      <c r="W131" s="80"/>
      <c r="X131" s="82"/>
      <c r="Y131" s="83" t="str">
        <f t="shared" si="52"/>
        <v/>
      </c>
      <c r="Z131" s="84" t="str">
        <f t="shared" si="38"/>
        <v/>
      </c>
      <c r="AA131" s="84" t="str">
        <f t="shared" si="53"/>
        <v/>
      </c>
      <c r="AB131" s="1"/>
      <c r="AC131" s="63"/>
      <c r="AD131" s="85">
        <f t="shared" si="47"/>
        <v>0</v>
      </c>
      <c r="AE131" s="86"/>
      <c r="AF131" s="87"/>
      <c r="AG131" s="88"/>
      <c r="AH131" s="89" t="str">
        <f t="shared" si="40"/>
        <v/>
      </c>
      <c r="AI131" s="127">
        <f t="shared" si="54"/>
        <v>0</v>
      </c>
      <c r="AJ131" s="127">
        <f t="shared" si="55"/>
        <v>0</v>
      </c>
      <c r="AK131" s="90" t="str">
        <f t="shared" si="56"/>
        <v/>
      </c>
      <c r="AL131" s="91" t="str">
        <f t="shared" si="44"/>
        <v>0</v>
      </c>
      <c r="AM131" s="92"/>
    </row>
    <row r="132" spans="1:39" s="93" customFormat="1">
      <c r="A132" s="70"/>
      <c r="B132" s="71">
        <f t="shared" si="29"/>
        <v>0</v>
      </c>
      <c r="C132" s="72">
        <f t="shared" si="30"/>
        <v>0</v>
      </c>
      <c r="D132" s="73">
        <v>0</v>
      </c>
      <c r="E132" s="74">
        <f t="shared" si="31"/>
        <v>0</v>
      </c>
      <c r="F132" s="70">
        <f t="shared" si="32"/>
        <v>0</v>
      </c>
      <c r="G132" s="75">
        <f t="shared" si="48"/>
        <v>0</v>
      </c>
      <c r="H132" s="76">
        <f t="shared" si="49"/>
        <v>0</v>
      </c>
      <c r="I132" s="75">
        <f t="shared" si="50"/>
        <v>0</v>
      </c>
      <c r="J132" s="76">
        <f t="shared" si="51"/>
        <v>0</v>
      </c>
      <c r="K132" s="142">
        <f t="shared" si="45"/>
        <v>0</v>
      </c>
      <c r="L132" s="143">
        <f t="shared" si="46"/>
        <v>0</v>
      </c>
      <c r="M132" s="63"/>
      <c r="N132" s="77"/>
      <c r="O132" s="77"/>
      <c r="P132" s="78"/>
      <c r="Q132" s="78"/>
      <c r="R132" s="80"/>
      <c r="S132" s="81"/>
      <c r="T132" s="81"/>
      <c r="U132" s="81"/>
      <c r="V132" s="80"/>
      <c r="W132" s="80"/>
      <c r="X132" s="82"/>
      <c r="Y132" s="83" t="str">
        <f t="shared" si="52"/>
        <v/>
      </c>
      <c r="Z132" s="84" t="str">
        <f t="shared" si="38"/>
        <v/>
      </c>
      <c r="AA132" s="84" t="str">
        <f t="shared" si="53"/>
        <v/>
      </c>
      <c r="AB132" s="1"/>
      <c r="AC132" s="63"/>
      <c r="AD132" s="85">
        <f t="shared" si="47"/>
        <v>0</v>
      </c>
      <c r="AE132" s="86"/>
      <c r="AF132" s="87"/>
      <c r="AG132" s="88"/>
      <c r="AH132" s="89" t="str">
        <f t="shared" si="40"/>
        <v/>
      </c>
      <c r="AI132" s="127">
        <f t="shared" si="54"/>
        <v>0</v>
      </c>
      <c r="AJ132" s="127">
        <f t="shared" si="55"/>
        <v>0</v>
      </c>
      <c r="AK132" s="90" t="str">
        <f t="shared" si="56"/>
        <v/>
      </c>
      <c r="AL132" s="91" t="str">
        <f t="shared" si="44"/>
        <v>0</v>
      </c>
      <c r="AM132" s="92"/>
    </row>
    <row r="133" spans="1:39" s="93" customFormat="1">
      <c r="A133" s="70"/>
      <c r="B133" s="71">
        <f t="shared" si="29"/>
        <v>0</v>
      </c>
      <c r="C133" s="72">
        <f t="shared" si="30"/>
        <v>0</v>
      </c>
      <c r="D133" s="73">
        <v>0</v>
      </c>
      <c r="E133" s="74">
        <f t="shared" si="31"/>
        <v>0</v>
      </c>
      <c r="F133" s="70">
        <f t="shared" si="32"/>
        <v>0</v>
      </c>
      <c r="G133" s="75">
        <f t="shared" si="48"/>
        <v>0</v>
      </c>
      <c r="H133" s="76">
        <f t="shared" si="49"/>
        <v>0</v>
      </c>
      <c r="I133" s="75">
        <f t="shared" si="50"/>
        <v>0</v>
      </c>
      <c r="J133" s="76">
        <f t="shared" si="51"/>
        <v>0</v>
      </c>
      <c r="K133" s="142">
        <f t="shared" si="45"/>
        <v>0</v>
      </c>
      <c r="L133" s="143">
        <f t="shared" si="46"/>
        <v>0</v>
      </c>
      <c r="M133" s="63"/>
      <c r="N133" s="77"/>
      <c r="O133" s="77"/>
      <c r="P133" s="78"/>
      <c r="Q133" s="78"/>
      <c r="R133" s="80"/>
      <c r="S133" s="81"/>
      <c r="T133" s="81"/>
      <c r="U133" s="81"/>
      <c r="V133" s="80"/>
      <c r="W133" s="80"/>
      <c r="X133" s="82"/>
      <c r="Y133" s="83" t="str">
        <f t="shared" si="52"/>
        <v/>
      </c>
      <c r="Z133" s="84" t="str">
        <f t="shared" si="38"/>
        <v/>
      </c>
      <c r="AA133" s="84" t="str">
        <f t="shared" si="53"/>
        <v/>
      </c>
      <c r="AB133" s="1"/>
      <c r="AC133" s="63"/>
      <c r="AD133" s="85">
        <f t="shared" si="47"/>
        <v>0</v>
      </c>
      <c r="AE133" s="86"/>
      <c r="AF133" s="87"/>
      <c r="AG133" s="88"/>
      <c r="AH133" s="89" t="str">
        <f t="shared" si="40"/>
        <v/>
      </c>
      <c r="AI133" s="127">
        <f t="shared" si="54"/>
        <v>0</v>
      </c>
      <c r="AJ133" s="127">
        <f t="shared" si="55"/>
        <v>0</v>
      </c>
      <c r="AK133" s="90" t="str">
        <f t="shared" si="56"/>
        <v/>
      </c>
      <c r="AL133" s="91" t="str">
        <f t="shared" si="44"/>
        <v>0</v>
      </c>
      <c r="AM133" s="92"/>
    </row>
    <row r="134" spans="1:39" s="93" customFormat="1">
      <c r="A134" s="70"/>
      <c r="B134" s="71">
        <f t="shared" ref="B134:B197" si="57">IFERROR(ABS(X134-Y134)/(X134),0)</f>
        <v>0</v>
      </c>
      <c r="C134" s="72">
        <f t="shared" si="30"/>
        <v>0</v>
      </c>
      <c r="D134" s="73">
        <v>0</v>
      </c>
      <c r="E134" s="74">
        <f t="shared" si="31"/>
        <v>0</v>
      </c>
      <c r="F134" s="70">
        <f t="shared" si="32"/>
        <v>0</v>
      </c>
      <c r="G134" s="75">
        <f t="shared" si="48"/>
        <v>0</v>
      </c>
      <c r="H134" s="76">
        <f t="shared" si="49"/>
        <v>0</v>
      </c>
      <c r="I134" s="75">
        <f t="shared" si="50"/>
        <v>0</v>
      </c>
      <c r="J134" s="76">
        <f t="shared" si="51"/>
        <v>0</v>
      </c>
      <c r="K134" s="142">
        <f t="shared" si="45"/>
        <v>0</v>
      </c>
      <c r="L134" s="143">
        <f t="shared" si="46"/>
        <v>0</v>
      </c>
      <c r="M134" s="63"/>
      <c r="N134" s="77"/>
      <c r="O134" s="77"/>
      <c r="P134" s="78"/>
      <c r="Q134" s="78"/>
      <c r="R134" s="80"/>
      <c r="S134" s="81"/>
      <c r="T134" s="81"/>
      <c r="U134" s="81"/>
      <c r="V134" s="80"/>
      <c r="W134" s="80"/>
      <c r="X134" s="82"/>
      <c r="Y134" s="83" t="str">
        <f t="shared" si="52"/>
        <v/>
      </c>
      <c r="Z134" s="84" t="str">
        <f t="shared" si="38"/>
        <v/>
      </c>
      <c r="AA134" s="84" t="str">
        <f t="shared" si="53"/>
        <v/>
      </c>
      <c r="AB134" s="1"/>
      <c r="AC134" s="63"/>
      <c r="AD134" s="85">
        <f t="shared" si="47"/>
        <v>0</v>
      </c>
      <c r="AE134" s="86"/>
      <c r="AF134" s="87"/>
      <c r="AG134" s="88"/>
      <c r="AH134" s="89" t="str">
        <f t="shared" si="40"/>
        <v/>
      </c>
      <c r="AI134" s="127">
        <f t="shared" si="54"/>
        <v>0</v>
      </c>
      <c r="AJ134" s="127">
        <f t="shared" si="55"/>
        <v>0</v>
      </c>
      <c r="AK134" s="90" t="str">
        <f t="shared" si="56"/>
        <v/>
      </c>
      <c r="AL134" s="91" t="str">
        <f t="shared" si="44"/>
        <v>0</v>
      </c>
      <c r="AM134" s="92"/>
    </row>
    <row r="135" spans="1:39" s="93" customFormat="1">
      <c r="A135" s="70"/>
      <c r="B135" s="71">
        <f t="shared" si="57"/>
        <v>0</v>
      </c>
      <c r="C135" s="72">
        <f t="shared" si="30"/>
        <v>0</v>
      </c>
      <c r="D135" s="73">
        <v>0</v>
      </c>
      <c r="E135" s="74">
        <f t="shared" si="31"/>
        <v>0</v>
      </c>
      <c r="F135" s="70">
        <f t="shared" si="32"/>
        <v>0</v>
      </c>
      <c r="G135" s="75">
        <f t="shared" si="48"/>
        <v>0</v>
      </c>
      <c r="H135" s="76">
        <f t="shared" si="49"/>
        <v>0</v>
      </c>
      <c r="I135" s="75">
        <f t="shared" si="50"/>
        <v>0</v>
      </c>
      <c r="J135" s="76">
        <f t="shared" si="51"/>
        <v>0</v>
      </c>
      <c r="K135" s="142">
        <f t="shared" si="45"/>
        <v>0</v>
      </c>
      <c r="L135" s="143">
        <f t="shared" si="46"/>
        <v>0</v>
      </c>
      <c r="M135" s="63"/>
      <c r="N135" s="77"/>
      <c r="O135" s="77"/>
      <c r="P135" s="78"/>
      <c r="Q135" s="78"/>
      <c r="R135" s="80"/>
      <c r="S135" s="81"/>
      <c r="T135" s="81"/>
      <c r="U135" s="81"/>
      <c r="V135" s="80"/>
      <c r="W135" s="80"/>
      <c r="X135" s="82"/>
      <c r="Y135" s="83" t="str">
        <f t="shared" si="52"/>
        <v/>
      </c>
      <c r="Z135" s="84" t="str">
        <f t="shared" si="38"/>
        <v/>
      </c>
      <c r="AA135" s="84" t="str">
        <f t="shared" si="53"/>
        <v/>
      </c>
      <c r="AB135" s="1"/>
      <c r="AC135" s="63"/>
      <c r="AD135" s="85">
        <f t="shared" si="47"/>
        <v>0</v>
      </c>
      <c r="AE135" s="86"/>
      <c r="AF135" s="87"/>
      <c r="AG135" s="88"/>
      <c r="AH135" s="89" t="str">
        <f t="shared" si="40"/>
        <v/>
      </c>
      <c r="AI135" s="127">
        <f t="shared" si="54"/>
        <v>0</v>
      </c>
      <c r="AJ135" s="127">
        <f t="shared" si="55"/>
        <v>0</v>
      </c>
      <c r="AK135" s="90" t="str">
        <f t="shared" si="56"/>
        <v/>
      </c>
      <c r="AL135" s="91" t="str">
        <f t="shared" si="44"/>
        <v>0</v>
      </c>
      <c r="AM135" s="92"/>
    </row>
    <row r="136" spans="1:39" s="93" customFormat="1">
      <c r="A136" s="70"/>
      <c r="B136" s="71">
        <f t="shared" si="57"/>
        <v>0</v>
      </c>
      <c r="C136" s="72">
        <f t="shared" si="30"/>
        <v>0</v>
      </c>
      <c r="D136" s="73">
        <v>0</v>
      </c>
      <c r="E136" s="74">
        <f t="shared" si="31"/>
        <v>0</v>
      </c>
      <c r="F136" s="70">
        <f t="shared" si="32"/>
        <v>0</v>
      </c>
      <c r="G136" s="75">
        <f t="shared" si="48"/>
        <v>0</v>
      </c>
      <c r="H136" s="76">
        <f t="shared" si="49"/>
        <v>0</v>
      </c>
      <c r="I136" s="75">
        <f t="shared" si="50"/>
        <v>0</v>
      </c>
      <c r="J136" s="76">
        <f t="shared" si="51"/>
        <v>0</v>
      </c>
      <c r="K136" s="142">
        <f t="shared" si="45"/>
        <v>0</v>
      </c>
      <c r="L136" s="143">
        <f t="shared" si="46"/>
        <v>0</v>
      </c>
      <c r="M136" s="63"/>
      <c r="N136" s="77"/>
      <c r="O136" s="77"/>
      <c r="P136" s="78"/>
      <c r="Q136" s="78"/>
      <c r="R136" s="80"/>
      <c r="S136" s="81"/>
      <c r="T136" s="81"/>
      <c r="U136" s="81"/>
      <c r="V136" s="80"/>
      <c r="W136" s="80"/>
      <c r="X136" s="82"/>
      <c r="Y136" s="83" t="str">
        <f t="shared" si="52"/>
        <v/>
      </c>
      <c r="Z136" s="84" t="str">
        <f t="shared" si="38"/>
        <v/>
      </c>
      <c r="AA136" s="84" t="str">
        <f t="shared" si="53"/>
        <v/>
      </c>
      <c r="AB136" s="1"/>
      <c r="AC136" s="63"/>
      <c r="AD136" s="85">
        <f t="shared" si="47"/>
        <v>0</v>
      </c>
      <c r="AE136" s="86"/>
      <c r="AF136" s="87"/>
      <c r="AG136" s="88"/>
      <c r="AH136" s="89" t="str">
        <f t="shared" si="40"/>
        <v/>
      </c>
      <c r="AI136" s="127">
        <f t="shared" si="54"/>
        <v>0</v>
      </c>
      <c r="AJ136" s="127">
        <f t="shared" si="55"/>
        <v>0</v>
      </c>
      <c r="AK136" s="90" t="str">
        <f t="shared" si="56"/>
        <v/>
      </c>
      <c r="AL136" s="91" t="str">
        <f t="shared" si="44"/>
        <v>0</v>
      </c>
      <c r="AM136" s="92"/>
    </row>
    <row r="137" spans="1:39" s="93" customFormat="1">
      <c r="A137" s="70"/>
      <c r="B137" s="71">
        <f t="shared" si="57"/>
        <v>0</v>
      </c>
      <c r="C137" s="72">
        <f t="shared" si="30"/>
        <v>0</v>
      </c>
      <c r="D137" s="73">
        <v>0</v>
      </c>
      <c r="E137" s="74">
        <f t="shared" si="31"/>
        <v>0</v>
      </c>
      <c r="F137" s="70">
        <f t="shared" si="32"/>
        <v>0</v>
      </c>
      <c r="G137" s="75">
        <f t="shared" si="48"/>
        <v>0</v>
      </c>
      <c r="H137" s="76">
        <f t="shared" si="49"/>
        <v>0</v>
      </c>
      <c r="I137" s="75">
        <f t="shared" si="50"/>
        <v>0</v>
      </c>
      <c r="J137" s="76">
        <f t="shared" si="51"/>
        <v>0</v>
      </c>
      <c r="K137" s="142">
        <f t="shared" si="45"/>
        <v>0</v>
      </c>
      <c r="L137" s="143">
        <f t="shared" si="46"/>
        <v>0</v>
      </c>
      <c r="M137" s="63"/>
      <c r="N137" s="77"/>
      <c r="O137" s="77"/>
      <c r="P137" s="78"/>
      <c r="Q137" s="78"/>
      <c r="R137" s="80"/>
      <c r="S137" s="81"/>
      <c r="T137" s="81"/>
      <c r="U137" s="81"/>
      <c r="V137" s="80"/>
      <c r="W137" s="80"/>
      <c r="X137" s="82"/>
      <c r="Y137" s="83" t="str">
        <f t="shared" si="52"/>
        <v/>
      </c>
      <c r="Z137" s="84" t="str">
        <f t="shared" si="38"/>
        <v/>
      </c>
      <c r="AA137" s="84" t="str">
        <f t="shared" si="53"/>
        <v/>
      </c>
      <c r="AB137" s="1"/>
      <c r="AC137" s="63"/>
      <c r="AD137" s="85">
        <f t="shared" si="47"/>
        <v>0</v>
      </c>
      <c r="AE137" s="86"/>
      <c r="AF137" s="87"/>
      <c r="AG137" s="88"/>
      <c r="AH137" s="89" t="str">
        <f t="shared" si="40"/>
        <v/>
      </c>
      <c r="AI137" s="127">
        <f t="shared" si="54"/>
        <v>0</v>
      </c>
      <c r="AJ137" s="127">
        <f t="shared" si="55"/>
        <v>0</v>
      </c>
      <c r="AK137" s="90" t="str">
        <f t="shared" si="56"/>
        <v/>
      </c>
      <c r="AL137" s="91" t="str">
        <f t="shared" si="44"/>
        <v>0</v>
      </c>
      <c r="AM137" s="92"/>
    </row>
    <row r="138" spans="1:39" s="93" customFormat="1">
      <c r="A138" s="70"/>
      <c r="B138" s="71">
        <f t="shared" si="57"/>
        <v>0</v>
      </c>
      <c r="C138" s="72">
        <f t="shared" si="30"/>
        <v>0</v>
      </c>
      <c r="D138" s="73">
        <v>0</v>
      </c>
      <c r="E138" s="74">
        <f t="shared" si="31"/>
        <v>0</v>
      </c>
      <c r="F138" s="70">
        <f t="shared" si="32"/>
        <v>0</v>
      </c>
      <c r="G138" s="75">
        <f t="shared" si="48"/>
        <v>0</v>
      </c>
      <c r="H138" s="76">
        <f t="shared" si="49"/>
        <v>0</v>
      </c>
      <c r="I138" s="75">
        <f t="shared" si="50"/>
        <v>0</v>
      </c>
      <c r="J138" s="76">
        <f t="shared" si="51"/>
        <v>0</v>
      </c>
      <c r="K138" s="142">
        <f t="shared" si="45"/>
        <v>0</v>
      </c>
      <c r="L138" s="143">
        <f t="shared" si="46"/>
        <v>0</v>
      </c>
      <c r="M138" s="63"/>
      <c r="N138" s="77"/>
      <c r="O138" s="77"/>
      <c r="P138" s="78"/>
      <c r="Q138" s="78"/>
      <c r="R138" s="80"/>
      <c r="S138" s="81"/>
      <c r="T138" s="81"/>
      <c r="U138" s="81"/>
      <c r="V138" s="80"/>
      <c r="W138" s="80"/>
      <c r="X138" s="82"/>
      <c r="Y138" s="83" t="str">
        <f t="shared" si="52"/>
        <v/>
      </c>
      <c r="Z138" s="84" t="str">
        <f t="shared" si="38"/>
        <v/>
      </c>
      <c r="AA138" s="84" t="str">
        <f t="shared" si="53"/>
        <v/>
      </c>
      <c r="AB138" s="1"/>
      <c r="AC138" s="63"/>
      <c r="AD138" s="85">
        <f t="shared" si="47"/>
        <v>0</v>
      </c>
      <c r="AE138" s="86"/>
      <c r="AF138" s="87"/>
      <c r="AG138" s="88"/>
      <c r="AH138" s="89" t="str">
        <f t="shared" si="40"/>
        <v/>
      </c>
      <c r="AI138" s="127">
        <f t="shared" si="54"/>
        <v>0</v>
      </c>
      <c r="AJ138" s="127">
        <f t="shared" si="55"/>
        <v>0</v>
      </c>
      <c r="AK138" s="90" t="str">
        <f t="shared" si="56"/>
        <v/>
      </c>
      <c r="AL138" s="91" t="str">
        <f t="shared" si="44"/>
        <v>0</v>
      </c>
      <c r="AM138" s="92"/>
    </row>
    <row r="139" spans="1:39" s="93" customFormat="1">
      <c r="A139" s="70"/>
      <c r="B139" s="71">
        <f t="shared" si="57"/>
        <v>0</v>
      </c>
      <c r="C139" s="72">
        <f t="shared" si="30"/>
        <v>0</v>
      </c>
      <c r="D139" s="73">
        <v>0</v>
      </c>
      <c r="E139" s="74">
        <f t="shared" si="31"/>
        <v>0</v>
      </c>
      <c r="F139" s="70">
        <f t="shared" si="32"/>
        <v>0</v>
      </c>
      <c r="G139" s="75">
        <f t="shared" si="48"/>
        <v>0</v>
      </c>
      <c r="H139" s="76">
        <f t="shared" si="49"/>
        <v>0</v>
      </c>
      <c r="I139" s="75">
        <f t="shared" si="50"/>
        <v>0</v>
      </c>
      <c r="J139" s="76">
        <f t="shared" si="51"/>
        <v>0</v>
      </c>
      <c r="K139" s="142">
        <f t="shared" si="45"/>
        <v>0</v>
      </c>
      <c r="L139" s="143">
        <f t="shared" si="46"/>
        <v>0</v>
      </c>
      <c r="M139" s="63"/>
      <c r="N139" s="77"/>
      <c r="O139" s="77"/>
      <c r="P139" s="78"/>
      <c r="Q139" s="78"/>
      <c r="R139" s="80"/>
      <c r="S139" s="81"/>
      <c r="T139" s="81"/>
      <c r="U139" s="81"/>
      <c r="V139" s="80"/>
      <c r="W139" s="80"/>
      <c r="X139" s="82"/>
      <c r="Y139" s="83" t="str">
        <f t="shared" si="52"/>
        <v/>
      </c>
      <c r="Z139" s="84" t="str">
        <f t="shared" si="38"/>
        <v/>
      </c>
      <c r="AA139" s="84" t="str">
        <f t="shared" si="53"/>
        <v/>
      </c>
      <c r="AB139" s="1"/>
      <c r="AC139" s="63"/>
      <c r="AD139" s="85">
        <f t="shared" si="47"/>
        <v>0</v>
      </c>
      <c r="AE139" s="86"/>
      <c r="AF139" s="87"/>
      <c r="AG139" s="88"/>
      <c r="AH139" s="89" t="str">
        <f t="shared" si="40"/>
        <v/>
      </c>
      <c r="AI139" s="127">
        <f t="shared" si="54"/>
        <v>0</v>
      </c>
      <c r="AJ139" s="127">
        <f t="shared" si="55"/>
        <v>0</v>
      </c>
      <c r="AK139" s="90" t="str">
        <f t="shared" si="56"/>
        <v/>
      </c>
      <c r="AL139" s="91" t="str">
        <f t="shared" si="44"/>
        <v>0</v>
      </c>
      <c r="AM139" s="92"/>
    </row>
    <row r="140" spans="1:39" s="93" customFormat="1">
      <c r="A140" s="70"/>
      <c r="B140" s="71">
        <f t="shared" si="57"/>
        <v>0</v>
      </c>
      <c r="C140" s="72">
        <f t="shared" si="30"/>
        <v>0</v>
      </c>
      <c r="D140" s="73">
        <v>0</v>
      </c>
      <c r="E140" s="74">
        <f t="shared" si="31"/>
        <v>0</v>
      </c>
      <c r="F140" s="70">
        <f t="shared" si="32"/>
        <v>0</v>
      </c>
      <c r="G140" s="75">
        <f t="shared" si="48"/>
        <v>0</v>
      </c>
      <c r="H140" s="76">
        <f t="shared" si="49"/>
        <v>0</v>
      </c>
      <c r="I140" s="75">
        <f t="shared" si="50"/>
        <v>0</v>
      </c>
      <c r="J140" s="76">
        <f t="shared" si="51"/>
        <v>0</v>
      </c>
      <c r="K140" s="142">
        <f t="shared" si="45"/>
        <v>0</v>
      </c>
      <c r="L140" s="143">
        <f t="shared" si="46"/>
        <v>0</v>
      </c>
      <c r="M140" s="63"/>
      <c r="N140" s="77"/>
      <c r="O140" s="77"/>
      <c r="P140" s="78"/>
      <c r="Q140" s="78"/>
      <c r="R140" s="80"/>
      <c r="S140" s="81"/>
      <c r="T140" s="81"/>
      <c r="U140" s="81"/>
      <c r="V140" s="80"/>
      <c r="W140" s="80"/>
      <c r="X140" s="82"/>
      <c r="Y140" s="83" t="str">
        <f t="shared" si="52"/>
        <v/>
      </c>
      <c r="Z140" s="84" t="str">
        <f t="shared" si="38"/>
        <v/>
      </c>
      <c r="AA140" s="84" t="str">
        <f t="shared" si="53"/>
        <v/>
      </c>
      <c r="AB140" s="1"/>
      <c r="AC140" s="63"/>
      <c r="AD140" s="85">
        <f t="shared" si="47"/>
        <v>0</v>
      </c>
      <c r="AE140" s="86"/>
      <c r="AF140" s="87"/>
      <c r="AG140" s="88"/>
      <c r="AH140" s="89" t="str">
        <f t="shared" si="40"/>
        <v/>
      </c>
      <c r="AI140" s="127">
        <f t="shared" si="54"/>
        <v>0</v>
      </c>
      <c r="AJ140" s="127">
        <f t="shared" si="55"/>
        <v>0</v>
      </c>
      <c r="AK140" s="90" t="str">
        <f t="shared" si="56"/>
        <v/>
      </c>
      <c r="AL140" s="91" t="str">
        <f t="shared" si="44"/>
        <v>0</v>
      </c>
      <c r="AM140" s="92"/>
    </row>
    <row r="141" spans="1:39" s="93" customFormat="1">
      <c r="A141" s="70"/>
      <c r="B141" s="71">
        <f t="shared" si="57"/>
        <v>0</v>
      </c>
      <c r="C141" s="72">
        <f t="shared" si="30"/>
        <v>0</v>
      </c>
      <c r="D141" s="73">
        <v>0</v>
      </c>
      <c r="E141" s="74">
        <f t="shared" si="31"/>
        <v>0</v>
      </c>
      <c r="F141" s="70">
        <f t="shared" si="32"/>
        <v>0</v>
      </c>
      <c r="G141" s="75">
        <f t="shared" si="48"/>
        <v>0</v>
      </c>
      <c r="H141" s="76">
        <f t="shared" si="49"/>
        <v>0</v>
      </c>
      <c r="I141" s="75">
        <f t="shared" si="50"/>
        <v>0</v>
      </c>
      <c r="J141" s="76">
        <f t="shared" si="51"/>
        <v>0</v>
      </c>
      <c r="K141" s="142">
        <f t="shared" si="45"/>
        <v>0</v>
      </c>
      <c r="L141" s="143">
        <f t="shared" si="46"/>
        <v>0</v>
      </c>
      <c r="M141" s="63"/>
      <c r="N141" s="77"/>
      <c r="O141" s="77"/>
      <c r="P141" s="78"/>
      <c r="Q141" s="78"/>
      <c r="R141" s="80"/>
      <c r="S141" s="81"/>
      <c r="T141" s="81"/>
      <c r="U141" s="81"/>
      <c r="V141" s="80"/>
      <c r="W141" s="80"/>
      <c r="X141" s="82"/>
      <c r="Y141" s="83" t="str">
        <f t="shared" si="52"/>
        <v/>
      </c>
      <c r="Z141" s="84" t="str">
        <f t="shared" si="38"/>
        <v/>
      </c>
      <c r="AA141" s="84" t="str">
        <f t="shared" si="53"/>
        <v/>
      </c>
      <c r="AB141" s="1"/>
      <c r="AC141" s="63"/>
      <c r="AD141" s="85">
        <f t="shared" si="47"/>
        <v>0</v>
      </c>
      <c r="AE141" s="86"/>
      <c r="AF141" s="87"/>
      <c r="AG141" s="88"/>
      <c r="AH141" s="89" t="str">
        <f t="shared" si="40"/>
        <v/>
      </c>
      <c r="AI141" s="127">
        <f t="shared" si="54"/>
        <v>0</v>
      </c>
      <c r="AJ141" s="127">
        <f t="shared" si="55"/>
        <v>0</v>
      </c>
      <c r="AK141" s="90" t="str">
        <f t="shared" si="56"/>
        <v/>
      </c>
      <c r="AL141" s="91" t="str">
        <f t="shared" si="44"/>
        <v>0</v>
      </c>
      <c r="AM141" s="92"/>
    </row>
    <row r="142" spans="1:39" s="93" customFormat="1">
      <c r="A142" s="70"/>
      <c r="B142" s="71">
        <f t="shared" si="57"/>
        <v>0</v>
      </c>
      <c r="C142" s="72">
        <f t="shared" si="30"/>
        <v>0</v>
      </c>
      <c r="D142" s="73">
        <v>0</v>
      </c>
      <c r="E142" s="74">
        <f t="shared" si="31"/>
        <v>0</v>
      </c>
      <c r="F142" s="70">
        <f t="shared" si="32"/>
        <v>0</v>
      </c>
      <c r="G142" s="75">
        <f t="shared" si="48"/>
        <v>0</v>
      </c>
      <c r="H142" s="76">
        <f t="shared" si="49"/>
        <v>0</v>
      </c>
      <c r="I142" s="75">
        <f t="shared" si="50"/>
        <v>0</v>
      </c>
      <c r="J142" s="76">
        <f t="shared" si="51"/>
        <v>0</v>
      </c>
      <c r="K142" s="142">
        <f t="shared" si="45"/>
        <v>0</v>
      </c>
      <c r="L142" s="143">
        <f t="shared" si="46"/>
        <v>0</v>
      </c>
      <c r="M142" s="63"/>
      <c r="N142" s="77"/>
      <c r="O142" s="77"/>
      <c r="P142" s="78"/>
      <c r="Q142" s="78"/>
      <c r="R142" s="80"/>
      <c r="S142" s="81"/>
      <c r="T142" s="81"/>
      <c r="U142" s="81"/>
      <c r="V142" s="80"/>
      <c r="W142" s="80"/>
      <c r="X142" s="82"/>
      <c r="Y142" s="83" t="str">
        <f t="shared" si="52"/>
        <v/>
      </c>
      <c r="Z142" s="84" t="str">
        <f t="shared" si="38"/>
        <v/>
      </c>
      <c r="AA142" s="84" t="str">
        <f t="shared" si="53"/>
        <v/>
      </c>
      <c r="AB142" s="1"/>
      <c r="AC142" s="63"/>
      <c r="AD142" s="85">
        <f t="shared" si="47"/>
        <v>0</v>
      </c>
      <c r="AE142" s="86"/>
      <c r="AF142" s="87"/>
      <c r="AG142" s="88"/>
      <c r="AH142" s="89" t="str">
        <f t="shared" si="40"/>
        <v/>
      </c>
      <c r="AI142" s="127">
        <f t="shared" si="54"/>
        <v>0</v>
      </c>
      <c r="AJ142" s="127">
        <f t="shared" si="55"/>
        <v>0</v>
      </c>
      <c r="AK142" s="90" t="str">
        <f t="shared" si="56"/>
        <v/>
      </c>
      <c r="AL142" s="91" t="str">
        <f t="shared" si="44"/>
        <v>0</v>
      </c>
      <c r="AM142" s="92"/>
    </row>
    <row r="143" spans="1:39" s="93" customFormat="1">
      <c r="A143" s="70"/>
      <c r="B143" s="71">
        <f t="shared" si="57"/>
        <v>0</v>
      </c>
      <c r="C143" s="72">
        <f t="shared" si="30"/>
        <v>0</v>
      </c>
      <c r="D143" s="73">
        <v>0</v>
      </c>
      <c r="E143" s="74">
        <f t="shared" si="31"/>
        <v>0</v>
      </c>
      <c r="F143" s="70">
        <f t="shared" si="32"/>
        <v>0</v>
      </c>
      <c r="G143" s="75">
        <f t="shared" si="48"/>
        <v>0</v>
      </c>
      <c r="H143" s="76">
        <f t="shared" si="49"/>
        <v>0</v>
      </c>
      <c r="I143" s="75">
        <f t="shared" si="50"/>
        <v>0</v>
      </c>
      <c r="J143" s="76">
        <f t="shared" si="51"/>
        <v>0</v>
      </c>
      <c r="K143" s="142">
        <f t="shared" si="45"/>
        <v>0</v>
      </c>
      <c r="L143" s="143">
        <f t="shared" si="46"/>
        <v>0</v>
      </c>
      <c r="M143" s="63"/>
      <c r="N143" s="77"/>
      <c r="O143" s="77"/>
      <c r="P143" s="78"/>
      <c r="Q143" s="78"/>
      <c r="R143" s="80"/>
      <c r="S143" s="81"/>
      <c r="T143" s="81"/>
      <c r="U143" s="81"/>
      <c r="V143" s="80"/>
      <c r="W143" s="80"/>
      <c r="X143" s="82"/>
      <c r="Y143" s="83" t="str">
        <f t="shared" si="52"/>
        <v/>
      </c>
      <c r="Z143" s="84" t="str">
        <f t="shared" si="38"/>
        <v/>
      </c>
      <c r="AA143" s="84" t="str">
        <f t="shared" si="53"/>
        <v/>
      </c>
      <c r="AB143" s="1"/>
      <c r="AC143" s="63"/>
      <c r="AD143" s="85">
        <f t="shared" si="47"/>
        <v>0</v>
      </c>
      <c r="AE143" s="86"/>
      <c r="AF143" s="87"/>
      <c r="AG143" s="88"/>
      <c r="AH143" s="89" t="str">
        <f t="shared" si="40"/>
        <v/>
      </c>
      <c r="AI143" s="127">
        <f t="shared" si="54"/>
        <v>0</v>
      </c>
      <c r="AJ143" s="127">
        <f t="shared" si="55"/>
        <v>0</v>
      </c>
      <c r="AK143" s="90" t="str">
        <f t="shared" si="56"/>
        <v/>
      </c>
      <c r="AL143" s="91" t="str">
        <f t="shared" si="44"/>
        <v>0</v>
      </c>
      <c r="AM143" s="92"/>
    </row>
    <row r="144" spans="1:39" s="93" customFormat="1">
      <c r="A144" s="70"/>
      <c r="B144" s="71">
        <f t="shared" si="57"/>
        <v>0</v>
      </c>
      <c r="C144" s="72">
        <f t="shared" ref="C144:C207" si="58">SUM(B144)</f>
        <v>0</v>
      </c>
      <c r="D144" s="73">
        <v>0</v>
      </c>
      <c r="E144" s="74">
        <f t="shared" ref="E144:E207" si="59">IFERROR(((A144*C144) / (B144)),0 )* D144</f>
        <v>0</v>
      </c>
      <c r="F144" s="70">
        <f t="shared" ref="F144:F207" si="60">A144*D144</f>
        <v>0</v>
      </c>
      <c r="G144" s="75">
        <f t="shared" ref="G144:G175" si="61">SUM(F144*0.075)/(100)</f>
        <v>0</v>
      </c>
      <c r="H144" s="76">
        <f t="shared" ref="H144:H175" si="62">SUM(F144*0.025)/(100)</f>
        <v>0</v>
      </c>
      <c r="I144" s="75">
        <f t="shared" ref="I144:I175" si="63">SUM(F144*B144)+(G144*2)</f>
        <v>0</v>
      </c>
      <c r="J144" s="76">
        <f t="shared" ref="J144:J175" si="64">IFERROR(AA144+H144,0)-G144</f>
        <v>0</v>
      </c>
      <c r="K144" s="142">
        <f t="shared" si="45"/>
        <v>0</v>
      </c>
      <c r="L144" s="143">
        <f t="shared" si="46"/>
        <v>0</v>
      </c>
      <c r="M144" s="63"/>
      <c r="N144" s="77"/>
      <c r="O144" s="77"/>
      <c r="P144" s="78"/>
      <c r="Q144" s="78"/>
      <c r="R144" s="80"/>
      <c r="S144" s="81"/>
      <c r="T144" s="81"/>
      <c r="U144" s="81"/>
      <c r="V144" s="80"/>
      <c r="W144" s="80"/>
      <c r="X144" s="82"/>
      <c r="Y144" s="83" t="str">
        <f t="shared" ref="Y144:Y175" si="65">IF(ISBLANK(O144),"",IF(O144="Long",(X144-40),IF(O144="Short",(X144+40))))</f>
        <v/>
      </c>
      <c r="Z144" s="84" t="str">
        <f t="shared" ref="Z144:Z207" si="66">IF(ISBLANK(O144),"",IF(O144="Long",(X144+S144),IF(O144="Short",(X144-S144))))</f>
        <v/>
      </c>
      <c r="AA144" s="84" t="str">
        <f t="shared" ref="AA144:AA175" si="67">IFERROR(IF(O144="Long",(Z144-X144)/X144*F144,IF(O144="Short",(X144-Z144)/X144*F144,"")), "")</f>
        <v/>
      </c>
      <c r="AB144" s="1"/>
      <c r="AC144" s="63"/>
      <c r="AD144" s="85">
        <f t="shared" si="47"/>
        <v>0</v>
      </c>
      <c r="AE144" s="86"/>
      <c r="AF144" s="87"/>
      <c r="AG144" s="88"/>
      <c r="AH144" s="89" t="str">
        <f t="shared" ref="AH144:AH207" si="68">IF(AK144="","",IF(AK144&gt;0,"W",IF(AK144&lt;0,"L","")))</f>
        <v/>
      </c>
      <c r="AI144" s="127">
        <f t="shared" ref="AI144:AI175" si="69">IFERROR(((Z144-X144)/(X144-Y144)*D144) * (F144/E144),0)</f>
        <v>0</v>
      </c>
      <c r="AJ144" s="127">
        <f t="shared" ref="AJ144:AJ175" si="70">IFERROR(((((AD144-X144)/(X144-Y144)*D144)*AL144))  * (F144/E144),0)</f>
        <v>0</v>
      </c>
      <c r="AK144" s="90" t="str">
        <f t="shared" ref="AK144:AK175" si="71">IFERROR(IF(O144="Long",(AD144-X144)/X144*F144+AE144,IF(O144="Short",(X144-AD144)/X144*F144+AE144,"")), "")</f>
        <v/>
      </c>
      <c r="AL144" s="91" t="str">
        <f t="shared" ref="AL144:AL207" si="72">IF(AD144=0,"0","1")</f>
        <v>0</v>
      </c>
      <c r="AM144" s="92"/>
    </row>
    <row r="145" spans="1:39" s="93" customFormat="1">
      <c r="A145" s="70"/>
      <c r="B145" s="71">
        <f t="shared" si="57"/>
        <v>0</v>
      </c>
      <c r="C145" s="72">
        <f t="shared" si="58"/>
        <v>0</v>
      </c>
      <c r="D145" s="73">
        <v>0</v>
      </c>
      <c r="E145" s="74">
        <f t="shared" si="59"/>
        <v>0</v>
      </c>
      <c r="F145" s="70">
        <f t="shared" si="60"/>
        <v>0</v>
      </c>
      <c r="G145" s="75">
        <f t="shared" si="61"/>
        <v>0</v>
      </c>
      <c r="H145" s="76">
        <f t="shared" si="62"/>
        <v>0</v>
      </c>
      <c r="I145" s="75">
        <f t="shared" si="63"/>
        <v>0</v>
      </c>
      <c r="J145" s="76">
        <f t="shared" si="64"/>
        <v>0</v>
      </c>
      <c r="K145" s="142">
        <f t="shared" ref="K145:K208" si="73">IFERROR(I145/A145,0)</f>
        <v>0</v>
      </c>
      <c r="L145" s="143">
        <f t="shared" ref="L145:L208" si="74">IFERROR(J145/A145,0)</f>
        <v>0</v>
      </c>
      <c r="M145" s="63"/>
      <c r="N145" s="77"/>
      <c r="O145" s="77"/>
      <c r="P145" s="78"/>
      <c r="Q145" s="78"/>
      <c r="R145" s="80"/>
      <c r="S145" s="81"/>
      <c r="T145" s="81"/>
      <c r="U145" s="81"/>
      <c r="V145" s="80"/>
      <c r="W145" s="80"/>
      <c r="X145" s="82"/>
      <c r="Y145" s="83" t="str">
        <f t="shared" si="65"/>
        <v/>
      </c>
      <c r="Z145" s="84" t="str">
        <f t="shared" si="66"/>
        <v/>
      </c>
      <c r="AA145" s="84" t="str">
        <f t="shared" si="67"/>
        <v/>
      </c>
      <c r="AB145" s="1"/>
      <c r="AC145" s="63"/>
      <c r="AD145" s="85">
        <f t="shared" ref="AD145:AD208" si="75">SUM(Z145)</f>
        <v>0</v>
      </c>
      <c r="AE145" s="86"/>
      <c r="AF145" s="87"/>
      <c r="AG145" s="88"/>
      <c r="AH145" s="89" t="str">
        <f t="shared" si="68"/>
        <v/>
      </c>
      <c r="AI145" s="127">
        <f t="shared" si="69"/>
        <v>0</v>
      </c>
      <c r="AJ145" s="127">
        <f t="shared" si="70"/>
        <v>0</v>
      </c>
      <c r="AK145" s="90" t="str">
        <f t="shared" si="71"/>
        <v/>
      </c>
      <c r="AL145" s="91" t="str">
        <f t="shared" si="72"/>
        <v>0</v>
      </c>
      <c r="AM145" s="92"/>
    </row>
    <row r="146" spans="1:39" s="93" customFormat="1">
      <c r="A146" s="70"/>
      <c r="B146" s="71">
        <f t="shared" si="57"/>
        <v>0</v>
      </c>
      <c r="C146" s="72">
        <f t="shared" si="58"/>
        <v>0</v>
      </c>
      <c r="D146" s="73">
        <v>0</v>
      </c>
      <c r="E146" s="74">
        <f t="shared" si="59"/>
        <v>0</v>
      </c>
      <c r="F146" s="70">
        <f t="shared" si="60"/>
        <v>0</v>
      </c>
      <c r="G146" s="75">
        <f t="shared" si="61"/>
        <v>0</v>
      </c>
      <c r="H146" s="76">
        <f t="shared" si="62"/>
        <v>0</v>
      </c>
      <c r="I146" s="75">
        <f t="shared" si="63"/>
        <v>0</v>
      </c>
      <c r="J146" s="76">
        <f t="shared" si="64"/>
        <v>0</v>
      </c>
      <c r="K146" s="142">
        <f t="shared" si="73"/>
        <v>0</v>
      </c>
      <c r="L146" s="143">
        <f t="shared" si="74"/>
        <v>0</v>
      </c>
      <c r="M146" s="63"/>
      <c r="N146" s="77"/>
      <c r="O146" s="77"/>
      <c r="P146" s="78"/>
      <c r="Q146" s="78"/>
      <c r="R146" s="80"/>
      <c r="S146" s="81"/>
      <c r="T146" s="81"/>
      <c r="U146" s="81"/>
      <c r="V146" s="80"/>
      <c r="W146" s="80"/>
      <c r="X146" s="82"/>
      <c r="Y146" s="83" t="str">
        <f t="shared" si="65"/>
        <v/>
      </c>
      <c r="Z146" s="84" t="str">
        <f t="shared" si="66"/>
        <v/>
      </c>
      <c r="AA146" s="84" t="str">
        <f t="shared" si="67"/>
        <v/>
      </c>
      <c r="AB146" s="1"/>
      <c r="AC146" s="63"/>
      <c r="AD146" s="85">
        <f t="shared" si="75"/>
        <v>0</v>
      </c>
      <c r="AE146" s="86"/>
      <c r="AF146" s="87"/>
      <c r="AG146" s="88"/>
      <c r="AH146" s="89" t="str">
        <f t="shared" si="68"/>
        <v/>
      </c>
      <c r="AI146" s="127">
        <f t="shared" si="69"/>
        <v>0</v>
      </c>
      <c r="AJ146" s="127">
        <f t="shared" si="70"/>
        <v>0</v>
      </c>
      <c r="AK146" s="90" t="str">
        <f t="shared" si="71"/>
        <v/>
      </c>
      <c r="AL146" s="91" t="str">
        <f t="shared" si="72"/>
        <v>0</v>
      </c>
      <c r="AM146" s="92"/>
    </row>
    <row r="147" spans="1:39" s="93" customFormat="1">
      <c r="A147" s="70"/>
      <c r="B147" s="71">
        <f t="shared" si="57"/>
        <v>0</v>
      </c>
      <c r="C147" s="72">
        <f t="shared" si="58"/>
        <v>0</v>
      </c>
      <c r="D147" s="73">
        <v>0</v>
      </c>
      <c r="E147" s="74">
        <f t="shared" si="59"/>
        <v>0</v>
      </c>
      <c r="F147" s="70">
        <f t="shared" si="60"/>
        <v>0</v>
      </c>
      <c r="G147" s="75">
        <f t="shared" si="61"/>
        <v>0</v>
      </c>
      <c r="H147" s="76">
        <f t="shared" si="62"/>
        <v>0</v>
      </c>
      <c r="I147" s="75">
        <f t="shared" si="63"/>
        <v>0</v>
      </c>
      <c r="J147" s="76">
        <f t="shared" si="64"/>
        <v>0</v>
      </c>
      <c r="K147" s="142">
        <f t="shared" si="73"/>
        <v>0</v>
      </c>
      <c r="L147" s="143">
        <f t="shared" si="74"/>
        <v>0</v>
      </c>
      <c r="M147" s="63"/>
      <c r="N147" s="77"/>
      <c r="O147" s="77"/>
      <c r="P147" s="78"/>
      <c r="Q147" s="78"/>
      <c r="R147" s="80"/>
      <c r="S147" s="81"/>
      <c r="T147" s="81"/>
      <c r="U147" s="81"/>
      <c r="V147" s="80"/>
      <c r="W147" s="80"/>
      <c r="X147" s="82"/>
      <c r="Y147" s="83" t="str">
        <f t="shared" si="65"/>
        <v/>
      </c>
      <c r="Z147" s="84" t="str">
        <f t="shared" si="66"/>
        <v/>
      </c>
      <c r="AA147" s="84" t="str">
        <f t="shared" si="67"/>
        <v/>
      </c>
      <c r="AB147" s="1"/>
      <c r="AC147" s="63"/>
      <c r="AD147" s="85">
        <f t="shared" si="75"/>
        <v>0</v>
      </c>
      <c r="AE147" s="86"/>
      <c r="AF147" s="87"/>
      <c r="AG147" s="88"/>
      <c r="AH147" s="89" t="str">
        <f t="shared" si="68"/>
        <v/>
      </c>
      <c r="AI147" s="127">
        <f t="shared" si="69"/>
        <v>0</v>
      </c>
      <c r="AJ147" s="127">
        <f t="shared" si="70"/>
        <v>0</v>
      </c>
      <c r="AK147" s="90" t="str">
        <f t="shared" si="71"/>
        <v/>
      </c>
      <c r="AL147" s="91" t="str">
        <f t="shared" si="72"/>
        <v>0</v>
      </c>
      <c r="AM147" s="92"/>
    </row>
    <row r="148" spans="1:39" s="93" customFormat="1">
      <c r="A148" s="70"/>
      <c r="B148" s="71">
        <f t="shared" si="57"/>
        <v>0</v>
      </c>
      <c r="C148" s="72">
        <f t="shared" si="58"/>
        <v>0</v>
      </c>
      <c r="D148" s="73">
        <v>0</v>
      </c>
      <c r="E148" s="74">
        <f t="shared" si="59"/>
        <v>0</v>
      </c>
      <c r="F148" s="70">
        <f t="shared" si="60"/>
        <v>0</v>
      </c>
      <c r="G148" s="75">
        <f t="shared" si="61"/>
        <v>0</v>
      </c>
      <c r="H148" s="76">
        <f t="shared" si="62"/>
        <v>0</v>
      </c>
      <c r="I148" s="75">
        <f t="shared" si="63"/>
        <v>0</v>
      </c>
      <c r="J148" s="76">
        <f t="shared" si="64"/>
        <v>0</v>
      </c>
      <c r="K148" s="142">
        <f t="shared" si="73"/>
        <v>0</v>
      </c>
      <c r="L148" s="143">
        <f t="shared" si="74"/>
        <v>0</v>
      </c>
      <c r="M148" s="63"/>
      <c r="N148" s="77"/>
      <c r="O148" s="77"/>
      <c r="P148" s="78"/>
      <c r="Q148" s="78"/>
      <c r="R148" s="80"/>
      <c r="S148" s="81"/>
      <c r="T148" s="81"/>
      <c r="U148" s="81"/>
      <c r="V148" s="80"/>
      <c r="W148" s="80"/>
      <c r="X148" s="82"/>
      <c r="Y148" s="83" t="str">
        <f t="shared" si="65"/>
        <v/>
      </c>
      <c r="Z148" s="84" t="str">
        <f t="shared" si="66"/>
        <v/>
      </c>
      <c r="AA148" s="84" t="str">
        <f t="shared" si="67"/>
        <v/>
      </c>
      <c r="AB148" s="1"/>
      <c r="AC148" s="63"/>
      <c r="AD148" s="85">
        <f t="shared" si="75"/>
        <v>0</v>
      </c>
      <c r="AE148" s="86"/>
      <c r="AF148" s="87"/>
      <c r="AG148" s="88"/>
      <c r="AH148" s="89" t="str">
        <f t="shared" si="68"/>
        <v/>
      </c>
      <c r="AI148" s="127">
        <f t="shared" si="69"/>
        <v>0</v>
      </c>
      <c r="AJ148" s="127">
        <f t="shared" si="70"/>
        <v>0</v>
      </c>
      <c r="AK148" s="90" t="str">
        <f t="shared" si="71"/>
        <v/>
      </c>
      <c r="AL148" s="91" t="str">
        <f t="shared" si="72"/>
        <v>0</v>
      </c>
      <c r="AM148" s="92"/>
    </row>
    <row r="149" spans="1:39" s="93" customFormat="1">
      <c r="A149" s="70"/>
      <c r="B149" s="71">
        <f t="shared" si="57"/>
        <v>0</v>
      </c>
      <c r="C149" s="72">
        <f t="shared" si="58"/>
        <v>0</v>
      </c>
      <c r="D149" s="73">
        <v>0</v>
      </c>
      <c r="E149" s="74">
        <f t="shared" si="59"/>
        <v>0</v>
      </c>
      <c r="F149" s="70">
        <f t="shared" si="60"/>
        <v>0</v>
      </c>
      <c r="G149" s="75">
        <f t="shared" si="61"/>
        <v>0</v>
      </c>
      <c r="H149" s="76">
        <f t="shared" si="62"/>
        <v>0</v>
      </c>
      <c r="I149" s="75">
        <f t="shared" si="63"/>
        <v>0</v>
      </c>
      <c r="J149" s="76">
        <f t="shared" si="64"/>
        <v>0</v>
      </c>
      <c r="K149" s="142">
        <f t="shared" si="73"/>
        <v>0</v>
      </c>
      <c r="L149" s="143">
        <f t="shared" si="74"/>
        <v>0</v>
      </c>
      <c r="M149" s="63"/>
      <c r="N149" s="77"/>
      <c r="O149" s="77"/>
      <c r="P149" s="78"/>
      <c r="Q149" s="78"/>
      <c r="R149" s="80"/>
      <c r="S149" s="81"/>
      <c r="T149" s="81"/>
      <c r="U149" s="81"/>
      <c r="V149" s="80"/>
      <c r="W149" s="80"/>
      <c r="X149" s="82"/>
      <c r="Y149" s="83" t="str">
        <f t="shared" si="65"/>
        <v/>
      </c>
      <c r="Z149" s="84" t="str">
        <f t="shared" si="66"/>
        <v/>
      </c>
      <c r="AA149" s="84" t="str">
        <f t="shared" si="67"/>
        <v/>
      </c>
      <c r="AB149" s="1"/>
      <c r="AC149" s="63"/>
      <c r="AD149" s="85">
        <f t="shared" si="75"/>
        <v>0</v>
      </c>
      <c r="AE149" s="86"/>
      <c r="AF149" s="87"/>
      <c r="AG149" s="88"/>
      <c r="AH149" s="89" t="str">
        <f t="shared" si="68"/>
        <v/>
      </c>
      <c r="AI149" s="127">
        <f t="shared" si="69"/>
        <v>0</v>
      </c>
      <c r="AJ149" s="127">
        <f t="shared" si="70"/>
        <v>0</v>
      </c>
      <c r="AK149" s="90" t="str">
        <f t="shared" si="71"/>
        <v/>
      </c>
      <c r="AL149" s="91" t="str">
        <f t="shared" si="72"/>
        <v>0</v>
      </c>
      <c r="AM149" s="92"/>
    </row>
    <row r="150" spans="1:39" s="93" customFormat="1">
      <c r="A150" s="70"/>
      <c r="B150" s="71">
        <f t="shared" si="57"/>
        <v>0</v>
      </c>
      <c r="C150" s="72">
        <f t="shared" si="58"/>
        <v>0</v>
      </c>
      <c r="D150" s="73">
        <v>0</v>
      </c>
      <c r="E150" s="74">
        <f t="shared" si="59"/>
        <v>0</v>
      </c>
      <c r="F150" s="70">
        <f t="shared" si="60"/>
        <v>0</v>
      </c>
      <c r="G150" s="75">
        <f t="shared" si="61"/>
        <v>0</v>
      </c>
      <c r="H150" s="76">
        <f t="shared" si="62"/>
        <v>0</v>
      </c>
      <c r="I150" s="75">
        <f t="shared" si="63"/>
        <v>0</v>
      </c>
      <c r="J150" s="76">
        <f t="shared" si="64"/>
        <v>0</v>
      </c>
      <c r="K150" s="142">
        <f t="shared" si="73"/>
        <v>0</v>
      </c>
      <c r="L150" s="143">
        <f t="shared" si="74"/>
        <v>0</v>
      </c>
      <c r="M150" s="63"/>
      <c r="N150" s="77"/>
      <c r="O150" s="77"/>
      <c r="P150" s="78"/>
      <c r="Q150" s="78"/>
      <c r="R150" s="80"/>
      <c r="S150" s="81"/>
      <c r="T150" s="81"/>
      <c r="U150" s="81"/>
      <c r="V150" s="80"/>
      <c r="W150" s="80"/>
      <c r="X150" s="82"/>
      <c r="Y150" s="83" t="str">
        <f t="shared" si="65"/>
        <v/>
      </c>
      <c r="Z150" s="84" t="str">
        <f t="shared" si="66"/>
        <v/>
      </c>
      <c r="AA150" s="84" t="str">
        <f t="shared" si="67"/>
        <v/>
      </c>
      <c r="AB150" s="1"/>
      <c r="AC150" s="63"/>
      <c r="AD150" s="85">
        <f t="shared" si="75"/>
        <v>0</v>
      </c>
      <c r="AE150" s="86"/>
      <c r="AF150" s="87"/>
      <c r="AG150" s="88"/>
      <c r="AH150" s="89" t="str">
        <f t="shared" si="68"/>
        <v/>
      </c>
      <c r="AI150" s="127">
        <f t="shared" si="69"/>
        <v>0</v>
      </c>
      <c r="AJ150" s="127">
        <f t="shared" si="70"/>
        <v>0</v>
      </c>
      <c r="AK150" s="90" t="str">
        <f t="shared" si="71"/>
        <v/>
      </c>
      <c r="AL150" s="91" t="str">
        <f t="shared" si="72"/>
        <v>0</v>
      </c>
      <c r="AM150" s="92"/>
    </row>
    <row r="151" spans="1:39" s="93" customFormat="1">
      <c r="A151" s="70"/>
      <c r="B151" s="71">
        <f t="shared" si="57"/>
        <v>0</v>
      </c>
      <c r="C151" s="72">
        <f t="shared" si="58"/>
        <v>0</v>
      </c>
      <c r="D151" s="73">
        <v>0</v>
      </c>
      <c r="E151" s="74">
        <f t="shared" si="59"/>
        <v>0</v>
      </c>
      <c r="F151" s="70">
        <f t="shared" si="60"/>
        <v>0</v>
      </c>
      <c r="G151" s="75">
        <f t="shared" si="61"/>
        <v>0</v>
      </c>
      <c r="H151" s="76">
        <f t="shared" si="62"/>
        <v>0</v>
      </c>
      <c r="I151" s="75">
        <f t="shared" si="63"/>
        <v>0</v>
      </c>
      <c r="J151" s="76">
        <f t="shared" si="64"/>
        <v>0</v>
      </c>
      <c r="K151" s="142">
        <f t="shared" si="73"/>
        <v>0</v>
      </c>
      <c r="L151" s="143">
        <f t="shared" si="74"/>
        <v>0</v>
      </c>
      <c r="M151" s="63"/>
      <c r="N151" s="77"/>
      <c r="O151" s="77"/>
      <c r="P151" s="78"/>
      <c r="Q151" s="78"/>
      <c r="R151" s="80"/>
      <c r="S151" s="81"/>
      <c r="T151" s="81"/>
      <c r="U151" s="81"/>
      <c r="V151" s="80"/>
      <c r="W151" s="80"/>
      <c r="X151" s="82"/>
      <c r="Y151" s="83" t="str">
        <f t="shared" si="65"/>
        <v/>
      </c>
      <c r="Z151" s="84" t="str">
        <f t="shared" si="66"/>
        <v/>
      </c>
      <c r="AA151" s="84" t="str">
        <f t="shared" si="67"/>
        <v/>
      </c>
      <c r="AB151" s="1"/>
      <c r="AC151" s="63"/>
      <c r="AD151" s="85">
        <f t="shared" si="75"/>
        <v>0</v>
      </c>
      <c r="AE151" s="86"/>
      <c r="AF151" s="87"/>
      <c r="AG151" s="88"/>
      <c r="AH151" s="89" t="str">
        <f t="shared" si="68"/>
        <v/>
      </c>
      <c r="AI151" s="127">
        <f t="shared" si="69"/>
        <v>0</v>
      </c>
      <c r="AJ151" s="127">
        <f t="shared" si="70"/>
        <v>0</v>
      </c>
      <c r="AK151" s="90" t="str">
        <f t="shared" si="71"/>
        <v/>
      </c>
      <c r="AL151" s="91" t="str">
        <f t="shared" si="72"/>
        <v>0</v>
      </c>
      <c r="AM151" s="92"/>
    </row>
    <row r="152" spans="1:39" s="93" customFormat="1">
      <c r="A152" s="70"/>
      <c r="B152" s="71">
        <f t="shared" si="57"/>
        <v>0</v>
      </c>
      <c r="C152" s="72">
        <f t="shared" si="58"/>
        <v>0</v>
      </c>
      <c r="D152" s="73">
        <v>0</v>
      </c>
      <c r="E152" s="74">
        <f t="shared" si="59"/>
        <v>0</v>
      </c>
      <c r="F152" s="70">
        <f t="shared" si="60"/>
        <v>0</v>
      </c>
      <c r="G152" s="75">
        <f t="shared" si="61"/>
        <v>0</v>
      </c>
      <c r="H152" s="76">
        <f t="shared" si="62"/>
        <v>0</v>
      </c>
      <c r="I152" s="75">
        <f t="shared" si="63"/>
        <v>0</v>
      </c>
      <c r="J152" s="76">
        <f t="shared" si="64"/>
        <v>0</v>
      </c>
      <c r="K152" s="142">
        <f t="shared" si="73"/>
        <v>0</v>
      </c>
      <c r="L152" s="143">
        <f t="shared" si="74"/>
        <v>0</v>
      </c>
      <c r="M152" s="63"/>
      <c r="N152" s="77"/>
      <c r="O152" s="77"/>
      <c r="P152" s="78"/>
      <c r="Q152" s="78"/>
      <c r="R152" s="80"/>
      <c r="S152" s="81"/>
      <c r="T152" s="81"/>
      <c r="U152" s="81"/>
      <c r="V152" s="80"/>
      <c r="W152" s="80"/>
      <c r="X152" s="82"/>
      <c r="Y152" s="83" t="str">
        <f t="shared" si="65"/>
        <v/>
      </c>
      <c r="Z152" s="84" t="str">
        <f t="shared" si="66"/>
        <v/>
      </c>
      <c r="AA152" s="84" t="str">
        <f t="shared" si="67"/>
        <v/>
      </c>
      <c r="AB152" s="1"/>
      <c r="AC152" s="63"/>
      <c r="AD152" s="85">
        <f t="shared" si="75"/>
        <v>0</v>
      </c>
      <c r="AE152" s="86"/>
      <c r="AF152" s="87"/>
      <c r="AG152" s="88"/>
      <c r="AH152" s="89" t="str">
        <f t="shared" si="68"/>
        <v/>
      </c>
      <c r="AI152" s="127">
        <f t="shared" si="69"/>
        <v>0</v>
      </c>
      <c r="AJ152" s="127">
        <f t="shared" si="70"/>
        <v>0</v>
      </c>
      <c r="AK152" s="90" t="str">
        <f t="shared" si="71"/>
        <v/>
      </c>
      <c r="AL152" s="91" t="str">
        <f t="shared" si="72"/>
        <v>0</v>
      </c>
      <c r="AM152" s="92"/>
    </row>
    <row r="153" spans="1:39" s="93" customFormat="1">
      <c r="A153" s="70"/>
      <c r="B153" s="71">
        <f t="shared" si="57"/>
        <v>0</v>
      </c>
      <c r="C153" s="72">
        <f t="shared" si="58"/>
        <v>0</v>
      </c>
      <c r="D153" s="73">
        <v>0</v>
      </c>
      <c r="E153" s="74">
        <f t="shared" si="59"/>
        <v>0</v>
      </c>
      <c r="F153" s="70">
        <f t="shared" si="60"/>
        <v>0</v>
      </c>
      <c r="G153" s="75">
        <f t="shared" si="61"/>
        <v>0</v>
      </c>
      <c r="H153" s="76">
        <f t="shared" si="62"/>
        <v>0</v>
      </c>
      <c r="I153" s="75">
        <f t="shared" si="63"/>
        <v>0</v>
      </c>
      <c r="J153" s="76">
        <f t="shared" si="64"/>
        <v>0</v>
      </c>
      <c r="K153" s="142">
        <f t="shared" si="73"/>
        <v>0</v>
      </c>
      <c r="L153" s="143">
        <f t="shared" si="74"/>
        <v>0</v>
      </c>
      <c r="M153" s="63"/>
      <c r="N153" s="77"/>
      <c r="O153" s="77"/>
      <c r="P153" s="78"/>
      <c r="Q153" s="78"/>
      <c r="R153" s="80"/>
      <c r="S153" s="81"/>
      <c r="T153" s="81"/>
      <c r="U153" s="81"/>
      <c r="V153" s="80"/>
      <c r="W153" s="80"/>
      <c r="X153" s="82"/>
      <c r="Y153" s="83" t="str">
        <f t="shared" si="65"/>
        <v/>
      </c>
      <c r="Z153" s="84" t="str">
        <f t="shared" si="66"/>
        <v/>
      </c>
      <c r="AA153" s="84" t="str">
        <f t="shared" si="67"/>
        <v/>
      </c>
      <c r="AB153" s="1"/>
      <c r="AC153" s="63"/>
      <c r="AD153" s="85">
        <f t="shared" si="75"/>
        <v>0</v>
      </c>
      <c r="AE153" s="86"/>
      <c r="AF153" s="87"/>
      <c r="AG153" s="88"/>
      <c r="AH153" s="89" t="str">
        <f t="shared" si="68"/>
        <v/>
      </c>
      <c r="AI153" s="127">
        <f t="shared" si="69"/>
        <v>0</v>
      </c>
      <c r="AJ153" s="127">
        <f t="shared" si="70"/>
        <v>0</v>
      </c>
      <c r="AK153" s="90" t="str">
        <f t="shared" si="71"/>
        <v/>
      </c>
      <c r="AL153" s="91" t="str">
        <f t="shared" si="72"/>
        <v>0</v>
      </c>
      <c r="AM153" s="92"/>
    </row>
    <row r="154" spans="1:39" s="93" customFormat="1">
      <c r="A154" s="70"/>
      <c r="B154" s="71">
        <f t="shared" si="57"/>
        <v>0</v>
      </c>
      <c r="C154" s="72">
        <f t="shared" si="58"/>
        <v>0</v>
      </c>
      <c r="D154" s="73">
        <v>0</v>
      </c>
      <c r="E154" s="74">
        <f t="shared" si="59"/>
        <v>0</v>
      </c>
      <c r="F154" s="70">
        <f t="shared" si="60"/>
        <v>0</v>
      </c>
      <c r="G154" s="75">
        <f t="shared" si="61"/>
        <v>0</v>
      </c>
      <c r="H154" s="76">
        <f t="shared" si="62"/>
        <v>0</v>
      </c>
      <c r="I154" s="75">
        <f t="shared" si="63"/>
        <v>0</v>
      </c>
      <c r="J154" s="76">
        <f t="shared" si="64"/>
        <v>0</v>
      </c>
      <c r="K154" s="142">
        <f t="shared" si="73"/>
        <v>0</v>
      </c>
      <c r="L154" s="143">
        <f t="shared" si="74"/>
        <v>0</v>
      </c>
      <c r="M154" s="63"/>
      <c r="N154" s="77"/>
      <c r="O154" s="77"/>
      <c r="P154" s="78"/>
      <c r="Q154" s="78"/>
      <c r="R154" s="80"/>
      <c r="S154" s="81"/>
      <c r="T154" s="81"/>
      <c r="U154" s="81"/>
      <c r="V154" s="80"/>
      <c r="W154" s="80"/>
      <c r="X154" s="82"/>
      <c r="Y154" s="83" t="str">
        <f t="shared" si="65"/>
        <v/>
      </c>
      <c r="Z154" s="84" t="str">
        <f t="shared" si="66"/>
        <v/>
      </c>
      <c r="AA154" s="84" t="str">
        <f t="shared" si="67"/>
        <v/>
      </c>
      <c r="AB154" s="1"/>
      <c r="AC154" s="63"/>
      <c r="AD154" s="85">
        <f t="shared" si="75"/>
        <v>0</v>
      </c>
      <c r="AE154" s="86"/>
      <c r="AF154" s="87"/>
      <c r="AG154" s="88"/>
      <c r="AH154" s="89" t="str">
        <f t="shared" si="68"/>
        <v/>
      </c>
      <c r="AI154" s="127">
        <f t="shared" si="69"/>
        <v>0</v>
      </c>
      <c r="AJ154" s="127">
        <f t="shared" si="70"/>
        <v>0</v>
      </c>
      <c r="AK154" s="90" t="str">
        <f t="shared" si="71"/>
        <v/>
      </c>
      <c r="AL154" s="91" t="str">
        <f t="shared" si="72"/>
        <v>0</v>
      </c>
      <c r="AM154" s="92"/>
    </row>
    <row r="155" spans="1:39" s="93" customFormat="1">
      <c r="A155" s="70"/>
      <c r="B155" s="71">
        <f t="shared" si="57"/>
        <v>0</v>
      </c>
      <c r="C155" s="72">
        <f t="shared" si="58"/>
        <v>0</v>
      </c>
      <c r="D155" s="73">
        <v>0</v>
      </c>
      <c r="E155" s="74">
        <f t="shared" si="59"/>
        <v>0</v>
      </c>
      <c r="F155" s="70">
        <f t="shared" si="60"/>
        <v>0</v>
      </c>
      <c r="G155" s="75">
        <f t="shared" si="61"/>
        <v>0</v>
      </c>
      <c r="H155" s="76">
        <f t="shared" si="62"/>
        <v>0</v>
      </c>
      <c r="I155" s="75">
        <f t="shared" si="63"/>
        <v>0</v>
      </c>
      <c r="J155" s="76">
        <f t="shared" si="64"/>
        <v>0</v>
      </c>
      <c r="K155" s="142">
        <f t="shared" si="73"/>
        <v>0</v>
      </c>
      <c r="L155" s="143">
        <f t="shared" si="74"/>
        <v>0</v>
      </c>
      <c r="M155" s="63"/>
      <c r="N155" s="77"/>
      <c r="O155" s="77"/>
      <c r="P155" s="78"/>
      <c r="Q155" s="78"/>
      <c r="R155" s="80"/>
      <c r="S155" s="81"/>
      <c r="T155" s="81"/>
      <c r="U155" s="81"/>
      <c r="V155" s="80"/>
      <c r="W155" s="80"/>
      <c r="X155" s="82"/>
      <c r="Y155" s="83" t="str">
        <f t="shared" si="65"/>
        <v/>
      </c>
      <c r="Z155" s="84" t="str">
        <f t="shared" si="66"/>
        <v/>
      </c>
      <c r="AA155" s="84" t="str">
        <f t="shared" si="67"/>
        <v/>
      </c>
      <c r="AB155" s="1"/>
      <c r="AC155" s="63"/>
      <c r="AD155" s="85">
        <f t="shared" si="75"/>
        <v>0</v>
      </c>
      <c r="AE155" s="86"/>
      <c r="AF155" s="87"/>
      <c r="AG155" s="88"/>
      <c r="AH155" s="89" t="str">
        <f t="shared" si="68"/>
        <v/>
      </c>
      <c r="AI155" s="127">
        <f t="shared" si="69"/>
        <v>0</v>
      </c>
      <c r="AJ155" s="127">
        <f t="shared" si="70"/>
        <v>0</v>
      </c>
      <c r="AK155" s="90" t="str">
        <f t="shared" si="71"/>
        <v/>
      </c>
      <c r="AL155" s="91" t="str">
        <f t="shared" si="72"/>
        <v>0</v>
      </c>
      <c r="AM155" s="92"/>
    </row>
    <row r="156" spans="1:39" s="93" customFormat="1">
      <c r="A156" s="70"/>
      <c r="B156" s="71">
        <f t="shared" si="57"/>
        <v>0</v>
      </c>
      <c r="C156" s="72">
        <f t="shared" si="58"/>
        <v>0</v>
      </c>
      <c r="D156" s="73">
        <v>0</v>
      </c>
      <c r="E156" s="74">
        <f t="shared" si="59"/>
        <v>0</v>
      </c>
      <c r="F156" s="70">
        <f t="shared" si="60"/>
        <v>0</v>
      </c>
      <c r="G156" s="75">
        <f t="shared" si="61"/>
        <v>0</v>
      </c>
      <c r="H156" s="76">
        <f t="shared" si="62"/>
        <v>0</v>
      </c>
      <c r="I156" s="75">
        <f t="shared" si="63"/>
        <v>0</v>
      </c>
      <c r="J156" s="76">
        <f t="shared" si="64"/>
        <v>0</v>
      </c>
      <c r="K156" s="142">
        <f t="shared" si="73"/>
        <v>0</v>
      </c>
      <c r="L156" s="143">
        <f t="shared" si="74"/>
        <v>0</v>
      </c>
      <c r="M156" s="63"/>
      <c r="N156" s="77"/>
      <c r="O156" s="77"/>
      <c r="P156" s="78"/>
      <c r="Q156" s="78"/>
      <c r="R156" s="80"/>
      <c r="S156" s="81"/>
      <c r="T156" s="81"/>
      <c r="U156" s="81"/>
      <c r="V156" s="80"/>
      <c r="W156" s="80"/>
      <c r="X156" s="82"/>
      <c r="Y156" s="83" t="str">
        <f t="shared" si="65"/>
        <v/>
      </c>
      <c r="Z156" s="84" t="str">
        <f t="shared" si="66"/>
        <v/>
      </c>
      <c r="AA156" s="84" t="str">
        <f t="shared" si="67"/>
        <v/>
      </c>
      <c r="AB156" s="1"/>
      <c r="AC156" s="63"/>
      <c r="AD156" s="85">
        <f t="shared" si="75"/>
        <v>0</v>
      </c>
      <c r="AE156" s="86"/>
      <c r="AF156" s="87"/>
      <c r="AG156" s="88"/>
      <c r="AH156" s="89" t="str">
        <f t="shared" si="68"/>
        <v/>
      </c>
      <c r="AI156" s="127">
        <f t="shared" si="69"/>
        <v>0</v>
      </c>
      <c r="AJ156" s="127">
        <f t="shared" si="70"/>
        <v>0</v>
      </c>
      <c r="AK156" s="90" t="str">
        <f t="shared" si="71"/>
        <v/>
      </c>
      <c r="AL156" s="91" t="str">
        <f t="shared" si="72"/>
        <v>0</v>
      </c>
      <c r="AM156" s="92"/>
    </row>
    <row r="157" spans="1:39" s="93" customFormat="1">
      <c r="A157" s="70"/>
      <c r="B157" s="71">
        <f t="shared" si="57"/>
        <v>0</v>
      </c>
      <c r="C157" s="72">
        <f t="shared" si="58"/>
        <v>0</v>
      </c>
      <c r="D157" s="73">
        <v>0</v>
      </c>
      <c r="E157" s="74">
        <f t="shared" si="59"/>
        <v>0</v>
      </c>
      <c r="F157" s="70">
        <f t="shared" si="60"/>
        <v>0</v>
      </c>
      <c r="G157" s="75">
        <f t="shared" si="61"/>
        <v>0</v>
      </c>
      <c r="H157" s="76">
        <f t="shared" si="62"/>
        <v>0</v>
      </c>
      <c r="I157" s="75">
        <f t="shared" si="63"/>
        <v>0</v>
      </c>
      <c r="J157" s="76">
        <f t="shared" si="64"/>
        <v>0</v>
      </c>
      <c r="K157" s="142">
        <f t="shared" si="73"/>
        <v>0</v>
      </c>
      <c r="L157" s="143">
        <f t="shared" si="74"/>
        <v>0</v>
      </c>
      <c r="M157" s="63"/>
      <c r="N157" s="77"/>
      <c r="O157" s="77"/>
      <c r="P157" s="78"/>
      <c r="Q157" s="78"/>
      <c r="R157" s="80"/>
      <c r="S157" s="81"/>
      <c r="T157" s="81"/>
      <c r="U157" s="81"/>
      <c r="V157" s="80"/>
      <c r="W157" s="80"/>
      <c r="X157" s="82"/>
      <c r="Y157" s="83" t="str">
        <f t="shared" si="65"/>
        <v/>
      </c>
      <c r="Z157" s="84" t="str">
        <f t="shared" si="66"/>
        <v/>
      </c>
      <c r="AA157" s="84" t="str">
        <f t="shared" si="67"/>
        <v/>
      </c>
      <c r="AB157" s="1"/>
      <c r="AC157" s="63"/>
      <c r="AD157" s="85">
        <f t="shared" si="75"/>
        <v>0</v>
      </c>
      <c r="AE157" s="86"/>
      <c r="AF157" s="87"/>
      <c r="AG157" s="88"/>
      <c r="AH157" s="89" t="str">
        <f t="shared" si="68"/>
        <v/>
      </c>
      <c r="AI157" s="127">
        <f t="shared" si="69"/>
        <v>0</v>
      </c>
      <c r="AJ157" s="127">
        <f t="shared" si="70"/>
        <v>0</v>
      </c>
      <c r="AK157" s="90" t="str">
        <f t="shared" si="71"/>
        <v/>
      </c>
      <c r="AL157" s="91" t="str">
        <f t="shared" si="72"/>
        <v>0</v>
      </c>
      <c r="AM157" s="92"/>
    </row>
    <row r="158" spans="1:39" s="93" customFormat="1">
      <c r="A158" s="70"/>
      <c r="B158" s="71">
        <f t="shared" si="57"/>
        <v>0</v>
      </c>
      <c r="C158" s="72">
        <f t="shared" si="58"/>
        <v>0</v>
      </c>
      <c r="D158" s="73">
        <v>0</v>
      </c>
      <c r="E158" s="74">
        <f t="shared" si="59"/>
        <v>0</v>
      </c>
      <c r="F158" s="70">
        <f t="shared" si="60"/>
        <v>0</v>
      </c>
      <c r="G158" s="75">
        <f t="shared" si="61"/>
        <v>0</v>
      </c>
      <c r="H158" s="76">
        <f t="shared" si="62"/>
        <v>0</v>
      </c>
      <c r="I158" s="75">
        <f t="shared" si="63"/>
        <v>0</v>
      </c>
      <c r="J158" s="76">
        <f t="shared" si="64"/>
        <v>0</v>
      </c>
      <c r="K158" s="142">
        <f t="shared" si="73"/>
        <v>0</v>
      </c>
      <c r="L158" s="143">
        <f t="shared" si="74"/>
        <v>0</v>
      </c>
      <c r="M158" s="63"/>
      <c r="N158" s="77"/>
      <c r="O158" s="77"/>
      <c r="P158" s="78"/>
      <c r="Q158" s="78"/>
      <c r="R158" s="80"/>
      <c r="S158" s="81"/>
      <c r="T158" s="81"/>
      <c r="U158" s="81"/>
      <c r="V158" s="80"/>
      <c r="W158" s="80"/>
      <c r="X158" s="82"/>
      <c r="Y158" s="83" t="str">
        <f t="shared" si="65"/>
        <v/>
      </c>
      <c r="Z158" s="84" t="str">
        <f t="shared" si="66"/>
        <v/>
      </c>
      <c r="AA158" s="84" t="str">
        <f t="shared" si="67"/>
        <v/>
      </c>
      <c r="AB158" s="1"/>
      <c r="AC158" s="63"/>
      <c r="AD158" s="85">
        <f t="shared" si="75"/>
        <v>0</v>
      </c>
      <c r="AE158" s="86"/>
      <c r="AF158" s="87"/>
      <c r="AG158" s="88"/>
      <c r="AH158" s="89" t="str">
        <f t="shared" si="68"/>
        <v/>
      </c>
      <c r="AI158" s="127">
        <f t="shared" si="69"/>
        <v>0</v>
      </c>
      <c r="AJ158" s="127">
        <f t="shared" si="70"/>
        <v>0</v>
      </c>
      <c r="AK158" s="90" t="str">
        <f t="shared" si="71"/>
        <v/>
      </c>
      <c r="AL158" s="91" t="str">
        <f t="shared" si="72"/>
        <v>0</v>
      </c>
      <c r="AM158" s="92"/>
    </row>
    <row r="159" spans="1:39" s="93" customFormat="1">
      <c r="A159" s="70"/>
      <c r="B159" s="71">
        <f t="shared" si="57"/>
        <v>0</v>
      </c>
      <c r="C159" s="72">
        <f t="shared" si="58"/>
        <v>0</v>
      </c>
      <c r="D159" s="73">
        <v>0</v>
      </c>
      <c r="E159" s="74">
        <f t="shared" si="59"/>
        <v>0</v>
      </c>
      <c r="F159" s="70">
        <f t="shared" si="60"/>
        <v>0</v>
      </c>
      <c r="G159" s="75">
        <f t="shared" si="61"/>
        <v>0</v>
      </c>
      <c r="H159" s="76">
        <f t="shared" si="62"/>
        <v>0</v>
      </c>
      <c r="I159" s="75">
        <f t="shared" si="63"/>
        <v>0</v>
      </c>
      <c r="J159" s="76">
        <f t="shared" si="64"/>
        <v>0</v>
      </c>
      <c r="K159" s="142">
        <f t="shared" si="73"/>
        <v>0</v>
      </c>
      <c r="L159" s="143">
        <f t="shared" si="74"/>
        <v>0</v>
      </c>
      <c r="M159" s="63"/>
      <c r="N159" s="77"/>
      <c r="O159" s="77"/>
      <c r="P159" s="78"/>
      <c r="Q159" s="78"/>
      <c r="R159" s="80"/>
      <c r="S159" s="81"/>
      <c r="T159" s="81"/>
      <c r="U159" s="81"/>
      <c r="V159" s="80"/>
      <c r="W159" s="80"/>
      <c r="X159" s="82"/>
      <c r="Y159" s="83" t="str">
        <f t="shared" si="65"/>
        <v/>
      </c>
      <c r="Z159" s="84" t="str">
        <f t="shared" si="66"/>
        <v/>
      </c>
      <c r="AA159" s="84" t="str">
        <f t="shared" si="67"/>
        <v/>
      </c>
      <c r="AB159" s="1"/>
      <c r="AC159" s="63"/>
      <c r="AD159" s="85">
        <f t="shared" si="75"/>
        <v>0</v>
      </c>
      <c r="AE159" s="86"/>
      <c r="AF159" s="87"/>
      <c r="AG159" s="88"/>
      <c r="AH159" s="89" t="str">
        <f t="shared" si="68"/>
        <v/>
      </c>
      <c r="AI159" s="127">
        <f t="shared" si="69"/>
        <v>0</v>
      </c>
      <c r="AJ159" s="127">
        <f t="shared" si="70"/>
        <v>0</v>
      </c>
      <c r="AK159" s="90" t="str">
        <f t="shared" si="71"/>
        <v/>
      </c>
      <c r="AL159" s="91" t="str">
        <f t="shared" si="72"/>
        <v>0</v>
      </c>
      <c r="AM159" s="92"/>
    </row>
    <row r="160" spans="1:39" s="93" customFormat="1">
      <c r="A160" s="70"/>
      <c r="B160" s="71">
        <f t="shared" si="57"/>
        <v>0</v>
      </c>
      <c r="C160" s="72">
        <f t="shared" si="58"/>
        <v>0</v>
      </c>
      <c r="D160" s="73">
        <v>0</v>
      </c>
      <c r="E160" s="74">
        <f t="shared" si="59"/>
        <v>0</v>
      </c>
      <c r="F160" s="70">
        <f t="shared" si="60"/>
        <v>0</v>
      </c>
      <c r="G160" s="75">
        <f t="shared" si="61"/>
        <v>0</v>
      </c>
      <c r="H160" s="76">
        <f t="shared" si="62"/>
        <v>0</v>
      </c>
      <c r="I160" s="75">
        <f t="shared" si="63"/>
        <v>0</v>
      </c>
      <c r="J160" s="76">
        <f t="shared" si="64"/>
        <v>0</v>
      </c>
      <c r="K160" s="142">
        <f t="shared" si="73"/>
        <v>0</v>
      </c>
      <c r="L160" s="143">
        <f t="shared" si="74"/>
        <v>0</v>
      </c>
      <c r="M160" s="63"/>
      <c r="N160" s="77"/>
      <c r="O160" s="77"/>
      <c r="P160" s="78"/>
      <c r="Q160" s="78"/>
      <c r="R160" s="80"/>
      <c r="S160" s="81"/>
      <c r="T160" s="81"/>
      <c r="U160" s="81"/>
      <c r="V160" s="80"/>
      <c r="W160" s="80"/>
      <c r="X160" s="82"/>
      <c r="Y160" s="83" t="str">
        <f t="shared" si="65"/>
        <v/>
      </c>
      <c r="Z160" s="84" t="str">
        <f t="shared" si="66"/>
        <v/>
      </c>
      <c r="AA160" s="84" t="str">
        <f t="shared" si="67"/>
        <v/>
      </c>
      <c r="AB160" s="1"/>
      <c r="AC160" s="63"/>
      <c r="AD160" s="85">
        <f t="shared" si="75"/>
        <v>0</v>
      </c>
      <c r="AE160" s="86"/>
      <c r="AF160" s="87"/>
      <c r="AG160" s="88"/>
      <c r="AH160" s="89" t="str">
        <f t="shared" si="68"/>
        <v/>
      </c>
      <c r="AI160" s="127">
        <f t="shared" si="69"/>
        <v>0</v>
      </c>
      <c r="AJ160" s="127">
        <f t="shared" si="70"/>
        <v>0</v>
      </c>
      <c r="AK160" s="90" t="str">
        <f t="shared" si="71"/>
        <v/>
      </c>
      <c r="AL160" s="91" t="str">
        <f t="shared" si="72"/>
        <v>0</v>
      </c>
      <c r="AM160" s="92"/>
    </row>
    <row r="161" spans="1:39" s="93" customFormat="1">
      <c r="A161" s="70"/>
      <c r="B161" s="71">
        <f t="shared" si="57"/>
        <v>0</v>
      </c>
      <c r="C161" s="72">
        <f t="shared" si="58"/>
        <v>0</v>
      </c>
      <c r="D161" s="73">
        <v>0</v>
      </c>
      <c r="E161" s="74">
        <f t="shared" si="59"/>
        <v>0</v>
      </c>
      <c r="F161" s="70">
        <f t="shared" si="60"/>
        <v>0</v>
      </c>
      <c r="G161" s="75">
        <f t="shared" si="61"/>
        <v>0</v>
      </c>
      <c r="H161" s="76">
        <f t="shared" si="62"/>
        <v>0</v>
      </c>
      <c r="I161" s="75">
        <f t="shared" si="63"/>
        <v>0</v>
      </c>
      <c r="J161" s="76">
        <f t="shared" si="64"/>
        <v>0</v>
      </c>
      <c r="K161" s="142">
        <f t="shared" si="73"/>
        <v>0</v>
      </c>
      <c r="L161" s="143">
        <f t="shared" si="74"/>
        <v>0</v>
      </c>
      <c r="M161" s="63"/>
      <c r="N161" s="77"/>
      <c r="O161" s="77"/>
      <c r="P161" s="78"/>
      <c r="Q161" s="78"/>
      <c r="R161" s="80"/>
      <c r="S161" s="81"/>
      <c r="T161" s="81"/>
      <c r="U161" s="81"/>
      <c r="V161" s="80"/>
      <c r="W161" s="80"/>
      <c r="X161" s="82"/>
      <c r="Y161" s="83" t="str">
        <f t="shared" si="65"/>
        <v/>
      </c>
      <c r="Z161" s="84" t="str">
        <f t="shared" si="66"/>
        <v/>
      </c>
      <c r="AA161" s="84" t="str">
        <f t="shared" si="67"/>
        <v/>
      </c>
      <c r="AB161" s="1"/>
      <c r="AC161" s="63"/>
      <c r="AD161" s="85">
        <f t="shared" si="75"/>
        <v>0</v>
      </c>
      <c r="AE161" s="86"/>
      <c r="AF161" s="87"/>
      <c r="AG161" s="88"/>
      <c r="AH161" s="89" t="str">
        <f t="shared" si="68"/>
        <v/>
      </c>
      <c r="AI161" s="127">
        <f t="shared" si="69"/>
        <v>0</v>
      </c>
      <c r="AJ161" s="127">
        <f t="shared" si="70"/>
        <v>0</v>
      </c>
      <c r="AK161" s="90" t="str">
        <f t="shared" si="71"/>
        <v/>
      </c>
      <c r="AL161" s="91" t="str">
        <f t="shared" si="72"/>
        <v>0</v>
      </c>
      <c r="AM161" s="92"/>
    </row>
    <row r="162" spans="1:39" s="93" customFormat="1">
      <c r="A162" s="70"/>
      <c r="B162" s="71">
        <f t="shared" si="57"/>
        <v>0</v>
      </c>
      <c r="C162" s="72">
        <f t="shared" si="58"/>
        <v>0</v>
      </c>
      <c r="D162" s="73">
        <v>0</v>
      </c>
      <c r="E162" s="74">
        <f t="shared" si="59"/>
        <v>0</v>
      </c>
      <c r="F162" s="70">
        <f t="shared" si="60"/>
        <v>0</v>
      </c>
      <c r="G162" s="75">
        <f t="shared" si="61"/>
        <v>0</v>
      </c>
      <c r="H162" s="76">
        <f t="shared" si="62"/>
        <v>0</v>
      </c>
      <c r="I162" s="75">
        <f t="shared" si="63"/>
        <v>0</v>
      </c>
      <c r="J162" s="76">
        <f t="shared" si="64"/>
        <v>0</v>
      </c>
      <c r="K162" s="142">
        <f t="shared" si="73"/>
        <v>0</v>
      </c>
      <c r="L162" s="143">
        <f t="shared" si="74"/>
        <v>0</v>
      </c>
      <c r="M162" s="63"/>
      <c r="N162" s="77"/>
      <c r="O162" s="77"/>
      <c r="P162" s="78"/>
      <c r="Q162" s="78"/>
      <c r="R162" s="80"/>
      <c r="S162" s="81"/>
      <c r="T162" s="81"/>
      <c r="U162" s="81"/>
      <c r="V162" s="80"/>
      <c r="W162" s="80"/>
      <c r="X162" s="82"/>
      <c r="Y162" s="83" t="str">
        <f t="shared" si="65"/>
        <v/>
      </c>
      <c r="Z162" s="84" t="str">
        <f t="shared" si="66"/>
        <v/>
      </c>
      <c r="AA162" s="84" t="str">
        <f t="shared" si="67"/>
        <v/>
      </c>
      <c r="AB162" s="1"/>
      <c r="AC162" s="63"/>
      <c r="AD162" s="85">
        <f t="shared" si="75"/>
        <v>0</v>
      </c>
      <c r="AE162" s="86"/>
      <c r="AF162" s="87"/>
      <c r="AG162" s="88"/>
      <c r="AH162" s="89" t="str">
        <f t="shared" si="68"/>
        <v/>
      </c>
      <c r="AI162" s="127">
        <f t="shared" si="69"/>
        <v>0</v>
      </c>
      <c r="AJ162" s="127">
        <f t="shared" si="70"/>
        <v>0</v>
      </c>
      <c r="AK162" s="90" t="str">
        <f t="shared" si="71"/>
        <v/>
      </c>
      <c r="AL162" s="91" t="str">
        <f t="shared" si="72"/>
        <v>0</v>
      </c>
      <c r="AM162" s="92"/>
    </row>
    <row r="163" spans="1:39" s="93" customFormat="1">
      <c r="A163" s="70"/>
      <c r="B163" s="71">
        <f t="shared" si="57"/>
        <v>0</v>
      </c>
      <c r="C163" s="72">
        <f t="shared" si="58"/>
        <v>0</v>
      </c>
      <c r="D163" s="73">
        <v>0</v>
      </c>
      <c r="E163" s="74">
        <f t="shared" si="59"/>
        <v>0</v>
      </c>
      <c r="F163" s="70">
        <f t="shared" si="60"/>
        <v>0</v>
      </c>
      <c r="G163" s="75">
        <f t="shared" si="61"/>
        <v>0</v>
      </c>
      <c r="H163" s="76">
        <f t="shared" si="62"/>
        <v>0</v>
      </c>
      <c r="I163" s="75">
        <f t="shared" si="63"/>
        <v>0</v>
      </c>
      <c r="J163" s="76">
        <f t="shared" si="64"/>
        <v>0</v>
      </c>
      <c r="K163" s="142">
        <f t="shared" si="73"/>
        <v>0</v>
      </c>
      <c r="L163" s="143">
        <f t="shared" si="74"/>
        <v>0</v>
      </c>
      <c r="M163" s="63"/>
      <c r="N163" s="77"/>
      <c r="O163" s="77"/>
      <c r="P163" s="78"/>
      <c r="Q163" s="78"/>
      <c r="R163" s="80"/>
      <c r="S163" s="81"/>
      <c r="T163" s="81"/>
      <c r="U163" s="81"/>
      <c r="V163" s="80"/>
      <c r="W163" s="80"/>
      <c r="X163" s="82"/>
      <c r="Y163" s="83" t="str">
        <f t="shared" si="65"/>
        <v/>
      </c>
      <c r="Z163" s="84" t="str">
        <f t="shared" si="66"/>
        <v/>
      </c>
      <c r="AA163" s="84" t="str">
        <f t="shared" si="67"/>
        <v/>
      </c>
      <c r="AB163" s="1"/>
      <c r="AC163" s="63"/>
      <c r="AD163" s="85">
        <f t="shared" si="75"/>
        <v>0</v>
      </c>
      <c r="AE163" s="86"/>
      <c r="AF163" s="87"/>
      <c r="AG163" s="88"/>
      <c r="AH163" s="89" t="str">
        <f t="shared" si="68"/>
        <v/>
      </c>
      <c r="AI163" s="127">
        <f t="shared" si="69"/>
        <v>0</v>
      </c>
      <c r="AJ163" s="127">
        <f t="shared" si="70"/>
        <v>0</v>
      </c>
      <c r="AK163" s="90" t="str">
        <f t="shared" si="71"/>
        <v/>
      </c>
      <c r="AL163" s="91" t="str">
        <f t="shared" si="72"/>
        <v>0</v>
      </c>
      <c r="AM163" s="92"/>
    </row>
    <row r="164" spans="1:39" s="93" customFormat="1">
      <c r="A164" s="70"/>
      <c r="B164" s="71">
        <f t="shared" si="57"/>
        <v>0</v>
      </c>
      <c r="C164" s="72">
        <f t="shared" si="58"/>
        <v>0</v>
      </c>
      <c r="D164" s="73">
        <v>0</v>
      </c>
      <c r="E164" s="74">
        <f t="shared" si="59"/>
        <v>0</v>
      </c>
      <c r="F164" s="70">
        <f t="shared" si="60"/>
        <v>0</v>
      </c>
      <c r="G164" s="75">
        <f t="shared" si="61"/>
        <v>0</v>
      </c>
      <c r="H164" s="76">
        <f t="shared" si="62"/>
        <v>0</v>
      </c>
      <c r="I164" s="75">
        <f t="shared" si="63"/>
        <v>0</v>
      </c>
      <c r="J164" s="76">
        <f t="shared" si="64"/>
        <v>0</v>
      </c>
      <c r="K164" s="142">
        <f t="shared" si="73"/>
        <v>0</v>
      </c>
      <c r="L164" s="143">
        <f t="shared" si="74"/>
        <v>0</v>
      </c>
      <c r="M164" s="63"/>
      <c r="N164" s="77"/>
      <c r="O164" s="77"/>
      <c r="P164" s="78"/>
      <c r="Q164" s="78"/>
      <c r="R164" s="80"/>
      <c r="S164" s="81"/>
      <c r="T164" s="81"/>
      <c r="U164" s="81"/>
      <c r="V164" s="80"/>
      <c r="W164" s="80"/>
      <c r="X164" s="82"/>
      <c r="Y164" s="83" t="str">
        <f t="shared" si="65"/>
        <v/>
      </c>
      <c r="Z164" s="84" t="str">
        <f t="shared" si="66"/>
        <v/>
      </c>
      <c r="AA164" s="84" t="str">
        <f t="shared" si="67"/>
        <v/>
      </c>
      <c r="AB164" s="1"/>
      <c r="AC164" s="63"/>
      <c r="AD164" s="85">
        <f t="shared" si="75"/>
        <v>0</v>
      </c>
      <c r="AE164" s="86"/>
      <c r="AF164" s="87"/>
      <c r="AG164" s="88"/>
      <c r="AH164" s="89" t="str">
        <f t="shared" si="68"/>
        <v/>
      </c>
      <c r="AI164" s="127">
        <f t="shared" si="69"/>
        <v>0</v>
      </c>
      <c r="AJ164" s="127">
        <f t="shared" si="70"/>
        <v>0</v>
      </c>
      <c r="AK164" s="90" t="str">
        <f t="shared" si="71"/>
        <v/>
      </c>
      <c r="AL164" s="91" t="str">
        <f t="shared" si="72"/>
        <v>0</v>
      </c>
      <c r="AM164" s="92"/>
    </row>
    <row r="165" spans="1:39" s="93" customFormat="1">
      <c r="A165" s="70"/>
      <c r="B165" s="71">
        <f t="shared" si="57"/>
        <v>0</v>
      </c>
      <c r="C165" s="72">
        <f t="shared" si="58"/>
        <v>0</v>
      </c>
      <c r="D165" s="73">
        <v>0</v>
      </c>
      <c r="E165" s="74">
        <f t="shared" si="59"/>
        <v>0</v>
      </c>
      <c r="F165" s="70">
        <f t="shared" si="60"/>
        <v>0</v>
      </c>
      <c r="G165" s="75">
        <f t="shared" si="61"/>
        <v>0</v>
      </c>
      <c r="H165" s="76">
        <f t="shared" si="62"/>
        <v>0</v>
      </c>
      <c r="I165" s="75">
        <f t="shared" si="63"/>
        <v>0</v>
      </c>
      <c r="J165" s="76">
        <f t="shared" si="64"/>
        <v>0</v>
      </c>
      <c r="K165" s="142">
        <f t="shared" si="73"/>
        <v>0</v>
      </c>
      <c r="L165" s="143">
        <f t="shared" si="74"/>
        <v>0</v>
      </c>
      <c r="M165" s="63"/>
      <c r="N165" s="77"/>
      <c r="O165" s="77"/>
      <c r="P165" s="78"/>
      <c r="Q165" s="78"/>
      <c r="R165" s="80"/>
      <c r="S165" s="81"/>
      <c r="T165" s="81"/>
      <c r="U165" s="81"/>
      <c r="V165" s="80"/>
      <c r="W165" s="80"/>
      <c r="X165" s="82"/>
      <c r="Y165" s="83" t="str">
        <f t="shared" si="65"/>
        <v/>
      </c>
      <c r="Z165" s="84" t="str">
        <f t="shared" si="66"/>
        <v/>
      </c>
      <c r="AA165" s="84" t="str">
        <f t="shared" si="67"/>
        <v/>
      </c>
      <c r="AB165" s="1"/>
      <c r="AC165" s="63"/>
      <c r="AD165" s="85">
        <f t="shared" si="75"/>
        <v>0</v>
      </c>
      <c r="AE165" s="86"/>
      <c r="AF165" s="87"/>
      <c r="AG165" s="88"/>
      <c r="AH165" s="89" t="str">
        <f t="shared" si="68"/>
        <v/>
      </c>
      <c r="AI165" s="127">
        <f t="shared" si="69"/>
        <v>0</v>
      </c>
      <c r="AJ165" s="127">
        <f t="shared" si="70"/>
        <v>0</v>
      </c>
      <c r="AK165" s="90" t="str">
        <f t="shared" si="71"/>
        <v/>
      </c>
      <c r="AL165" s="91" t="str">
        <f t="shared" si="72"/>
        <v>0</v>
      </c>
      <c r="AM165" s="92"/>
    </row>
    <row r="166" spans="1:39" s="93" customFormat="1">
      <c r="A166" s="70"/>
      <c r="B166" s="71">
        <f t="shared" si="57"/>
        <v>0</v>
      </c>
      <c r="C166" s="72">
        <f t="shared" si="58"/>
        <v>0</v>
      </c>
      <c r="D166" s="73">
        <v>0</v>
      </c>
      <c r="E166" s="74">
        <f t="shared" si="59"/>
        <v>0</v>
      </c>
      <c r="F166" s="70">
        <f t="shared" si="60"/>
        <v>0</v>
      </c>
      <c r="G166" s="75">
        <f t="shared" si="61"/>
        <v>0</v>
      </c>
      <c r="H166" s="76">
        <f t="shared" si="62"/>
        <v>0</v>
      </c>
      <c r="I166" s="75">
        <f t="shared" si="63"/>
        <v>0</v>
      </c>
      <c r="J166" s="76">
        <f t="shared" si="64"/>
        <v>0</v>
      </c>
      <c r="K166" s="142">
        <f t="shared" si="73"/>
        <v>0</v>
      </c>
      <c r="L166" s="143">
        <f t="shared" si="74"/>
        <v>0</v>
      </c>
      <c r="M166" s="63"/>
      <c r="N166" s="77"/>
      <c r="O166" s="77"/>
      <c r="P166" s="78"/>
      <c r="Q166" s="78"/>
      <c r="R166" s="80"/>
      <c r="S166" s="81"/>
      <c r="T166" s="81"/>
      <c r="U166" s="81"/>
      <c r="V166" s="80"/>
      <c r="W166" s="80"/>
      <c r="X166" s="82"/>
      <c r="Y166" s="83" t="str">
        <f t="shared" si="65"/>
        <v/>
      </c>
      <c r="Z166" s="84" t="str">
        <f t="shared" si="66"/>
        <v/>
      </c>
      <c r="AA166" s="84" t="str">
        <f t="shared" si="67"/>
        <v/>
      </c>
      <c r="AB166" s="1"/>
      <c r="AC166" s="63"/>
      <c r="AD166" s="85">
        <f t="shared" si="75"/>
        <v>0</v>
      </c>
      <c r="AE166" s="86"/>
      <c r="AF166" s="87"/>
      <c r="AG166" s="88"/>
      <c r="AH166" s="89" t="str">
        <f t="shared" si="68"/>
        <v/>
      </c>
      <c r="AI166" s="127">
        <f t="shared" si="69"/>
        <v>0</v>
      </c>
      <c r="AJ166" s="127">
        <f t="shared" si="70"/>
        <v>0</v>
      </c>
      <c r="AK166" s="90" t="str">
        <f t="shared" si="71"/>
        <v/>
      </c>
      <c r="AL166" s="91" t="str">
        <f t="shared" si="72"/>
        <v>0</v>
      </c>
      <c r="AM166" s="92"/>
    </row>
    <row r="167" spans="1:39" s="93" customFormat="1">
      <c r="A167" s="70"/>
      <c r="B167" s="71">
        <f t="shared" si="57"/>
        <v>0</v>
      </c>
      <c r="C167" s="72">
        <f t="shared" si="58"/>
        <v>0</v>
      </c>
      <c r="D167" s="73">
        <v>0</v>
      </c>
      <c r="E167" s="74">
        <f t="shared" si="59"/>
        <v>0</v>
      </c>
      <c r="F167" s="70">
        <f t="shared" si="60"/>
        <v>0</v>
      </c>
      <c r="G167" s="75">
        <f t="shared" si="61"/>
        <v>0</v>
      </c>
      <c r="H167" s="76">
        <f t="shared" si="62"/>
        <v>0</v>
      </c>
      <c r="I167" s="75">
        <f t="shared" si="63"/>
        <v>0</v>
      </c>
      <c r="J167" s="76">
        <f t="shared" si="64"/>
        <v>0</v>
      </c>
      <c r="K167" s="142">
        <f t="shared" si="73"/>
        <v>0</v>
      </c>
      <c r="L167" s="143">
        <f t="shared" si="74"/>
        <v>0</v>
      </c>
      <c r="M167" s="63"/>
      <c r="N167" s="77"/>
      <c r="O167" s="77"/>
      <c r="P167" s="78"/>
      <c r="Q167" s="78"/>
      <c r="R167" s="80"/>
      <c r="S167" s="81"/>
      <c r="T167" s="81"/>
      <c r="U167" s="81"/>
      <c r="V167" s="80"/>
      <c r="W167" s="80"/>
      <c r="X167" s="82"/>
      <c r="Y167" s="83" t="str">
        <f t="shared" si="65"/>
        <v/>
      </c>
      <c r="Z167" s="84" t="str">
        <f t="shared" si="66"/>
        <v/>
      </c>
      <c r="AA167" s="84" t="str">
        <f t="shared" si="67"/>
        <v/>
      </c>
      <c r="AB167" s="1"/>
      <c r="AC167" s="63"/>
      <c r="AD167" s="85">
        <f t="shared" si="75"/>
        <v>0</v>
      </c>
      <c r="AE167" s="86"/>
      <c r="AF167" s="87"/>
      <c r="AG167" s="88"/>
      <c r="AH167" s="89" t="str">
        <f t="shared" si="68"/>
        <v/>
      </c>
      <c r="AI167" s="127">
        <f t="shared" si="69"/>
        <v>0</v>
      </c>
      <c r="AJ167" s="127">
        <f t="shared" si="70"/>
        <v>0</v>
      </c>
      <c r="AK167" s="90" t="str">
        <f t="shared" si="71"/>
        <v/>
      </c>
      <c r="AL167" s="91" t="str">
        <f t="shared" si="72"/>
        <v>0</v>
      </c>
      <c r="AM167" s="92"/>
    </row>
    <row r="168" spans="1:39" s="93" customFormat="1">
      <c r="A168" s="70"/>
      <c r="B168" s="71">
        <f t="shared" si="57"/>
        <v>0</v>
      </c>
      <c r="C168" s="72">
        <f t="shared" si="58"/>
        <v>0</v>
      </c>
      <c r="D168" s="73">
        <v>0</v>
      </c>
      <c r="E168" s="74">
        <f t="shared" si="59"/>
        <v>0</v>
      </c>
      <c r="F168" s="70">
        <f t="shared" si="60"/>
        <v>0</v>
      </c>
      <c r="G168" s="75">
        <f t="shared" si="61"/>
        <v>0</v>
      </c>
      <c r="H168" s="76">
        <f t="shared" si="62"/>
        <v>0</v>
      </c>
      <c r="I168" s="75">
        <f t="shared" si="63"/>
        <v>0</v>
      </c>
      <c r="J168" s="76">
        <f t="shared" si="64"/>
        <v>0</v>
      </c>
      <c r="K168" s="142">
        <f t="shared" si="73"/>
        <v>0</v>
      </c>
      <c r="L168" s="143">
        <f t="shared" si="74"/>
        <v>0</v>
      </c>
      <c r="M168" s="63"/>
      <c r="N168" s="77"/>
      <c r="O168" s="77"/>
      <c r="P168" s="78"/>
      <c r="Q168" s="78"/>
      <c r="R168" s="80"/>
      <c r="S168" s="81"/>
      <c r="T168" s="81"/>
      <c r="U168" s="81"/>
      <c r="V168" s="80"/>
      <c r="W168" s="80"/>
      <c r="X168" s="82"/>
      <c r="Y168" s="83" t="str">
        <f t="shared" si="65"/>
        <v/>
      </c>
      <c r="Z168" s="84" t="str">
        <f t="shared" si="66"/>
        <v/>
      </c>
      <c r="AA168" s="84" t="str">
        <f t="shared" si="67"/>
        <v/>
      </c>
      <c r="AB168" s="1"/>
      <c r="AC168" s="63"/>
      <c r="AD168" s="85">
        <f t="shared" si="75"/>
        <v>0</v>
      </c>
      <c r="AE168" s="86"/>
      <c r="AF168" s="87"/>
      <c r="AG168" s="88"/>
      <c r="AH168" s="89" t="str">
        <f t="shared" si="68"/>
        <v/>
      </c>
      <c r="AI168" s="127">
        <f t="shared" si="69"/>
        <v>0</v>
      </c>
      <c r="AJ168" s="127">
        <f t="shared" si="70"/>
        <v>0</v>
      </c>
      <c r="AK168" s="90" t="str">
        <f t="shared" si="71"/>
        <v/>
      </c>
      <c r="AL168" s="91" t="str">
        <f t="shared" si="72"/>
        <v>0</v>
      </c>
      <c r="AM168" s="92"/>
    </row>
    <row r="169" spans="1:39" s="93" customFormat="1">
      <c r="A169" s="70"/>
      <c r="B169" s="71">
        <f t="shared" si="57"/>
        <v>0</v>
      </c>
      <c r="C169" s="72">
        <f t="shared" si="58"/>
        <v>0</v>
      </c>
      <c r="D169" s="73">
        <v>0</v>
      </c>
      <c r="E169" s="74">
        <f t="shared" si="59"/>
        <v>0</v>
      </c>
      <c r="F169" s="70">
        <f t="shared" si="60"/>
        <v>0</v>
      </c>
      <c r="G169" s="75">
        <f t="shared" si="61"/>
        <v>0</v>
      </c>
      <c r="H169" s="76">
        <f t="shared" si="62"/>
        <v>0</v>
      </c>
      <c r="I169" s="75">
        <f t="shared" si="63"/>
        <v>0</v>
      </c>
      <c r="J169" s="76">
        <f t="shared" si="64"/>
        <v>0</v>
      </c>
      <c r="K169" s="142">
        <f t="shared" si="73"/>
        <v>0</v>
      </c>
      <c r="L169" s="143">
        <f t="shared" si="74"/>
        <v>0</v>
      </c>
      <c r="M169" s="63"/>
      <c r="N169" s="77"/>
      <c r="O169" s="77"/>
      <c r="P169" s="78"/>
      <c r="Q169" s="78"/>
      <c r="R169" s="80"/>
      <c r="S169" s="81"/>
      <c r="T169" s="81"/>
      <c r="U169" s="81"/>
      <c r="V169" s="80"/>
      <c r="W169" s="80"/>
      <c r="X169" s="82"/>
      <c r="Y169" s="83" t="str">
        <f t="shared" si="65"/>
        <v/>
      </c>
      <c r="Z169" s="84" t="str">
        <f t="shared" si="66"/>
        <v/>
      </c>
      <c r="AA169" s="84" t="str">
        <f t="shared" si="67"/>
        <v/>
      </c>
      <c r="AB169" s="1"/>
      <c r="AC169" s="63"/>
      <c r="AD169" s="85">
        <f t="shared" si="75"/>
        <v>0</v>
      </c>
      <c r="AE169" s="86"/>
      <c r="AF169" s="87"/>
      <c r="AG169" s="88"/>
      <c r="AH169" s="89" t="str">
        <f t="shared" si="68"/>
        <v/>
      </c>
      <c r="AI169" s="127">
        <f t="shared" si="69"/>
        <v>0</v>
      </c>
      <c r="AJ169" s="127">
        <f t="shared" si="70"/>
        <v>0</v>
      </c>
      <c r="AK169" s="90" t="str">
        <f t="shared" si="71"/>
        <v/>
      </c>
      <c r="AL169" s="91" t="str">
        <f t="shared" si="72"/>
        <v>0</v>
      </c>
      <c r="AM169" s="92"/>
    </row>
    <row r="170" spans="1:39" s="93" customFormat="1">
      <c r="A170" s="70"/>
      <c r="B170" s="71">
        <f t="shared" si="57"/>
        <v>0</v>
      </c>
      <c r="C170" s="72">
        <f t="shared" si="58"/>
        <v>0</v>
      </c>
      <c r="D170" s="73">
        <v>0</v>
      </c>
      <c r="E170" s="74">
        <f t="shared" si="59"/>
        <v>0</v>
      </c>
      <c r="F170" s="70">
        <f t="shared" si="60"/>
        <v>0</v>
      </c>
      <c r="G170" s="75">
        <f t="shared" si="61"/>
        <v>0</v>
      </c>
      <c r="H170" s="76">
        <f t="shared" si="62"/>
        <v>0</v>
      </c>
      <c r="I170" s="75">
        <f t="shared" si="63"/>
        <v>0</v>
      </c>
      <c r="J170" s="76">
        <f t="shared" si="64"/>
        <v>0</v>
      </c>
      <c r="K170" s="142">
        <f t="shared" si="73"/>
        <v>0</v>
      </c>
      <c r="L170" s="143">
        <f t="shared" si="74"/>
        <v>0</v>
      </c>
      <c r="M170" s="63"/>
      <c r="N170" s="77"/>
      <c r="O170" s="77"/>
      <c r="P170" s="78"/>
      <c r="Q170" s="78"/>
      <c r="R170" s="80"/>
      <c r="S170" s="81"/>
      <c r="T170" s="81"/>
      <c r="U170" s="81"/>
      <c r="V170" s="80"/>
      <c r="W170" s="80"/>
      <c r="X170" s="82"/>
      <c r="Y170" s="83" t="str">
        <f t="shared" si="65"/>
        <v/>
      </c>
      <c r="Z170" s="84" t="str">
        <f t="shared" si="66"/>
        <v/>
      </c>
      <c r="AA170" s="84" t="str">
        <f t="shared" si="67"/>
        <v/>
      </c>
      <c r="AB170" s="1"/>
      <c r="AC170" s="63"/>
      <c r="AD170" s="85">
        <f t="shared" si="75"/>
        <v>0</v>
      </c>
      <c r="AE170" s="86"/>
      <c r="AF170" s="87"/>
      <c r="AG170" s="88"/>
      <c r="AH170" s="89" t="str">
        <f t="shared" si="68"/>
        <v/>
      </c>
      <c r="AI170" s="127">
        <f t="shared" si="69"/>
        <v>0</v>
      </c>
      <c r="AJ170" s="127">
        <f t="shared" si="70"/>
        <v>0</v>
      </c>
      <c r="AK170" s="90" t="str">
        <f t="shared" si="71"/>
        <v/>
      </c>
      <c r="AL170" s="91" t="str">
        <f t="shared" si="72"/>
        <v>0</v>
      </c>
      <c r="AM170" s="92"/>
    </row>
    <row r="171" spans="1:39" s="93" customFormat="1">
      <c r="A171" s="70"/>
      <c r="B171" s="71">
        <f t="shared" si="57"/>
        <v>0</v>
      </c>
      <c r="C171" s="72">
        <f t="shared" si="58"/>
        <v>0</v>
      </c>
      <c r="D171" s="73">
        <v>0</v>
      </c>
      <c r="E171" s="74">
        <f t="shared" si="59"/>
        <v>0</v>
      </c>
      <c r="F171" s="70">
        <f t="shared" si="60"/>
        <v>0</v>
      </c>
      <c r="G171" s="75">
        <f t="shared" si="61"/>
        <v>0</v>
      </c>
      <c r="H171" s="76">
        <f t="shared" si="62"/>
        <v>0</v>
      </c>
      <c r="I171" s="75">
        <f t="shared" si="63"/>
        <v>0</v>
      </c>
      <c r="J171" s="76">
        <f t="shared" si="64"/>
        <v>0</v>
      </c>
      <c r="K171" s="142">
        <f t="shared" si="73"/>
        <v>0</v>
      </c>
      <c r="L171" s="143">
        <f t="shared" si="74"/>
        <v>0</v>
      </c>
      <c r="M171" s="63"/>
      <c r="N171" s="77"/>
      <c r="O171" s="77"/>
      <c r="P171" s="78"/>
      <c r="Q171" s="78"/>
      <c r="R171" s="80"/>
      <c r="S171" s="81"/>
      <c r="T171" s="81"/>
      <c r="U171" s="81"/>
      <c r="V171" s="80"/>
      <c r="W171" s="80"/>
      <c r="X171" s="82"/>
      <c r="Y171" s="83" t="str">
        <f t="shared" si="65"/>
        <v/>
      </c>
      <c r="Z171" s="84" t="str">
        <f t="shared" si="66"/>
        <v/>
      </c>
      <c r="AA171" s="84" t="str">
        <f t="shared" si="67"/>
        <v/>
      </c>
      <c r="AB171" s="1"/>
      <c r="AC171" s="63"/>
      <c r="AD171" s="85">
        <f t="shared" si="75"/>
        <v>0</v>
      </c>
      <c r="AE171" s="86"/>
      <c r="AF171" s="87"/>
      <c r="AG171" s="88"/>
      <c r="AH171" s="89" t="str">
        <f t="shared" si="68"/>
        <v/>
      </c>
      <c r="AI171" s="127">
        <f t="shared" si="69"/>
        <v>0</v>
      </c>
      <c r="AJ171" s="127">
        <f t="shared" si="70"/>
        <v>0</v>
      </c>
      <c r="AK171" s="90" t="str">
        <f t="shared" si="71"/>
        <v/>
      </c>
      <c r="AL171" s="91" t="str">
        <f t="shared" si="72"/>
        <v>0</v>
      </c>
      <c r="AM171" s="92"/>
    </row>
    <row r="172" spans="1:39" s="93" customFormat="1">
      <c r="A172" s="70"/>
      <c r="B172" s="71">
        <f t="shared" si="57"/>
        <v>0</v>
      </c>
      <c r="C172" s="72">
        <f t="shared" si="58"/>
        <v>0</v>
      </c>
      <c r="D172" s="73">
        <v>0</v>
      </c>
      <c r="E172" s="74">
        <f t="shared" si="59"/>
        <v>0</v>
      </c>
      <c r="F172" s="70">
        <f t="shared" si="60"/>
        <v>0</v>
      </c>
      <c r="G172" s="75">
        <f t="shared" si="61"/>
        <v>0</v>
      </c>
      <c r="H172" s="76">
        <f t="shared" si="62"/>
        <v>0</v>
      </c>
      <c r="I172" s="75">
        <f t="shared" si="63"/>
        <v>0</v>
      </c>
      <c r="J172" s="76">
        <f t="shared" si="64"/>
        <v>0</v>
      </c>
      <c r="K172" s="142">
        <f t="shared" si="73"/>
        <v>0</v>
      </c>
      <c r="L172" s="143">
        <f t="shared" si="74"/>
        <v>0</v>
      </c>
      <c r="M172" s="63"/>
      <c r="N172" s="77"/>
      <c r="O172" s="77"/>
      <c r="P172" s="78"/>
      <c r="Q172" s="78"/>
      <c r="R172" s="80"/>
      <c r="S172" s="81"/>
      <c r="T172" s="81"/>
      <c r="U172" s="81"/>
      <c r="V172" s="80"/>
      <c r="W172" s="80"/>
      <c r="X172" s="82"/>
      <c r="Y172" s="83" t="str">
        <f t="shared" si="65"/>
        <v/>
      </c>
      <c r="Z172" s="84" t="str">
        <f t="shared" si="66"/>
        <v/>
      </c>
      <c r="AA172" s="84" t="str">
        <f t="shared" si="67"/>
        <v/>
      </c>
      <c r="AB172" s="1"/>
      <c r="AC172" s="63"/>
      <c r="AD172" s="85">
        <f t="shared" si="75"/>
        <v>0</v>
      </c>
      <c r="AE172" s="86"/>
      <c r="AF172" s="87"/>
      <c r="AG172" s="88"/>
      <c r="AH172" s="89" t="str">
        <f t="shared" si="68"/>
        <v/>
      </c>
      <c r="AI172" s="127">
        <f t="shared" si="69"/>
        <v>0</v>
      </c>
      <c r="AJ172" s="127">
        <f t="shared" si="70"/>
        <v>0</v>
      </c>
      <c r="AK172" s="90" t="str">
        <f t="shared" si="71"/>
        <v/>
      </c>
      <c r="AL172" s="91" t="str">
        <f t="shared" si="72"/>
        <v>0</v>
      </c>
      <c r="AM172" s="92"/>
    </row>
    <row r="173" spans="1:39" s="93" customFormat="1">
      <c r="A173" s="70"/>
      <c r="B173" s="71">
        <f t="shared" si="57"/>
        <v>0</v>
      </c>
      <c r="C173" s="72">
        <f t="shared" si="58"/>
        <v>0</v>
      </c>
      <c r="D173" s="73">
        <v>0</v>
      </c>
      <c r="E173" s="74">
        <f t="shared" si="59"/>
        <v>0</v>
      </c>
      <c r="F173" s="70">
        <f t="shared" si="60"/>
        <v>0</v>
      </c>
      <c r="G173" s="75">
        <f t="shared" si="61"/>
        <v>0</v>
      </c>
      <c r="H173" s="76">
        <f t="shared" si="62"/>
        <v>0</v>
      </c>
      <c r="I173" s="75">
        <f t="shared" si="63"/>
        <v>0</v>
      </c>
      <c r="J173" s="76">
        <f t="shared" si="64"/>
        <v>0</v>
      </c>
      <c r="K173" s="142">
        <f t="shared" si="73"/>
        <v>0</v>
      </c>
      <c r="L173" s="143">
        <f t="shared" si="74"/>
        <v>0</v>
      </c>
      <c r="M173" s="63"/>
      <c r="N173" s="77"/>
      <c r="O173" s="77"/>
      <c r="P173" s="78"/>
      <c r="Q173" s="78"/>
      <c r="R173" s="80"/>
      <c r="S173" s="81"/>
      <c r="T173" s="81"/>
      <c r="U173" s="81"/>
      <c r="V173" s="80"/>
      <c r="W173" s="80"/>
      <c r="X173" s="82"/>
      <c r="Y173" s="83" t="str">
        <f t="shared" si="65"/>
        <v/>
      </c>
      <c r="Z173" s="84" t="str">
        <f t="shared" si="66"/>
        <v/>
      </c>
      <c r="AA173" s="84" t="str">
        <f t="shared" si="67"/>
        <v/>
      </c>
      <c r="AB173" s="1"/>
      <c r="AC173" s="63"/>
      <c r="AD173" s="85">
        <f t="shared" si="75"/>
        <v>0</v>
      </c>
      <c r="AE173" s="86"/>
      <c r="AF173" s="87"/>
      <c r="AG173" s="88"/>
      <c r="AH173" s="89" t="str">
        <f t="shared" si="68"/>
        <v/>
      </c>
      <c r="AI173" s="127">
        <f t="shared" si="69"/>
        <v>0</v>
      </c>
      <c r="AJ173" s="127">
        <f t="shared" si="70"/>
        <v>0</v>
      </c>
      <c r="AK173" s="90" t="str">
        <f t="shared" si="71"/>
        <v/>
      </c>
      <c r="AL173" s="91" t="str">
        <f t="shared" si="72"/>
        <v>0</v>
      </c>
      <c r="AM173" s="92"/>
    </row>
    <row r="174" spans="1:39" s="93" customFormat="1">
      <c r="A174" s="70"/>
      <c r="B174" s="71">
        <f t="shared" si="57"/>
        <v>0</v>
      </c>
      <c r="C174" s="72">
        <f t="shared" si="58"/>
        <v>0</v>
      </c>
      <c r="D174" s="73">
        <v>0</v>
      </c>
      <c r="E174" s="74">
        <f t="shared" si="59"/>
        <v>0</v>
      </c>
      <c r="F174" s="70">
        <f t="shared" si="60"/>
        <v>0</v>
      </c>
      <c r="G174" s="75">
        <f t="shared" si="61"/>
        <v>0</v>
      </c>
      <c r="H174" s="76">
        <f t="shared" si="62"/>
        <v>0</v>
      </c>
      <c r="I174" s="75">
        <f t="shared" si="63"/>
        <v>0</v>
      </c>
      <c r="J174" s="76">
        <f t="shared" si="64"/>
        <v>0</v>
      </c>
      <c r="K174" s="142">
        <f t="shared" si="73"/>
        <v>0</v>
      </c>
      <c r="L174" s="143">
        <f t="shared" si="74"/>
        <v>0</v>
      </c>
      <c r="M174" s="63"/>
      <c r="N174" s="77"/>
      <c r="O174" s="77"/>
      <c r="P174" s="78"/>
      <c r="Q174" s="78"/>
      <c r="R174" s="80"/>
      <c r="S174" s="81"/>
      <c r="T174" s="81"/>
      <c r="U174" s="81"/>
      <c r="V174" s="80"/>
      <c r="W174" s="80"/>
      <c r="X174" s="82"/>
      <c r="Y174" s="83" t="str">
        <f t="shared" si="65"/>
        <v/>
      </c>
      <c r="Z174" s="84" t="str">
        <f t="shared" si="66"/>
        <v/>
      </c>
      <c r="AA174" s="84" t="str">
        <f t="shared" si="67"/>
        <v/>
      </c>
      <c r="AB174" s="1"/>
      <c r="AC174" s="63"/>
      <c r="AD174" s="85">
        <f t="shared" si="75"/>
        <v>0</v>
      </c>
      <c r="AE174" s="86"/>
      <c r="AF174" s="87"/>
      <c r="AG174" s="88"/>
      <c r="AH174" s="89" t="str">
        <f t="shared" si="68"/>
        <v/>
      </c>
      <c r="AI174" s="127">
        <f t="shared" si="69"/>
        <v>0</v>
      </c>
      <c r="AJ174" s="127">
        <f t="shared" si="70"/>
        <v>0</v>
      </c>
      <c r="AK174" s="90" t="str">
        <f t="shared" si="71"/>
        <v/>
      </c>
      <c r="AL174" s="91" t="str">
        <f t="shared" si="72"/>
        <v>0</v>
      </c>
      <c r="AM174" s="92"/>
    </row>
    <row r="175" spans="1:39" s="93" customFormat="1">
      <c r="A175" s="70"/>
      <c r="B175" s="71">
        <f t="shared" si="57"/>
        <v>0</v>
      </c>
      <c r="C175" s="72">
        <f t="shared" si="58"/>
        <v>0</v>
      </c>
      <c r="D175" s="73">
        <v>0</v>
      </c>
      <c r="E175" s="74">
        <f t="shared" si="59"/>
        <v>0</v>
      </c>
      <c r="F175" s="70">
        <f t="shared" si="60"/>
        <v>0</v>
      </c>
      <c r="G175" s="75">
        <f t="shared" si="61"/>
        <v>0</v>
      </c>
      <c r="H175" s="76">
        <f t="shared" si="62"/>
        <v>0</v>
      </c>
      <c r="I175" s="75">
        <f t="shared" si="63"/>
        <v>0</v>
      </c>
      <c r="J175" s="76">
        <f t="shared" si="64"/>
        <v>0</v>
      </c>
      <c r="K175" s="142">
        <f t="shared" si="73"/>
        <v>0</v>
      </c>
      <c r="L175" s="143">
        <f t="shared" si="74"/>
        <v>0</v>
      </c>
      <c r="M175" s="63"/>
      <c r="N175" s="77"/>
      <c r="O175" s="77"/>
      <c r="P175" s="78"/>
      <c r="Q175" s="78"/>
      <c r="R175" s="80"/>
      <c r="S175" s="81"/>
      <c r="T175" s="81"/>
      <c r="U175" s="81"/>
      <c r="V175" s="80"/>
      <c r="W175" s="80"/>
      <c r="X175" s="82"/>
      <c r="Y175" s="83" t="str">
        <f t="shared" si="65"/>
        <v/>
      </c>
      <c r="Z175" s="84" t="str">
        <f t="shared" si="66"/>
        <v/>
      </c>
      <c r="AA175" s="84" t="str">
        <f t="shared" si="67"/>
        <v/>
      </c>
      <c r="AB175" s="1"/>
      <c r="AC175" s="63"/>
      <c r="AD175" s="85">
        <f t="shared" si="75"/>
        <v>0</v>
      </c>
      <c r="AE175" s="86"/>
      <c r="AF175" s="87"/>
      <c r="AG175" s="88"/>
      <c r="AH175" s="89" t="str">
        <f t="shared" si="68"/>
        <v/>
      </c>
      <c r="AI175" s="127">
        <f t="shared" si="69"/>
        <v>0</v>
      </c>
      <c r="AJ175" s="127">
        <f t="shared" si="70"/>
        <v>0</v>
      </c>
      <c r="AK175" s="90" t="str">
        <f t="shared" si="71"/>
        <v/>
      </c>
      <c r="AL175" s="91" t="str">
        <f t="shared" si="72"/>
        <v>0</v>
      </c>
      <c r="AM175" s="92"/>
    </row>
    <row r="176" spans="1:39" s="93" customFormat="1">
      <c r="A176" s="70"/>
      <c r="B176" s="71">
        <f t="shared" si="57"/>
        <v>0</v>
      </c>
      <c r="C176" s="72">
        <f t="shared" si="58"/>
        <v>0</v>
      </c>
      <c r="D176" s="73">
        <v>0</v>
      </c>
      <c r="E176" s="74">
        <f t="shared" si="59"/>
        <v>0</v>
      </c>
      <c r="F176" s="70">
        <f t="shared" si="60"/>
        <v>0</v>
      </c>
      <c r="G176" s="75">
        <f t="shared" ref="G176:G207" si="76">SUM(F176*0.075)/(100)</f>
        <v>0</v>
      </c>
      <c r="H176" s="76">
        <f t="shared" ref="H176:H211" si="77">SUM(F176*0.025)/(100)</f>
        <v>0</v>
      </c>
      <c r="I176" s="75">
        <f t="shared" ref="I176:I211" si="78">SUM(F176*B176)+(G176*2)</f>
        <v>0</v>
      </c>
      <c r="J176" s="76">
        <f t="shared" ref="J176:J211" si="79">IFERROR(AA176+H176,0)-G176</f>
        <v>0</v>
      </c>
      <c r="K176" s="142">
        <f t="shared" si="73"/>
        <v>0</v>
      </c>
      <c r="L176" s="143">
        <f t="shared" si="74"/>
        <v>0</v>
      </c>
      <c r="M176" s="63"/>
      <c r="N176" s="77"/>
      <c r="O176" s="77"/>
      <c r="P176" s="78"/>
      <c r="Q176" s="78"/>
      <c r="R176" s="80"/>
      <c r="S176" s="81"/>
      <c r="T176" s="81"/>
      <c r="U176" s="81"/>
      <c r="V176" s="80"/>
      <c r="W176" s="80"/>
      <c r="X176" s="82"/>
      <c r="Y176" s="83" t="str">
        <f t="shared" ref="Y176:Y207" si="80">IF(ISBLANK(O176),"",IF(O176="Long",(X176-40),IF(O176="Short",(X176+40))))</f>
        <v/>
      </c>
      <c r="Z176" s="84" t="str">
        <f t="shared" si="66"/>
        <v/>
      </c>
      <c r="AA176" s="84" t="str">
        <f t="shared" ref="AA176:AA207" si="81">IFERROR(IF(O176="Long",(Z176-X176)/X176*F176,IF(O176="Short",(X176-Z176)/X176*F176,"")), "")</f>
        <v/>
      </c>
      <c r="AB176" s="1"/>
      <c r="AC176" s="63"/>
      <c r="AD176" s="85">
        <f t="shared" si="75"/>
        <v>0</v>
      </c>
      <c r="AE176" s="86"/>
      <c r="AF176" s="87"/>
      <c r="AG176" s="88"/>
      <c r="AH176" s="89" t="str">
        <f t="shared" si="68"/>
        <v/>
      </c>
      <c r="AI176" s="127">
        <f t="shared" ref="AI176:AI211" si="82">IFERROR(((Z176-X176)/(X176-Y176)*D176) * (F176/E176),0)</f>
        <v>0</v>
      </c>
      <c r="AJ176" s="127">
        <f t="shared" ref="AJ176:AJ211" si="83">IFERROR(((((AD176-X176)/(X176-Y176)*D176)*AL176))  * (F176/E176),0)</f>
        <v>0</v>
      </c>
      <c r="AK176" s="90" t="str">
        <f t="shared" ref="AK176:AK211" si="84">IFERROR(IF(O176="Long",(AD176-X176)/X176*F176+AE176,IF(O176="Short",(X176-AD176)/X176*F176+AE176,"")), "")</f>
        <v/>
      </c>
      <c r="AL176" s="91" t="str">
        <f t="shared" si="72"/>
        <v>0</v>
      </c>
      <c r="AM176" s="92"/>
    </row>
    <row r="177" spans="1:39" s="93" customFormat="1">
      <c r="A177" s="70"/>
      <c r="B177" s="71">
        <f t="shared" si="57"/>
        <v>0</v>
      </c>
      <c r="C177" s="72">
        <f t="shared" si="58"/>
        <v>0</v>
      </c>
      <c r="D177" s="73">
        <v>0</v>
      </c>
      <c r="E177" s="74">
        <f t="shared" si="59"/>
        <v>0</v>
      </c>
      <c r="F177" s="70">
        <f t="shared" si="60"/>
        <v>0</v>
      </c>
      <c r="G177" s="75">
        <f t="shared" si="76"/>
        <v>0</v>
      </c>
      <c r="H177" s="76">
        <f t="shared" si="77"/>
        <v>0</v>
      </c>
      <c r="I177" s="75">
        <f t="shared" si="78"/>
        <v>0</v>
      </c>
      <c r="J177" s="76">
        <f t="shared" si="79"/>
        <v>0</v>
      </c>
      <c r="K177" s="142">
        <f t="shared" si="73"/>
        <v>0</v>
      </c>
      <c r="L177" s="143">
        <f t="shared" si="74"/>
        <v>0</v>
      </c>
      <c r="M177" s="63"/>
      <c r="N177" s="77"/>
      <c r="O177" s="77"/>
      <c r="P177" s="78"/>
      <c r="Q177" s="78"/>
      <c r="R177" s="80"/>
      <c r="S177" s="81"/>
      <c r="T177" s="81"/>
      <c r="U177" s="81"/>
      <c r="V177" s="80"/>
      <c r="W177" s="80"/>
      <c r="X177" s="82"/>
      <c r="Y177" s="83" t="str">
        <f t="shared" si="80"/>
        <v/>
      </c>
      <c r="Z177" s="84" t="str">
        <f t="shared" si="66"/>
        <v/>
      </c>
      <c r="AA177" s="84" t="str">
        <f t="shared" si="81"/>
        <v/>
      </c>
      <c r="AB177" s="1"/>
      <c r="AC177" s="63"/>
      <c r="AD177" s="85">
        <f t="shared" si="75"/>
        <v>0</v>
      </c>
      <c r="AE177" s="86"/>
      <c r="AF177" s="87"/>
      <c r="AG177" s="88"/>
      <c r="AH177" s="89" t="str">
        <f t="shared" si="68"/>
        <v/>
      </c>
      <c r="AI177" s="127">
        <f t="shared" si="82"/>
        <v>0</v>
      </c>
      <c r="AJ177" s="127">
        <f t="shared" si="83"/>
        <v>0</v>
      </c>
      <c r="AK177" s="90" t="str">
        <f t="shared" si="84"/>
        <v/>
      </c>
      <c r="AL177" s="91" t="str">
        <f t="shared" si="72"/>
        <v>0</v>
      </c>
      <c r="AM177" s="92"/>
    </row>
    <row r="178" spans="1:39" s="93" customFormat="1">
      <c r="A178" s="70"/>
      <c r="B178" s="71">
        <f t="shared" si="57"/>
        <v>0</v>
      </c>
      <c r="C178" s="72">
        <f t="shared" si="58"/>
        <v>0</v>
      </c>
      <c r="D178" s="73">
        <v>0</v>
      </c>
      <c r="E178" s="74">
        <f t="shared" si="59"/>
        <v>0</v>
      </c>
      <c r="F178" s="70">
        <f t="shared" si="60"/>
        <v>0</v>
      </c>
      <c r="G178" s="75">
        <f t="shared" si="76"/>
        <v>0</v>
      </c>
      <c r="H178" s="76">
        <f t="shared" si="77"/>
        <v>0</v>
      </c>
      <c r="I178" s="75">
        <f t="shared" si="78"/>
        <v>0</v>
      </c>
      <c r="J178" s="76">
        <f t="shared" si="79"/>
        <v>0</v>
      </c>
      <c r="K178" s="142">
        <f t="shared" si="73"/>
        <v>0</v>
      </c>
      <c r="L178" s="143">
        <f t="shared" si="74"/>
        <v>0</v>
      </c>
      <c r="M178" s="63"/>
      <c r="N178" s="77"/>
      <c r="O178" s="77"/>
      <c r="P178" s="78"/>
      <c r="Q178" s="78"/>
      <c r="R178" s="80"/>
      <c r="S178" s="81"/>
      <c r="T178" s="81"/>
      <c r="U178" s="81"/>
      <c r="V178" s="80"/>
      <c r="W178" s="80"/>
      <c r="X178" s="82"/>
      <c r="Y178" s="83" t="str">
        <f t="shared" si="80"/>
        <v/>
      </c>
      <c r="Z178" s="84" t="str">
        <f t="shared" si="66"/>
        <v/>
      </c>
      <c r="AA178" s="84" t="str">
        <f t="shared" si="81"/>
        <v/>
      </c>
      <c r="AB178" s="1"/>
      <c r="AC178" s="63"/>
      <c r="AD178" s="85">
        <f t="shared" si="75"/>
        <v>0</v>
      </c>
      <c r="AE178" s="86"/>
      <c r="AF178" s="87"/>
      <c r="AG178" s="88"/>
      <c r="AH178" s="89" t="str">
        <f t="shared" si="68"/>
        <v/>
      </c>
      <c r="AI178" s="127">
        <f t="shared" si="82"/>
        <v>0</v>
      </c>
      <c r="AJ178" s="127">
        <f t="shared" si="83"/>
        <v>0</v>
      </c>
      <c r="AK178" s="90" t="str">
        <f t="shared" si="84"/>
        <v/>
      </c>
      <c r="AL178" s="91" t="str">
        <f t="shared" si="72"/>
        <v>0</v>
      </c>
      <c r="AM178" s="92"/>
    </row>
    <row r="179" spans="1:39" s="93" customFormat="1">
      <c r="A179" s="70"/>
      <c r="B179" s="71">
        <f t="shared" si="57"/>
        <v>0</v>
      </c>
      <c r="C179" s="72">
        <f t="shared" si="58"/>
        <v>0</v>
      </c>
      <c r="D179" s="73">
        <v>0</v>
      </c>
      <c r="E179" s="74">
        <f t="shared" si="59"/>
        <v>0</v>
      </c>
      <c r="F179" s="70">
        <f t="shared" si="60"/>
        <v>0</v>
      </c>
      <c r="G179" s="75">
        <f t="shared" si="76"/>
        <v>0</v>
      </c>
      <c r="H179" s="76">
        <f t="shared" si="77"/>
        <v>0</v>
      </c>
      <c r="I179" s="75">
        <f t="shared" si="78"/>
        <v>0</v>
      </c>
      <c r="J179" s="76">
        <f t="shared" si="79"/>
        <v>0</v>
      </c>
      <c r="K179" s="142">
        <f t="shared" si="73"/>
        <v>0</v>
      </c>
      <c r="L179" s="143">
        <f t="shared" si="74"/>
        <v>0</v>
      </c>
      <c r="M179" s="63"/>
      <c r="N179" s="77"/>
      <c r="O179" s="77"/>
      <c r="P179" s="78"/>
      <c r="Q179" s="78"/>
      <c r="R179" s="80"/>
      <c r="S179" s="81"/>
      <c r="T179" s="81"/>
      <c r="U179" s="81"/>
      <c r="V179" s="80"/>
      <c r="W179" s="80"/>
      <c r="X179" s="82"/>
      <c r="Y179" s="83" t="str">
        <f t="shared" si="80"/>
        <v/>
      </c>
      <c r="Z179" s="84" t="str">
        <f t="shared" si="66"/>
        <v/>
      </c>
      <c r="AA179" s="84" t="str">
        <f t="shared" si="81"/>
        <v/>
      </c>
      <c r="AB179" s="1"/>
      <c r="AC179" s="63"/>
      <c r="AD179" s="85">
        <f t="shared" si="75"/>
        <v>0</v>
      </c>
      <c r="AE179" s="86"/>
      <c r="AF179" s="87"/>
      <c r="AG179" s="88"/>
      <c r="AH179" s="89" t="str">
        <f t="shared" si="68"/>
        <v/>
      </c>
      <c r="AI179" s="127">
        <f t="shared" si="82"/>
        <v>0</v>
      </c>
      <c r="AJ179" s="127">
        <f t="shared" si="83"/>
        <v>0</v>
      </c>
      <c r="AK179" s="90" t="str">
        <f t="shared" si="84"/>
        <v/>
      </c>
      <c r="AL179" s="91" t="str">
        <f t="shared" si="72"/>
        <v>0</v>
      </c>
      <c r="AM179" s="92"/>
    </row>
    <row r="180" spans="1:39" s="93" customFormat="1">
      <c r="A180" s="70"/>
      <c r="B180" s="71">
        <f t="shared" si="57"/>
        <v>0</v>
      </c>
      <c r="C180" s="72">
        <f t="shared" si="58"/>
        <v>0</v>
      </c>
      <c r="D180" s="73">
        <v>0</v>
      </c>
      <c r="E180" s="74">
        <f t="shared" si="59"/>
        <v>0</v>
      </c>
      <c r="F180" s="70">
        <f t="shared" si="60"/>
        <v>0</v>
      </c>
      <c r="G180" s="75">
        <f t="shared" si="76"/>
        <v>0</v>
      </c>
      <c r="H180" s="76">
        <f t="shared" si="77"/>
        <v>0</v>
      </c>
      <c r="I180" s="75">
        <f t="shared" si="78"/>
        <v>0</v>
      </c>
      <c r="J180" s="76">
        <f t="shared" si="79"/>
        <v>0</v>
      </c>
      <c r="K180" s="142">
        <f t="shared" si="73"/>
        <v>0</v>
      </c>
      <c r="L180" s="143">
        <f t="shared" si="74"/>
        <v>0</v>
      </c>
      <c r="M180" s="63"/>
      <c r="N180" s="77"/>
      <c r="O180" s="77"/>
      <c r="P180" s="78"/>
      <c r="Q180" s="78"/>
      <c r="R180" s="80"/>
      <c r="S180" s="81"/>
      <c r="T180" s="81"/>
      <c r="U180" s="81"/>
      <c r="V180" s="80"/>
      <c r="W180" s="80"/>
      <c r="X180" s="82"/>
      <c r="Y180" s="83" t="str">
        <f t="shared" si="80"/>
        <v/>
      </c>
      <c r="Z180" s="84" t="str">
        <f t="shared" si="66"/>
        <v/>
      </c>
      <c r="AA180" s="84" t="str">
        <f t="shared" si="81"/>
        <v/>
      </c>
      <c r="AB180" s="1"/>
      <c r="AC180" s="63"/>
      <c r="AD180" s="85">
        <f t="shared" si="75"/>
        <v>0</v>
      </c>
      <c r="AE180" s="86"/>
      <c r="AF180" s="87"/>
      <c r="AG180" s="88"/>
      <c r="AH180" s="89" t="str">
        <f t="shared" si="68"/>
        <v/>
      </c>
      <c r="AI180" s="127">
        <f t="shared" si="82"/>
        <v>0</v>
      </c>
      <c r="AJ180" s="127">
        <f t="shared" si="83"/>
        <v>0</v>
      </c>
      <c r="AK180" s="90" t="str">
        <f t="shared" si="84"/>
        <v/>
      </c>
      <c r="AL180" s="91" t="str">
        <f t="shared" si="72"/>
        <v>0</v>
      </c>
      <c r="AM180" s="92"/>
    </row>
    <row r="181" spans="1:39" s="93" customFormat="1">
      <c r="A181" s="70"/>
      <c r="B181" s="71">
        <f t="shared" si="57"/>
        <v>0</v>
      </c>
      <c r="C181" s="72">
        <f t="shared" si="58"/>
        <v>0</v>
      </c>
      <c r="D181" s="73">
        <v>0</v>
      </c>
      <c r="E181" s="74">
        <f t="shared" si="59"/>
        <v>0</v>
      </c>
      <c r="F181" s="70">
        <f t="shared" si="60"/>
        <v>0</v>
      </c>
      <c r="G181" s="75">
        <f t="shared" si="76"/>
        <v>0</v>
      </c>
      <c r="H181" s="76">
        <f t="shared" si="77"/>
        <v>0</v>
      </c>
      <c r="I181" s="75">
        <f t="shared" si="78"/>
        <v>0</v>
      </c>
      <c r="J181" s="76">
        <f t="shared" si="79"/>
        <v>0</v>
      </c>
      <c r="K181" s="142">
        <f t="shared" si="73"/>
        <v>0</v>
      </c>
      <c r="L181" s="143">
        <f t="shared" si="74"/>
        <v>0</v>
      </c>
      <c r="M181" s="63"/>
      <c r="N181" s="77"/>
      <c r="O181" s="77"/>
      <c r="P181" s="78"/>
      <c r="Q181" s="78"/>
      <c r="R181" s="80"/>
      <c r="S181" s="81"/>
      <c r="T181" s="81"/>
      <c r="U181" s="81"/>
      <c r="V181" s="80"/>
      <c r="W181" s="80"/>
      <c r="X181" s="82"/>
      <c r="Y181" s="83" t="str">
        <f t="shared" si="80"/>
        <v/>
      </c>
      <c r="Z181" s="84" t="str">
        <f t="shared" si="66"/>
        <v/>
      </c>
      <c r="AA181" s="84" t="str">
        <f t="shared" si="81"/>
        <v/>
      </c>
      <c r="AB181" s="1"/>
      <c r="AC181" s="63"/>
      <c r="AD181" s="85">
        <f t="shared" si="75"/>
        <v>0</v>
      </c>
      <c r="AE181" s="86"/>
      <c r="AF181" s="87"/>
      <c r="AG181" s="88"/>
      <c r="AH181" s="89" t="str">
        <f t="shared" si="68"/>
        <v/>
      </c>
      <c r="AI181" s="127">
        <f t="shared" si="82"/>
        <v>0</v>
      </c>
      <c r="AJ181" s="127">
        <f t="shared" si="83"/>
        <v>0</v>
      </c>
      <c r="AK181" s="90" t="str">
        <f t="shared" si="84"/>
        <v/>
      </c>
      <c r="AL181" s="91" t="str">
        <f t="shared" si="72"/>
        <v>0</v>
      </c>
      <c r="AM181" s="92"/>
    </row>
    <row r="182" spans="1:39" s="93" customFormat="1">
      <c r="A182" s="70"/>
      <c r="B182" s="71">
        <f t="shared" si="57"/>
        <v>0</v>
      </c>
      <c r="C182" s="72">
        <f t="shared" si="58"/>
        <v>0</v>
      </c>
      <c r="D182" s="73">
        <v>0</v>
      </c>
      <c r="E182" s="74">
        <f t="shared" si="59"/>
        <v>0</v>
      </c>
      <c r="F182" s="70">
        <f t="shared" si="60"/>
        <v>0</v>
      </c>
      <c r="G182" s="75">
        <f t="shared" si="76"/>
        <v>0</v>
      </c>
      <c r="H182" s="76">
        <f t="shared" si="77"/>
        <v>0</v>
      </c>
      <c r="I182" s="75">
        <f t="shared" si="78"/>
        <v>0</v>
      </c>
      <c r="J182" s="76">
        <f t="shared" si="79"/>
        <v>0</v>
      </c>
      <c r="K182" s="142">
        <f t="shared" si="73"/>
        <v>0</v>
      </c>
      <c r="L182" s="143">
        <f t="shared" si="74"/>
        <v>0</v>
      </c>
      <c r="M182" s="63"/>
      <c r="N182" s="77"/>
      <c r="O182" s="77"/>
      <c r="P182" s="78"/>
      <c r="Q182" s="78"/>
      <c r="R182" s="80"/>
      <c r="S182" s="81"/>
      <c r="T182" s="81"/>
      <c r="U182" s="81"/>
      <c r="V182" s="80"/>
      <c r="W182" s="80"/>
      <c r="X182" s="82"/>
      <c r="Y182" s="83" t="str">
        <f t="shared" si="80"/>
        <v/>
      </c>
      <c r="Z182" s="84" t="str">
        <f t="shared" si="66"/>
        <v/>
      </c>
      <c r="AA182" s="84" t="str">
        <f t="shared" si="81"/>
        <v/>
      </c>
      <c r="AB182" s="1"/>
      <c r="AC182" s="63"/>
      <c r="AD182" s="85">
        <f t="shared" si="75"/>
        <v>0</v>
      </c>
      <c r="AE182" s="86"/>
      <c r="AF182" s="87"/>
      <c r="AG182" s="88"/>
      <c r="AH182" s="89" t="str">
        <f t="shared" si="68"/>
        <v/>
      </c>
      <c r="AI182" s="127">
        <f t="shared" si="82"/>
        <v>0</v>
      </c>
      <c r="AJ182" s="127">
        <f t="shared" si="83"/>
        <v>0</v>
      </c>
      <c r="AK182" s="90" t="str">
        <f t="shared" si="84"/>
        <v/>
      </c>
      <c r="AL182" s="91" t="str">
        <f t="shared" si="72"/>
        <v>0</v>
      </c>
      <c r="AM182" s="92"/>
    </row>
    <row r="183" spans="1:39" s="93" customFormat="1">
      <c r="A183" s="70"/>
      <c r="B183" s="71">
        <f t="shared" si="57"/>
        <v>0</v>
      </c>
      <c r="C183" s="72">
        <f t="shared" si="58"/>
        <v>0</v>
      </c>
      <c r="D183" s="73">
        <v>0</v>
      </c>
      <c r="E183" s="74">
        <f t="shared" si="59"/>
        <v>0</v>
      </c>
      <c r="F183" s="70">
        <f t="shared" si="60"/>
        <v>0</v>
      </c>
      <c r="G183" s="75">
        <f t="shared" si="76"/>
        <v>0</v>
      </c>
      <c r="H183" s="76">
        <f t="shared" si="77"/>
        <v>0</v>
      </c>
      <c r="I183" s="75">
        <f t="shared" si="78"/>
        <v>0</v>
      </c>
      <c r="J183" s="76">
        <f t="shared" si="79"/>
        <v>0</v>
      </c>
      <c r="K183" s="142">
        <f t="shared" si="73"/>
        <v>0</v>
      </c>
      <c r="L183" s="143">
        <f t="shared" si="74"/>
        <v>0</v>
      </c>
      <c r="M183" s="63"/>
      <c r="N183" s="77"/>
      <c r="O183" s="77"/>
      <c r="P183" s="78"/>
      <c r="Q183" s="78"/>
      <c r="R183" s="80"/>
      <c r="S183" s="81"/>
      <c r="T183" s="81"/>
      <c r="U183" s="81"/>
      <c r="V183" s="80"/>
      <c r="W183" s="80"/>
      <c r="X183" s="82"/>
      <c r="Y183" s="83" t="str">
        <f t="shared" si="80"/>
        <v/>
      </c>
      <c r="Z183" s="84" t="str">
        <f t="shared" si="66"/>
        <v/>
      </c>
      <c r="AA183" s="84" t="str">
        <f t="shared" si="81"/>
        <v/>
      </c>
      <c r="AB183" s="1"/>
      <c r="AC183" s="63"/>
      <c r="AD183" s="85">
        <f t="shared" si="75"/>
        <v>0</v>
      </c>
      <c r="AE183" s="86"/>
      <c r="AF183" s="87"/>
      <c r="AG183" s="88"/>
      <c r="AH183" s="89" t="str">
        <f t="shared" si="68"/>
        <v/>
      </c>
      <c r="AI183" s="127">
        <f t="shared" si="82"/>
        <v>0</v>
      </c>
      <c r="AJ183" s="127">
        <f t="shared" si="83"/>
        <v>0</v>
      </c>
      <c r="AK183" s="90" t="str">
        <f t="shared" si="84"/>
        <v/>
      </c>
      <c r="AL183" s="91" t="str">
        <f t="shared" si="72"/>
        <v>0</v>
      </c>
      <c r="AM183" s="92"/>
    </row>
    <row r="184" spans="1:39" s="93" customFormat="1">
      <c r="A184" s="70"/>
      <c r="B184" s="71">
        <f t="shared" si="57"/>
        <v>0</v>
      </c>
      <c r="C184" s="72">
        <f t="shared" si="58"/>
        <v>0</v>
      </c>
      <c r="D184" s="73">
        <v>0</v>
      </c>
      <c r="E184" s="74">
        <f t="shared" si="59"/>
        <v>0</v>
      </c>
      <c r="F184" s="70">
        <f t="shared" si="60"/>
        <v>0</v>
      </c>
      <c r="G184" s="75">
        <f t="shared" si="76"/>
        <v>0</v>
      </c>
      <c r="H184" s="76">
        <f t="shared" si="77"/>
        <v>0</v>
      </c>
      <c r="I184" s="75">
        <f t="shared" si="78"/>
        <v>0</v>
      </c>
      <c r="J184" s="76">
        <f t="shared" si="79"/>
        <v>0</v>
      </c>
      <c r="K184" s="142">
        <f t="shared" si="73"/>
        <v>0</v>
      </c>
      <c r="L184" s="143">
        <f t="shared" si="74"/>
        <v>0</v>
      </c>
      <c r="M184" s="63"/>
      <c r="N184" s="77"/>
      <c r="O184" s="77"/>
      <c r="P184" s="78"/>
      <c r="Q184" s="78"/>
      <c r="R184" s="80"/>
      <c r="S184" s="81"/>
      <c r="T184" s="81"/>
      <c r="U184" s="81"/>
      <c r="V184" s="80"/>
      <c r="W184" s="80"/>
      <c r="X184" s="82"/>
      <c r="Y184" s="83" t="str">
        <f t="shared" si="80"/>
        <v/>
      </c>
      <c r="Z184" s="84" t="str">
        <f t="shared" si="66"/>
        <v/>
      </c>
      <c r="AA184" s="84" t="str">
        <f t="shared" si="81"/>
        <v/>
      </c>
      <c r="AB184" s="1"/>
      <c r="AC184" s="63"/>
      <c r="AD184" s="85">
        <f t="shared" si="75"/>
        <v>0</v>
      </c>
      <c r="AE184" s="86"/>
      <c r="AF184" s="87"/>
      <c r="AG184" s="88"/>
      <c r="AH184" s="89" t="str">
        <f t="shared" si="68"/>
        <v/>
      </c>
      <c r="AI184" s="127">
        <f t="shared" si="82"/>
        <v>0</v>
      </c>
      <c r="AJ184" s="127">
        <f t="shared" si="83"/>
        <v>0</v>
      </c>
      <c r="AK184" s="90" t="str">
        <f t="shared" si="84"/>
        <v/>
      </c>
      <c r="AL184" s="91" t="str">
        <f t="shared" si="72"/>
        <v>0</v>
      </c>
      <c r="AM184" s="92"/>
    </row>
    <row r="185" spans="1:39" s="93" customFormat="1">
      <c r="A185" s="70"/>
      <c r="B185" s="71">
        <f t="shared" si="57"/>
        <v>0</v>
      </c>
      <c r="C185" s="72">
        <f t="shared" si="58"/>
        <v>0</v>
      </c>
      <c r="D185" s="73">
        <v>0</v>
      </c>
      <c r="E185" s="74">
        <f t="shared" si="59"/>
        <v>0</v>
      </c>
      <c r="F185" s="70">
        <f t="shared" si="60"/>
        <v>0</v>
      </c>
      <c r="G185" s="75">
        <f t="shared" si="76"/>
        <v>0</v>
      </c>
      <c r="H185" s="76">
        <f t="shared" si="77"/>
        <v>0</v>
      </c>
      <c r="I185" s="75">
        <f t="shared" si="78"/>
        <v>0</v>
      </c>
      <c r="J185" s="76">
        <f t="shared" si="79"/>
        <v>0</v>
      </c>
      <c r="K185" s="142">
        <f t="shared" si="73"/>
        <v>0</v>
      </c>
      <c r="L185" s="143">
        <f t="shared" si="74"/>
        <v>0</v>
      </c>
      <c r="M185" s="63"/>
      <c r="N185" s="77"/>
      <c r="O185" s="77"/>
      <c r="P185" s="78"/>
      <c r="Q185" s="78"/>
      <c r="R185" s="80"/>
      <c r="S185" s="81"/>
      <c r="T185" s="81"/>
      <c r="U185" s="81"/>
      <c r="V185" s="80"/>
      <c r="W185" s="80"/>
      <c r="X185" s="82"/>
      <c r="Y185" s="83" t="str">
        <f t="shared" si="80"/>
        <v/>
      </c>
      <c r="Z185" s="84" t="str">
        <f t="shared" si="66"/>
        <v/>
      </c>
      <c r="AA185" s="84" t="str">
        <f t="shared" si="81"/>
        <v/>
      </c>
      <c r="AB185" s="1"/>
      <c r="AC185" s="63"/>
      <c r="AD185" s="85">
        <f t="shared" si="75"/>
        <v>0</v>
      </c>
      <c r="AE185" s="86"/>
      <c r="AF185" s="87"/>
      <c r="AG185" s="88"/>
      <c r="AH185" s="89" t="str">
        <f t="shared" si="68"/>
        <v/>
      </c>
      <c r="AI185" s="127">
        <f t="shared" si="82"/>
        <v>0</v>
      </c>
      <c r="AJ185" s="127">
        <f t="shared" si="83"/>
        <v>0</v>
      </c>
      <c r="AK185" s="90" t="str">
        <f t="shared" si="84"/>
        <v/>
      </c>
      <c r="AL185" s="91" t="str">
        <f t="shared" si="72"/>
        <v>0</v>
      </c>
      <c r="AM185" s="92"/>
    </row>
    <row r="186" spans="1:39" s="93" customFormat="1">
      <c r="A186" s="70"/>
      <c r="B186" s="71">
        <f t="shared" si="57"/>
        <v>0</v>
      </c>
      <c r="C186" s="72">
        <f t="shared" si="58"/>
        <v>0</v>
      </c>
      <c r="D186" s="73">
        <v>0</v>
      </c>
      <c r="E186" s="74">
        <f t="shared" si="59"/>
        <v>0</v>
      </c>
      <c r="F186" s="70">
        <f t="shared" si="60"/>
        <v>0</v>
      </c>
      <c r="G186" s="75">
        <f t="shared" si="76"/>
        <v>0</v>
      </c>
      <c r="H186" s="76">
        <f t="shared" si="77"/>
        <v>0</v>
      </c>
      <c r="I186" s="75">
        <f t="shared" si="78"/>
        <v>0</v>
      </c>
      <c r="J186" s="76">
        <f t="shared" si="79"/>
        <v>0</v>
      </c>
      <c r="K186" s="142">
        <f t="shared" si="73"/>
        <v>0</v>
      </c>
      <c r="L186" s="143">
        <f t="shared" si="74"/>
        <v>0</v>
      </c>
      <c r="M186" s="63"/>
      <c r="N186" s="77"/>
      <c r="O186" s="77"/>
      <c r="P186" s="78"/>
      <c r="Q186" s="78"/>
      <c r="R186" s="80"/>
      <c r="S186" s="81"/>
      <c r="T186" s="81"/>
      <c r="U186" s="81"/>
      <c r="V186" s="80"/>
      <c r="W186" s="80"/>
      <c r="X186" s="82"/>
      <c r="Y186" s="83" t="str">
        <f t="shared" si="80"/>
        <v/>
      </c>
      <c r="Z186" s="84" t="str">
        <f t="shared" si="66"/>
        <v/>
      </c>
      <c r="AA186" s="84" t="str">
        <f t="shared" si="81"/>
        <v/>
      </c>
      <c r="AB186" s="1"/>
      <c r="AC186" s="63"/>
      <c r="AD186" s="85">
        <f t="shared" si="75"/>
        <v>0</v>
      </c>
      <c r="AE186" s="86"/>
      <c r="AF186" s="87"/>
      <c r="AG186" s="88"/>
      <c r="AH186" s="89" t="str">
        <f t="shared" si="68"/>
        <v/>
      </c>
      <c r="AI186" s="127">
        <f t="shared" si="82"/>
        <v>0</v>
      </c>
      <c r="AJ186" s="127">
        <f t="shared" si="83"/>
        <v>0</v>
      </c>
      <c r="AK186" s="90" t="str">
        <f t="shared" si="84"/>
        <v/>
      </c>
      <c r="AL186" s="91" t="str">
        <f t="shared" si="72"/>
        <v>0</v>
      </c>
      <c r="AM186" s="92"/>
    </row>
    <row r="187" spans="1:39" s="93" customFormat="1">
      <c r="A187" s="70"/>
      <c r="B187" s="71">
        <f t="shared" si="57"/>
        <v>0</v>
      </c>
      <c r="C187" s="72">
        <f t="shared" si="58"/>
        <v>0</v>
      </c>
      <c r="D187" s="73">
        <v>0</v>
      </c>
      <c r="E187" s="74">
        <f t="shared" si="59"/>
        <v>0</v>
      </c>
      <c r="F187" s="70">
        <f t="shared" si="60"/>
        <v>0</v>
      </c>
      <c r="G187" s="75">
        <f t="shared" si="76"/>
        <v>0</v>
      </c>
      <c r="H187" s="76">
        <f t="shared" si="77"/>
        <v>0</v>
      </c>
      <c r="I187" s="75">
        <f t="shared" si="78"/>
        <v>0</v>
      </c>
      <c r="J187" s="76">
        <f t="shared" si="79"/>
        <v>0</v>
      </c>
      <c r="K187" s="142">
        <f t="shared" si="73"/>
        <v>0</v>
      </c>
      <c r="L187" s="143">
        <f t="shared" si="74"/>
        <v>0</v>
      </c>
      <c r="M187" s="63"/>
      <c r="N187" s="77"/>
      <c r="O187" s="77"/>
      <c r="P187" s="78"/>
      <c r="Q187" s="78"/>
      <c r="R187" s="80"/>
      <c r="S187" s="81"/>
      <c r="T187" s="81"/>
      <c r="U187" s="81"/>
      <c r="V187" s="80"/>
      <c r="W187" s="80"/>
      <c r="X187" s="82"/>
      <c r="Y187" s="83" t="str">
        <f t="shared" si="80"/>
        <v/>
      </c>
      <c r="Z187" s="84" t="str">
        <f t="shared" si="66"/>
        <v/>
      </c>
      <c r="AA187" s="84" t="str">
        <f t="shared" si="81"/>
        <v/>
      </c>
      <c r="AB187" s="1"/>
      <c r="AC187" s="63"/>
      <c r="AD187" s="85">
        <f t="shared" si="75"/>
        <v>0</v>
      </c>
      <c r="AE187" s="86"/>
      <c r="AF187" s="87"/>
      <c r="AG187" s="88"/>
      <c r="AH187" s="89" t="str">
        <f t="shared" si="68"/>
        <v/>
      </c>
      <c r="AI187" s="127">
        <f t="shared" si="82"/>
        <v>0</v>
      </c>
      <c r="AJ187" s="127">
        <f t="shared" si="83"/>
        <v>0</v>
      </c>
      <c r="AK187" s="90" t="str">
        <f t="shared" si="84"/>
        <v/>
      </c>
      <c r="AL187" s="91" t="str">
        <f t="shared" si="72"/>
        <v>0</v>
      </c>
      <c r="AM187" s="92"/>
    </row>
    <row r="188" spans="1:39" s="93" customFormat="1">
      <c r="A188" s="70"/>
      <c r="B188" s="71">
        <f t="shared" si="57"/>
        <v>0</v>
      </c>
      <c r="C188" s="72">
        <f t="shared" si="58"/>
        <v>0</v>
      </c>
      <c r="D188" s="73">
        <v>0</v>
      </c>
      <c r="E188" s="74">
        <f t="shared" si="59"/>
        <v>0</v>
      </c>
      <c r="F188" s="70">
        <f t="shared" si="60"/>
        <v>0</v>
      </c>
      <c r="G188" s="75">
        <f t="shared" si="76"/>
        <v>0</v>
      </c>
      <c r="H188" s="76">
        <f t="shared" si="77"/>
        <v>0</v>
      </c>
      <c r="I188" s="75">
        <f t="shared" si="78"/>
        <v>0</v>
      </c>
      <c r="J188" s="76">
        <f t="shared" si="79"/>
        <v>0</v>
      </c>
      <c r="K188" s="142">
        <f t="shared" si="73"/>
        <v>0</v>
      </c>
      <c r="L188" s="143">
        <f t="shared" si="74"/>
        <v>0</v>
      </c>
      <c r="M188" s="63"/>
      <c r="N188" s="77"/>
      <c r="O188" s="77"/>
      <c r="P188" s="78"/>
      <c r="Q188" s="78"/>
      <c r="R188" s="80"/>
      <c r="S188" s="81"/>
      <c r="T188" s="81"/>
      <c r="U188" s="81"/>
      <c r="V188" s="80"/>
      <c r="W188" s="80"/>
      <c r="X188" s="82"/>
      <c r="Y188" s="83" t="str">
        <f t="shared" si="80"/>
        <v/>
      </c>
      <c r="Z188" s="84" t="str">
        <f t="shared" si="66"/>
        <v/>
      </c>
      <c r="AA188" s="84" t="str">
        <f t="shared" si="81"/>
        <v/>
      </c>
      <c r="AB188" s="1"/>
      <c r="AC188" s="63"/>
      <c r="AD188" s="85">
        <f t="shared" si="75"/>
        <v>0</v>
      </c>
      <c r="AE188" s="86"/>
      <c r="AF188" s="87"/>
      <c r="AG188" s="88"/>
      <c r="AH188" s="89" t="str">
        <f t="shared" si="68"/>
        <v/>
      </c>
      <c r="AI188" s="127">
        <f t="shared" si="82"/>
        <v>0</v>
      </c>
      <c r="AJ188" s="127">
        <f t="shared" si="83"/>
        <v>0</v>
      </c>
      <c r="AK188" s="90" t="str">
        <f t="shared" si="84"/>
        <v/>
      </c>
      <c r="AL188" s="91" t="str">
        <f t="shared" si="72"/>
        <v>0</v>
      </c>
      <c r="AM188" s="92"/>
    </row>
    <row r="189" spans="1:39" s="93" customFormat="1">
      <c r="A189" s="70"/>
      <c r="B189" s="71">
        <f t="shared" si="57"/>
        <v>0</v>
      </c>
      <c r="C189" s="72">
        <f t="shared" si="58"/>
        <v>0</v>
      </c>
      <c r="D189" s="73">
        <v>0</v>
      </c>
      <c r="E189" s="74">
        <f t="shared" si="59"/>
        <v>0</v>
      </c>
      <c r="F189" s="70">
        <f t="shared" si="60"/>
        <v>0</v>
      </c>
      <c r="G189" s="75">
        <f t="shared" si="76"/>
        <v>0</v>
      </c>
      <c r="H189" s="76">
        <f t="shared" si="77"/>
        <v>0</v>
      </c>
      <c r="I189" s="75">
        <f t="shared" si="78"/>
        <v>0</v>
      </c>
      <c r="J189" s="76">
        <f t="shared" si="79"/>
        <v>0</v>
      </c>
      <c r="K189" s="142">
        <f t="shared" si="73"/>
        <v>0</v>
      </c>
      <c r="L189" s="143">
        <f t="shared" si="74"/>
        <v>0</v>
      </c>
      <c r="M189" s="63"/>
      <c r="N189" s="77"/>
      <c r="O189" s="77"/>
      <c r="P189" s="78"/>
      <c r="Q189" s="78"/>
      <c r="R189" s="80"/>
      <c r="S189" s="81"/>
      <c r="T189" s="81"/>
      <c r="U189" s="81"/>
      <c r="V189" s="80"/>
      <c r="W189" s="80"/>
      <c r="X189" s="82"/>
      <c r="Y189" s="83" t="str">
        <f t="shared" si="80"/>
        <v/>
      </c>
      <c r="Z189" s="84" t="str">
        <f t="shared" si="66"/>
        <v/>
      </c>
      <c r="AA189" s="84" t="str">
        <f t="shared" si="81"/>
        <v/>
      </c>
      <c r="AB189" s="1"/>
      <c r="AC189" s="63"/>
      <c r="AD189" s="85">
        <f t="shared" si="75"/>
        <v>0</v>
      </c>
      <c r="AE189" s="86"/>
      <c r="AF189" s="87"/>
      <c r="AG189" s="88"/>
      <c r="AH189" s="89" t="str">
        <f t="shared" si="68"/>
        <v/>
      </c>
      <c r="AI189" s="127">
        <f t="shared" si="82"/>
        <v>0</v>
      </c>
      <c r="AJ189" s="127">
        <f t="shared" si="83"/>
        <v>0</v>
      </c>
      <c r="AK189" s="90" t="str">
        <f t="shared" si="84"/>
        <v/>
      </c>
      <c r="AL189" s="91" t="str">
        <f t="shared" si="72"/>
        <v>0</v>
      </c>
      <c r="AM189" s="92"/>
    </row>
    <row r="190" spans="1:39" s="93" customFormat="1">
      <c r="A190" s="70"/>
      <c r="B190" s="71">
        <f t="shared" si="57"/>
        <v>0</v>
      </c>
      <c r="C190" s="72">
        <f t="shared" si="58"/>
        <v>0</v>
      </c>
      <c r="D190" s="73">
        <v>0</v>
      </c>
      <c r="E190" s="74">
        <f t="shared" si="59"/>
        <v>0</v>
      </c>
      <c r="F190" s="70">
        <f t="shared" si="60"/>
        <v>0</v>
      </c>
      <c r="G190" s="75">
        <f t="shared" si="76"/>
        <v>0</v>
      </c>
      <c r="H190" s="76">
        <f t="shared" si="77"/>
        <v>0</v>
      </c>
      <c r="I190" s="75">
        <f t="shared" si="78"/>
        <v>0</v>
      </c>
      <c r="J190" s="76">
        <f t="shared" si="79"/>
        <v>0</v>
      </c>
      <c r="K190" s="142">
        <f t="shared" si="73"/>
        <v>0</v>
      </c>
      <c r="L190" s="143">
        <f t="shared" si="74"/>
        <v>0</v>
      </c>
      <c r="M190" s="63"/>
      <c r="N190" s="77"/>
      <c r="O190" s="77"/>
      <c r="P190" s="78"/>
      <c r="Q190" s="78"/>
      <c r="R190" s="80"/>
      <c r="S190" s="81"/>
      <c r="T190" s="81"/>
      <c r="U190" s="81"/>
      <c r="V190" s="80"/>
      <c r="W190" s="80"/>
      <c r="X190" s="82"/>
      <c r="Y190" s="83" t="str">
        <f t="shared" si="80"/>
        <v/>
      </c>
      <c r="Z190" s="84" t="str">
        <f t="shared" si="66"/>
        <v/>
      </c>
      <c r="AA190" s="84" t="str">
        <f t="shared" si="81"/>
        <v/>
      </c>
      <c r="AB190" s="1"/>
      <c r="AC190" s="63"/>
      <c r="AD190" s="85">
        <f t="shared" si="75"/>
        <v>0</v>
      </c>
      <c r="AE190" s="86"/>
      <c r="AF190" s="87"/>
      <c r="AG190" s="88"/>
      <c r="AH190" s="89" t="str">
        <f t="shared" si="68"/>
        <v/>
      </c>
      <c r="AI190" s="127">
        <f t="shared" si="82"/>
        <v>0</v>
      </c>
      <c r="AJ190" s="127">
        <f t="shared" si="83"/>
        <v>0</v>
      </c>
      <c r="AK190" s="90" t="str">
        <f t="shared" si="84"/>
        <v/>
      </c>
      <c r="AL190" s="91" t="str">
        <f t="shared" si="72"/>
        <v>0</v>
      </c>
      <c r="AM190" s="92"/>
    </row>
    <row r="191" spans="1:39" s="93" customFormat="1">
      <c r="A191" s="70"/>
      <c r="B191" s="71">
        <f t="shared" si="57"/>
        <v>0</v>
      </c>
      <c r="C191" s="72">
        <f t="shared" si="58"/>
        <v>0</v>
      </c>
      <c r="D191" s="73">
        <v>0</v>
      </c>
      <c r="E191" s="74">
        <f t="shared" si="59"/>
        <v>0</v>
      </c>
      <c r="F191" s="70">
        <f t="shared" si="60"/>
        <v>0</v>
      </c>
      <c r="G191" s="75">
        <f t="shared" si="76"/>
        <v>0</v>
      </c>
      <c r="H191" s="76">
        <f t="shared" si="77"/>
        <v>0</v>
      </c>
      <c r="I191" s="75">
        <f t="shared" si="78"/>
        <v>0</v>
      </c>
      <c r="J191" s="76">
        <f t="shared" si="79"/>
        <v>0</v>
      </c>
      <c r="K191" s="142">
        <f t="shared" si="73"/>
        <v>0</v>
      </c>
      <c r="L191" s="143">
        <f t="shared" si="74"/>
        <v>0</v>
      </c>
      <c r="M191" s="63"/>
      <c r="N191" s="77"/>
      <c r="O191" s="77"/>
      <c r="P191" s="78"/>
      <c r="Q191" s="78"/>
      <c r="R191" s="80"/>
      <c r="S191" s="81"/>
      <c r="T191" s="81"/>
      <c r="U191" s="81"/>
      <c r="V191" s="80"/>
      <c r="W191" s="80"/>
      <c r="X191" s="82"/>
      <c r="Y191" s="83" t="str">
        <f t="shared" si="80"/>
        <v/>
      </c>
      <c r="Z191" s="84" t="str">
        <f t="shared" si="66"/>
        <v/>
      </c>
      <c r="AA191" s="84" t="str">
        <f t="shared" si="81"/>
        <v/>
      </c>
      <c r="AB191" s="1"/>
      <c r="AC191" s="63"/>
      <c r="AD191" s="85">
        <f t="shared" si="75"/>
        <v>0</v>
      </c>
      <c r="AE191" s="86"/>
      <c r="AF191" s="87"/>
      <c r="AG191" s="88"/>
      <c r="AH191" s="89" t="str">
        <f t="shared" si="68"/>
        <v/>
      </c>
      <c r="AI191" s="127">
        <f t="shared" si="82"/>
        <v>0</v>
      </c>
      <c r="AJ191" s="127">
        <f t="shared" si="83"/>
        <v>0</v>
      </c>
      <c r="AK191" s="90" t="str">
        <f t="shared" si="84"/>
        <v/>
      </c>
      <c r="AL191" s="91" t="str">
        <f t="shared" si="72"/>
        <v>0</v>
      </c>
      <c r="AM191" s="92"/>
    </row>
    <row r="192" spans="1:39" s="93" customFormat="1">
      <c r="A192" s="70"/>
      <c r="B192" s="71">
        <f t="shared" si="57"/>
        <v>0</v>
      </c>
      <c r="C192" s="72">
        <f t="shared" si="58"/>
        <v>0</v>
      </c>
      <c r="D192" s="73">
        <v>0</v>
      </c>
      <c r="E192" s="74">
        <f t="shared" si="59"/>
        <v>0</v>
      </c>
      <c r="F192" s="70">
        <f t="shared" si="60"/>
        <v>0</v>
      </c>
      <c r="G192" s="75">
        <f t="shared" si="76"/>
        <v>0</v>
      </c>
      <c r="H192" s="76">
        <f t="shared" si="77"/>
        <v>0</v>
      </c>
      <c r="I192" s="75">
        <f t="shared" si="78"/>
        <v>0</v>
      </c>
      <c r="J192" s="76">
        <f t="shared" si="79"/>
        <v>0</v>
      </c>
      <c r="K192" s="142">
        <f t="shared" si="73"/>
        <v>0</v>
      </c>
      <c r="L192" s="143">
        <f t="shared" si="74"/>
        <v>0</v>
      </c>
      <c r="M192" s="63"/>
      <c r="N192" s="77"/>
      <c r="O192" s="77"/>
      <c r="P192" s="78"/>
      <c r="Q192" s="78"/>
      <c r="R192" s="80"/>
      <c r="S192" s="81"/>
      <c r="T192" s="81"/>
      <c r="U192" s="81"/>
      <c r="V192" s="80"/>
      <c r="W192" s="80"/>
      <c r="X192" s="82"/>
      <c r="Y192" s="83" t="str">
        <f t="shared" si="80"/>
        <v/>
      </c>
      <c r="Z192" s="84" t="str">
        <f t="shared" si="66"/>
        <v/>
      </c>
      <c r="AA192" s="84" t="str">
        <f t="shared" si="81"/>
        <v/>
      </c>
      <c r="AB192" s="1"/>
      <c r="AC192" s="63"/>
      <c r="AD192" s="85">
        <f t="shared" si="75"/>
        <v>0</v>
      </c>
      <c r="AE192" s="86"/>
      <c r="AF192" s="87"/>
      <c r="AG192" s="88"/>
      <c r="AH192" s="89" t="str">
        <f t="shared" si="68"/>
        <v/>
      </c>
      <c r="AI192" s="127">
        <f t="shared" si="82"/>
        <v>0</v>
      </c>
      <c r="AJ192" s="127">
        <f t="shared" si="83"/>
        <v>0</v>
      </c>
      <c r="AK192" s="90" t="str">
        <f t="shared" si="84"/>
        <v/>
      </c>
      <c r="AL192" s="91" t="str">
        <f t="shared" si="72"/>
        <v>0</v>
      </c>
      <c r="AM192" s="92"/>
    </row>
    <row r="193" spans="1:39" s="93" customFormat="1">
      <c r="A193" s="70"/>
      <c r="B193" s="71">
        <f t="shared" si="57"/>
        <v>0</v>
      </c>
      <c r="C193" s="72">
        <f t="shared" si="58"/>
        <v>0</v>
      </c>
      <c r="D193" s="73">
        <v>0</v>
      </c>
      <c r="E193" s="74">
        <f t="shared" si="59"/>
        <v>0</v>
      </c>
      <c r="F193" s="70">
        <f t="shared" si="60"/>
        <v>0</v>
      </c>
      <c r="G193" s="75">
        <f t="shared" si="76"/>
        <v>0</v>
      </c>
      <c r="H193" s="76">
        <f t="shared" si="77"/>
        <v>0</v>
      </c>
      <c r="I193" s="75">
        <f t="shared" si="78"/>
        <v>0</v>
      </c>
      <c r="J193" s="76">
        <f t="shared" si="79"/>
        <v>0</v>
      </c>
      <c r="K193" s="142">
        <f t="shared" si="73"/>
        <v>0</v>
      </c>
      <c r="L193" s="143">
        <f t="shared" si="74"/>
        <v>0</v>
      </c>
      <c r="M193" s="63"/>
      <c r="N193" s="77"/>
      <c r="O193" s="77"/>
      <c r="P193" s="78"/>
      <c r="Q193" s="78"/>
      <c r="R193" s="80"/>
      <c r="S193" s="81"/>
      <c r="T193" s="81"/>
      <c r="U193" s="81"/>
      <c r="V193" s="80"/>
      <c r="W193" s="80"/>
      <c r="X193" s="82"/>
      <c r="Y193" s="83" t="str">
        <f t="shared" si="80"/>
        <v/>
      </c>
      <c r="Z193" s="84" t="str">
        <f t="shared" si="66"/>
        <v/>
      </c>
      <c r="AA193" s="84" t="str">
        <f t="shared" si="81"/>
        <v/>
      </c>
      <c r="AB193" s="1"/>
      <c r="AC193" s="63"/>
      <c r="AD193" s="85">
        <f t="shared" si="75"/>
        <v>0</v>
      </c>
      <c r="AE193" s="86"/>
      <c r="AF193" s="87"/>
      <c r="AG193" s="88"/>
      <c r="AH193" s="89" t="str">
        <f t="shared" si="68"/>
        <v/>
      </c>
      <c r="AI193" s="127">
        <f t="shared" si="82"/>
        <v>0</v>
      </c>
      <c r="AJ193" s="127">
        <f t="shared" si="83"/>
        <v>0</v>
      </c>
      <c r="AK193" s="90" t="str">
        <f t="shared" si="84"/>
        <v/>
      </c>
      <c r="AL193" s="91" t="str">
        <f t="shared" si="72"/>
        <v>0</v>
      </c>
      <c r="AM193" s="92"/>
    </row>
    <row r="194" spans="1:39" s="93" customFormat="1">
      <c r="A194" s="70"/>
      <c r="B194" s="71">
        <f t="shared" si="57"/>
        <v>0</v>
      </c>
      <c r="C194" s="72">
        <f t="shared" si="58"/>
        <v>0</v>
      </c>
      <c r="D194" s="73">
        <v>0</v>
      </c>
      <c r="E194" s="74">
        <f t="shared" si="59"/>
        <v>0</v>
      </c>
      <c r="F194" s="70">
        <f t="shared" si="60"/>
        <v>0</v>
      </c>
      <c r="G194" s="75">
        <f t="shared" si="76"/>
        <v>0</v>
      </c>
      <c r="H194" s="76">
        <f t="shared" si="77"/>
        <v>0</v>
      </c>
      <c r="I194" s="75">
        <f t="shared" si="78"/>
        <v>0</v>
      </c>
      <c r="J194" s="76">
        <f t="shared" si="79"/>
        <v>0</v>
      </c>
      <c r="K194" s="142">
        <f t="shared" si="73"/>
        <v>0</v>
      </c>
      <c r="L194" s="143">
        <f t="shared" si="74"/>
        <v>0</v>
      </c>
      <c r="M194" s="63"/>
      <c r="N194" s="77"/>
      <c r="O194" s="77"/>
      <c r="P194" s="78"/>
      <c r="Q194" s="78"/>
      <c r="R194" s="80"/>
      <c r="S194" s="81"/>
      <c r="T194" s="81"/>
      <c r="U194" s="81"/>
      <c r="V194" s="80"/>
      <c r="W194" s="80"/>
      <c r="X194" s="82"/>
      <c r="Y194" s="83" t="str">
        <f t="shared" si="80"/>
        <v/>
      </c>
      <c r="Z194" s="84" t="str">
        <f t="shared" si="66"/>
        <v/>
      </c>
      <c r="AA194" s="84" t="str">
        <f t="shared" si="81"/>
        <v/>
      </c>
      <c r="AB194" s="1"/>
      <c r="AC194" s="63"/>
      <c r="AD194" s="85">
        <f t="shared" si="75"/>
        <v>0</v>
      </c>
      <c r="AE194" s="86"/>
      <c r="AF194" s="87"/>
      <c r="AG194" s="88"/>
      <c r="AH194" s="89" t="str">
        <f t="shared" si="68"/>
        <v/>
      </c>
      <c r="AI194" s="127">
        <f t="shared" si="82"/>
        <v>0</v>
      </c>
      <c r="AJ194" s="127">
        <f t="shared" si="83"/>
        <v>0</v>
      </c>
      <c r="AK194" s="90" t="str">
        <f t="shared" si="84"/>
        <v/>
      </c>
      <c r="AL194" s="91" t="str">
        <f t="shared" si="72"/>
        <v>0</v>
      </c>
      <c r="AM194" s="92"/>
    </row>
    <row r="195" spans="1:39" s="93" customFormat="1">
      <c r="A195" s="70"/>
      <c r="B195" s="71">
        <f t="shared" si="57"/>
        <v>0</v>
      </c>
      <c r="C195" s="72">
        <f t="shared" si="58"/>
        <v>0</v>
      </c>
      <c r="D195" s="73">
        <v>0</v>
      </c>
      <c r="E195" s="74">
        <f t="shared" si="59"/>
        <v>0</v>
      </c>
      <c r="F195" s="70">
        <f t="shared" si="60"/>
        <v>0</v>
      </c>
      <c r="G195" s="75">
        <f t="shared" si="76"/>
        <v>0</v>
      </c>
      <c r="H195" s="76">
        <f t="shared" si="77"/>
        <v>0</v>
      </c>
      <c r="I195" s="75">
        <f t="shared" si="78"/>
        <v>0</v>
      </c>
      <c r="J195" s="76">
        <f t="shared" si="79"/>
        <v>0</v>
      </c>
      <c r="K195" s="142">
        <f t="shared" si="73"/>
        <v>0</v>
      </c>
      <c r="L195" s="143">
        <f t="shared" si="74"/>
        <v>0</v>
      </c>
      <c r="M195" s="63"/>
      <c r="N195" s="77"/>
      <c r="O195" s="77"/>
      <c r="P195" s="78"/>
      <c r="Q195" s="78"/>
      <c r="R195" s="80"/>
      <c r="S195" s="81"/>
      <c r="T195" s="81"/>
      <c r="U195" s="81"/>
      <c r="V195" s="80"/>
      <c r="W195" s="80"/>
      <c r="X195" s="82"/>
      <c r="Y195" s="83" t="str">
        <f t="shared" si="80"/>
        <v/>
      </c>
      <c r="Z195" s="84" t="str">
        <f t="shared" si="66"/>
        <v/>
      </c>
      <c r="AA195" s="84" t="str">
        <f t="shared" si="81"/>
        <v/>
      </c>
      <c r="AB195" s="1"/>
      <c r="AC195" s="63"/>
      <c r="AD195" s="85">
        <f t="shared" si="75"/>
        <v>0</v>
      </c>
      <c r="AE195" s="86"/>
      <c r="AF195" s="87"/>
      <c r="AG195" s="88"/>
      <c r="AH195" s="89" t="str">
        <f t="shared" si="68"/>
        <v/>
      </c>
      <c r="AI195" s="127">
        <f t="shared" si="82"/>
        <v>0</v>
      </c>
      <c r="AJ195" s="127">
        <f t="shared" si="83"/>
        <v>0</v>
      </c>
      <c r="AK195" s="90" t="str">
        <f t="shared" si="84"/>
        <v/>
      </c>
      <c r="AL195" s="91" t="str">
        <f t="shared" si="72"/>
        <v>0</v>
      </c>
      <c r="AM195" s="92"/>
    </row>
    <row r="196" spans="1:39" s="93" customFormat="1">
      <c r="A196" s="70"/>
      <c r="B196" s="71">
        <f t="shared" si="57"/>
        <v>0</v>
      </c>
      <c r="C196" s="72">
        <f t="shared" si="58"/>
        <v>0</v>
      </c>
      <c r="D196" s="73">
        <v>0</v>
      </c>
      <c r="E196" s="74">
        <f t="shared" si="59"/>
        <v>0</v>
      </c>
      <c r="F196" s="70">
        <f t="shared" si="60"/>
        <v>0</v>
      </c>
      <c r="G196" s="75">
        <f t="shared" si="76"/>
        <v>0</v>
      </c>
      <c r="H196" s="76">
        <f t="shared" si="77"/>
        <v>0</v>
      </c>
      <c r="I196" s="75">
        <f t="shared" si="78"/>
        <v>0</v>
      </c>
      <c r="J196" s="76">
        <f t="shared" si="79"/>
        <v>0</v>
      </c>
      <c r="K196" s="142">
        <f t="shared" si="73"/>
        <v>0</v>
      </c>
      <c r="L196" s="143">
        <f t="shared" si="74"/>
        <v>0</v>
      </c>
      <c r="M196" s="63"/>
      <c r="N196" s="77"/>
      <c r="O196" s="77"/>
      <c r="P196" s="78"/>
      <c r="Q196" s="78"/>
      <c r="R196" s="80"/>
      <c r="S196" s="81"/>
      <c r="T196" s="81"/>
      <c r="U196" s="81"/>
      <c r="V196" s="80"/>
      <c r="W196" s="80"/>
      <c r="X196" s="82"/>
      <c r="Y196" s="83" t="str">
        <f t="shared" si="80"/>
        <v/>
      </c>
      <c r="Z196" s="84" t="str">
        <f t="shared" si="66"/>
        <v/>
      </c>
      <c r="AA196" s="84" t="str">
        <f t="shared" si="81"/>
        <v/>
      </c>
      <c r="AB196" s="1"/>
      <c r="AC196" s="63"/>
      <c r="AD196" s="85">
        <f t="shared" si="75"/>
        <v>0</v>
      </c>
      <c r="AE196" s="86"/>
      <c r="AF196" s="87"/>
      <c r="AG196" s="88"/>
      <c r="AH196" s="89" t="str">
        <f t="shared" si="68"/>
        <v/>
      </c>
      <c r="AI196" s="127">
        <f t="shared" si="82"/>
        <v>0</v>
      </c>
      <c r="AJ196" s="127">
        <f t="shared" si="83"/>
        <v>0</v>
      </c>
      <c r="AK196" s="90" t="str">
        <f t="shared" si="84"/>
        <v/>
      </c>
      <c r="AL196" s="91" t="str">
        <f t="shared" si="72"/>
        <v>0</v>
      </c>
      <c r="AM196" s="92"/>
    </row>
    <row r="197" spans="1:39" s="93" customFormat="1">
      <c r="A197" s="70"/>
      <c r="B197" s="71">
        <f t="shared" si="57"/>
        <v>0</v>
      </c>
      <c r="C197" s="72">
        <f t="shared" si="58"/>
        <v>0</v>
      </c>
      <c r="D197" s="73">
        <v>0</v>
      </c>
      <c r="E197" s="74">
        <f t="shared" si="59"/>
        <v>0</v>
      </c>
      <c r="F197" s="70">
        <f t="shared" si="60"/>
        <v>0</v>
      </c>
      <c r="G197" s="75">
        <f t="shared" si="76"/>
        <v>0</v>
      </c>
      <c r="H197" s="76">
        <f t="shared" si="77"/>
        <v>0</v>
      </c>
      <c r="I197" s="75">
        <f t="shared" si="78"/>
        <v>0</v>
      </c>
      <c r="J197" s="76">
        <f t="shared" si="79"/>
        <v>0</v>
      </c>
      <c r="K197" s="142">
        <f t="shared" si="73"/>
        <v>0</v>
      </c>
      <c r="L197" s="143">
        <f t="shared" si="74"/>
        <v>0</v>
      </c>
      <c r="M197" s="63"/>
      <c r="N197" s="77"/>
      <c r="O197" s="77"/>
      <c r="P197" s="78"/>
      <c r="Q197" s="78"/>
      <c r="R197" s="80"/>
      <c r="S197" s="81"/>
      <c r="T197" s="81"/>
      <c r="U197" s="81"/>
      <c r="V197" s="80"/>
      <c r="W197" s="80"/>
      <c r="X197" s="82"/>
      <c r="Y197" s="83" t="str">
        <f t="shared" si="80"/>
        <v/>
      </c>
      <c r="Z197" s="84" t="str">
        <f t="shared" si="66"/>
        <v/>
      </c>
      <c r="AA197" s="84" t="str">
        <f t="shared" si="81"/>
        <v/>
      </c>
      <c r="AB197" s="1"/>
      <c r="AC197" s="63"/>
      <c r="AD197" s="85">
        <f t="shared" si="75"/>
        <v>0</v>
      </c>
      <c r="AE197" s="86"/>
      <c r="AF197" s="87"/>
      <c r="AG197" s="88"/>
      <c r="AH197" s="89" t="str">
        <f t="shared" si="68"/>
        <v/>
      </c>
      <c r="AI197" s="127">
        <f t="shared" si="82"/>
        <v>0</v>
      </c>
      <c r="AJ197" s="127">
        <f t="shared" si="83"/>
        <v>0</v>
      </c>
      <c r="AK197" s="90" t="str">
        <f t="shared" si="84"/>
        <v/>
      </c>
      <c r="AL197" s="91" t="str">
        <f t="shared" si="72"/>
        <v>0</v>
      </c>
      <c r="AM197" s="92"/>
    </row>
    <row r="198" spans="1:39" s="93" customFormat="1">
      <c r="A198" s="70"/>
      <c r="B198" s="71">
        <f t="shared" ref="B198:B211" si="85">IFERROR(ABS(X198-Y198)/(X198),0)</f>
        <v>0</v>
      </c>
      <c r="C198" s="72">
        <f t="shared" si="58"/>
        <v>0</v>
      </c>
      <c r="D198" s="73">
        <v>0</v>
      </c>
      <c r="E198" s="74">
        <f t="shared" si="59"/>
        <v>0</v>
      </c>
      <c r="F198" s="70">
        <f t="shared" si="60"/>
        <v>0</v>
      </c>
      <c r="G198" s="75">
        <f t="shared" si="76"/>
        <v>0</v>
      </c>
      <c r="H198" s="76">
        <f t="shared" si="77"/>
        <v>0</v>
      </c>
      <c r="I198" s="75">
        <f t="shared" si="78"/>
        <v>0</v>
      </c>
      <c r="J198" s="76">
        <f t="shared" si="79"/>
        <v>0</v>
      </c>
      <c r="K198" s="142">
        <f t="shared" si="73"/>
        <v>0</v>
      </c>
      <c r="L198" s="143">
        <f t="shared" si="74"/>
        <v>0</v>
      </c>
      <c r="M198" s="63"/>
      <c r="N198" s="77"/>
      <c r="O198" s="77"/>
      <c r="P198" s="78"/>
      <c r="Q198" s="78"/>
      <c r="R198" s="80"/>
      <c r="S198" s="81"/>
      <c r="T198" s="81"/>
      <c r="U198" s="81"/>
      <c r="V198" s="80"/>
      <c r="W198" s="80"/>
      <c r="X198" s="82"/>
      <c r="Y198" s="83" t="str">
        <f t="shared" si="80"/>
        <v/>
      </c>
      <c r="Z198" s="84" t="str">
        <f t="shared" si="66"/>
        <v/>
      </c>
      <c r="AA198" s="84" t="str">
        <f t="shared" si="81"/>
        <v/>
      </c>
      <c r="AB198" s="1"/>
      <c r="AC198" s="63"/>
      <c r="AD198" s="85">
        <f t="shared" si="75"/>
        <v>0</v>
      </c>
      <c r="AE198" s="86"/>
      <c r="AF198" s="87"/>
      <c r="AG198" s="88"/>
      <c r="AH198" s="89" t="str">
        <f t="shared" si="68"/>
        <v/>
      </c>
      <c r="AI198" s="127">
        <f t="shared" si="82"/>
        <v>0</v>
      </c>
      <c r="AJ198" s="127">
        <f t="shared" si="83"/>
        <v>0</v>
      </c>
      <c r="AK198" s="90" t="str">
        <f t="shared" si="84"/>
        <v/>
      </c>
      <c r="AL198" s="91" t="str">
        <f t="shared" si="72"/>
        <v>0</v>
      </c>
      <c r="AM198" s="92"/>
    </row>
    <row r="199" spans="1:39" s="93" customFormat="1">
      <c r="A199" s="70"/>
      <c r="B199" s="71">
        <f t="shared" si="85"/>
        <v>0</v>
      </c>
      <c r="C199" s="72">
        <f t="shared" si="58"/>
        <v>0</v>
      </c>
      <c r="D199" s="73">
        <v>0</v>
      </c>
      <c r="E199" s="74">
        <f t="shared" si="59"/>
        <v>0</v>
      </c>
      <c r="F199" s="70">
        <f t="shared" si="60"/>
        <v>0</v>
      </c>
      <c r="G199" s="75">
        <f t="shared" si="76"/>
        <v>0</v>
      </c>
      <c r="H199" s="76">
        <f t="shared" si="77"/>
        <v>0</v>
      </c>
      <c r="I199" s="75">
        <f t="shared" si="78"/>
        <v>0</v>
      </c>
      <c r="J199" s="76">
        <f t="shared" si="79"/>
        <v>0</v>
      </c>
      <c r="K199" s="142">
        <f t="shared" si="73"/>
        <v>0</v>
      </c>
      <c r="L199" s="143">
        <f t="shared" si="74"/>
        <v>0</v>
      </c>
      <c r="M199" s="63"/>
      <c r="N199" s="77"/>
      <c r="O199" s="77"/>
      <c r="P199" s="78"/>
      <c r="Q199" s="78"/>
      <c r="R199" s="80"/>
      <c r="S199" s="81"/>
      <c r="T199" s="81"/>
      <c r="U199" s="81"/>
      <c r="V199" s="80"/>
      <c r="W199" s="80"/>
      <c r="X199" s="82"/>
      <c r="Y199" s="83" t="str">
        <f t="shared" si="80"/>
        <v/>
      </c>
      <c r="Z199" s="84" t="str">
        <f t="shared" si="66"/>
        <v/>
      </c>
      <c r="AA199" s="84" t="str">
        <f t="shared" si="81"/>
        <v/>
      </c>
      <c r="AB199" s="1"/>
      <c r="AC199" s="63"/>
      <c r="AD199" s="85">
        <f t="shared" si="75"/>
        <v>0</v>
      </c>
      <c r="AE199" s="86"/>
      <c r="AF199" s="87"/>
      <c r="AG199" s="88"/>
      <c r="AH199" s="89" t="str">
        <f t="shared" si="68"/>
        <v/>
      </c>
      <c r="AI199" s="127">
        <f t="shared" si="82"/>
        <v>0</v>
      </c>
      <c r="AJ199" s="127">
        <f t="shared" si="83"/>
        <v>0</v>
      </c>
      <c r="AK199" s="90" t="str">
        <f t="shared" si="84"/>
        <v/>
      </c>
      <c r="AL199" s="91" t="str">
        <f t="shared" si="72"/>
        <v>0</v>
      </c>
      <c r="AM199" s="92"/>
    </row>
    <row r="200" spans="1:39" s="93" customFormat="1">
      <c r="A200" s="70"/>
      <c r="B200" s="71">
        <f t="shared" si="85"/>
        <v>0</v>
      </c>
      <c r="C200" s="72">
        <f t="shared" si="58"/>
        <v>0</v>
      </c>
      <c r="D200" s="73">
        <v>0</v>
      </c>
      <c r="E200" s="74">
        <f t="shared" si="59"/>
        <v>0</v>
      </c>
      <c r="F200" s="70">
        <f t="shared" si="60"/>
        <v>0</v>
      </c>
      <c r="G200" s="75">
        <f t="shared" si="76"/>
        <v>0</v>
      </c>
      <c r="H200" s="76">
        <f t="shared" si="77"/>
        <v>0</v>
      </c>
      <c r="I200" s="75">
        <f t="shared" si="78"/>
        <v>0</v>
      </c>
      <c r="J200" s="76">
        <f t="shared" si="79"/>
        <v>0</v>
      </c>
      <c r="K200" s="142">
        <f t="shared" si="73"/>
        <v>0</v>
      </c>
      <c r="L200" s="143">
        <f t="shared" si="74"/>
        <v>0</v>
      </c>
      <c r="M200" s="63"/>
      <c r="N200" s="77"/>
      <c r="O200" s="77"/>
      <c r="P200" s="78"/>
      <c r="Q200" s="78"/>
      <c r="R200" s="80"/>
      <c r="S200" s="81"/>
      <c r="T200" s="81"/>
      <c r="U200" s="81"/>
      <c r="V200" s="80"/>
      <c r="W200" s="80"/>
      <c r="X200" s="82"/>
      <c r="Y200" s="83" t="str">
        <f t="shared" si="80"/>
        <v/>
      </c>
      <c r="Z200" s="84" t="str">
        <f t="shared" si="66"/>
        <v/>
      </c>
      <c r="AA200" s="84" t="str">
        <f t="shared" si="81"/>
        <v/>
      </c>
      <c r="AB200" s="1"/>
      <c r="AC200" s="63"/>
      <c r="AD200" s="85">
        <f t="shared" si="75"/>
        <v>0</v>
      </c>
      <c r="AE200" s="86"/>
      <c r="AF200" s="87"/>
      <c r="AG200" s="88"/>
      <c r="AH200" s="89" t="str">
        <f t="shared" si="68"/>
        <v/>
      </c>
      <c r="AI200" s="127">
        <f t="shared" si="82"/>
        <v>0</v>
      </c>
      <c r="AJ200" s="127">
        <f t="shared" si="83"/>
        <v>0</v>
      </c>
      <c r="AK200" s="90" t="str">
        <f t="shared" si="84"/>
        <v/>
      </c>
      <c r="AL200" s="91" t="str">
        <f t="shared" si="72"/>
        <v>0</v>
      </c>
      <c r="AM200" s="92"/>
    </row>
    <row r="201" spans="1:39" s="93" customFormat="1">
      <c r="A201" s="70"/>
      <c r="B201" s="71">
        <f t="shared" si="85"/>
        <v>0</v>
      </c>
      <c r="C201" s="72">
        <f t="shared" si="58"/>
        <v>0</v>
      </c>
      <c r="D201" s="73">
        <v>0</v>
      </c>
      <c r="E201" s="74">
        <f t="shared" si="59"/>
        <v>0</v>
      </c>
      <c r="F201" s="70">
        <f t="shared" si="60"/>
        <v>0</v>
      </c>
      <c r="G201" s="75">
        <f t="shared" si="76"/>
        <v>0</v>
      </c>
      <c r="H201" s="76">
        <f t="shared" si="77"/>
        <v>0</v>
      </c>
      <c r="I201" s="75">
        <f t="shared" si="78"/>
        <v>0</v>
      </c>
      <c r="J201" s="76">
        <f t="shared" si="79"/>
        <v>0</v>
      </c>
      <c r="K201" s="142">
        <f t="shared" si="73"/>
        <v>0</v>
      </c>
      <c r="L201" s="143">
        <f t="shared" si="74"/>
        <v>0</v>
      </c>
      <c r="M201" s="63"/>
      <c r="N201" s="77"/>
      <c r="O201" s="77"/>
      <c r="P201" s="78"/>
      <c r="Q201" s="78"/>
      <c r="R201" s="80"/>
      <c r="S201" s="81"/>
      <c r="T201" s="81"/>
      <c r="U201" s="81"/>
      <c r="V201" s="80"/>
      <c r="W201" s="80"/>
      <c r="X201" s="82"/>
      <c r="Y201" s="83" t="str">
        <f t="shared" si="80"/>
        <v/>
      </c>
      <c r="Z201" s="84" t="str">
        <f t="shared" si="66"/>
        <v/>
      </c>
      <c r="AA201" s="84" t="str">
        <f t="shared" si="81"/>
        <v/>
      </c>
      <c r="AB201" s="1"/>
      <c r="AC201" s="63"/>
      <c r="AD201" s="85">
        <f t="shared" si="75"/>
        <v>0</v>
      </c>
      <c r="AE201" s="86"/>
      <c r="AF201" s="87"/>
      <c r="AG201" s="88"/>
      <c r="AH201" s="89" t="str">
        <f t="shared" si="68"/>
        <v/>
      </c>
      <c r="AI201" s="127">
        <f t="shared" si="82"/>
        <v>0</v>
      </c>
      <c r="AJ201" s="127">
        <f t="shared" si="83"/>
        <v>0</v>
      </c>
      <c r="AK201" s="90" t="str">
        <f t="shared" si="84"/>
        <v/>
      </c>
      <c r="AL201" s="91" t="str">
        <f t="shared" si="72"/>
        <v>0</v>
      </c>
      <c r="AM201" s="92"/>
    </row>
    <row r="202" spans="1:39" s="93" customFormat="1">
      <c r="A202" s="70"/>
      <c r="B202" s="71">
        <f t="shared" si="85"/>
        <v>0</v>
      </c>
      <c r="C202" s="72">
        <f t="shared" si="58"/>
        <v>0</v>
      </c>
      <c r="D202" s="73">
        <v>0</v>
      </c>
      <c r="E202" s="74">
        <f t="shared" si="59"/>
        <v>0</v>
      </c>
      <c r="F202" s="70">
        <f t="shared" si="60"/>
        <v>0</v>
      </c>
      <c r="G202" s="75">
        <f t="shared" si="76"/>
        <v>0</v>
      </c>
      <c r="H202" s="76">
        <f t="shared" si="77"/>
        <v>0</v>
      </c>
      <c r="I202" s="75">
        <f t="shared" si="78"/>
        <v>0</v>
      </c>
      <c r="J202" s="76">
        <f t="shared" si="79"/>
        <v>0</v>
      </c>
      <c r="K202" s="142">
        <f t="shared" si="73"/>
        <v>0</v>
      </c>
      <c r="L202" s="143">
        <f t="shared" si="74"/>
        <v>0</v>
      </c>
      <c r="M202" s="63"/>
      <c r="N202" s="77"/>
      <c r="O202" s="77"/>
      <c r="P202" s="78"/>
      <c r="Q202" s="78"/>
      <c r="R202" s="80"/>
      <c r="S202" s="81"/>
      <c r="T202" s="81"/>
      <c r="U202" s="81"/>
      <c r="V202" s="80"/>
      <c r="W202" s="80"/>
      <c r="X202" s="82"/>
      <c r="Y202" s="83" t="str">
        <f t="shared" si="80"/>
        <v/>
      </c>
      <c r="Z202" s="84" t="str">
        <f t="shared" si="66"/>
        <v/>
      </c>
      <c r="AA202" s="84" t="str">
        <f t="shared" si="81"/>
        <v/>
      </c>
      <c r="AB202" s="1"/>
      <c r="AC202" s="63"/>
      <c r="AD202" s="85">
        <f t="shared" si="75"/>
        <v>0</v>
      </c>
      <c r="AE202" s="86"/>
      <c r="AF202" s="87"/>
      <c r="AG202" s="88"/>
      <c r="AH202" s="89" t="str">
        <f t="shared" si="68"/>
        <v/>
      </c>
      <c r="AI202" s="127">
        <f t="shared" si="82"/>
        <v>0</v>
      </c>
      <c r="AJ202" s="127">
        <f t="shared" si="83"/>
        <v>0</v>
      </c>
      <c r="AK202" s="90" t="str">
        <f t="shared" si="84"/>
        <v/>
      </c>
      <c r="AL202" s="91" t="str">
        <f t="shared" si="72"/>
        <v>0</v>
      </c>
      <c r="AM202" s="92"/>
    </row>
    <row r="203" spans="1:39" s="93" customFormat="1">
      <c r="A203" s="70"/>
      <c r="B203" s="71">
        <f t="shared" si="85"/>
        <v>0</v>
      </c>
      <c r="C203" s="72">
        <f t="shared" si="58"/>
        <v>0</v>
      </c>
      <c r="D203" s="73">
        <v>0</v>
      </c>
      <c r="E203" s="74">
        <f t="shared" si="59"/>
        <v>0</v>
      </c>
      <c r="F203" s="70">
        <f t="shared" si="60"/>
        <v>0</v>
      </c>
      <c r="G203" s="75">
        <f t="shared" si="76"/>
        <v>0</v>
      </c>
      <c r="H203" s="76">
        <f t="shared" si="77"/>
        <v>0</v>
      </c>
      <c r="I203" s="75">
        <f t="shared" si="78"/>
        <v>0</v>
      </c>
      <c r="J203" s="76">
        <f t="shared" si="79"/>
        <v>0</v>
      </c>
      <c r="K203" s="142">
        <f t="shared" si="73"/>
        <v>0</v>
      </c>
      <c r="L203" s="143">
        <f t="shared" si="74"/>
        <v>0</v>
      </c>
      <c r="M203" s="63"/>
      <c r="N203" s="77"/>
      <c r="O203" s="77"/>
      <c r="P203" s="78"/>
      <c r="Q203" s="78"/>
      <c r="R203" s="80"/>
      <c r="S203" s="81"/>
      <c r="T203" s="81"/>
      <c r="U203" s="81"/>
      <c r="V203" s="80"/>
      <c r="W203" s="80"/>
      <c r="X203" s="82"/>
      <c r="Y203" s="83" t="str">
        <f t="shared" si="80"/>
        <v/>
      </c>
      <c r="Z203" s="84" t="str">
        <f t="shared" si="66"/>
        <v/>
      </c>
      <c r="AA203" s="84" t="str">
        <f t="shared" si="81"/>
        <v/>
      </c>
      <c r="AB203" s="1"/>
      <c r="AC203" s="63"/>
      <c r="AD203" s="85">
        <f t="shared" si="75"/>
        <v>0</v>
      </c>
      <c r="AE203" s="86"/>
      <c r="AF203" s="87"/>
      <c r="AG203" s="88"/>
      <c r="AH203" s="89" t="str">
        <f t="shared" si="68"/>
        <v/>
      </c>
      <c r="AI203" s="127">
        <f t="shared" si="82"/>
        <v>0</v>
      </c>
      <c r="AJ203" s="127">
        <f t="shared" si="83"/>
        <v>0</v>
      </c>
      <c r="AK203" s="90" t="str">
        <f t="shared" si="84"/>
        <v/>
      </c>
      <c r="AL203" s="91" t="str">
        <f t="shared" si="72"/>
        <v>0</v>
      </c>
      <c r="AM203" s="92"/>
    </row>
    <row r="204" spans="1:39" s="93" customFormat="1">
      <c r="A204" s="70"/>
      <c r="B204" s="71">
        <f t="shared" si="85"/>
        <v>0</v>
      </c>
      <c r="C204" s="72">
        <f t="shared" si="58"/>
        <v>0</v>
      </c>
      <c r="D204" s="73">
        <v>0</v>
      </c>
      <c r="E204" s="74">
        <f t="shared" si="59"/>
        <v>0</v>
      </c>
      <c r="F204" s="70">
        <f t="shared" si="60"/>
        <v>0</v>
      </c>
      <c r="G204" s="75">
        <f t="shared" si="76"/>
        <v>0</v>
      </c>
      <c r="H204" s="76">
        <f t="shared" si="77"/>
        <v>0</v>
      </c>
      <c r="I204" s="75">
        <f t="shared" si="78"/>
        <v>0</v>
      </c>
      <c r="J204" s="76">
        <f t="shared" si="79"/>
        <v>0</v>
      </c>
      <c r="K204" s="142">
        <f t="shared" si="73"/>
        <v>0</v>
      </c>
      <c r="L204" s="143">
        <f t="shared" si="74"/>
        <v>0</v>
      </c>
      <c r="M204" s="63"/>
      <c r="N204" s="77"/>
      <c r="O204" s="77"/>
      <c r="P204" s="78"/>
      <c r="Q204" s="78"/>
      <c r="R204" s="80"/>
      <c r="S204" s="81"/>
      <c r="T204" s="81"/>
      <c r="U204" s="81"/>
      <c r="V204" s="80"/>
      <c r="W204" s="80"/>
      <c r="X204" s="82"/>
      <c r="Y204" s="83" t="str">
        <f t="shared" si="80"/>
        <v/>
      </c>
      <c r="Z204" s="84" t="str">
        <f t="shared" si="66"/>
        <v/>
      </c>
      <c r="AA204" s="84" t="str">
        <f t="shared" si="81"/>
        <v/>
      </c>
      <c r="AB204" s="1"/>
      <c r="AC204" s="63"/>
      <c r="AD204" s="85">
        <f t="shared" si="75"/>
        <v>0</v>
      </c>
      <c r="AE204" s="86"/>
      <c r="AF204" s="87"/>
      <c r="AG204" s="88"/>
      <c r="AH204" s="89" t="str">
        <f t="shared" si="68"/>
        <v/>
      </c>
      <c r="AI204" s="127">
        <f t="shared" si="82"/>
        <v>0</v>
      </c>
      <c r="AJ204" s="127">
        <f t="shared" si="83"/>
        <v>0</v>
      </c>
      <c r="AK204" s="90" t="str">
        <f t="shared" si="84"/>
        <v/>
      </c>
      <c r="AL204" s="91" t="str">
        <f t="shared" si="72"/>
        <v>0</v>
      </c>
      <c r="AM204" s="92"/>
    </row>
    <row r="205" spans="1:39" s="93" customFormat="1">
      <c r="A205" s="70"/>
      <c r="B205" s="71">
        <f t="shared" si="85"/>
        <v>0</v>
      </c>
      <c r="C205" s="72">
        <f t="shared" si="58"/>
        <v>0</v>
      </c>
      <c r="D205" s="73">
        <v>0</v>
      </c>
      <c r="E205" s="74">
        <f t="shared" si="59"/>
        <v>0</v>
      </c>
      <c r="F205" s="70">
        <f t="shared" si="60"/>
        <v>0</v>
      </c>
      <c r="G205" s="75">
        <f t="shared" si="76"/>
        <v>0</v>
      </c>
      <c r="H205" s="76">
        <f t="shared" si="77"/>
        <v>0</v>
      </c>
      <c r="I205" s="75">
        <f t="shared" si="78"/>
        <v>0</v>
      </c>
      <c r="J205" s="76">
        <f t="shared" si="79"/>
        <v>0</v>
      </c>
      <c r="K205" s="142">
        <f t="shared" si="73"/>
        <v>0</v>
      </c>
      <c r="L205" s="143">
        <f t="shared" si="74"/>
        <v>0</v>
      </c>
      <c r="M205" s="63"/>
      <c r="N205" s="77"/>
      <c r="O205" s="77"/>
      <c r="P205" s="78"/>
      <c r="Q205" s="78"/>
      <c r="R205" s="80"/>
      <c r="S205" s="81"/>
      <c r="T205" s="81"/>
      <c r="U205" s="81"/>
      <c r="V205" s="80"/>
      <c r="W205" s="80"/>
      <c r="X205" s="82"/>
      <c r="Y205" s="83" t="str">
        <f t="shared" si="80"/>
        <v/>
      </c>
      <c r="Z205" s="84" t="str">
        <f t="shared" si="66"/>
        <v/>
      </c>
      <c r="AA205" s="84" t="str">
        <f t="shared" si="81"/>
        <v/>
      </c>
      <c r="AB205" s="1"/>
      <c r="AC205" s="63"/>
      <c r="AD205" s="85">
        <f t="shared" si="75"/>
        <v>0</v>
      </c>
      <c r="AE205" s="86"/>
      <c r="AF205" s="87"/>
      <c r="AG205" s="88"/>
      <c r="AH205" s="89" t="str">
        <f t="shared" si="68"/>
        <v/>
      </c>
      <c r="AI205" s="127">
        <f t="shared" si="82"/>
        <v>0</v>
      </c>
      <c r="AJ205" s="127">
        <f t="shared" si="83"/>
        <v>0</v>
      </c>
      <c r="AK205" s="90" t="str">
        <f t="shared" si="84"/>
        <v/>
      </c>
      <c r="AL205" s="91" t="str">
        <f t="shared" si="72"/>
        <v>0</v>
      </c>
      <c r="AM205" s="92"/>
    </row>
    <row r="206" spans="1:39" s="93" customFormat="1">
      <c r="A206" s="70"/>
      <c r="B206" s="71">
        <f t="shared" si="85"/>
        <v>0</v>
      </c>
      <c r="C206" s="72">
        <f t="shared" si="58"/>
        <v>0</v>
      </c>
      <c r="D206" s="73">
        <v>0</v>
      </c>
      <c r="E206" s="74">
        <f t="shared" si="59"/>
        <v>0</v>
      </c>
      <c r="F206" s="70">
        <f t="shared" si="60"/>
        <v>0</v>
      </c>
      <c r="G206" s="75">
        <f t="shared" si="76"/>
        <v>0</v>
      </c>
      <c r="H206" s="76">
        <f t="shared" si="77"/>
        <v>0</v>
      </c>
      <c r="I206" s="75">
        <f t="shared" si="78"/>
        <v>0</v>
      </c>
      <c r="J206" s="76">
        <f t="shared" si="79"/>
        <v>0</v>
      </c>
      <c r="K206" s="142">
        <f t="shared" si="73"/>
        <v>0</v>
      </c>
      <c r="L206" s="143">
        <f t="shared" si="74"/>
        <v>0</v>
      </c>
      <c r="M206" s="63"/>
      <c r="N206" s="77"/>
      <c r="O206" s="77"/>
      <c r="P206" s="78"/>
      <c r="Q206" s="78"/>
      <c r="R206" s="80"/>
      <c r="S206" s="81"/>
      <c r="T206" s="81"/>
      <c r="U206" s="81"/>
      <c r="V206" s="80"/>
      <c r="W206" s="80"/>
      <c r="X206" s="82"/>
      <c r="Y206" s="83" t="str">
        <f t="shared" si="80"/>
        <v/>
      </c>
      <c r="Z206" s="84" t="str">
        <f t="shared" si="66"/>
        <v/>
      </c>
      <c r="AA206" s="84" t="str">
        <f t="shared" si="81"/>
        <v/>
      </c>
      <c r="AB206" s="1"/>
      <c r="AC206" s="63"/>
      <c r="AD206" s="85">
        <f t="shared" si="75"/>
        <v>0</v>
      </c>
      <c r="AE206" s="86"/>
      <c r="AF206" s="87"/>
      <c r="AG206" s="88"/>
      <c r="AH206" s="89" t="str">
        <f t="shared" si="68"/>
        <v/>
      </c>
      <c r="AI206" s="127">
        <f t="shared" si="82"/>
        <v>0</v>
      </c>
      <c r="AJ206" s="127">
        <f t="shared" si="83"/>
        <v>0</v>
      </c>
      <c r="AK206" s="90" t="str">
        <f t="shared" si="84"/>
        <v/>
      </c>
      <c r="AL206" s="91" t="str">
        <f t="shared" si="72"/>
        <v>0</v>
      </c>
      <c r="AM206" s="92"/>
    </row>
    <row r="207" spans="1:39" s="93" customFormat="1">
      <c r="A207" s="70"/>
      <c r="B207" s="71">
        <f t="shared" si="85"/>
        <v>0</v>
      </c>
      <c r="C207" s="72">
        <f t="shared" si="58"/>
        <v>0</v>
      </c>
      <c r="D207" s="73">
        <v>0</v>
      </c>
      <c r="E207" s="74">
        <f t="shared" si="59"/>
        <v>0</v>
      </c>
      <c r="F207" s="70">
        <f t="shared" si="60"/>
        <v>0</v>
      </c>
      <c r="G207" s="75">
        <f t="shared" si="76"/>
        <v>0</v>
      </c>
      <c r="H207" s="76">
        <f t="shared" si="77"/>
        <v>0</v>
      </c>
      <c r="I207" s="75">
        <f t="shared" si="78"/>
        <v>0</v>
      </c>
      <c r="J207" s="76">
        <f t="shared" si="79"/>
        <v>0</v>
      </c>
      <c r="K207" s="142">
        <f t="shared" si="73"/>
        <v>0</v>
      </c>
      <c r="L207" s="143">
        <f t="shared" si="74"/>
        <v>0</v>
      </c>
      <c r="M207" s="63"/>
      <c r="N207" s="77"/>
      <c r="O207" s="77"/>
      <c r="P207" s="78"/>
      <c r="Q207" s="78"/>
      <c r="R207" s="80"/>
      <c r="S207" s="81"/>
      <c r="T207" s="81"/>
      <c r="U207" s="81"/>
      <c r="V207" s="80"/>
      <c r="W207" s="80"/>
      <c r="X207" s="82"/>
      <c r="Y207" s="83" t="str">
        <f t="shared" si="80"/>
        <v/>
      </c>
      <c r="Z207" s="84" t="str">
        <f t="shared" si="66"/>
        <v/>
      </c>
      <c r="AA207" s="84" t="str">
        <f t="shared" si="81"/>
        <v/>
      </c>
      <c r="AB207" s="1"/>
      <c r="AC207" s="63"/>
      <c r="AD207" s="85">
        <f t="shared" si="75"/>
        <v>0</v>
      </c>
      <c r="AE207" s="86"/>
      <c r="AF207" s="87"/>
      <c r="AG207" s="88"/>
      <c r="AH207" s="89" t="str">
        <f t="shared" si="68"/>
        <v/>
      </c>
      <c r="AI207" s="127">
        <f t="shared" si="82"/>
        <v>0</v>
      </c>
      <c r="AJ207" s="127">
        <f t="shared" si="83"/>
        <v>0</v>
      </c>
      <c r="AK207" s="90" t="str">
        <f t="shared" si="84"/>
        <v/>
      </c>
      <c r="AL207" s="91" t="str">
        <f t="shared" si="72"/>
        <v>0</v>
      </c>
      <c r="AM207" s="92"/>
    </row>
    <row r="208" spans="1:39" s="93" customFormat="1">
      <c r="A208" s="70"/>
      <c r="B208" s="71">
        <f t="shared" si="85"/>
        <v>0</v>
      </c>
      <c r="C208" s="72">
        <f t="shared" ref="C208:C211" si="86">SUM(B208)</f>
        <v>0</v>
      </c>
      <c r="D208" s="73">
        <v>0</v>
      </c>
      <c r="E208" s="74">
        <f t="shared" ref="E208:E211" si="87">IFERROR(((A208*C208) / (B208)),0 )* D208</f>
        <v>0</v>
      </c>
      <c r="F208" s="70">
        <f t="shared" ref="F208:F211" si="88">A208*D208</f>
        <v>0</v>
      </c>
      <c r="G208" s="75">
        <f t="shared" ref="G208:G211" si="89">SUM(F208*0.075)/(100)</f>
        <v>0</v>
      </c>
      <c r="H208" s="76">
        <f t="shared" si="77"/>
        <v>0</v>
      </c>
      <c r="I208" s="75">
        <f t="shared" si="78"/>
        <v>0</v>
      </c>
      <c r="J208" s="76">
        <f t="shared" si="79"/>
        <v>0</v>
      </c>
      <c r="K208" s="142">
        <f t="shared" si="73"/>
        <v>0</v>
      </c>
      <c r="L208" s="143">
        <f t="shared" si="74"/>
        <v>0</v>
      </c>
      <c r="M208" s="63"/>
      <c r="N208" s="77"/>
      <c r="O208" s="77"/>
      <c r="P208" s="78"/>
      <c r="Q208" s="78"/>
      <c r="R208" s="80"/>
      <c r="S208" s="81"/>
      <c r="T208" s="81"/>
      <c r="U208" s="81"/>
      <c r="V208" s="80"/>
      <c r="W208" s="80"/>
      <c r="X208" s="82"/>
      <c r="Y208" s="83" t="str">
        <f t="shared" ref="Y208:Y211" si="90">IF(ISBLANK(O208),"",IF(O208="Long",(X208-40),IF(O208="Short",(X208+40))))</f>
        <v/>
      </c>
      <c r="Z208" s="84" t="str">
        <f t="shared" ref="Z208:Z211" si="91">IF(ISBLANK(O208),"",IF(O208="Long",(X208+S208),IF(O208="Short",(X208-S208))))</f>
        <v/>
      </c>
      <c r="AA208" s="84" t="str">
        <f t="shared" ref="AA208:AA211" si="92">IFERROR(IF(O208="Long",(Z208-X208)/X208*F208,IF(O208="Short",(X208-Z208)/X208*F208,"")), "")</f>
        <v/>
      </c>
      <c r="AB208" s="1"/>
      <c r="AC208" s="63"/>
      <c r="AD208" s="85">
        <f t="shared" si="75"/>
        <v>0</v>
      </c>
      <c r="AE208" s="86"/>
      <c r="AF208" s="87"/>
      <c r="AG208" s="88"/>
      <c r="AH208" s="89" t="str">
        <f t="shared" ref="AH208:AH211" si="93">IF(AK208="","",IF(AK208&gt;0,"W",IF(AK208&lt;0,"L","")))</f>
        <v/>
      </c>
      <c r="AI208" s="127">
        <f t="shared" si="82"/>
        <v>0</v>
      </c>
      <c r="AJ208" s="127">
        <f t="shared" si="83"/>
        <v>0</v>
      </c>
      <c r="AK208" s="90" t="str">
        <f t="shared" si="84"/>
        <v/>
      </c>
      <c r="AL208" s="91" t="str">
        <f t="shared" ref="AL208:AL211" si="94">IF(AD208=0,"0","1")</f>
        <v>0</v>
      </c>
      <c r="AM208" s="92"/>
    </row>
    <row r="209" spans="1:39" s="93" customFormat="1">
      <c r="A209" s="70"/>
      <c r="B209" s="71">
        <f t="shared" si="85"/>
        <v>0</v>
      </c>
      <c r="C209" s="72">
        <f t="shared" si="86"/>
        <v>0</v>
      </c>
      <c r="D209" s="73">
        <v>0</v>
      </c>
      <c r="E209" s="74">
        <f t="shared" si="87"/>
        <v>0</v>
      </c>
      <c r="F209" s="70">
        <f t="shared" si="88"/>
        <v>0</v>
      </c>
      <c r="G209" s="75">
        <f t="shared" si="89"/>
        <v>0</v>
      </c>
      <c r="H209" s="76">
        <f t="shared" si="77"/>
        <v>0</v>
      </c>
      <c r="I209" s="75">
        <f t="shared" si="78"/>
        <v>0</v>
      </c>
      <c r="J209" s="76">
        <f t="shared" si="79"/>
        <v>0</v>
      </c>
      <c r="K209" s="142">
        <f t="shared" ref="K209:K211" si="95">IFERROR(I209/A209,0)</f>
        <v>0</v>
      </c>
      <c r="L209" s="143">
        <f t="shared" ref="L209:L211" si="96">IFERROR(J209/A209,0)</f>
        <v>0</v>
      </c>
      <c r="M209" s="63"/>
      <c r="N209" s="77"/>
      <c r="O209" s="77"/>
      <c r="P209" s="78"/>
      <c r="Q209" s="78"/>
      <c r="R209" s="80"/>
      <c r="S209" s="81"/>
      <c r="T209" s="81"/>
      <c r="U209" s="81"/>
      <c r="V209" s="80"/>
      <c r="W209" s="80"/>
      <c r="X209" s="82"/>
      <c r="Y209" s="83" t="str">
        <f t="shared" si="90"/>
        <v/>
      </c>
      <c r="Z209" s="84" t="str">
        <f t="shared" si="91"/>
        <v/>
      </c>
      <c r="AA209" s="84" t="str">
        <f t="shared" si="92"/>
        <v/>
      </c>
      <c r="AB209" s="1"/>
      <c r="AC209" s="63"/>
      <c r="AD209" s="85">
        <f t="shared" ref="AD209:AD211" si="97">SUM(Z209)</f>
        <v>0</v>
      </c>
      <c r="AE209" s="86"/>
      <c r="AF209" s="87"/>
      <c r="AG209" s="88"/>
      <c r="AH209" s="89" t="str">
        <f t="shared" si="93"/>
        <v/>
      </c>
      <c r="AI209" s="127">
        <f t="shared" si="82"/>
        <v>0</v>
      </c>
      <c r="AJ209" s="127">
        <f t="shared" si="83"/>
        <v>0</v>
      </c>
      <c r="AK209" s="90" t="str">
        <f t="shared" si="84"/>
        <v/>
      </c>
      <c r="AL209" s="91" t="str">
        <f t="shared" si="94"/>
        <v>0</v>
      </c>
      <c r="AM209" s="92"/>
    </row>
    <row r="210" spans="1:39" s="93" customFormat="1">
      <c r="A210" s="70"/>
      <c r="B210" s="71">
        <f t="shared" si="85"/>
        <v>0</v>
      </c>
      <c r="C210" s="72">
        <f t="shared" si="86"/>
        <v>0</v>
      </c>
      <c r="D210" s="73">
        <v>0</v>
      </c>
      <c r="E210" s="74">
        <f t="shared" si="87"/>
        <v>0</v>
      </c>
      <c r="F210" s="70">
        <f t="shared" si="88"/>
        <v>0</v>
      </c>
      <c r="G210" s="75">
        <f t="shared" si="89"/>
        <v>0</v>
      </c>
      <c r="H210" s="76">
        <f t="shared" si="77"/>
        <v>0</v>
      </c>
      <c r="I210" s="75">
        <f t="shared" si="78"/>
        <v>0</v>
      </c>
      <c r="J210" s="76">
        <f t="shared" si="79"/>
        <v>0</v>
      </c>
      <c r="K210" s="142">
        <f t="shared" si="95"/>
        <v>0</v>
      </c>
      <c r="L210" s="143">
        <f t="shared" si="96"/>
        <v>0</v>
      </c>
      <c r="M210" s="63"/>
      <c r="N210" s="77"/>
      <c r="O210" s="77"/>
      <c r="P210" s="78"/>
      <c r="Q210" s="78"/>
      <c r="R210" s="80"/>
      <c r="S210" s="81"/>
      <c r="T210" s="81"/>
      <c r="U210" s="81"/>
      <c r="V210" s="80"/>
      <c r="W210" s="80"/>
      <c r="X210" s="82"/>
      <c r="Y210" s="83" t="str">
        <f t="shared" si="90"/>
        <v/>
      </c>
      <c r="Z210" s="84" t="str">
        <f t="shared" si="91"/>
        <v/>
      </c>
      <c r="AA210" s="84" t="str">
        <f t="shared" si="92"/>
        <v/>
      </c>
      <c r="AB210" s="1"/>
      <c r="AC210" s="63"/>
      <c r="AD210" s="85">
        <f t="shared" si="97"/>
        <v>0</v>
      </c>
      <c r="AE210" s="86"/>
      <c r="AF210" s="87"/>
      <c r="AG210" s="88"/>
      <c r="AH210" s="89" t="str">
        <f t="shared" si="93"/>
        <v/>
      </c>
      <c r="AI210" s="127">
        <f t="shared" si="82"/>
        <v>0</v>
      </c>
      <c r="AJ210" s="127">
        <f t="shared" si="83"/>
        <v>0</v>
      </c>
      <c r="AK210" s="90" t="str">
        <f t="shared" si="84"/>
        <v/>
      </c>
      <c r="AL210" s="91" t="str">
        <f t="shared" si="94"/>
        <v>0</v>
      </c>
      <c r="AM210" s="92"/>
    </row>
    <row r="211" spans="1:39" s="93" customFormat="1">
      <c r="A211" s="70"/>
      <c r="B211" s="71">
        <f t="shared" si="85"/>
        <v>0</v>
      </c>
      <c r="C211" s="72">
        <f t="shared" si="86"/>
        <v>0</v>
      </c>
      <c r="D211" s="73">
        <v>0</v>
      </c>
      <c r="E211" s="74">
        <f t="shared" si="87"/>
        <v>0</v>
      </c>
      <c r="F211" s="70">
        <f t="shared" si="88"/>
        <v>0</v>
      </c>
      <c r="G211" s="75">
        <f t="shared" si="89"/>
        <v>0</v>
      </c>
      <c r="H211" s="76">
        <f t="shared" si="77"/>
        <v>0</v>
      </c>
      <c r="I211" s="75">
        <f t="shared" si="78"/>
        <v>0</v>
      </c>
      <c r="J211" s="76">
        <f t="shared" si="79"/>
        <v>0</v>
      </c>
      <c r="K211" s="142">
        <f t="shared" si="95"/>
        <v>0</v>
      </c>
      <c r="L211" s="143">
        <f t="shared" si="96"/>
        <v>0</v>
      </c>
      <c r="M211" s="63"/>
      <c r="N211" s="77"/>
      <c r="O211" s="77"/>
      <c r="P211" s="78"/>
      <c r="Q211" s="78"/>
      <c r="R211" s="80"/>
      <c r="S211" s="81"/>
      <c r="T211" s="81"/>
      <c r="U211" s="81"/>
      <c r="V211" s="80"/>
      <c r="W211" s="80"/>
      <c r="X211" s="82"/>
      <c r="Y211" s="83" t="str">
        <f t="shared" si="90"/>
        <v/>
      </c>
      <c r="Z211" s="84" t="str">
        <f t="shared" si="91"/>
        <v/>
      </c>
      <c r="AA211" s="84" t="str">
        <f t="shared" si="92"/>
        <v/>
      </c>
      <c r="AB211" s="1"/>
      <c r="AC211" s="63"/>
      <c r="AD211" s="85">
        <f t="shared" si="97"/>
        <v>0</v>
      </c>
      <c r="AE211" s="86"/>
      <c r="AF211" s="87"/>
      <c r="AG211" s="88"/>
      <c r="AH211" s="89" t="str">
        <f t="shared" si="93"/>
        <v/>
      </c>
      <c r="AI211" s="127">
        <f t="shared" si="82"/>
        <v>0</v>
      </c>
      <c r="AJ211" s="127">
        <f t="shared" si="83"/>
        <v>0</v>
      </c>
      <c r="AK211" s="90" t="str">
        <f t="shared" si="84"/>
        <v/>
      </c>
      <c r="AL211" s="91" t="str">
        <f t="shared" si="94"/>
        <v>0</v>
      </c>
      <c r="AM211" s="92"/>
    </row>
  </sheetData>
  <mergeCells count="6">
    <mergeCell ref="AD13:AG13"/>
    <mergeCell ref="A2:E3"/>
    <mergeCell ref="A10:E10"/>
    <mergeCell ref="A11:E11"/>
    <mergeCell ref="A13:J13"/>
    <mergeCell ref="N13:AB13"/>
  </mergeCells>
  <conditionalFormatting sqref="A11:E11 AK16:AK137 AE16:AE137">
    <cfRule type="cellIs" dxfId="120" priority="113" operator="lessThan">
      <formula>0</formula>
    </cfRule>
    <cfRule type="cellIs" dxfId="119" priority="114" operator="greaterThan">
      <formula>0</formula>
    </cfRule>
  </conditionalFormatting>
  <conditionalFormatting sqref="O16:O137 S16:U137 S138:T143 S144:U171 S172:T177 S178:U205 S206:T211">
    <cfRule type="containsText" dxfId="118" priority="111" operator="containsText" text="Short">
      <formula>NOT(ISERROR(SEARCH("Short",O16)))</formula>
    </cfRule>
    <cfRule type="containsText" dxfId="117" priority="112" operator="containsText" text="Long">
      <formula>NOT(ISERROR(SEARCH("Long",O16)))</formula>
    </cfRule>
  </conditionalFormatting>
  <conditionalFormatting sqref="AH16:AH137">
    <cfRule type="containsText" dxfId="116" priority="109" operator="containsText" text="W">
      <formula>NOT(ISERROR(SEARCH("W",AH16)))</formula>
    </cfRule>
    <cfRule type="containsText" dxfId="115" priority="110" operator="containsText" text="L">
      <formula>NOT(ISERROR(SEARCH("L",AH16)))</formula>
    </cfRule>
  </conditionalFormatting>
  <conditionalFormatting sqref="P16:P137">
    <cfRule type="cellIs" dxfId="114" priority="104" operator="equal">
      <formula>"IS4"</formula>
    </cfRule>
    <cfRule type="cellIs" dxfId="113" priority="105" operator="equal">
      <formula>"IS3"</formula>
    </cfRule>
    <cfRule type="cellIs" dxfId="112" priority="106" operator="equal">
      <formula>"IS2"</formula>
    </cfRule>
    <cfRule type="cellIs" dxfId="111" priority="107" operator="equal">
      <formula>"IS2"</formula>
    </cfRule>
    <cfRule type="cellIs" dxfId="110" priority="108" operator="equal">
      <formula>"IS1"</formula>
    </cfRule>
  </conditionalFormatting>
  <conditionalFormatting sqref="T16:U137">
    <cfRule type="cellIs" dxfId="109" priority="100" operator="equal">
      <formula>"Bullish"</formula>
    </cfRule>
    <cfRule type="cellIs" dxfId="108" priority="101" operator="equal">
      <formula>"Bearish"</formula>
    </cfRule>
    <cfRule type="cellIs" dxfId="107" priority="102" operator="equal">
      <formula>"Bullish"</formula>
    </cfRule>
    <cfRule type="cellIs" dxfId="106" priority="103" operator="equal">
      <formula>"Bullish"</formula>
    </cfRule>
  </conditionalFormatting>
  <conditionalFormatting sqref="O138:O143">
    <cfRule type="containsText" dxfId="105" priority="98" operator="containsText" text="Short">
      <formula>NOT(ISERROR(SEARCH("Short",O138)))</formula>
    </cfRule>
    <cfRule type="containsText" dxfId="104" priority="99" operator="containsText" text="Long">
      <formula>NOT(ISERROR(SEARCH("Long",O138)))</formula>
    </cfRule>
  </conditionalFormatting>
  <conditionalFormatting sqref="AK138:AK143">
    <cfRule type="cellIs" dxfId="103" priority="96" operator="lessThan">
      <formula>0</formula>
    </cfRule>
    <cfRule type="cellIs" dxfId="102" priority="97" operator="greaterThan">
      <formula>0</formula>
    </cfRule>
  </conditionalFormatting>
  <conditionalFormatting sqref="AH138:AH143">
    <cfRule type="containsText" dxfId="101" priority="94" operator="containsText" text="W">
      <formula>NOT(ISERROR(SEARCH("W",AH138)))</formula>
    </cfRule>
    <cfRule type="containsText" dxfId="100" priority="95" operator="containsText" text="L">
      <formula>NOT(ISERROR(SEARCH("L",AH138)))</formula>
    </cfRule>
  </conditionalFormatting>
  <conditionalFormatting sqref="P138:P143">
    <cfRule type="cellIs" dxfId="99" priority="89" operator="equal">
      <formula>"IS4"</formula>
    </cfRule>
    <cfRule type="cellIs" dxfId="98" priority="90" operator="equal">
      <formula>"IS3"</formula>
    </cfRule>
    <cfRule type="cellIs" dxfId="97" priority="91" operator="equal">
      <formula>"IS2"</formula>
    </cfRule>
    <cfRule type="cellIs" dxfId="96" priority="92" operator="equal">
      <formula>"IS2"</formula>
    </cfRule>
    <cfRule type="cellIs" dxfId="95" priority="93" operator="equal">
      <formula>"IS1"</formula>
    </cfRule>
  </conditionalFormatting>
  <conditionalFormatting sqref="T138:T143">
    <cfRule type="cellIs" dxfId="94" priority="85" operator="equal">
      <formula>"Bullish"</formula>
    </cfRule>
    <cfRule type="cellIs" dxfId="93" priority="86" operator="equal">
      <formula>"Bearish"</formula>
    </cfRule>
    <cfRule type="cellIs" dxfId="92" priority="87" operator="equal">
      <formula>"Bullish"</formula>
    </cfRule>
    <cfRule type="cellIs" dxfId="91" priority="88" operator="equal">
      <formula>"Bullish"</formula>
    </cfRule>
  </conditionalFormatting>
  <conditionalFormatting sqref="AE138:AE143">
    <cfRule type="cellIs" dxfId="90" priority="83" operator="lessThan">
      <formula>0</formula>
    </cfRule>
    <cfRule type="cellIs" dxfId="89" priority="84" operator="greaterThan">
      <formula>0</formula>
    </cfRule>
  </conditionalFormatting>
  <conditionalFormatting sqref="U138:U143">
    <cfRule type="containsText" dxfId="88" priority="81" operator="containsText" text="Short">
      <formula>NOT(ISERROR(SEARCH("Short",U138)))</formula>
    </cfRule>
    <cfRule type="containsText" dxfId="87" priority="82" operator="containsText" text="Long">
      <formula>NOT(ISERROR(SEARCH("Long",U138)))</formula>
    </cfRule>
  </conditionalFormatting>
  <conditionalFormatting sqref="U138:U143">
    <cfRule type="cellIs" dxfId="86" priority="77" operator="equal">
      <formula>"Bullish"</formula>
    </cfRule>
    <cfRule type="cellIs" dxfId="85" priority="78" operator="equal">
      <formula>"Bearish"</formula>
    </cfRule>
    <cfRule type="cellIs" dxfId="84" priority="79" operator="equal">
      <formula>"Bullish"</formula>
    </cfRule>
    <cfRule type="cellIs" dxfId="83" priority="80" operator="equal">
      <formula>"Bullish"</formula>
    </cfRule>
  </conditionalFormatting>
  <conditionalFormatting sqref="AK144:AK171 AE144:AE171">
    <cfRule type="cellIs" dxfId="82" priority="75" operator="lessThan">
      <formula>0</formula>
    </cfRule>
    <cfRule type="cellIs" dxfId="81" priority="76" operator="greaterThan">
      <formula>0</formula>
    </cfRule>
  </conditionalFormatting>
  <conditionalFormatting sqref="O144:O171">
    <cfRule type="containsText" dxfId="80" priority="73" operator="containsText" text="Short">
      <formula>NOT(ISERROR(SEARCH("Short",O144)))</formula>
    </cfRule>
    <cfRule type="containsText" dxfId="79" priority="74" operator="containsText" text="Long">
      <formula>NOT(ISERROR(SEARCH("Long",O144)))</formula>
    </cfRule>
  </conditionalFormatting>
  <conditionalFormatting sqref="AH144:AH171">
    <cfRule type="containsText" dxfId="78" priority="71" operator="containsText" text="W">
      <formula>NOT(ISERROR(SEARCH("W",AH144)))</formula>
    </cfRule>
    <cfRule type="containsText" dxfId="77" priority="72" operator="containsText" text="L">
      <formula>NOT(ISERROR(SEARCH("L",AH144)))</formula>
    </cfRule>
  </conditionalFormatting>
  <conditionalFormatting sqref="P144:P171">
    <cfRule type="cellIs" dxfId="76" priority="66" operator="equal">
      <formula>"IS4"</formula>
    </cfRule>
    <cfRule type="cellIs" dxfId="75" priority="67" operator="equal">
      <formula>"IS3"</formula>
    </cfRule>
    <cfRule type="cellIs" dxfId="74" priority="68" operator="equal">
      <formula>"IS2"</formula>
    </cfRule>
    <cfRule type="cellIs" dxfId="73" priority="69" operator="equal">
      <formula>"IS2"</formula>
    </cfRule>
    <cfRule type="cellIs" dxfId="72" priority="70" operator="equal">
      <formula>"IS1"</formula>
    </cfRule>
  </conditionalFormatting>
  <conditionalFormatting sqref="T144:U171">
    <cfRule type="cellIs" dxfId="71" priority="62" operator="equal">
      <formula>"Bullish"</formula>
    </cfRule>
    <cfRule type="cellIs" dxfId="70" priority="63" operator="equal">
      <formula>"Bearish"</formula>
    </cfRule>
    <cfRule type="cellIs" dxfId="69" priority="64" operator="equal">
      <formula>"Bullish"</formula>
    </cfRule>
    <cfRule type="cellIs" dxfId="68" priority="65" operator="equal">
      <formula>"Bullish"</formula>
    </cfRule>
  </conditionalFormatting>
  <conditionalFormatting sqref="O172:O177">
    <cfRule type="containsText" dxfId="67" priority="60" operator="containsText" text="Short">
      <formula>NOT(ISERROR(SEARCH("Short",O172)))</formula>
    </cfRule>
    <cfRule type="containsText" dxfId="66" priority="61" operator="containsText" text="Long">
      <formula>NOT(ISERROR(SEARCH("Long",O172)))</formula>
    </cfRule>
  </conditionalFormatting>
  <conditionalFormatting sqref="AK172:AK177">
    <cfRule type="cellIs" dxfId="65" priority="58" operator="lessThan">
      <formula>0</formula>
    </cfRule>
    <cfRule type="cellIs" dxfId="64" priority="59" operator="greaterThan">
      <formula>0</formula>
    </cfRule>
  </conditionalFormatting>
  <conditionalFormatting sqref="AH172:AH177">
    <cfRule type="containsText" dxfId="63" priority="56" operator="containsText" text="W">
      <formula>NOT(ISERROR(SEARCH("W",AH172)))</formula>
    </cfRule>
    <cfRule type="containsText" dxfId="62" priority="57" operator="containsText" text="L">
      <formula>NOT(ISERROR(SEARCH("L",AH172)))</formula>
    </cfRule>
  </conditionalFormatting>
  <conditionalFormatting sqref="P172:P177">
    <cfRule type="cellIs" dxfId="61" priority="51" operator="equal">
      <formula>"IS4"</formula>
    </cfRule>
    <cfRule type="cellIs" dxfId="60" priority="52" operator="equal">
      <formula>"IS3"</formula>
    </cfRule>
    <cfRule type="cellIs" dxfId="59" priority="53" operator="equal">
      <formula>"IS2"</formula>
    </cfRule>
    <cfRule type="cellIs" dxfId="58" priority="54" operator="equal">
      <formula>"IS2"</formula>
    </cfRule>
    <cfRule type="cellIs" dxfId="57" priority="55" operator="equal">
      <formula>"IS1"</formula>
    </cfRule>
  </conditionalFormatting>
  <conditionalFormatting sqref="T172:T177">
    <cfRule type="cellIs" dxfId="56" priority="47" operator="equal">
      <formula>"Bullish"</formula>
    </cfRule>
    <cfRule type="cellIs" dxfId="55" priority="48" operator="equal">
      <formula>"Bearish"</formula>
    </cfRule>
    <cfRule type="cellIs" dxfId="54" priority="49" operator="equal">
      <formula>"Bullish"</formula>
    </cfRule>
    <cfRule type="cellIs" dxfId="53" priority="50" operator="equal">
      <formula>"Bullish"</formula>
    </cfRule>
  </conditionalFormatting>
  <conditionalFormatting sqref="AE172:AE177">
    <cfRule type="cellIs" dxfId="52" priority="45" operator="lessThan">
      <formula>0</formula>
    </cfRule>
    <cfRule type="cellIs" dxfId="51" priority="46" operator="greaterThan">
      <formula>0</formula>
    </cfRule>
  </conditionalFormatting>
  <conditionalFormatting sqref="U172:U177">
    <cfRule type="containsText" dxfId="50" priority="43" operator="containsText" text="Short">
      <formula>NOT(ISERROR(SEARCH("Short",U172)))</formula>
    </cfRule>
    <cfRule type="containsText" dxfId="49" priority="44" operator="containsText" text="Long">
      <formula>NOT(ISERROR(SEARCH("Long",U172)))</formula>
    </cfRule>
  </conditionalFormatting>
  <conditionalFormatting sqref="U172:U177">
    <cfRule type="cellIs" dxfId="48" priority="39" operator="equal">
      <formula>"Bullish"</formula>
    </cfRule>
    <cfRule type="cellIs" dxfId="47" priority="40" operator="equal">
      <formula>"Bearish"</formula>
    </cfRule>
    <cfRule type="cellIs" dxfId="46" priority="41" operator="equal">
      <formula>"Bullish"</formula>
    </cfRule>
    <cfRule type="cellIs" dxfId="45" priority="42" operator="equal">
      <formula>"Bullish"</formula>
    </cfRule>
  </conditionalFormatting>
  <conditionalFormatting sqref="AK178:AK205 AE178:AE205">
    <cfRule type="cellIs" dxfId="44" priority="37" operator="lessThan">
      <formula>0</formula>
    </cfRule>
    <cfRule type="cellIs" dxfId="43" priority="38" operator="greaterThan">
      <formula>0</formula>
    </cfRule>
  </conditionalFormatting>
  <conditionalFormatting sqref="O178:O205">
    <cfRule type="containsText" dxfId="42" priority="35" operator="containsText" text="Short">
      <formula>NOT(ISERROR(SEARCH("Short",O178)))</formula>
    </cfRule>
    <cfRule type="containsText" dxfId="41" priority="36" operator="containsText" text="Long">
      <formula>NOT(ISERROR(SEARCH("Long",O178)))</formula>
    </cfRule>
  </conditionalFormatting>
  <conditionalFormatting sqref="AH178:AH205">
    <cfRule type="containsText" dxfId="40" priority="33" operator="containsText" text="W">
      <formula>NOT(ISERROR(SEARCH("W",AH178)))</formula>
    </cfRule>
    <cfRule type="containsText" dxfId="39" priority="34" operator="containsText" text="L">
      <formula>NOT(ISERROR(SEARCH("L",AH178)))</formula>
    </cfRule>
  </conditionalFormatting>
  <conditionalFormatting sqref="P178:P205">
    <cfRule type="cellIs" dxfId="38" priority="28" operator="equal">
      <formula>"IS4"</formula>
    </cfRule>
    <cfRule type="cellIs" dxfId="37" priority="29" operator="equal">
      <formula>"IS3"</formula>
    </cfRule>
    <cfRule type="cellIs" dxfId="36" priority="30" operator="equal">
      <formula>"IS2"</formula>
    </cfRule>
    <cfRule type="cellIs" dxfId="35" priority="31" operator="equal">
      <formula>"IS2"</formula>
    </cfRule>
    <cfRule type="cellIs" dxfId="34" priority="32" operator="equal">
      <formula>"IS1"</formula>
    </cfRule>
  </conditionalFormatting>
  <conditionalFormatting sqref="T178:U205">
    <cfRule type="cellIs" dxfId="33" priority="24" operator="equal">
      <formula>"Bullish"</formula>
    </cfRule>
    <cfRule type="cellIs" dxfId="32" priority="25" operator="equal">
      <formula>"Bearish"</formula>
    </cfRule>
    <cfRule type="cellIs" dxfId="31" priority="26" operator="equal">
      <formula>"Bullish"</formula>
    </cfRule>
    <cfRule type="cellIs" dxfId="30" priority="27" operator="equal">
      <formula>"Bullish"</formula>
    </cfRule>
  </conditionalFormatting>
  <conditionalFormatting sqref="O206:O211">
    <cfRule type="containsText" dxfId="29" priority="22" operator="containsText" text="Short">
      <formula>NOT(ISERROR(SEARCH("Short",O206)))</formula>
    </cfRule>
    <cfRule type="containsText" dxfId="28" priority="23" operator="containsText" text="Long">
      <formula>NOT(ISERROR(SEARCH("Long",O206)))</formula>
    </cfRule>
  </conditionalFormatting>
  <conditionalFormatting sqref="AK206:AK211">
    <cfRule type="cellIs" dxfId="27" priority="20" operator="lessThan">
      <formula>0</formula>
    </cfRule>
    <cfRule type="cellIs" dxfId="26" priority="21" operator="greaterThan">
      <formula>0</formula>
    </cfRule>
  </conditionalFormatting>
  <conditionalFormatting sqref="AH206:AH211">
    <cfRule type="containsText" dxfId="25" priority="18" operator="containsText" text="W">
      <formula>NOT(ISERROR(SEARCH("W",AH206)))</formula>
    </cfRule>
    <cfRule type="containsText" dxfId="24" priority="19" operator="containsText" text="L">
      <formula>NOT(ISERROR(SEARCH("L",AH206)))</formula>
    </cfRule>
  </conditionalFormatting>
  <conditionalFormatting sqref="P206:P211">
    <cfRule type="cellIs" dxfId="23" priority="13" operator="equal">
      <formula>"IS4"</formula>
    </cfRule>
    <cfRule type="cellIs" dxfId="22" priority="14" operator="equal">
      <formula>"IS3"</formula>
    </cfRule>
    <cfRule type="cellIs" dxfId="21" priority="15" operator="equal">
      <formula>"IS2"</formula>
    </cfRule>
    <cfRule type="cellIs" dxfId="20" priority="16" operator="equal">
      <formula>"IS2"</formula>
    </cfRule>
    <cfRule type="cellIs" dxfId="19" priority="17" operator="equal">
      <formula>"IS1"</formula>
    </cfRule>
  </conditionalFormatting>
  <conditionalFormatting sqref="T206:T211">
    <cfRule type="cellIs" dxfId="18" priority="9" operator="equal">
      <formula>"Bullish"</formula>
    </cfRule>
    <cfRule type="cellIs" dxfId="17" priority="10" operator="equal">
      <formula>"Bearish"</formula>
    </cfRule>
    <cfRule type="cellIs" dxfId="16" priority="11" operator="equal">
      <formula>"Bullish"</formula>
    </cfRule>
    <cfRule type="cellIs" dxfId="15" priority="12" operator="equal">
      <formula>"Bullish"</formula>
    </cfRule>
  </conditionalFormatting>
  <conditionalFormatting sqref="AE206:AE211">
    <cfRule type="cellIs" dxfId="14" priority="7" operator="lessThan">
      <formula>0</formula>
    </cfRule>
    <cfRule type="cellIs" dxfId="13" priority="8" operator="greaterThan">
      <formula>0</formula>
    </cfRule>
  </conditionalFormatting>
  <conditionalFormatting sqref="U206:U211">
    <cfRule type="containsText" dxfId="12" priority="5" operator="containsText" text="Short">
      <formula>NOT(ISERROR(SEARCH("Short",U206)))</formula>
    </cfRule>
    <cfRule type="containsText" dxfId="11" priority="6" operator="containsText" text="Long">
      <formula>NOT(ISERROR(SEARCH("Long",U206)))</formula>
    </cfRule>
  </conditionalFormatting>
  <conditionalFormatting sqref="U206:U211">
    <cfRule type="cellIs" dxfId="10" priority="1" operator="equal">
      <formula>"Bullish"</formula>
    </cfRule>
    <cfRule type="cellIs" dxfId="9" priority="2" operator="equal">
      <formula>"Bearish"</formula>
    </cfRule>
    <cfRule type="cellIs" dxfId="8" priority="3" operator="equal">
      <formula>"Bullish"</formula>
    </cfRule>
    <cfRule type="cellIs" dxfId="7" priority="4" operator="equal">
      <formula>"Bullish"</formula>
    </cfRule>
  </conditionalFormatting>
  <dataValidations count="1">
    <dataValidation type="list" allowBlank="1" sqref="O16:O211" xr:uid="{940ADD82-7073-472D-BCEA-6CA3260DD13B}">
      <formula1>"Long, Short"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162804A7-5CC2-4985-91D6-9B0A3C1BFE77}">
          <x14:formula1>
            <xm:f>Data!$A$2:$A$4</xm:f>
          </x14:formula1>
          <xm:sqref>T16:T211</xm:sqref>
        </x14:dataValidation>
        <x14:dataValidation type="list" allowBlank="1" xr:uid="{A26D0C63-47D8-431F-B0DB-F6C043EEFF0D}">
          <x14:formula1>
            <xm:f>Data!$C$2:$C$8</xm:f>
          </x14:formula1>
          <xm:sqref>P16:P211</xm:sqref>
        </x14:dataValidation>
        <x14:dataValidation type="list" allowBlank="1" xr:uid="{64A4E6F7-31BE-4A85-A3A3-904E02C437D1}">
          <x14:formula1>
            <xm:f>Data!$E$2:$E$53</xm:f>
          </x14:formula1>
          <xm:sqref>R16:R211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stacked" displayEmptyCellsAs="gap" negative="1" xr2:uid="{D0F78386-B008-48FA-A347-13598A836EB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'Trading Journal v2'!A5:A5</xm:f>
              <xm:sqref>B5</xm:sqref>
            </x14:sparkline>
            <x14:sparkline>
              <xm:f>'Trading Journal v2'!A6:A6</xm:f>
              <xm:sqref>B6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1A41-035F-4588-B36C-5BE3699F0193}">
  <dimension ref="A1:I45"/>
  <sheetViews>
    <sheetView workbookViewId="0">
      <selection activeCell="E42" sqref="E42"/>
    </sheetView>
  </sheetViews>
  <sheetFormatPr defaultColWidth="9.1796875" defaultRowHeight="15.5"/>
  <cols>
    <col min="1" max="1" width="10.81640625" style="45" bestFit="1" customWidth="1"/>
    <col min="2" max="2" width="7.26953125" style="45" customWidth="1"/>
    <col min="3" max="4" width="9.1796875" style="45"/>
    <col min="5" max="5" width="12.54296875" style="45" customWidth="1"/>
    <col min="6" max="6" width="9.1796875" style="45"/>
    <col min="7" max="7" width="12.26953125" style="45" customWidth="1"/>
    <col min="8" max="8" width="9.1796875" style="45"/>
    <col min="9" max="9" width="10.26953125" style="45" customWidth="1"/>
    <col min="10" max="10" width="9.1796875" style="45"/>
    <col min="11" max="11" width="10.453125" style="45" customWidth="1"/>
    <col min="12" max="16384" width="9.1796875" style="45"/>
  </cols>
  <sheetData>
    <row r="1" spans="1:9" ht="21">
      <c r="A1" s="98" t="s">
        <v>116</v>
      </c>
      <c r="C1" s="98" t="s">
        <v>60</v>
      </c>
      <c r="E1" s="98" t="s">
        <v>72</v>
      </c>
      <c r="G1" s="98" t="s">
        <v>125</v>
      </c>
      <c r="I1" s="98" t="s">
        <v>125</v>
      </c>
    </row>
    <row r="2" spans="1:9">
      <c r="A2" s="45" t="s">
        <v>21</v>
      </c>
      <c r="C2" s="45" t="s">
        <v>67</v>
      </c>
      <c r="E2" s="45" t="s">
        <v>25</v>
      </c>
    </row>
    <row r="3" spans="1:9">
      <c r="A3" s="45" t="s">
        <v>22</v>
      </c>
      <c r="C3" s="45" t="s">
        <v>70</v>
      </c>
      <c r="E3" s="45" t="s">
        <v>87</v>
      </c>
    </row>
    <row r="4" spans="1:9">
      <c r="C4" s="45" t="s">
        <v>69</v>
      </c>
      <c r="E4" s="45" t="s">
        <v>108</v>
      </c>
    </row>
    <row r="5" spans="1:9">
      <c r="A5" s="45" t="s">
        <v>127</v>
      </c>
      <c r="C5" s="45" t="s">
        <v>65</v>
      </c>
      <c r="E5" s="45" t="s">
        <v>31</v>
      </c>
    </row>
    <row r="6" spans="1:9">
      <c r="A6" s="45" t="s">
        <v>128</v>
      </c>
      <c r="E6" s="45" t="s">
        <v>90</v>
      </c>
    </row>
    <row r="7" spans="1:9">
      <c r="E7" s="45" t="s">
        <v>91</v>
      </c>
    </row>
    <row r="8" spans="1:9">
      <c r="E8" s="45" t="s">
        <v>96</v>
      </c>
    </row>
    <row r="9" spans="1:9">
      <c r="E9" s="45" t="s">
        <v>32</v>
      </c>
    </row>
    <row r="10" spans="1:9">
      <c r="E10" s="45" t="s">
        <v>52</v>
      </c>
    </row>
    <row r="11" spans="1:9">
      <c r="E11" s="45" t="s">
        <v>34</v>
      </c>
    </row>
    <row r="12" spans="1:9">
      <c r="E12" s="45" t="s">
        <v>97</v>
      </c>
    </row>
    <row r="13" spans="1:9">
      <c r="E13" s="45" t="s">
        <v>55</v>
      </c>
    </row>
    <row r="15" spans="1:9">
      <c r="E15" s="45" t="s">
        <v>88</v>
      </c>
    </row>
    <row r="16" spans="1:9">
      <c r="E16" s="45" t="s">
        <v>57</v>
      </c>
    </row>
    <row r="17" spans="5:5">
      <c r="E17" s="45" t="s">
        <v>92</v>
      </c>
    </row>
    <row r="18" spans="5:5">
      <c r="E18" s="45" t="s">
        <v>103</v>
      </c>
    </row>
    <row r="19" spans="5:5">
      <c r="E19" s="45" t="s">
        <v>104</v>
      </c>
    </row>
    <row r="20" spans="5:5">
      <c r="E20" s="45" t="s">
        <v>105</v>
      </c>
    </row>
    <row r="21" spans="5:5">
      <c r="E21" s="45" t="s">
        <v>106</v>
      </c>
    </row>
    <row r="22" spans="5:5">
      <c r="E22" s="45" t="s">
        <v>107</v>
      </c>
    </row>
    <row r="23" spans="5:5">
      <c r="E23" s="45" t="s">
        <v>56</v>
      </c>
    </row>
    <row r="25" spans="5:5">
      <c r="E25" s="45" t="s">
        <v>89</v>
      </c>
    </row>
    <row r="26" spans="5:5">
      <c r="E26" s="45" t="s">
        <v>58</v>
      </c>
    </row>
    <row r="27" spans="5:5">
      <c r="E27" s="45" t="s">
        <v>93</v>
      </c>
    </row>
    <row r="28" spans="5:5">
      <c r="E28" s="45" t="s">
        <v>98</v>
      </c>
    </row>
    <row r="29" spans="5:5">
      <c r="E29" s="45" t="s">
        <v>99</v>
      </c>
    </row>
    <row r="30" spans="5:5">
      <c r="E30" s="45" t="s">
        <v>100</v>
      </c>
    </row>
    <row r="31" spans="5:5">
      <c r="E31" s="45" t="s">
        <v>101</v>
      </c>
    </row>
    <row r="32" spans="5:5">
      <c r="E32" s="45" t="s">
        <v>102</v>
      </c>
    </row>
    <row r="33" spans="5:5">
      <c r="E33" s="45" t="s">
        <v>54</v>
      </c>
    </row>
    <row r="34" spans="5:5">
      <c r="E34" s="45" t="s">
        <v>139</v>
      </c>
    </row>
    <row r="35" spans="5:5">
      <c r="E35" s="45" t="s">
        <v>94</v>
      </c>
    </row>
    <row r="36" spans="5:5">
      <c r="E36" s="45" t="s">
        <v>86</v>
      </c>
    </row>
    <row r="37" spans="5:5">
      <c r="E37" s="45" t="s">
        <v>95</v>
      </c>
    </row>
    <row r="38" spans="5:5">
      <c r="E38" s="45" t="s">
        <v>118</v>
      </c>
    </row>
    <row r="39" spans="5:5">
      <c r="E39" s="45" t="s">
        <v>119</v>
      </c>
    </row>
    <row r="40" spans="5:5">
      <c r="E40" s="45" t="s">
        <v>120</v>
      </c>
    </row>
    <row r="42" spans="5:5">
      <c r="E42" s="45" t="s">
        <v>172</v>
      </c>
    </row>
    <row r="43" spans="5:5">
      <c r="E43" s="45" t="s">
        <v>173</v>
      </c>
    </row>
    <row r="44" spans="5:5">
      <c r="E44" s="45" t="s">
        <v>174</v>
      </c>
    </row>
    <row r="45" spans="5:5">
      <c r="E45" s="45" t="s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Update</vt:lpstr>
      <vt:lpstr>CCTR Journal</vt:lpstr>
      <vt:lpstr>Equity Curve</vt:lpstr>
      <vt:lpstr>Statistics</vt:lpstr>
      <vt:lpstr>Trading Journal v2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Teixeira</dc:creator>
  <cp:lastModifiedBy>eoghan harris</cp:lastModifiedBy>
  <cp:lastPrinted>2021-02-08T10:29:36Z</cp:lastPrinted>
  <dcterms:created xsi:type="dcterms:W3CDTF">2020-05-09T20:29:25Z</dcterms:created>
  <dcterms:modified xsi:type="dcterms:W3CDTF">2022-02-16T22:57:10Z</dcterms:modified>
</cp:coreProperties>
</file>